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03 医療法人\03ホームページ（毎年１月15日一斉更新）（元号更新）\令和５年度\0610.19付け医療法人に関する情報の調査及び分析（様式変更）\10.23差し替え分\"/>
    </mc:Choice>
  </mc:AlternateContent>
  <xr:revisionPtr revIDLastSave="0" documentId="8_{13E82073-D9F0-417F-8A6C-C97573F593D3}" xr6:coauthVersionLast="47" xr6:coauthVersionMax="47" xr10:uidLastSave="{00000000-0000-0000-0000-000000000000}"/>
  <workbookProtection workbookAlgorithmName="SHA-512" workbookHashValue="GrmRMjU/pa7/uDsRv35A+TMkH7pxoKg78y1LREjdw5+WDfyhuijaAAWrkKtd7/aDQj4IqZppTwV+4WH03oA/jQ==" workbookSaltValue="hldKhzfJjdDIVUit/wXSCw==" workbookSpinCount="100000" lockStructure="1"/>
  <bookViews>
    <workbookView xWindow="-120" yWindow="-120" windowWidth="20730" windowHeight="11310" tabRatio="810" xr2:uid="{00000000-000D-0000-FFFF-FFFF00000000}"/>
  </bookViews>
  <sheets>
    <sheet name="様式１－２" sheetId="44" r:id="rId1"/>
    <sheet name="科目（病院）" sheetId="34" r:id="rId2"/>
    <sheet name="科目（職種）" sheetId="36" r:id="rId3"/>
    <sheet name="経営情報等CSV" sheetId="54" state="hidden" r:id="rId4"/>
    <sheet name="様式１－２リスト" sheetId="49" state="hidden" r:id="rId5"/>
  </sheets>
  <definedNames>
    <definedName name="_xlnm._FilterDatabase" localSheetId="4" hidden="1">'様式１－２リスト'!$A$1:$E$1897</definedName>
    <definedName name="_xlnm.Print_Area" localSheetId="2">'科目（職種）'!$A$1:$F$35</definedName>
    <definedName name="_xlnm.Print_Area" localSheetId="1">'科目（病院）'!$A$1:$E$54</definedName>
    <definedName name="_xlnm.Print_Area" localSheetId="0">'様式１－２'!$A$3:$P$81,'様式１－２'!$A$83:$P$150,'様式１－２'!$A$1:$P$1</definedName>
    <definedName name="_xlnm.Print_Area" localSheetId="4">'様式１－２リスト'!$A$1:$C$1897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0" i="44" l="1"/>
  <c r="F105" i="44"/>
  <c r="P129" i="44"/>
  <c r="O129" i="44"/>
  <c r="N129" i="44"/>
  <c r="N110" i="44" s="1"/>
  <c r="M129" i="44"/>
  <c r="K129" i="44"/>
  <c r="J129" i="44"/>
  <c r="I129" i="44"/>
  <c r="H129" i="44"/>
  <c r="G129" i="44"/>
  <c r="F129" i="44"/>
  <c r="P121" i="44"/>
  <c r="O121" i="44"/>
  <c r="N121" i="44"/>
  <c r="M121" i="44"/>
  <c r="K121" i="44"/>
  <c r="J121" i="44"/>
  <c r="I121" i="44"/>
  <c r="H121" i="44"/>
  <c r="G121" i="44"/>
  <c r="F121" i="44"/>
  <c r="P114" i="44"/>
  <c r="O114" i="44"/>
  <c r="N114" i="44"/>
  <c r="M114" i="44"/>
  <c r="K114" i="44"/>
  <c r="K110" i="44" s="1"/>
  <c r="J114" i="44"/>
  <c r="I114" i="44"/>
  <c r="H114" i="44"/>
  <c r="G114" i="44"/>
  <c r="F114" i="44"/>
  <c r="P110" i="44"/>
  <c r="O110" i="44"/>
  <c r="M110" i="44"/>
  <c r="J110" i="44"/>
  <c r="I110" i="44"/>
  <c r="H110" i="44"/>
  <c r="G110" i="44"/>
  <c r="P105" i="44"/>
  <c r="O105" i="44"/>
  <c r="N105" i="44"/>
  <c r="M105" i="44"/>
  <c r="K105" i="44"/>
  <c r="J105" i="44"/>
  <c r="I105" i="44"/>
  <c r="H105" i="44"/>
  <c r="G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33" i="44"/>
  <c r="M33" i="44"/>
  <c r="GY2" i="54" l="1"/>
  <c r="R32" i="44"/>
  <c r="S55" i="44"/>
  <c r="S35" i="44"/>
  <c r="S50" i="44"/>
  <c r="S46" i="44"/>
  <c r="S34" i="44"/>
  <c r="S36" i="44"/>
  <c r="S39"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C2" i="54"/>
  <c r="HA2" i="54"/>
  <c r="GZ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E2" i="54"/>
  <c r="FC2" i="54"/>
  <c r="FB2" i="54"/>
  <c r="FA2" i="54"/>
  <c r="EY2" i="54"/>
  <c r="EX2" i="54"/>
  <c r="EW2" i="54"/>
  <c r="EU2" i="54"/>
  <c r="ES2" i="54"/>
  <c r="ER2" i="54"/>
  <c r="EQ2" i="54"/>
  <c r="EO2" i="54"/>
  <c r="EN2" i="54"/>
  <c r="EM2" i="54"/>
  <c r="EK2" i="54"/>
  <c r="EI2" i="54"/>
  <c r="EH2" i="54"/>
  <c r="EG2" i="54"/>
  <c r="EE2" i="54"/>
  <c r="ED2" i="54"/>
  <c r="EC2" i="54"/>
  <c r="EA2" i="54"/>
  <c r="DY2" i="54"/>
  <c r="DX2" i="54"/>
  <c r="OP2" i="54" l="1"/>
  <c r="OO2" i="54"/>
  <c r="ON2" i="54"/>
  <c r="OM2" i="54"/>
  <c r="OF2" i="54"/>
  <c r="OB2" i="54"/>
  <c r="NZ2" i="54"/>
  <c r="LX2" i="54"/>
  <c r="LT2" i="54"/>
  <c r="LM2" i="54"/>
  <c r="LL2" i="54"/>
  <c r="LK2" i="54"/>
  <c r="KJ2" i="54"/>
  <c r="KF2" i="54"/>
  <c r="KD2" i="54"/>
  <c r="JP2" i="54"/>
  <c r="JL2" i="54"/>
  <c r="JJ2" i="54"/>
  <c r="JB2" i="54"/>
  <c r="IU2" i="54"/>
  <c r="IT2" i="54"/>
  <c r="IS2" i="54"/>
  <c r="IL2" i="54"/>
  <c r="IH2" i="54"/>
  <c r="IF2" i="54"/>
  <c r="IB2" i="54"/>
  <c r="HX2" i="54"/>
  <c r="HV2" i="54"/>
  <c r="HR2" i="54"/>
  <c r="HL2" i="54"/>
  <c r="HF2" i="54"/>
  <c r="GX2" i="54"/>
  <c r="GT2" i="54"/>
  <c r="GR2" i="54"/>
  <c r="GN2" i="54"/>
  <c r="GJ2" i="54"/>
  <c r="GH2" i="54"/>
  <c r="FX2" i="54"/>
  <c r="FI2" i="54"/>
  <c r="FH2" i="54"/>
  <c r="FG2" i="54"/>
  <c r="EZ2" i="54"/>
  <c r="EV2" i="54"/>
  <c r="ET2" i="54"/>
  <c r="EP2" i="54"/>
  <c r="EL2" i="54"/>
  <c r="EJ2" i="54"/>
  <c r="EF2" i="54"/>
  <c r="EB2" i="54"/>
  <c r="DV2" i="54"/>
  <c r="DU2" i="54"/>
  <c r="DT2" i="54"/>
  <c r="LJ2" i="54" l="1"/>
  <c r="HE2" i="54"/>
  <c r="HG2" i="54"/>
  <c r="LN2" i="54"/>
  <c r="IR2" i="54"/>
  <c r="FD2" i="54"/>
  <c r="FJ2" i="54"/>
  <c r="GD2" i="54"/>
  <c r="HN2" i="54"/>
  <c r="IZ2" i="54"/>
  <c r="DZ2" i="54"/>
  <c r="IV2" i="54"/>
  <c r="JF2" i="54"/>
  <c r="LH2" i="54"/>
  <c r="LR2" i="54"/>
  <c r="FF2" i="54"/>
  <c r="FZ2" i="54"/>
  <c r="M32" i="44"/>
  <c r="L76" i="44"/>
  <c r="DS2" i="54" s="1"/>
  <c r="M69" i="44"/>
  <c r="M64" i="44"/>
  <c r="M60" i="44"/>
  <c r="L58" i="44"/>
  <c r="L67" i="44" s="1"/>
  <c r="L74" i="44" s="1"/>
  <c r="M53" i="44"/>
  <c r="M47" i="44"/>
  <c r="M45" i="44"/>
  <c r="M37" i="44"/>
  <c r="L28" i="44"/>
  <c r="L27" i="44"/>
  <c r="L22" i="44"/>
  <c r="S53" i="44" l="1"/>
  <c r="S32" i="44"/>
  <c r="HH2" i="54"/>
  <c r="HD2" i="54"/>
  <c r="IP2" i="54"/>
  <c r="R1" i="44"/>
  <c r="BT2" i="54"/>
  <c r="S2" i="54"/>
  <c r="R2" i="54"/>
  <c r="Q2" i="54"/>
  <c r="P2" i="54"/>
  <c r="O2" i="54"/>
  <c r="N2" i="54"/>
  <c r="M2" i="54"/>
  <c r="L2" i="54"/>
  <c r="K2" i="54"/>
  <c r="J2" i="54"/>
  <c r="I2" i="54"/>
  <c r="H2" i="54"/>
  <c r="G2" i="54"/>
  <c r="F2" i="54"/>
  <c r="E2" i="54"/>
  <c r="D2" i="54"/>
  <c r="C2" i="54"/>
  <c r="B2" i="54"/>
  <c r="HB2" i="54" l="1"/>
  <c r="Q1" i="44"/>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AF2" i="54" s="1"/>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S18" i="44" l="1"/>
  <c r="W2" i="54" s="1"/>
  <c r="A1" i="44" l="1"/>
  <c r="E54" i="44" l="1"/>
  <c r="O92" i="44"/>
  <c r="L91" i="44"/>
  <c r="E38" i="44"/>
  <c r="R48" i="44"/>
  <c r="K92" i="44"/>
  <c r="H92" i="44"/>
  <c r="E92" i="44"/>
  <c r="O91" i="44"/>
  <c r="C91" i="44"/>
  <c r="C90" i="44"/>
  <c r="N88" i="44"/>
  <c r="M88" i="44"/>
  <c r="N87" i="44"/>
  <c r="M87" i="44"/>
  <c r="N86" i="44"/>
  <c r="N85" i="44"/>
  <c r="A56" i="44"/>
  <c r="A54" i="44"/>
  <c r="A52" i="44"/>
  <c r="A48" i="44"/>
  <c r="A38" i="44"/>
  <c r="E56" i="44"/>
  <c r="E52" i="44"/>
  <c r="E48" i="44"/>
  <c r="K1" i="44" l="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S40" i="44"/>
  <c r="AQ2" i="54" s="1"/>
  <c r="AP2" i="54"/>
  <c r="AJ2" i="54"/>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2" i="44"/>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CH2" i="54"/>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AW2" i="54"/>
  <c r="S45" i="44"/>
  <c r="AV2" i="54" s="1"/>
  <c r="AM2" i="54"/>
  <c r="AL2" i="54"/>
  <c r="S23" i="44"/>
  <c r="AB2" i="54" s="1"/>
  <c r="BD2" i="54"/>
  <c r="S51" i="44"/>
  <c r="BA2" i="54" s="1"/>
  <c r="AZ2" i="54"/>
  <c r="R33" i="44"/>
  <c r="CI2" i="54" s="1"/>
  <c r="R37" i="44"/>
  <c r="CM2" i="54" s="1"/>
  <c r="S37" i="44"/>
  <c r="AO2" i="54" s="1"/>
  <c r="R24" i="44"/>
  <c r="CA2" i="54" s="1"/>
  <c r="S24" i="44"/>
  <c r="AC2" i="54" s="1"/>
  <c r="R58" i="44"/>
  <c r="DE2" i="54" s="1"/>
  <c r="S58" i="44"/>
  <c r="BF2" i="54" s="1"/>
  <c r="AK2" i="54" l="1"/>
  <c r="BB2" i="54"/>
  <c r="R28" i="44"/>
  <c r="CE2" i="54" s="1"/>
  <c r="S28" i="44"/>
  <c r="AG2" i="54" s="1"/>
  <c r="R67" i="44"/>
  <c r="DL2" i="54" s="1"/>
  <c r="S67" i="44"/>
  <c r="BM2" i="54" s="1"/>
  <c r="S76" i="44" l="1"/>
  <c r="R76" i="44"/>
  <c r="S74" i="44"/>
  <c r="BR2" i="54" s="1"/>
  <c r="R74" i="44"/>
  <c r="DQ2" i="54" s="1"/>
</calcChain>
</file>

<file path=xl/sharedStrings.xml><?xml version="1.0" encoding="utf-8"?>
<sst xmlns="http://schemas.openxmlformats.org/spreadsheetml/2006/main" count="6770" uniqueCount="3137">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</sst>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9"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9" fontId="4" fillId="0" borderId="11" xfId="0" applyNumberFormat="1" applyFont="1" applyBorder="1" applyAlignment="1" applyProtection="1">
      <alignment horizontal="right" vertical="center" shrinkToFit="1"/>
      <protection locked="0"/>
    </xf>
    <xf numFmtId="181"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79" fontId="4" fillId="0" borderId="5" xfId="0" quotePrefix="1" applyNumberFormat="1" applyFont="1" applyBorder="1" applyAlignment="1" applyProtection="1">
      <alignment horizontal="right" vertical="center" shrinkToFit="1"/>
      <protection locked="0"/>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hlinkClick xmlns:r="http://schemas.openxmlformats.org/officeDocument/2006/relationships" r:id="rId2"/>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hlinkClick xmlns:r="http://schemas.openxmlformats.org/officeDocument/2006/relationships" r:id="rId3"/>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hlinkClick xmlns:r="http://schemas.openxmlformats.org/officeDocument/2006/relationships" r:id="rId4"/>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hlinkClick xmlns:r="http://schemas.openxmlformats.org/officeDocument/2006/relationships" r:id="rId5"/>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hlinkClick xmlns:r="http://schemas.openxmlformats.org/officeDocument/2006/relationships" r:id="rId6"/>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hlinkClick xmlns:r="http://schemas.openxmlformats.org/officeDocument/2006/relationships" r:id="rId7"/>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hlinkClick xmlns:r="http://schemas.openxmlformats.org/officeDocument/2006/relationships" r:id="rId8"/>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hlinkClick xmlns:r="http://schemas.openxmlformats.org/officeDocument/2006/relationships" r:id="rId9"/>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2" t="str">
        <f>Q1</f>
        <v>未記載セルチェック：【未記載セル（色付）が残っています。】</v>
      </c>
      <c r="B1" s="232"/>
      <c r="C1" s="232"/>
      <c r="D1" s="232"/>
      <c r="E1" s="232"/>
      <c r="F1" s="232"/>
      <c r="G1" s="232"/>
      <c r="H1" s="232"/>
      <c r="I1" s="232"/>
      <c r="J1" s="232"/>
      <c r="K1" s="232" t="str">
        <f>R1</f>
        <v>内訳数値チェック：【記載Ｏ.Ｋ.】</v>
      </c>
      <c r="L1" s="232"/>
      <c r="M1" s="232"/>
      <c r="N1" s="232"/>
      <c r="O1" s="232"/>
      <c r="P1" s="232"/>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19"/>
      <c r="B2" s="119"/>
      <c r="C2" s="119"/>
      <c r="D2" s="119"/>
      <c r="E2" s="119"/>
      <c r="F2" s="119"/>
      <c r="G2" s="119"/>
      <c r="H2" s="119"/>
      <c r="I2" s="119"/>
      <c r="J2" s="119"/>
      <c r="K2" s="119"/>
      <c r="L2" s="119"/>
      <c r="M2" s="119"/>
      <c r="N2" s="119"/>
      <c r="O2" s="119"/>
      <c r="P2" s="119"/>
    </row>
    <row r="3" spans="1:22" ht="14.45" customHeight="1" x14ac:dyDescent="0.4">
      <c r="A3" s="186" t="s">
        <v>117</v>
      </c>
      <c r="B3" s="186"/>
      <c r="C3" s="186"/>
      <c r="D3" s="186"/>
      <c r="E3" s="186"/>
      <c r="F3" s="186"/>
      <c r="G3" s="186"/>
      <c r="H3" s="186"/>
      <c r="I3" s="186"/>
      <c r="J3" s="186"/>
      <c r="K3" s="186"/>
      <c r="L3" s="186"/>
      <c r="M3" s="186"/>
      <c r="N3" s="186"/>
      <c r="O3" s="186"/>
      <c r="P3" s="186"/>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7" t="s">
        <v>3056</v>
      </c>
      <c r="S5" s="19" t="s">
        <v>3048</v>
      </c>
      <c r="T5" s="8" t="s">
        <v>2548</v>
      </c>
      <c r="U5" s="8" t="s">
        <v>207</v>
      </c>
      <c r="V5" s="8" t="s">
        <v>208</v>
      </c>
    </row>
    <row r="6" spans="1:22" ht="13.9" customHeight="1" x14ac:dyDescent="0.4">
      <c r="K6" s="9" t="s">
        <v>119</v>
      </c>
      <c r="L6" s="47"/>
      <c r="M6" s="46"/>
      <c r="N6" s="90"/>
      <c r="O6" s="92"/>
      <c r="P6" s="91"/>
      <c r="Q6" s="19"/>
      <c r="R6" s="157" t="s">
        <v>3057</v>
      </c>
      <c r="S6" s="19" t="s">
        <v>3049</v>
      </c>
      <c r="T6" s="8" t="s">
        <v>2549</v>
      </c>
      <c r="U6" s="18">
        <v>0.1</v>
      </c>
      <c r="V6" s="18">
        <v>0.08</v>
      </c>
    </row>
    <row r="7" spans="1:22" ht="13.9" customHeight="1" x14ac:dyDescent="0.4">
      <c r="K7" s="9" t="s">
        <v>116</v>
      </c>
      <c r="L7" s="48"/>
      <c r="M7" s="64"/>
      <c r="N7" s="86"/>
      <c r="O7" s="87"/>
      <c r="P7" s="88"/>
      <c r="Q7" s="19"/>
      <c r="R7" s="157" t="s">
        <v>3058</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195" t="s">
        <v>87</v>
      </c>
      <c r="B10" s="195"/>
      <c r="C10" s="89"/>
      <c r="D10" s="96"/>
      <c r="E10" s="96"/>
      <c r="F10" s="96"/>
      <c r="G10" s="96"/>
      <c r="H10" s="96"/>
      <c r="I10" s="96"/>
      <c r="J10" s="96"/>
      <c r="K10" s="96"/>
      <c r="L10" s="96"/>
      <c r="M10" s="96"/>
      <c r="N10" s="96"/>
      <c r="O10" s="96"/>
      <c r="P10" s="97"/>
      <c r="Q10" s="12"/>
      <c r="R10" s="12"/>
      <c r="S10" s="12"/>
    </row>
    <row r="11" spans="1:22" ht="13.9" customHeight="1" x14ac:dyDescent="0.4">
      <c r="A11" s="195" t="s">
        <v>2649</v>
      </c>
      <c r="B11" s="195"/>
      <c r="C11" s="89"/>
      <c r="D11" s="96"/>
      <c r="E11" s="96"/>
      <c r="F11" s="96"/>
      <c r="G11" s="96"/>
      <c r="H11" s="96"/>
      <c r="I11" s="97"/>
      <c r="J11" s="190" t="s">
        <v>2652</v>
      </c>
      <c r="K11" s="190"/>
      <c r="L11" s="94"/>
      <c r="M11" s="190" t="s">
        <v>2653</v>
      </c>
      <c r="N11" s="190"/>
      <c r="O11" s="93"/>
      <c r="P11" s="101"/>
      <c r="Q11" s="12"/>
      <c r="R11" s="12"/>
      <c r="S11" s="12"/>
    </row>
    <row r="12" spans="1:22" ht="13.9" customHeight="1" x14ac:dyDescent="0.4">
      <c r="A12" s="194" t="s">
        <v>2650</v>
      </c>
      <c r="B12" s="194"/>
      <c r="C12" s="190" t="s">
        <v>325</v>
      </c>
      <c r="D12" s="190"/>
      <c r="E12" s="95"/>
      <c r="F12" s="102"/>
      <c r="G12" s="73" t="s">
        <v>326</v>
      </c>
      <c r="H12" s="95"/>
      <c r="I12" s="102"/>
      <c r="J12" s="41" t="s">
        <v>2651</v>
      </c>
      <c r="K12" s="95"/>
      <c r="L12" s="102"/>
      <c r="M12" s="190" t="s">
        <v>2546</v>
      </c>
      <c r="N12" s="190"/>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1"/>
      <c r="K14" s="17" t="s">
        <v>161</v>
      </c>
      <c r="L14" s="100"/>
      <c r="M14" s="103"/>
      <c r="N14" s="121" t="s">
        <v>162</v>
      </c>
      <c r="O14" s="121"/>
      <c r="P14" s="121" t="s">
        <v>3136</v>
      </c>
      <c r="Q14" s="14"/>
      <c r="R14" s="16" t="s">
        <v>122</v>
      </c>
      <c r="S14" s="14"/>
    </row>
    <row r="15" spans="1:22" ht="6" customHeight="1" x14ac:dyDescent="0.4">
      <c r="Q15" s="12"/>
      <c r="R15" s="12"/>
      <c r="S15" s="12"/>
    </row>
    <row r="16" spans="1:22" ht="13.9" customHeight="1" x14ac:dyDescent="0.4">
      <c r="A16" s="220" t="s">
        <v>88</v>
      </c>
      <c r="B16" s="221"/>
      <c r="C16" s="222"/>
      <c r="D16" s="98"/>
      <c r="E16" s="99"/>
      <c r="P16" s="17" t="s">
        <v>152</v>
      </c>
      <c r="Q16" s="20"/>
      <c r="R16" s="12"/>
      <c r="S16" s="12"/>
    </row>
    <row r="17" spans="1:20" ht="13.9" customHeight="1" x14ac:dyDescent="0.4">
      <c r="A17" s="241" t="s">
        <v>89</v>
      </c>
      <c r="B17" s="241"/>
      <c r="C17" s="241"/>
      <c r="D17" s="241"/>
      <c r="E17" s="241"/>
      <c r="F17" s="241"/>
      <c r="G17" s="241"/>
      <c r="H17" s="241"/>
      <c r="I17" s="241"/>
      <c r="J17" s="241"/>
      <c r="K17" s="241"/>
      <c r="L17" s="71" t="s">
        <v>164</v>
      </c>
      <c r="M17" s="235" t="s">
        <v>163</v>
      </c>
      <c r="N17" s="181"/>
      <c r="O17" s="181"/>
      <c r="P17" s="182"/>
      <c r="Q17" s="13" t="s">
        <v>123</v>
      </c>
      <c r="R17" s="13" t="s">
        <v>120</v>
      </c>
      <c r="S17" s="13" t="s">
        <v>121</v>
      </c>
    </row>
    <row r="18" spans="1:20" ht="13.9" customHeight="1" x14ac:dyDescent="0.4">
      <c r="A18" s="135" t="s">
        <v>125</v>
      </c>
      <c r="B18" s="121"/>
      <c r="C18" s="121"/>
      <c r="D18" s="122" t="s">
        <v>25</v>
      </c>
      <c r="E18" s="122"/>
      <c r="F18" s="122"/>
      <c r="G18" s="122"/>
      <c r="H18" s="122"/>
      <c r="I18" s="122"/>
      <c r="J18" s="122"/>
      <c r="K18" s="122"/>
      <c r="L18" s="140"/>
      <c r="M18" s="141"/>
      <c r="N18" s="121"/>
      <c r="O18" s="122"/>
      <c r="P18" s="123"/>
      <c r="Q18" s="12" t="str">
        <f>D18</f>
        <v>医業収益</v>
      </c>
      <c r="R18" s="81">
        <f t="shared" ref="R18:R30" si="0">IF($D$16=$T$6,"－",L18)</f>
        <v>0</v>
      </c>
      <c r="S18" s="82">
        <f>IF(L18=0,0,IF($D$16=$T$5,(L19+ROUNDDOWN(L23*$U$7,0)+L24+ROUNDDOWN(L28*$U$7,0)),L18))</f>
        <v>0</v>
      </c>
    </row>
    <row r="19" spans="1:20" ht="13.9" customHeight="1" x14ac:dyDescent="0.4">
      <c r="A19" s="135" t="s">
        <v>177</v>
      </c>
      <c r="B19" s="121"/>
      <c r="C19" s="121"/>
      <c r="D19" s="121"/>
      <c r="E19" s="121" t="s">
        <v>26</v>
      </c>
      <c r="F19" s="121"/>
      <c r="G19" s="121"/>
      <c r="H19" s="121"/>
      <c r="I19" s="121"/>
      <c r="J19" s="121"/>
      <c r="K19" s="121"/>
      <c r="L19" s="142"/>
      <c r="M19" s="141"/>
      <c r="N19" s="121"/>
      <c r="O19" s="121"/>
      <c r="P19" s="123"/>
      <c r="Q19" s="12" t="str">
        <f>E19</f>
        <v>入院診療収益</v>
      </c>
      <c r="R19" s="81">
        <f>IF($D$16=$T$6,"－",L19)</f>
        <v>0</v>
      </c>
      <c r="S19" s="83">
        <f>IF($D$16=$T$5,L19,L19)</f>
        <v>0</v>
      </c>
      <c r="T19" s="8" t="s">
        <v>321</v>
      </c>
    </row>
    <row r="20" spans="1:20" ht="13.9" customHeight="1" x14ac:dyDescent="0.4">
      <c r="A20" s="135" t="s">
        <v>178</v>
      </c>
      <c r="B20" s="121"/>
      <c r="C20" s="121"/>
      <c r="D20" s="121"/>
      <c r="E20" s="121"/>
      <c r="F20" s="121" t="s">
        <v>2928</v>
      </c>
      <c r="G20" s="121"/>
      <c r="H20" s="121"/>
      <c r="I20" s="121"/>
      <c r="J20" s="121"/>
      <c r="K20" s="121"/>
      <c r="L20" s="115"/>
      <c r="M20" s="141" t="s">
        <v>206</v>
      </c>
      <c r="N20" s="121"/>
      <c r="O20" s="121"/>
      <c r="P20" s="123"/>
      <c r="Q20" s="12" t="str">
        <f>F20</f>
        <v>保険診療収益（患者負担含む）</v>
      </c>
      <c r="R20" s="81">
        <f t="shared" si="0"/>
        <v>0</v>
      </c>
      <c r="S20" s="81">
        <f>IF($D$16=$T$5,L20,L20)</f>
        <v>0</v>
      </c>
      <c r="T20" s="8" t="s">
        <v>90</v>
      </c>
    </row>
    <row r="21" spans="1:20" ht="13.9" customHeight="1" x14ac:dyDescent="0.4">
      <c r="A21" s="135" t="s">
        <v>179</v>
      </c>
      <c r="B21" s="121"/>
      <c r="C21" s="121"/>
      <c r="D21" s="121"/>
      <c r="E21" s="121"/>
      <c r="F21" s="121" t="s">
        <v>2929</v>
      </c>
      <c r="G21" s="121"/>
      <c r="H21" s="121"/>
      <c r="I21" s="121"/>
      <c r="J21" s="121"/>
      <c r="K21" s="121"/>
      <c r="L21" s="142"/>
      <c r="M21" s="141" t="s">
        <v>206</v>
      </c>
      <c r="N21" s="121"/>
      <c r="O21" s="121"/>
      <c r="P21" s="123"/>
      <c r="Q21" s="12" t="str">
        <f>F21</f>
        <v>公害等診療収益</v>
      </c>
      <c r="R21" s="81">
        <f t="shared" si="0"/>
        <v>0</v>
      </c>
      <c r="S21" s="81">
        <f>IF($D$16=$T$5,L21,L21)</f>
        <v>0</v>
      </c>
      <c r="T21" s="8" t="s">
        <v>91</v>
      </c>
    </row>
    <row r="22" spans="1:20" ht="13.9" customHeight="1" x14ac:dyDescent="0.4">
      <c r="A22" s="135" t="s">
        <v>180</v>
      </c>
      <c r="B22" s="121"/>
      <c r="C22" s="121"/>
      <c r="D22" s="121"/>
      <c r="E22" s="121"/>
      <c r="F22" s="121" t="s">
        <v>2924</v>
      </c>
      <c r="G22" s="121"/>
      <c r="H22" s="121"/>
      <c r="I22" s="121"/>
      <c r="J22" s="121"/>
      <c r="K22" s="121"/>
      <c r="L22" s="113">
        <f>IF(OR(L20="*",L20="＊",L21="*",L21="＊"),"-",L19-L20-L21)</f>
        <v>0</v>
      </c>
      <c r="M22" s="141" t="s">
        <v>205</v>
      </c>
      <c r="N22" s="121"/>
      <c r="O22" s="121"/>
      <c r="P22" s="123"/>
      <c r="Q22" s="12" t="str">
        <f>F22</f>
        <v>その他の診療収益</v>
      </c>
      <c r="R22" s="81">
        <f>IF($D$16=$T$6,"－",L22)</f>
        <v>0</v>
      </c>
      <c r="S22" s="81">
        <f>IF($D$16=$T$5,L22,L22)</f>
        <v>0</v>
      </c>
      <c r="T22" s="8" t="s">
        <v>2926</v>
      </c>
    </row>
    <row r="23" spans="1:20" ht="13.9" customHeight="1" x14ac:dyDescent="0.4">
      <c r="A23" s="135" t="s">
        <v>181</v>
      </c>
      <c r="B23" s="121"/>
      <c r="C23" s="121"/>
      <c r="D23" s="121"/>
      <c r="E23" s="121" t="s">
        <v>27</v>
      </c>
      <c r="F23" s="121"/>
      <c r="G23" s="121"/>
      <c r="H23" s="121"/>
      <c r="I23" s="121"/>
      <c r="J23" s="121"/>
      <c r="K23" s="121"/>
      <c r="L23" s="142"/>
      <c r="M23" s="141"/>
      <c r="N23" s="121"/>
      <c r="O23" s="121"/>
      <c r="P23" s="123"/>
      <c r="Q23" s="15" t="str">
        <f>E23</f>
        <v>室料差額収益</v>
      </c>
      <c r="R23" s="81">
        <f t="shared" si="0"/>
        <v>0</v>
      </c>
      <c r="S23" s="82">
        <f>IF($D$16=$T$5,ROUNDDOWN(L23*$U$7,0),L23)</f>
        <v>0</v>
      </c>
      <c r="T23" s="8" t="s">
        <v>0</v>
      </c>
    </row>
    <row r="24" spans="1:20" ht="13.9" customHeight="1" x14ac:dyDescent="0.4">
      <c r="A24" s="135" t="s">
        <v>182</v>
      </c>
      <c r="B24" s="121"/>
      <c r="C24" s="121"/>
      <c r="D24" s="121"/>
      <c r="E24" s="121" t="s">
        <v>28</v>
      </c>
      <c r="F24" s="121"/>
      <c r="G24" s="121"/>
      <c r="H24" s="121"/>
      <c r="I24" s="121"/>
      <c r="J24" s="121"/>
      <c r="K24" s="121"/>
      <c r="L24" s="115"/>
      <c r="M24" s="141"/>
      <c r="N24" s="121"/>
      <c r="O24" s="121"/>
      <c r="P24" s="123"/>
      <c r="Q24" s="12" t="str">
        <f>E24</f>
        <v>外来診療収益</v>
      </c>
      <c r="R24" s="81">
        <f t="shared" si="0"/>
        <v>0</v>
      </c>
      <c r="S24" s="83">
        <f>IF($D$16=$T$5,L24,L24)</f>
        <v>0</v>
      </c>
      <c r="T24" s="8" t="s">
        <v>1</v>
      </c>
    </row>
    <row r="25" spans="1:20" ht="13.9" customHeight="1" x14ac:dyDescent="0.4">
      <c r="A25" s="135" t="s">
        <v>183</v>
      </c>
      <c r="B25" s="121"/>
      <c r="C25" s="121"/>
      <c r="D25" s="121"/>
      <c r="E25" s="121"/>
      <c r="F25" s="121" t="s">
        <v>2928</v>
      </c>
      <c r="G25" s="121"/>
      <c r="H25" s="121"/>
      <c r="I25" s="121"/>
      <c r="J25" s="121"/>
      <c r="K25" s="121"/>
      <c r="L25" s="115"/>
      <c r="M25" s="141" t="s">
        <v>206</v>
      </c>
      <c r="N25" s="121"/>
      <c r="O25" s="121"/>
      <c r="P25" s="123"/>
      <c r="Q25" s="12" t="str">
        <f>F25</f>
        <v>保険診療収益（患者負担含む）</v>
      </c>
      <c r="R25" s="81">
        <f t="shared" si="0"/>
        <v>0</v>
      </c>
      <c r="S25" s="81">
        <f>IF($D$16=$T$5,L25,L25)</f>
        <v>0</v>
      </c>
      <c r="T25" s="8" t="s">
        <v>92</v>
      </c>
    </row>
    <row r="26" spans="1:20" ht="13.9" customHeight="1" x14ac:dyDescent="0.4">
      <c r="A26" s="135" t="s">
        <v>184</v>
      </c>
      <c r="B26" s="121"/>
      <c r="C26" s="121"/>
      <c r="D26" s="121"/>
      <c r="E26" s="121"/>
      <c r="F26" s="121" t="s">
        <v>2929</v>
      </c>
      <c r="G26" s="121"/>
      <c r="H26" s="121"/>
      <c r="I26" s="121"/>
      <c r="J26" s="121"/>
      <c r="K26" s="121"/>
      <c r="L26" s="142"/>
      <c r="M26" s="141" t="s">
        <v>206</v>
      </c>
      <c r="N26" s="121"/>
      <c r="O26" s="121"/>
      <c r="P26" s="123"/>
      <c r="Q26" s="12" t="str">
        <f>F26</f>
        <v>公害等診療収益</v>
      </c>
      <c r="R26" s="81">
        <f t="shared" si="0"/>
        <v>0</v>
      </c>
      <c r="S26" s="81">
        <f>IF($D$16=$T$5,L26,L26)</f>
        <v>0</v>
      </c>
      <c r="T26" s="8" t="s">
        <v>93</v>
      </c>
    </row>
    <row r="27" spans="1:20" ht="13.9" customHeight="1" x14ac:dyDescent="0.4">
      <c r="A27" s="135" t="s">
        <v>2927</v>
      </c>
      <c r="B27" s="121"/>
      <c r="C27" s="121"/>
      <c r="D27" s="121"/>
      <c r="E27" s="121"/>
      <c r="F27" s="121" t="s">
        <v>2924</v>
      </c>
      <c r="G27" s="121"/>
      <c r="H27" s="121"/>
      <c r="I27" s="121"/>
      <c r="J27" s="121"/>
      <c r="K27" s="121"/>
      <c r="L27" s="113">
        <f>IF(OR(L25="*",L25="＊",L26="*",L26="＊"),"-",L24-L25-L26)</f>
        <v>0</v>
      </c>
      <c r="M27" s="141" t="s">
        <v>205</v>
      </c>
      <c r="N27" s="121"/>
      <c r="O27" s="121"/>
      <c r="P27" s="123"/>
      <c r="Q27" s="12" t="str">
        <f>F27</f>
        <v>その他の診療収益</v>
      </c>
      <c r="R27" s="81">
        <f t="shared" si="0"/>
        <v>0</v>
      </c>
      <c r="S27" s="81">
        <f>IF($D$16=$T$5,L27,L27)</f>
        <v>0</v>
      </c>
      <c r="T27" s="8" t="s">
        <v>2926</v>
      </c>
    </row>
    <row r="28" spans="1:20" ht="13.9" customHeight="1" x14ac:dyDescent="0.4">
      <c r="A28" s="135" t="s">
        <v>185</v>
      </c>
      <c r="B28" s="121"/>
      <c r="C28" s="121"/>
      <c r="D28" s="121"/>
      <c r="E28" s="121" t="s">
        <v>29</v>
      </c>
      <c r="F28" s="121"/>
      <c r="G28" s="121"/>
      <c r="H28" s="121"/>
      <c r="I28" s="121"/>
      <c r="J28" s="121"/>
      <c r="K28" s="121"/>
      <c r="L28" s="113">
        <f>L18-L19-L23-L24</f>
        <v>0</v>
      </c>
      <c r="M28" s="141" t="s">
        <v>205</v>
      </c>
      <c r="N28" s="121"/>
      <c r="O28" s="121"/>
      <c r="P28" s="123"/>
      <c r="Q28" s="12" t="str">
        <f>E28</f>
        <v>その他の医業収益</v>
      </c>
      <c r="R28" s="81">
        <f t="shared" si="0"/>
        <v>0</v>
      </c>
      <c r="S28" s="82">
        <f>IF($D$16=$T$5,ROUNDDOWN(L28*$U$7,0),L28)</f>
        <v>0</v>
      </c>
      <c r="T28" s="8" t="s">
        <v>320</v>
      </c>
    </row>
    <row r="29" spans="1:20" ht="13.9" customHeight="1" x14ac:dyDescent="0.4">
      <c r="A29" s="135" t="s">
        <v>186</v>
      </c>
      <c r="B29" s="121"/>
      <c r="C29" s="121"/>
      <c r="D29" s="121"/>
      <c r="E29" s="121"/>
      <c r="F29" s="121" t="s">
        <v>2678</v>
      </c>
      <c r="G29" s="121"/>
      <c r="H29" s="121"/>
      <c r="I29" s="121"/>
      <c r="J29" s="121"/>
      <c r="K29" s="121"/>
      <c r="L29" s="115"/>
      <c r="M29" s="141" t="s">
        <v>206</v>
      </c>
      <c r="N29" s="121"/>
      <c r="O29" s="121"/>
      <c r="P29" s="123"/>
      <c r="Q29" s="12" t="str">
        <f>F29</f>
        <v>うち保健予防活動収益</v>
      </c>
      <c r="R29" s="81">
        <f t="shared" si="0"/>
        <v>0</v>
      </c>
      <c r="S29" s="84">
        <f>IF(OR($L$29="*",$L$29="＊"),"*",IF($D$16=$T$5,ROUNDDOWN(L29*$U$7,0),L29))</f>
        <v>0</v>
      </c>
      <c r="T29" s="8" t="s">
        <v>2</v>
      </c>
    </row>
    <row r="30" spans="1:20" ht="13.9" customHeight="1" x14ac:dyDescent="0.4">
      <c r="A30" s="135" t="s">
        <v>301</v>
      </c>
      <c r="B30" s="121"/>
      <c r="C30" s="121"/>
      <c r="D30" s="121"/>
      <c r="E30" s="121"/>
      <c r="F30" s="121" t="s">
        <v>2679</v>
      </c>
      <c r="G30" s="121"/>
      <c r="H30" s="121"/>
      <c r="I30" s="121"/>
      <c r="J30" s="121"/>
      <c r="K30" s="121"/>
      <c r="L30" s="115"/>
      <c r="M30" s="141"/>
      <c r="N30" s="121"/>
      <c r="O30" s="121"/>
      <c r="P30" s="123"/>
      <c r="Q30" s="12" t="str">
        <f>F30</f>
        <v>うち運営費補助金収益</v>
      </c>
      <c r="R30" s="81">
        <f t="shared" si="0"/>
        <v>0</v>
      </c>
      <c r="S30" s="83">
        <f>IF($D$16=$T$5,L30,L30)</f>
        <v>0</v>
      </c>
      <c r="T30" s="8" t="s">
        <v>306</v>
      </c>
    </row>
    <row r="31" spans="1:20" ht="13.9" customHeight="1" x14ac:dyDescent="0.4">
      <c r="A31" s="135"/>
      <c r="B31" s="121"/>
      <c r="C31" s="121"/>
      <c r="D31" s="121"/>
      <c r="E31" s="121"/>
      <c r="F31" s="121"/>
      <c r="G31" s="121"/>
      <c r="H31" s="121"/>
      <c r="I31" s="121"/>
      <c r="J31" s="121"/>
      <c r="K31" s="121"/>
      <c r="L31" s="114"/>
      <c r="M31" s="141"/>
      <c r="N31" s="121"/>
      <c r="O31" s="121"/>
      <c r="P31" s="123"/>
      <c r="Q31" s="12"/>
      <c r="R31" s="81"/>
      <c r="S31" s="83"/>
    </row>
    <row r="32" spans="1:20" ht="13.9" customHeight="1" x14ac:dyDescent="0.4">
      <c r="A32" s="135" t="s">
        <v>165</v>
      </c>
      <c r="B32" s="121"/>
      <c r="C32" s="121"/>
      <c r="D32" s="121" t="s">
        <v>30</v>
      </c>
      <c r="E32" s="121"/>
      <c r="F32" s="121"/>
      <c r="G32" s="121"/>
      <c r="H32" s="121"/>
      <c r="I32" s="121"/>
      <c r="J32" s="121"/>
      <c r="K32" s="121"/>
      <c r="L32" s="115"/>
      <c r="M32" s="148" t="str">
        <f>IF($L$32="","",IF($L$32=SUM(L33,L37,L45,L47,L51,L53,L56,L57),"","←内訳と不一致"))</f>
        <v/>
      </c>
      <c r="N32" s="121"/>
      <c r="O32" s="124"/>
      <c r="P32" s="125"/>
      <c r="Q32" s="12" t="str">
        <f>D32</f>
        <v>医業費用</v>
      </c>
      <c r="R32" s="81">
        <f>IF($D$16=$T$6,"－",L32)</f>
        <v>0</v>
      </c>
      <c r="S32" s="82">
        <f>IF(L32=0,0,IF($D$16=$T$5,((L19+ROUNDDOWN(L23*$U$7,0)+L24+ROUNDDOWN(L28*$U$7,0))-L18)+L32,L32))</f>
        <v>0</v>
      </c>
      <c r="T32" s="29"/>
    </row>
    <row r="33" spans="1:20" ht="13.9" customHeight="1" x14ac:dyDescent="0.4">
      <c r="A33" s="135" t="s">
        <v>173</v>
      </c>
      <c r="B33" s="121"/>
      <c r="C33" s="121"/>
      <c r="D33" s="121"/>
      <c r="E33" s="121" t="s">
        <v>23</v>
      </c>
      <c r="F33" s="121"/>
      <c r="G33" s="121"/>
      <c r="H33" s="121"/>
      <c r="I33" s="121"/>
      <c r="J33" s="121"/>
      <c r="K33" s="121"/>
      <c r="L33" s="115"/>
      <c r="M33" s="148" t="str">
        <f>IF($L$33="","",IF($L$33&gt;=SUM(L34:L36),"","←内訳より小さい"))</f>
        <v/>
      </c>
      <c r="N33" s="121"/>
      <c r="O33" s="121"/>
      <c r="P33" s="123"/>
      <c r="Q33" s="12" t="str">
        <f>E33</f>
        <v>材料費</v>
      </c>
      <c r="R33" s="81">
        <f t="shared" ref="R33:R37" si="1">IF($D$16=$T$6,"－",L33)</f>
        <v>0</v>
      </c>
      <c r="S33" s="82">
        <f>IF(OR(L36="*"),IF($D$16=$T$5,ROUNDDOWN(L33*U7,0),L33),IF($D$16=$T$5,ROUNDDOWN((L33-L36)*U7,0)+ROUNDDOWN(L36*V7,0),L33))</f>
        <v>0</v>
      </c>
    </row>
    <row r="34" spans="1:20" ht="13.9" customHeight="1" x14ac:dyDescent="0.4">
      <c r="A34" s="135" t="s">
        <v>187</v>
      </c>
      <c r="B34" s="121"/>
      <c r="C34" s="121"/>
      <c r="D34" s="121"/>
      <c r="E34" s="121"/>
      <c r="F34" s="121" t="s">
        <v>94</v>
      </c>
      <c r="G34" s="121"/>
      <c r="H34" s="121"/>
      <c r="I34" s="121"/>
      <c r="J34" s="121"/>
      <c r="K34" s="121"/>
      <c r="L34" s="115"/>
      <c r="M34" s="141" t="s">
        <v>206</v>
      </c>
      <c r="N34" s="121"/>
      <c r="O34" s="121"/>
      <c r="P34" s="123"/>
      <c r="Q34" s="12" t="str">
        <f>F34</f>
        <v>医薬品費</v>
      </c>
      <c r="R34" s="81">
        <f t="shared" si="1"/>
        <v>0</v>
      </c>
      <c r="S34" s="84">
        <f>IF(L34="*","*",IF($D$16=$T$5,ROUNDDOWN(L34*$U$7,0),L34))</f>
        <v>0</v>
      </c>
      <c r="T34" s="8" t="s">
        <v>95</v>
      </c>
    </row>
    <row r="35" spans="1:20" ht="13.9" customHeight="1" x14ac:dyDescent="0.4">
      <c r="A35" s="135" t="s">
        <v>188</v>
      </c>
      <c r="B35" s="121"/>
      <c r="C35" s="121"/>
      <c r="D35" s="121"/>
      <c r="E35" s="121"/>
      <c r="F35" s="121" t="s">
        <v>96</v>
      </c>
      <c r="G35" s="121"/>
      <c r="H35" s="121"/>
      <c r="I35" s="121"/>
      <c r="J35" s="121"/>
      <c r="K35" s="121"/>
      <c r="L35" s="115"/>
      <c r="M35" s="141" t="s">
        <v>206</v>
      </c>
      <c r="N35" s="121"/>
      <c r="O35" s="121"/>
      <c r="P35" s="123"/>
      <c r="Q35" s="12" t="str">
        <f>F35</f>
        <v>診療材料費、医療消耗器具備品費</v>
      </c>
      <c r="R35" s="81">
        <f t="shared" si="1"/>
        <v>0</v>
      </c>
      <c r="S35" s="84">
        <f>IF(L35="*","*",IF($D$16=$T$5,ROUNDDOWN(L35*$U$7,0),L35))</f>
        <v>0</v>
      </c>
      <c r="T35" s="8" t="s">
        <v>97</v>
      </c>
    </row>
    <row r="36" spans="1:20" ht="13.9" customHeight="1" x14ac:dyDescent="0.4">
      <c r="A36" s="135" t="s">
        <v>189</v>
      </c>
      <c r="B36" s="121"/>
      <c r="C36" s="121"/>
      <c r="D36" s="121"/>
      <c r="E36" s="121"/>
      <c r="F36" s="121" t="s">
        <v>98</v>
      </c>
      <c r="G36" s="121"/>
      <c r="H36" s="121"/>
      <c r="I36" s="121"/>
      <c r="J36" s="121"/>
      <c r="K36" s="121"/>
      <c r="L36" s="162"/>
      <c r="M36" s="141" t="s">
        <v>206</v>
      </c>
      <c r="N36" s="121"/>
      <c r="O36" s="121"/>
      <c r="P36" s="123"/>
      <c r="Q36" s="12" t="str">
        <f>F36</f>
        <v>給食用材料費</v>
      </c>
      <c r="R36" s="81">
        <f t="shared" si="1"/>
        <v>0</v>
      </c>
      <c r="S36" s="84">
        <f>IF(L36="*","*",IF($D$16=$T$5,ROUNDDOWN(L36*$V$7,0),L36))</f>
        <v>0</v>
      </c>
      <c r="T36" s="8" t="s">
        <v>311</v>
      </c>
    </row>
    <row r="37" spans="1:20" ht="13.9" customHeight="1" x14ac:dyDescent="0.4">
      <c r="A37" s="135" t="s">
        <v>174</v>
      </c>
      <c r="B37" s="121"/>
      <c r="C37" s="121"/>
      <c r="D37" s="121"/>
      <c r="E37" s="121" t="s">
        <v>24</v>
      </c>
      <c r="F37" s="121"/>
      <c r="G37" s="121"/>
      <c r="H37" s="121"/>
      <c r="I37" s="121"/>
      <c r="J37" s="121"/>
      <c r="K37" s="121"/>
      <c r="L37" s="115"/>
      <c r="M37" s="148" t="str">
        <f>IF($L$37="","",IF($L$37&gt;=SUM(L39:L44),"","←内訳より小さい"))</f>
        <v/>
      </c>
      <c r="N37" s="121"/>
      <c r="O37" s="121"/>
      <c r="P37" s="123"/>
      <c r="Q37" s="12" t="str">
        <f>E37</f>
        <v>給与費</v>
      </c>
      <c r="R37" s="81">
        <f t="shared" si="1"/>
        <v>0</v>
      </c>
      <c r="S37" s="82">
        <f>IF($D$16=$T$5,(L37-L38)+ROUNDDOWN(L38*$U$7,0),L37)</f>
        <v>0</v>
      </c>
    </row>
    <row r="38" spans="1:20" ht="13.9" customHeight="1" x14ac:dyDescent="0.4">
      <c r="A38" s="136" t="str">
        <f>IF(D16="","02-(02)",IF(D16=T5,"02-(02)",""))</f>
        <v>02-(02)</v>
      </c>
      <c r="B38" s="121"/>
      <c r="C38" s="121"/>
      <c r="D38" s="121"/>
      <c r="E38" s="121" t="str">
        <f>IF(D16="","　（うち消費税課税対象費用）",IF(D16=T5,"　（うち消費税課税対象費用）",""))</f>
        <v>　（うち消費税課税対象費用）</v>
      </c>
      <c r="F38" s="121"/>
      <c r="G38" s="121"/>
      <c r="H38" s="121"/>
      <c r="I38" s="121"/>
      <c r="J38" s="121"/>
      <c r="K38" s="121"/>
      <c r="L38" s="143"/>
      <c r="M38" s="141"/>
      <c r="N38" s="121"/>
      <c r="O38" s="121"/>
      <c r="P38" s="123"/>
      <c r="Q38" s="12"/>
      <c r="R38" s="81"/>
      <c r="S38" s="83"/>
    </row>
    <row r="39" spans="1:20" ht="13.9" customHeight="1" x14ac:dyDescent="0.4">
      <c r="A39" s="135" t="s">
        <v>190</v>
      </c>
      <c r="B39" s="121"/>
      <c r="C39" s="121"/>
      <c r="D39" s="121"/>
      <c r="E39" s="121"/>
      <c r="F39" s="121" t="s">
        <v>312</v>
      </c>
      <c r="G39" s="121"/>
      <c r="H39" s="121"/>
      <c r="I39" s="121"/>
      <c r="J39" s="121"/>
      <c r="K39" s="121"/>
      <c r="L39" s="115"/>
      <c r="M39" s="141" t="s">
        <v>206</v>
      </c>
      <c r="N39" s="121"/>
      <c r="O39" s="121"/>
      <c r="P39" s="123"/>
      <c r="Q39" s="12" t="str">
        <f t="shared" ref="Q39:Q44" si="2">F39</f>
        <v>役員報酬</v>
      </c>
      <c r="R39" s="81">
        <f t="shared" ref="R39:R53" si="3">IF($D$16=$T$6,"－",L39)</f>
        <v>0</v>
      </c>
      <c r="S39" s="81">
        <f>IF($D$16=$T$5,L39,L39)</f>
        <v>0</v>
      </c>
      <c r="T39" s="8" t="s">
        <v>319</v>
      </c>
    </row>
    <row r="40" spans="1:20" ht="13.9" customHeight="1" x14ac:dyDescent="0.4">
      <c r="A40" s="135" t="s">
        <v>191</v>
      </c>
      <c r="B40" s="121"/>
      <c r="C40" s="121"/>
      <c r="D40" s="121"/>
      <c r="E40" s="121"/>
      <c r="F40" s="121" t="s">
        <v>99</v>
      </c>
      <c r="G40" s="121"/>
      <c r="H40" s="121"/>
      <c r="I40" s="121"/>
      <c r="J40" s="121"/>
      <c r="K40" s="121"/>
      <c r="L40" s="115"/>
      <c r="M40" s="141" t="s">
        <v>206</v>
      </c>
      <c r="N40" s="121"/>
      <c r="O40" s="121"/>
      <c r="P40" s="123"/>
      <c r="Q40" s="12" t="str">
        <f t="shared" si="2"/>
        <v>給料</v>
      </c>
      <c r="R40" s="81">
        <f t="shared" si="3"/>
        <v>0</v>
      </c>
      <c r="S40" s="81">
        <f t="shared" ref="S40:S44" si="4">IF($D$16=$T$5,L40,L40)</f>
        <v>0</v>
      </c>
      <c r="T40" s="8" t="s">
        <v>313</v>
      </c>
    </row>
    <row r="41" spans="1:20" ht="13.9" customHeight="1" x14ac:dyDescent="0.4">
      <c r="A41" s="135" t="s">
        <v>315</v>
      </c>
      <c r="B41" s="121"/>
      <c r="C41" s="121"/>
      <c r="D41" s="121"/>
      <c r="E41" s="121"/>
      <c r="F41" s="121" t="s">
        <v>100</v>
      </c>
      <c r="G41" s="121"/>
      <c r="H41" s="121"/>
      <c r="I41" s="121"/>
      <c r="J41" s="121"/>
      <c r="K41" s="121"/>
      <c r="L41" s="115"/>
      <c r="M41" s="141" t="s">
        <v>206</v>
      </c>
      <c r="N41" s="121"/>
      <c r="O41" s="121"/>
      <c r="P41" s="123"/>
      <c r="Q41" s="12" t="str">
        <f t="shared" si="2"/>
        <v>賞与</v>
      </c>
      <c r="R41" s="81">
        <f t="shared" si="3"/>
        <v>0</v>
      </c>
      <c r="S41" s="81">
        <f t="shared" si="4"/>
        <v>0</v>
      </c>
      <c r="T41" s="8" t="s">
        <v>3</v>
      </c>
    </row>
    <row r="42" spans="1:20" ht="13.9" customHeight="1" x14ac:dyDescent="0.4">
      <c r="A42" s="135" t="s">
        <v>316</v>
      </c>
      <c r="B42" s="121"/>
      <c r="C42" s="121"/>
      <c r="D42" s="121"/>
      <c r="E42" s="121"/>
      <c r="F42" s="121" t="s">
        <v>101</v>
      </c>
      <c r="G42" s="121"/>
      <c r="H42" s="121"/>
      <c r="I42" s="121"/>
      <c r="J42" s="121"/>
      <c r="K42" s="121"/>
      <c r="L42" s="115"/>
      <c r="M42" s="141" t="s">
        <v>206</v>
      </c>
      <c r="N42" s="121"/>
      <c r="O42" s="121"/>
      <c r="P42" s="123"/>
      <c r="Q42" s="12" t="str">
        <f t="shared" si="2"/>
        <v>賞与引当金繰入額</v>
      </c>
      <c r="R42" s="81">
        <f t="shared" si="3"/>
        <v>0</v>
      </c>
      <c r="S42" s="81">
        <f t="shared" si="4"/>
        <v>0</v>
      </c>
      <c r="T42" s="8" t="s">
        <v>4</v>
      </c>
    </row>
    <row r="43" spans="1:20" ht="13.9" customHeight="1" x14ac:dyDescent="0.4">
      <c r="A43" s="135" t="s">
        <v>317</v>
      </c>
      <c r="B43" s="121"/>
      <c r="C43" s="121"/>
      <c r="D43" s="121"/>
      <c r="E43" s="121"/>
      <c r="F43" s="121" t="s">
        <v>102</v>
      </c>
      <c r="G43" s="121"/>
      <c r="H43" s="121"/>
      <c r="I43" s="121"/>
      <c r="J43" s="121"/>
      <c r="K43" s="121"/>
      <c r="L43" s="115"/>
      <c r="M43" s="141" t="s">
        <v>206</v>
      </c>
      <c r="N43" s="121"/>
      <c r="O43" s="121"/>
      <c r="P43" s="123"/>
      <c r="Q43" s="12" t="str">
        <f t="shared" si="2"/>
        <v>退職給付費用</v>
      </c>
      <c r="R43" s="81">
        <f t="shared" si="3"/>
        <v>0</v>
      </c>
      <c r="S43" s="81">
        <f t="shared" si="4"/>
        <v>0</v>
      </c>
      <c r="T43" s="8" t="s">
        <v>5</v>
      </c>
    </row>
    <row r="44" spans="1:20" ht="13.9" customHeight="1" x14ac:dyDescent="0.4">
      <c r="A44" s="135" t="s">
        <v>318</v>
      </c>
      <c r="B44" s="121"/>
      <c r="C44" s="121"/>
      <c r="D44" s="121"/>
      <c r="E44" s="121"/>
      <c r="F44" s="121" t="s">
        <v>103</v>
      </c>
      <c r="G44" s="121"/>
      <c r="H44" s="121"/>
      <c r="I44" s="121"/>
      <c r="J44" s="121"/>
      <c r="K44" s="121"/>
      <c r="L44" s="115"/>
      <c r="M44" s="141" t="s">
        <v>206</v>
      </c>
      <c r="N44" s="121"/>
      <c r="O44" s="121"/>
      <c r="P44" s="123"/>
      <c r="Q44" s="12" t="str">
        <f t="shared" si="2"/>
        <v>法定福利費</v>
      </c>
      <c r="R44" s="81">
        <f t="shared" si="3"/>
        <v>0</v>
      </c>
      <c r="S44" s="81">
        <f t="shared" si="4"/>
        <v>0</v>
      </c>
      <c r="T44" s="8" t="s">
        <v>6</v>
      </c>
    </row>
    <row r="45" spans="1:20" ht="13.9" customHeight="1" x14ac:dyDescent="0.4">
      <c r="A45" s="135" t="s">
        <v>175</v>
      </c>
      <c r="B45" s="121"/>
      <c r="C45" s="121"/>
      <c r="D45" s="121"/>
      <c r="E45" s="121" t="s">
        <v>16</v>
      </c>
      <c r="F45" s="121"/>
      <c r="G45" s="121"/>
      <c r="H45" s="121"/>
      <c r="I45" s="121"/>
      <c r="J45" s="121"/>
      <c r="K45" s="121"/>
      <c r="L45" s="115"/>
      <c r="M45" s="148" t="str">
        <f>IF($L$45="","",IF($L$45&gt;=SUM(L46),"","←内訳より小さい"))</f>
        <v/>
      </c>
      <c r="N45" s="121"/>
      <c r="O45" s="121"/>
      <c r="P45" s="123"/>
      <c r="Q45" s="12" t="str">
        <f>E45</f>
        <v>委託費</v>
      </c>
      <c r="R45" s="81">
        <f t="shared" si="3"/>
        <v>0</v>
      </c>
      <c r="S45" s="82">
        <f>IF($D$16=$T$5,ROUNDDOWN(L45*$U$7,0),L45)</f>
        <v>0</v>
      </c>
      <c r="T45" s="8" t="s">
        <v>104</v>
      </c>
    </row>
    <row r="46" spans="1:20" ht="13.9" customHeight="1" x14ac:dyDescent="0.4">
      <c r="A46" s="135" t="s">
        <v>192</v>
      </c>
      <c r="B46" s="121"/>
      <c r="C46" s="121"/>
      <c r="D46" s="121"/>
      <c r="E46" s="121"/>
      <c r="F46" s="121" t="s">
        <v>2677</v>
      </c>
      <c r="G46" s="121"/>
      <c r="H46" s="121"/>
      <c r="I46" s="121"/>
      <c r="J46" s="121"/>
      <c r="K46" s="121"/>
      <c r="L46" s="115"/>
      <c r="M46" s="141" t="s">
        <v>206</v>
      </c>
      <c r="N46" s="121"/>
      <c r="O46" s="121"/>
      <c r="P46" s="123"/>
      <c r="Q46" s="12" t="str">
        <f>F46</f>
        <v>うち給食委託費</v>
      </c>
      <c r="R46" s="81">
        <f t="shared" si="3"/>
        <v>0</v>
      </c>
      <c r="S46" s="84">
        <f>IF(L46="*","*",IF($D$16=$T$5,ROUNDDOWN(L46*$U$7,0),L46))</f>
        <v>0</v>
      </c>
      <c r="T46" s="8" t="s">
        <v>7</v>
      </c>
    </row>
    <row r="47" spans="1:20" ht="13.9" customHeight="1" x14ac:dyDescent="0.4">
      <c r="A47" s="135" t="s">
        <v>176</v>
      </c>
      <c r="B47" s="121"/>
      <c r="C47" s="121"/>
      <c r="D47" s="121"/>
      <c r="E47" s="121" t="s">
        <v>105</v>
      </c>
      <c r="F47" s="121"/>
      <c r="G47" s="121"/>
      <c r="H47" s="121"/>
      <c r="I47" s="121"/>
      <c r="J47" s="121"/>
      <c r="K47" s="121"/>
      <c r="L47" s="115"/>
      <c r="M47" s="148" t="str">
        <f>IF($L$47="","",IF($L$47&gt;=SUM(L49:L50),"","←内訳より小さい"))</f>
        <v/>
      </c>
      <c r="N47" s="121"/>
      <c r="O47" s="121"/>
      <c r="P47" s="123"/>
      <c r="Q47" s="12" t="str">
        <f>E47</f>
        <v>設備関係費</v>
      </c>
      <c r="R47" s="81">
        <f t="shared" si="3"/>
        <v>0</v>
      </c>
      <c r="S47" s="82">
        <f>IF($D$16=$T$5,(L47-L48)+ROUNDDOWN(L48*$U$7,0),L47)</f>
        <v>0</v>
      </c>
      <c r="T47" s="8" t="s">
        <v>81</v>
      </c>
    </row>
    <row r="48" spans="1:20" ht="13.9" customHeight="1" x14ac:dyDescent="0.4">
      <c r="A48" s="136" t="str">
        <f>IF(D16="","02-(04)",IF(D16=T5,"02-(04)",""))</f>
        <v>02-(04)</v>
      </c>
      <c r="B48" s="121"/>
      <c r="C48" s="121"/>
      <c r="D48" s="121"/>
      <c r="E48" s="121" t="str">
        <f>IF(D16="","　（うち消費税課税対象費用）",IF(D16=T5,"　（うち消費税課税対象費用）",""))</f>
        <v>　（うち消費税課税対象費用）</v>
      </c>
      <c r="F48" s="121"/>
      <c r="G48" s="121"/>
      <c r="H48" s="121"/>
      <c r="I48" s="121"/>
      <c r="J48" s="121"/>
      <c r="K48" s="121"/>
      <c r="L48" s="118"/>
      <c r="M48" s="141"/>
      <c r="N48" s="121"/>
      <c r="O48" s="121"/>
      <c r="P48" s="123"/>
      <c r="Q48" s="12"/>
      <c r="R48" s="81">
        <f t="shared" si="3"/>
        <v>0</v>
      </c>
      <c r="S48" s="83"/>
    </row>
    <row r="49" spans="1:20" ht="13.9" customHeight="1" x14ac:dyDescent="0.4">
      <c r="A49" s="135" t="s">
        <v>193</v>
      </c>
      <c r="B49" s="121"/>
      <c r="C49" s="121"/>
      <c r="D49" s="121"/>
      <c r="E49" s="121"/>
      <c r="F49" s="121" t="s">
        <v>2672</v>
      </c>
      <c r="G49" s="121"/>
      <c r="H49" s="121"/>
      <c r="I49" s="121"/>
      <c r="J49" s="121"/>
      <c r="K49" s="121"/>
      <c r="L49" s="115"/>
      <c r="M49" s="141" t="s">
        <v>206</v>
      </c>
      <c r="N49" s="121"/>
      <c r="O49" s="121"/>
      <c r="P49" s="123"/>
      <c r="Q49" s="12" t="str">
        <f>F49</f>
        <v>うち減価償却費</v>
      </c>
      <c r="R49" s="81">
        <f t="shared" si="3"/>
        <v>0</v>
      </c>
      <c r="S49" s="81">
        <f>IF($D$16=$T$5,L49,L49)</f>
        <v>0</v>
      </c>
      <c r="T49" s="8" t="s">
        <v>8</v>
      </c>
    </row>
    <row r="50" spans="1:20" ht="13.9" customHeight="1" x14ac:dyDescent="0.4">
      <c r="A50" s="135" t="s">
        <v>194</v>
      </c>
      <c r="B50" s="121"/>
      <c r="C50" s="121"/>
      <c r="D50" s="121"/>
      <c r="E50" s="121"/>
      <c r="F50" s="121" t="s">
        <v>2671</v>
      </c>
      <c r="G50" s="121"/>
      <c r="H50" s="121"/>
      <c r="I50" s="121"/>
      <c r="J50" s="121"/>
      <c r="K50" s="121"/>
      <c r="L50" s="115"/>
      <c r="M50" s="141" t="s">
        <v>206</v>
      </c>
      <c r="N50" s="121"/>
      <c r="O50" s="121"/>
      <c r="P50" s="123"/>
      <c r="Q50" s="12" t="str">
        <f>F50</f>
        <v>うち器機賃借料</v>
      </c>
      <c r="R50" s="81">
        <f t="shared" si="3"/>
        <v>0</v>
      </c>
      <c r="S50" s="84">
        <f>IF(L50="*","*",IF($D$16=$T$5,ROUNDDOWN(L50*$U$7,0),L50))</f>
        <v>0</v>
      </c>
      <c r="T50" s="8" t="s">
        <v>9</v>
      </c>
    </row>
    <row r="51" spans="1:20" ht="13.9" customHeight="1" x14ac:dyDescent="0.4">
      <c r="A51" s="135" t="s">
        <v>195</v>
      </c>
      <c r="B51" s="121"/>
      <c r="C51" s="121"/>
      <c r="D51" s="121"/>
      <c r="E51" s="121" t="s">
        <v>41</v>
      </c>
      <c r="F51" s="121"/>
      <c r="G51" s="121"/>
      <c r="H51" s="121"/>
      <c r="I51" s="121"/>
      <c r="J51" s="121"/>
      <c r="K51" s="121"/>
      <c r="L51" s="115"/>
      <c r="M51" s="141"/>
      <c r="N51" s="121"/>
      <c r="O51" s="121"/>
      <c r="P51" s="123"/>
      <c r="Q51" s="12" t="str">
        <f>E51</f>
        <v>研究研修費</v>
      </c>
      <c r="R51" s="81">
        <f t="shared" si="3"/>
        <v>0</v>
      </c>
      <c r="S51" s="82">
        <f>IF($D$16=$T$5,(L51-L52)+ROUNDDOWN(L52*$U$7,0),L51)</f>
        <v>0</v>
      </c>
      <c r="T51" s="8" t="s">
        <v>106</v>
      </c>
    </row>
    <row r="52" spans="1:20" ht="13.9" customHeight="1" x14ac:dyDescent="0.4">
      <c r="A52" s="136" t="str">
        <f>IF(D16="","02-(05)",IF(D16=T5,"02-(05)",""))</f>
        <v>02-(05)</v>
      </c>
      <c r="B52" s="121"/>
      <c r="C52" s="121"/>
      <c r="D52" s="121"/>
      <c r="E52" s="121" t="str">
        <f>IF(D16="","　（うち消費税課税対象費用）",IF(D16=T5,"　（うち消費税課税対象費用）",""))</f>
        <v>　（うち消費税課税対象費用）</v>
      </c>
      <c r="F52" s="121"/>
      <c r="G52" s="121"/>
      <c r="H52" s="121"/>
      <c r="I52" s="121"/>
      <c r="J52" s="121"/>
      <c r="K52" s="121"/>
      <c r="L52" s="118"/>
      <c r="M52" s="141"/>
      <c r="N52" s="121"/>
      <c r="O52" s="121"/>
      <c r="P52" s="123"/>
      <c r="Q52" s="12"/>
      <c r="R52" s="81">
        <f t="shared" si="3"/>
        <v>0</v>
      </c>
      <c r="S52" s="83"/>
    </row>
    <row r="53" spans="1:20" ht="13.9" customHeight="1" x14ac:dyDescent="0.4">
      <c r="A53" s="135" t="s">
        <v>196</v>
      </c>
      <c r="B53" s="121"/>
      <c r="C53" s="121"/>
      <c r="D53" s="121"/>
      <c r="E53" s="121" t="s">
        <v>17</v>
      </c>
      <c r="F53" s="121"/>
      <c r="G53" s="121"/>
      <c r="H53" s="121"/>
      <c r="I53" s="121"/>
      <c r="J53" s="121"/>
      <c r="K53" s="121"/>
      <c r="L53" s="115"/>
      <c r="M53" s="148" t="str">
        <f>IF($L$53="","",IF($L$53&gt;=SUM(L55),"","←内訳より小さい"))</f>
        <v/>
      </c>
      <c r="N53" s="121"/>
      <c r="O53" s="121"/>
      <c r="P53" s="123"/>
      <c r="Q53" s="12" t="str">
        <f>E53</f>
        <v>経費</v>
      </c>
      <c r="R53" s="81">
        <f t="shared" si="3"/>
        <v>0</v>
      </c>
      <c r="S53" s="82">
        <f>IF($D$16=$T$5,(L53-L54)+ROUNDDOWN(L54*$U$7,0)+L56+((L19+ROUNDDOWN(L23*$U$7,0)+L24+ROUNDDOWN(L28*$U$7,0))-L18)-((ROUNDDOWN((L32-(L37-L38)-(L47-L48)-(L51-L52)-(L53-L54)-L56-IF(L57="-",0,L57)-IF(OR(L36="*",L36="＊"),0,L36))*$U$7,0))+((L37-L38)+(L47-L48)+(L51-L52)+(L53-L54)+L56+IF(L57="-",0,L57)+(ROUNDDOWN(IF(OR(L36="*",L36="＊"),0,L36)*$V$7,0)))-L32),L53)</f>
        <v>0</v>
      </c>
      <c r="T53" s="8" t="s">
        <v>107</v>
      </c>
    </row>
    <row r="54" spans="1:20" ht="13.9" customHeight="1" x14ac:dyDescent="0.4">
      <c r="A54" s="136" t="str">
        <f>IF(D16="","02-(06)",IF(D16=T5,"02-(06)",""))</f>
        <v>02-(06)</v>
      </c>
      <c r="B54" s="121"/>
      <c r="C54" s="121"/>
      <c r="D54" s="121"/>
      <c r="E54" s="121" t="str">
        <f>IF(D16="","　（うち消費税課税対象費用）",IF(D16=T5,"　（うち消費税課税対象費用）",""))</f>
        <v>　（うち消費税課税対象費用）</v>
      </c>
      <c r="F54" s="121"/>
      <c r="G54" s="121"/>
      <c r="H54" s="121"/>
      <c r="I54" s="121"/>
      <c r="J54" s="121"/>
      <c r="K54" s="121"/>
      <c r="L54" s="118"/>
      <c r="M54" s="141"/>
      <c r="N54" s="121"/>
      <c r="O54" s="121"/>
      <c r="P54" s="123"/>
      <c r="Q54" s="12"/>
      <c r="R54" s="81"/>
      <c r="S54" s="83"/>
    </row>
    <row r="55" spans="1:20" ht="13.9" customHeight="1" x14ac:dyDescent="0.4">
      <c r="A55" s="135" t="s">
        <v>197</v>
      </c>
      <c r="B55" s="121"/>
      <c r="C55" s="121"/>
      <c r="D55" s="121"/>
      <c r="E55" s="121"/>
      <c r="F55" s="121" t="s">
        <v>2673</v>
      </c>
      <c r="G55" s="121"/>
      <c r="H55" s="121"/>
      <c r="I55" s="121"/>
      <c r="J55" s="121"/>
      <c r="K55" s="121"/>
      <c r="L55" s="115"/>
      <c r="M55" s="141" t="s">
        <v>206</v>
      </c>
      <c r="N55" s="121"/>
      <c r="O55" s="121"/>
      <c r="P55" s="123"/>
      <c r="Q55" s="12" t="str">
        <f>F55</f>
        <v>うち水道光熱費</v>
      </c>
      <c r="R55" s="81">
        <f>IF($D$16=$T$6,"－",L55)</f>
        <v>0</v>
      </c>
      <c r="S55" s="84">
        <f>IF(L55="*","*",IF($D$16=$T$5,ROUNDDOWN(L55*$U$7,0),L55))</f>
        <v>0</v>
      </c>
      <c r="T55" s="8" t="s">
        <v>10</v>
      </c>
    </row>
    <row r="56" spans="1:20" ht="13.9" customHeight="1" x14ac:dyDescent="0.4">
      <c r="A56" s="136" t="str">
        <f>IF(D16="","02-07",IF(D16=T5,"02-07",""))</f>
        <v>02-07</v>
      </c>
      <c r="B56" s="121"/>
      <c r="C56" s="121"/>
      <c r="D56" s="121"/>
      <c r="E56" s="121" t="str">
        <f>IF(D16="","控除対象外消費税等負担額",IF(D16=T5,"控除対象外消費税等負担額",""))</f>
        <v>控除対象外消費税等負担額</v>
      </c>
      <c r="F56" s="121"/>
      <c r="G56" s="121"/>
      <c r="H56" s="121"/>
      <c r="I56" s="121"/>
      <c r="J56" s="121"/>
      <c r="K56" s="121"/>
      <c r="L56" s="115"/>
      <c r="M56" s="141"/>
      <c r="N56" s="121"/>
      <c r="O56" s="126"/>
      <c r="P56" s="127"/>
      <c r="Q56" s="12" t="str">
        <f>E56</f>
        <v>控除対象外消費税等負担額</v>
      </c>
      <c r="R56" s="81">
        <f>IF($D$16=$T$6,"－",L56)</f>
        <v>0</v>
      </c>
      <c r="S56" s="83"/>
      <c r="T56" s="8" t="s">
        <v>11</v>
      </c>
    </row>
    <row r="57" spans="1:20" ht="13.9" customHeight="1" x14ac:dyDescent="0.4">
      <c r="A57" s="135" t="s">
        <v>198</v>
      </c>
      <c r="B57" s="121"/>
      <c r="C57" s="121"/>
      <c r="D57" s="121"/>
      <c r="E57" s="121" t="s">
        <v>31</v>
      </c>
      <c r="F57" s="121"/>
      <c r="G57" s="121"/>
      <c r="H57" s="121"/>
      <c r="I57" s="121"/>
      <c r="J57" s="121"/>
      <c r="K57" s="121"/>
      <c r="L57" s="115"/>
      <c r="M57" s="141"/>
      <c r="N57" s="121"/>
      <c r="O57" s="121"/>
      <c r="P57" s="123"/>
      <c r="Q57" s="12" t="str">
        <f>E57</f>
        <v>本部費配賦額</v>
      </c>
      <c r="R57" s="81">
        <f>IF($D$16=$T$6,"－",L57)</f>
        <v>0</v>
      </c>
      <c r="S57" s="81">
        <f>IF($D$16=$T$5,L57,L57)</f>
        <v>0</v>
      </c>
      <c r="T57" s="8" t="s">
        <v>12</v>
      </c>
    </row>
    <row r="58" spans="1:20" ht="13.9" customHeight="1" x14ac:dyDescent="0.4">
      <c r="A58" s="135" t="s">
        <v>166</v>
      </c>
      <c r="B58" s="121"/>
      <c r="C58" s="121"/>
      <c r="D58" s="121" t="s">
        <v>108</v>
      </c>
      <c r="E58" s="121"/>
      <c r="F58" s="121"/>
      <c r="G58" s="121"/>
      <c r="H58" s="121"/>
      <c r="I58" s="121"/>
      <c r="J58" s="121"/>
      <c r="K58" s="121"/>
      <c r="L58" s="113">
        <f>L18-L32</f>
        <v>0</v>
      </c>
      <c r="M58" s="141" t="s">
        <v>205</v>
      </c>
      <c r="N58" s="121"/>
      <c r="O58" s="121"/>
      <c r="P58" s="123"/>
      <c r="Q58" s="15" t="str">
        <f>D58</f>
        <v>医業利益（又は医業損失）</v>
      </c>
      <c r="R58" s="81">
        <f>IF($D$16=$T$6,"－",L58)</f>
        <v>0</v>
      </c>
      <c r="S58" s="83">
        <f>IF($D$16=$T$5,L58,L58)</f>
        <v>0</v>
      </c>
    </row>
    <row r="59" spans="1:20" ht="13.9" customHeight="1" x14ac:dyDescent="0.4">
      <c r="A59" s="135"/>
      <c r="B59" s="121"/>
      <c r="C59" s="121"/>
      <c r="D59" s="121"/>
      <c r="E59" s="121"/>
      <c r="F59" s="121"/>
      <c r="G59" s="121"/>
      <c r="H59" s="121"/>
      <c r="I59" s="121"/>
      <c r="J59" s="121"/>
      <c r="K59" s="121"/>
      <c r="L59" s="114"/>
      <c r="M59" s="141"/>
      <c r="N59" s="121"/>
      <c r="O59" s="121"/>
      <c r="P59" s="123"/>
      <c r="Q59" s="12"/>
      <c r="R59" s="81"/>
      <c r="S59" s="83"/>
    </row>
    <row r="60" spans="1:20" ht="13.9" customHeight="1" x14ac:dyDescent="0.4">
      <c r="A60" s="135" t="s">
        <v>199</v>
      </c>
      <c r="B60" s="121"/>
      <c r="C60" s="121"/>
      <c r="D60" s="121" t="s">
        <v>32</v>
      </c>
      <c r="E60" s="121"/>
      <c r="F60" s="121"/>
      <c r="G60" s="121"/>
      <c r="H60" s="121"/>
      <c r="I60" s="121"/>
      <c r="J60" s="121"/>
      <c r="K60" s="121"/>
      <c r="L60" s="115"/>
      <c r="M60" s="148" t="str">
        <f>IF($L$60="","",IF($L$60&gt;=SUM(L61:L63),"","←内訳より小さい"))</f>
        <v/>
      </c>
      <c r="N60" s="121"/>
      <c r="O60" s="121"/>
      <c r="P60" s="123"/>
      <c r="Q60" s="12" t="str">
        <f>D60</f>
        <v>医業外収益</v>
      </c>
      <c r="R60" s="81">
        <f t="shared" ref="R60:R65" si="5">IF($D$16=$T$6,"－",L60)</f>
        <v>0</v>
      </c>
      <c r="S60" s="83">
        <f t="shared" ref="S60:S65" si="6">IF($D$16=$T$5,L60,L60)</f>
        <v>0</v>
      </c>
      <c r="T60" s="8" t="s">
        <v>109</v>
      </c>
    </row>
    <row r="61" spans="1:20" ht="13.9" customHeight="1" x14ac:dyDescent="0.4">
      <c r="A61" s="135" t="s">
        <v>167</v>
      </c>
      <c r="B61" s="121"/>
      <c r="C61" s="121"/>
      <c r="D61" s="121"/>
      <c r="E61" s="121" t="s">
        <v>2674</v>
      </c>
      <c r="F61" s="121"/>
      <c r="G61" s="121"/>
      <c r="H61" s="121"/>
      <c r="I61" s="121"/>
      <c r="J61" s="121"/>
      <c r="K61" s="121"/>
      <c r="L61" s="115"/>
      <c r="M61" s="141" t="s">
        <v>206</v>
      </c>
      <c r="N61" s="121"/>
      <c r="O61" s="121"/>
      <c r="P61" s="123"/>
      <c r="Q61" s="12" t="str">
        <f>E61</f>
        <v>うち受取利息及び配当金</v>
      </c>
      <c r="R61" s="81">
        <f t="shared" si="5"/>
        <v>0</v>
      </c>
      <c r="S61" s="81">
        <f t="shared" si="6"/>
        <v>0</v>
      </c>
      <c r="T61" s="8" t="s">
        <v>13</v>
      </c>
    </row>
    <row r="62" spans="1:20" ht="13.9" customHeight="1" x14ac:dyDescent="0.4">
      <c r="A62" s="135" t="s">
        <v>168</v>
      </c>
      <c r="B62" s="121"/>
      <c r="C62" s="121"/>
      <c r="D62" s="121"/>
      <c r="E62" s="121" t="s">
        <v>2675</v>
      </c>
      <c r="F62" s="121"/>
      <c r="G62" s="121"/>
      <c r="H62" s="121"/>
      <c r="I62" s="121"/>
      <c r="J62" s="121"/>
      <c r="K62" s="121"/>
      <c r="L62" s="115"/>
      <c r="M62" s="141"/>
      <c r="N62" s="121"/>
      <c r="O62" s="121"/>
      <c r="P62" s="123"/>
      <c r="Q62" s="12" t="str">
        <f>E62</f>
        <v>うち運営費補助金収益</v>
      </c>
      <c r="R62" s="81">
        <f t="shared" si="5"/>
        <v>0</v>
      </c>
      <c r="S62" s="83">
        <f t="shared" si="6"/>
        <v>0</v>
      </c>
      <c r="T62" s="8" t="s">
        <v>307</v>
      </c>
    </row>
    <row r="63" spans="1:20" ht="13.9" customHeight="1" x14ac:dyDescent="0.4">
      <c r="A63" s="135" t="s">
        <v>170</v>
      </c>
      <c r="B63" s="121"/>
      <c r="C63" s="121"/>
      <c r="D63" s="121"/>
      <c r="E63" s="121" t="s">
        <v>2676</v>
      </c>
      <c r="F63" s="121"/>
      <c r="G63" s="121"/>
      <c r="H63" s="121"/>
      <c r="I63" s="121"/>
      <c r="J63" s="121"/>
      <c r="K63" s="121"/>
      <c r="L63" s="115"/>
      <c r="M63" s="141"/>
      <c r="N63" s="121"/>
      <c r="O63" s="121"/>
      <c r="P63" s="123"/>
      <c r="Q63" s="15" t="str">
        <f>E63</f>
        <v>うち施設設備補助金収益</v>
      </c>
      <c r="R63" s="81">
        <f t="shared" si="5"/>
        <v>0</v>
      </c>
      <c r="S63" s="83">
        <f t="shared" si="6"/>
        <v>0</v>
      </c>
      <c r="T63" s="8" t="s">
        <v>308</v>
      </c>
    </row>
    <row r="64" spans="1:20" ht="13.9" customHeight="1" x14ac:dyDescent="0.4">
      <c r="A64" s="135" t="s">
        <v>130</v>
      </c>
      <c r="B64" s="121"/>
      <c r="C64" s="121"/>
      <c r="D64" s="121" t="s">
        <v>36</v>
      </c>
      <c r="E64" s="121"/>
      <c r="F64" s="121"/>
      <c r="G64" s="121"/>
      <c r="H64" s="121"/>
      <c r="I64" s="121"/>
      <c r="J64" s="121"/>
      <c r="K64" s="121"/>
      <c r="L64" s="115"/>
      <c r="M64" s="148" t="str">
        <f>IF($L$64="","",IF($L$64&gt;=SUM(L65),"","←内訳より小さい"))</f>
        <v/>
      </c>
      <c r="N64" s="121"/>
      <c r="O64" s="121"/>
      <c r="P64" s="123"/>
      <c r="Q64" s="12" t="str">
        <f>D64</f>
        <v>医業外費用</v>
      </c>
      <c r="R64" s="81">
        <f t="shared" si="5"/>
        <v>0</v>
      </c>
      <c r="S64" s="83">
        <f t="shared" si="6"/>
        <v>0</v>
      </c>
      <c r="T64" s="8" t="s">
        <v>110</v>
      </c>
    </row>
    <row r="65" spans="1:20" ht="13.9" customHeight="1" x14ac:dyDescent="0.4">
      <c r="A65" s="135" t="s">
        <v>135</v>
      </c>
      <c r="B65" s="121"/>
      <c r="C65" s="121"/>
      <c r="D65" s="121"/>
      <c r="E65" s="121" t="s">
        <v>2680</v>
      </c>
      <c r="F65" s="121"/>
      <c r="G65" s="121"/>
      <c r="H65" s="121"/>
      <c r="I65" s="121"/>
      <c r="J65" s="121"/>
      <c r="K65" s="121"/>
      <c r="L65" s="115"/>
      <c r="M65" s="141" t="s">
        <v>206</v>
      </c>
      <c r="N65" s="121"/>
      <c r="O65" s="121"/>
      <c r="P65" s="123"/>
      <c r="Q65" s="15" t="str">
        <f>E65</f>
        <v>うち支払利息</v>
      </c>
      <c r="R65" s="81">
        <f t="shared" si="5"/>
        <v>0</v>
      </c>
      <c r="S65" s="81">
        <f t="shared" si="6"/>
        <v>0</v>
      </c>
      <c r="T65" s="8" t="s">
        <v>14</v>
      </c>
    </row>
    <row r="66" spans="1:20" ht="13.9" customHeight="1" x14ac:dyDescent="0.4">
      <c r="A66" s="135"/>
      <c r="B66" s="121"/>
      <c r="C66" s="121"/>
      <c r="D66" s="121"/>
      <c r="E66" s="121"/>
      <c r="F66" s="121"/>
      <c r="G66" s="121"/>
      <c r="H66" s="121"/>
      <c r="I66" s="121"/>
      <c r="J66" s="121"/>
      <c r="K66" s="121"/>
      <c r="L66" s="114"/>
      <c r="M66" s="141"/>
      <c r="N66" s="121"/>
      <c r="O66" s="121"/>
      <c r="P66" s="123"/>
      <c r="Q66" s="12"/>
      <c r="R66" s="81"/>
      <c r="S66" s="83"/>
    </row>
    <row r="67" spans="1:20" ht="13.9" customHeight="1" x14ac:dyDescent="0.4">
      <c r="A67" s="135" t="s">
        <v>131</v>
      </c>
      <c r="B67" s="121"/>
      <c r="C67" s="121"/>
      <c r="D67" s="121" t="s">
        <v>45</v>
      </c>
      <c r="E67" s="121"/>
      <c r="F67" s="121"/>
      <c r="G67" s="121"/>
      <c r="H67" s="121"/>
      <c r="I67" s="121"/>
      <c r="J67" s="121"/>
      <c r="K67" s="121"/>
      <c r="L67" s="116">
        <f>L58+L60-L64</f>
        <v>0</v>
      </c>
      <c r="M67" s="141" t="s">
        <v>205</v>
      </c>
      <c r="N67" s="121"/>
      <c r="O67" s="121"/>
      <c r="P67" s="123"/>
      <c r="Q67" s="15" t="str">
        <f>D67</f>
        <v>経常利益（又は経常損失）</v>
      </c>
      <c r="R67" s="81">
        <f>IF($D$16=$T$6,"－",L67)</f>
        <v>0</v>
      </c>
      <c r="S67" s="83">
        <f>IF($D$16=$T$5,L67,L67)</f>
        <v>0</v>
      </c>
    </row>
    <row r="68" spans="1:20" ht="13.9" customHeight="1" x14ac:dyDescent="0.4">
      <c r="A68" s="135"/>
      <c r="B68" s="121"/>
      <c r="C68" s="121"/>
      <c r="D68" s="121"/>
      <c r="E68" s="121"/>
      <c r="F68" s="121"/>
      <c r="G68" s="121"/>
      <c r="H68" s="121"/>
      <c r="I68" s="121"/>
      <c r="J68" s="121"/>
      <c r="K68" s="121"/>
      <c r="L68" s="114"/>
      <c r="M68" s="141"/>
      <c r="N68" s="121"/>
      <c r="O68" s="121"/>
      <c r="P68" s="123"/>
      <c r="Q68" s="12"/>
      <c r="R68" s="81"/>
      <c r="S68" s="83"/>
    </row>
    <row r="69" spans="1:20" ht="13.9" customHeight="1" x14ac:dyDescent="0.4">
      <c r="A69" s="135" t="s">
        <v>200</v>
      </c>
      <c r="B69" s="121"/>
      <c r="C69" s="121"/>
      <c r="D69" s="121" t="s">
        <v>37</v>
      </c>
      <c r="E69" s="121"/>
      <c r="F69" s="121"/>
      <c r="G69" s="121"/>
      <c r="H69" s="121"/>
      <c r="I69" s="121"/>
      <c r="J69" s="121"/>
      <c r="K69" s="121"/>
      <c r="L69" s="115"/>
      <c r="M69" s="148" t="str">
        <f>IF($L$69="","",IF($L$69&gt;=SUM(L70:L71),"","←内訳より小さい"))</f>
        <v/>
      </c>
      <c r="N69" s="121"/>
      <c r="O69" s="121"/>
      <c r="P69" s="123"/>
      <c r="Q69" s="15" t="str">
        <f>D69</f>
        <v>臨時収益</v>
      </c>
      <c r="R69" s="81">
        <f>IF($D$16=$T$6,"－",L69)</f>
        <v>0</v>
      </c>
      <c r="S69" s="83">
        <f>IF($D$16=$T$5,L69,L69)</f>
        <v>0</v>
      </c>
      <c r="T69" s="8" t="s">
        <v>44</v>
      </c>
    </row>
    <row r="70" spans="1:20" ht="13.9" customHeight="1" x14ac:dyDescent="0.4">
      <c r="A70" s="135" t="s">
        <v>300</v>
      </c>
      <c r="B70" s="121"/>
      <c r="C70" s="121"/>
      <c r="D70" s="121"/>
      <c r="E70" s="121" t="s">
        <v>2675</v>
      </c>
      <c r="F70" s="121"/>
      <c r="G70" s="121"/>
      <c r="H70" s="121"/>
      <c r="I70" s="121"/>
      <c r="J70" s="121"/>
      <c r="K70" s="121"/>
      <c r="L70" s="115"/>
      <c r="M70" s="141"/>
      <c r="N70" s="121"/>
      <c r="O70" s="121"/>
      <c r="P70" s="123"/>
      <c r="Q70" s="15" t="str">
        <f>E70</f>
        <v>うち運営費補助金収益</v>
      </c>
      <c r="R70" s="81">
        <f>IF($D$16=$T$6,"－",L70)</f>
        <v>0</v>
      </c>
      <c r="S70" s="83">
        <f>IF($D$16=$T$5,L70,L70)</f>
        <v>0</v>
      </c>
      <c r="T70" s="8" t="s">
        <v>304</v>
      </c>
    </row>
    <row r="71" spans="1:20" ht="13.9" customHeight="1" x14ac:dyDescent="0.4">
      <c r="A71" s="135" t="s">
        <v>302</v>
      </c>
      <c r="B71" s="121"/>
      <c r="C71" s="121"/>
      <c r="D71" s="121"/>
      <c r="E71" s="121" t="s">
        <v>2676</v>
      </c>
      <c r="F71" s="121"/>
      <c r="G71" s="121"/>
      <c r="H71" s="121"/>
      <c r="I71" s="121"/>
      <c r="J71" s="121"/>
      <c r="K71" s="121"/>
      <c r="L71" s="115"/>
      <c r="M71" s="141"/>
      <c r="N71" s="121"/>
      <c r="O71" s="121"/>
      <c r="P71" s="123"/>
      <c r="Q71" s="15" t="str">
        <f>E71</f>
        <v>うち施設設備補助金収益</v>
      </c>
      <c r="R71" s="81">
        <f>IF($D$16=$T$6,"－",L71)</f>
        <v>0</v>
      </c>
      <c r="S71" s="83">
        <f>IF($D$16=$T$5,L71,L71)</f>
        <v>0</v>
      </c>
      <c r="T71" s="8" t="s">
        <v>305</v>
      </c>
    </row>
    <row r="72" spans="1:20" ht="13.9" customHeight="1" x14ac:dyDescent="0.4">
      <c r="A72" s="135" t="s">
        <v>201</v>
      </c>
      <c r="B72" s="121"/>
      <c r="C72" s="121"/>
      <c r="D72" s="121" t="s">
        <v>38</v>
      </c>
      <c r="E72" s="121"/>
      <c r="F72" s="121"/>
      <c r="G72" s="121"/>
      <c r="H72" s="121"/>
      <c r="I72" s="121"/>
      <c r="J72" s="121"/>
      <c r="K72" s="121"/>
      <c r="L72" s="115"/>
      <c r="M72" s="141"/>
      <c r="N72" s="121"/>
      <c r="O72" s="121"/>
      <c r="P72" s="123"/>
      <c r="Q72" s="15" t="str">
        <f>D72</f>
        <v>臨時費用</v>
      </c>
      <c r="R72" s="81">
        <f>IF($D$16=$T$6,"－",L72)</f>
        <v>0</v>
      </c>
      <c r="S72" s="83">
        <f>IF($D$16=$T$5,L72,L72)</f>
        <v>0</v>
      </c>
      <c r="T72" s="8" t="s">
        <v>111</v>
      </c>
    </row>
    <row r="73" spans="1:20" ht="13.9" customHeight="1" x14ac:dyDescent="0.4">
      <c r="A73" s="135"/>
      <c r="B73" s="121"/>
      <c r="C73" s="128"/>
      <c r="D73" s="121"/>
      <c r="E73" s="121"/>
      <c r="F73" s="121"/>
      <c r="G73" s="121"/>
      <c r="H73" s="121"/>
      <c r="I73" s="121"/>
      <c r="J73" s="121"/>
      <c r="K73" s="121"/>
      <c r="L73" s="114"/>
      <c r="M73" s="141"/>
      <c r="N73" s="128"/>
      <c r="O73" s="121"/>
      <c r="P73" s="123"/>
      <c r="Q73" s="12"/>
      <c r="R73" s="81"/>
      <c r="S73" s="83"/>
    </row>
    <row r="74" spans="1:20" ht="13.9" customHeight="1" x14ac:dyDescent="0.4">
      <c r="A74" s="137" t="s">
        <v>202</v>
      </c>
      <c r="B74" s="129"/>
      <c r="C74" s="121"/>
      <c r="D74" s="129" t="s">
        <v>112</v>
      </c>
      <c r="E74" s="129"/>
      <c r="F74" s="129"/>
      <c r="G74" s="129"/>
      <c r="H74" s="129"/>
      <c r="I74" s="129"/>
      <c r="J74" s="129"/>
      <c r="K74" s="129"/>
      <c r="L74" s="117">
        <f>L67+L69-L72</f>
        <v>0</v>
      </c>
      <c r="M74" s="144" t="s">
        <v>205</v>
      </c>
      <c r="N74" s="121"/>
      <c r="O74" s="129"/>
      <c r="P74" s="130"/>
      <c r="Q74" s="15" t="str">
        <f>D74</f>
        <v>税引前当期純利益（又は税引前当期純損失）</v>
      </c>
      <c r="R74" s="81">
        <f>IF($D$16=$T$6,"－",L74)</f>
        <v>0</v>
      </c>
      <c r="S74" s="83">
        <f>IF($D$16=$T$5,L74,L74)</f>
        <v>0</v>
      </c>
      <c r="T74" s="8" t="s">
        <v>3011</v>
      </c>
    </row>
    <row r="75" spans="1:20" ht="13.9" customHeight="1" x14ac:dyDescent="0.4">
      <c r="A75" s="138" t="s">
        <v>203</v>
      </c>
      <c r="B75" s="128"/>
      <c r="C75" s="128"/>
      <c r="D75" s="128" t="s">
        <v>113</v>
      </c>
      <c r="E75" s="128"/>
      <c r="F75" s="128"/>
      <c r="G75" s="128"/>
      <c r="H75" s="128"/>
      <c r="I75" s="128"/>
      <c r="J75" s="128"/>
      <c r="K75" s="128"/>
      <c r="L75" s="145"/>
      <c r="M75" s="141" t="s">
        <v>206</v>
      </c>
      <c r="N75" s="128"/>
      <c r="O75" s="128"/>
      <c r="P75" s="131"/>
      <c r="Q75" s="15" t="str">
        <f>D75</f>
        <v>法人税、住民税及び事業税負担額</v>
      </c>
      <c r="R75" s="81">
        <f>IF($D$16=$T$6,"－",L75)</f>
        <v>0</v>
      </c>
      <c r="S75" s="81">
        <f>IF($D$16=$T$5,L75,L75)</f>
        <v>0</v>
      </c>
      <c r="T75" s="8" t="s">
        <v>114</v>
      </c>
    </row>
    <row r="76" spans="1:20" ht="13.9" customHeight="1" x14ac:dyDescent="0.4">
      <c r="A76" s="138" t="s">
        <v>204</v>
      </c>
      <c r="B76" s="132"/>
      <c r="C76" s="132"/>
      <c r="D76" s="132" t="s">
        <v>115</v>
      </c>
      <c r="E76" s="132"/>
      <c r="F76" s="132"/>
      <c r="G76" s="132"/>
      <c r="H76" s="132"/>
      <c r="I76" s="132"/>
      <c r="J76" s="132"/>
      <c r="K76" s="132"/>
      <c r="L76" s="146" t="str">
        <f>IF(OR($L$75="*",$L$75="＊",$L$75=""),"-",L74-L75)</f>
        <v>-</v>
      </c>
      <c r="M76" s="147" t="s">
        <v>205</v>
      </c>
      <c r="N76" s="132"/>
      <c r="O76" s="132"/>
      <c r="P76" s="133"/>
      <c r="Q76" s="15" t="str">
        <f>D76</f>
        <v>当期純利益（又は当期純損失）</v>
      </c>
      <c r="R76" s="81" t="str">
        <f>IF($D$16=$T$6,"－",L76)</f>
        <v>-</v>
      </c>
      <c r="S76" s="81" t="str">
        <f>IF($D$16=$T$5,L76,L76)</f>
        <v>-</v>
      </c>
    </row>
    <row r="77" spans="1:20" ht="13.9" customHeight="1" x14ac:dyDescent="0.4">
      <c r="A77" s="139" t="s">
        <v>2920</v>
      </c>
      <c r="B77" s="122"/>
      <c r="C77" s="122"/>
      <c r="D77" s="122"/>
      <c r="E77" s="122"/>
      <c r="F77" s="122"/>
      <c r="G77" s="122"/>
      <c r="H77" s="122"/>
      <c r="I77" s="122"/>
      <c r="J77" s="122"/>
      <c r="K77" s="134"/>
      <c r="L77" s="134"/>
      <c r="M77" s="134"/>
      <c r="N77" s="122"/>
      <c r="O77" s="122"/>
      <c r="P77" s="122"/>
      <c r="Q77" s="15"/>
      <c r="R77" s="81"/>
      <c r="S77" s="81"/>
    </row>
    <row r="78" spans="1:20" ht="13.9" customHeight="1" x14ac:dyDescent="0.4">
      <c r="A78" s="139" t="s">
        <v>2921</v>
      </c>
      <c r="B78" s="122"/>
      <c r="C78" s="122"/>
      <c r="D78" s="122"/>
      <c r="E78" s="122"/>
      <c r="F78" s="122"/>
      <c r="G78" s="122"/>
      <c r="H78" s="122"/>
      <c r="I78" s="122"/>
      <c r="J78" s="122"/>
      <c r="K78" s="134"/>
      <c r="L78" s="134"/>
      <c r="M78" s="134"/>
      <c r="N78" s="122"/>
      <c r="O78" s="122"/>
      <c r="P78" s="122"/>
      <c r="Q78" s="15"/>
      <c r="R78" s="81"/>
      <c r="S78" s="81"/>
    </row>
    <row r="79" spans="1:20" ht="13.9" customHeight="1" x14ac:dyDescent="0.4">
      <c r="A79" s="139" t="s">
        <v>2922</v>
      </c>
      <c r="B79" s="122"/>
      <c r="C79" s="122"/>
      <c r="D79" s="122"/>
      <c r="E79" s="122"/>
      <c r="F79" s="122"/>
      <c r="G79" s="122"/>
      <c r="H79" s="122"/>
      <c r="I79" s="122"/>
      <c r="J79" s="122"/>
      <c r="K79" s="134"/>
      <c r="L79" s="134"/>
      <c r="M79" s="134"/>
      <c r="N79" s="122"/>
      <c r="O79" s="122"/>
      <c r="P79" s="122"/>
      <c r="Q79" s="15"/>
      <c r="R79" s="81"/>
      <c r="S79" s="81"/>
    </row>
    <row r="80" spans="1:20" ht="13.9" customHeight="1" x14ac:dyDescent="0.4">
      <c r="A80" s="139" t="s">
        <v>2923</v>
      </c>
      <c r="B80" s="122"/>
      <c r="C80" s="122"/>
      <c r="D80" s="122"/>
      <c r="E80" s="122"/>
      <c r="F80" s="122"/>
      <c r="G80" s="122"/>
      <c r="H80" s="122"/>
      <c r="I80" s="122"/>
      <c r="J80" s="122"/>
      <c r="K80" s="134"/>
      <c r="L80" s="134"/>
      <c r="M80" s="134"/>
      <c r="N80" s="122"/>
      <c r="O80" s="122"/>
      <c r="P80" s="122"/>
      <c r="Q80" s="15"/>
      <c r="R80" s="81"/>
      <c r="S80" s="81"/>
    </row>
    <row r="81" spans="1:19" ht="13.9" customHeight="1" x14ac:dyDescent="0.4">
      <c r="A81" s="139" t="s">
        <v>3050</v>
      </c>
      <c r="B81" s="121"/>
      <c r="C81" s="121"/>
      <c r="D81" s="121"/>
      <c r="E81" s="121"/>
      <c r="F81" s="121"/>
      <c r="G81" s="121"/>
      <c r="H81" s="121"/>
      <c r="I81" s="121"/>
      <c r="J81" s="121"/>
      <c r="K81" s="121"/>
      <c r="L81" s="121"/>
      <c r="M81" s="121"/>
      <c r="N81" s="121"/>
      <c r="O81" s="121"/>
      <c r="P81" s="121"/>
      <c r="Q81" s="12"/>
      <c r="R81" s="20"/>
      <c r="S81" s="20"/>
    </row>
    <row r="83" spans="1:19" ht="14.45" customHeight="1" x14ac:dyDescent="0.4">
      <c r="A83" s="186" t="s">
        <v>3010</v>
      </c>
      <c r="B83" s="186"/>
      <c r="C83" s="186"/>
      <c r="D83" s="186"/>
      <c r="E83" s="186"/>
      <c r="F83" s="186"/>
      <c r="G83" s="186"/>
      <c r="H83" s="186"/>
      <c r="I83" s="186"/>
      <c r="J83" s="186"/>
      <c r="K83" s="186"/>
      <c r="L83" s="186"/>
      <c r="M83" s="186"/>
      <c r="N83" s="186"/>
      <c r="O83" s="186"/>
      <c r="P83" s="186"/>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209" t="str">
        <f>IF(N5="","",N5)</f>
        <v/>
      </c>
      <c r="O85" s="210"/>
      <c r="P85" s="211"/>
      <c r="Q85" s="17"/>
      <c r="R85" s="17"/>
      <c r="S85" s="19"/>
    </row>
    <row r="86" spans="1:19" ht="13.9" customHeight="1" x14ac:dyDescent="0.4">
      <c r="K86" s="9" t="s">
        <v>119</v>
      </c>
      <c r="L86" s="26"/>
      <c r="M86" s="46"/>
      <c r="N86" s="201" t="str">
        <f>IF(N6="","",N6)</f>
        <v/>
      </c>
      <c r="O86" s="202"/>
      <c r="P86" s="203"/>
      <c r="Q86" s="17"/>
      <c r="R86" s="17"/>
      <c r="S86" s="19"/>
    </row>
    <row r="87" spans="1:19" ht="13.9" customHeight="1" x14ac:dyDescent="0.4">
      <c r="K87" s="9" t="s">
        <v>116</v>
      </c>
      <c r="L87" s="26"/>
      <c r="M87" s="120" t="str">
        <f>IF(M7="","",M7)</f>
        <v/>
      </c>
      <c r="N87" s="209" t="str">
        <f>IF(N7="","",N7)</f>
        <v/>
      </c>
      <c r="O87" s="210"/>
      <c r="P87" s="211"/>
      <c r="Q87" s="17"/>
      <c r="R87" s="17"/>
      <c r="S87" s="19"/>
    </row>
    <row r="88" spans="1:19" ht="13.9" customHeight="1" x14ac:dyDescent="0.4">
      <c r="K88" s="42" t="s">
        <v>118</v>
      </c>
      <c r="L88" s="43"/>
      <c r="M88" s="120" t="str">
        <f>IF(M8="","",M8)</f>
        <v/>
      </c>
      <c r="N88" s="209" t="str">
        <f>IF(N8="","",N8)</f>
        <v/>
      </c>
      <c r="O88" s="210"/>
      <c r="P88" s="211"/>
      <c r="Q88" s="17"/>
      <c r="R88" s="17"/>
      <c r="S88" s="19"/>
    </row>
    <row r="89" spans="1:19" ht="6" customHeight="1" x14ac:dyDescent="0.4">
      <c r="R89" s="12"/>
    </row>
    <row r="90" spans="1:19" ht="13.9" customHeight="1" x14ac:dyDescent="0.4">
      <c r="A90" s="76" t="s">
        <v>87</v>
      </c>
      <c r="B90" s="77"/>
      <c r="C90" s="204" t="str">
        <f>IF(C10="","",C10)</f>
        <v/>
      </c>
      <c r="D90" s="205"/>
      <c r="E90" s="205"/>
      <c r="F90" s="205"/>
      <c r="G90" s="205"/>
      <c r="H90" s="205"/>
      <c r="I90" s="205"/>
      <c r="J90" s="205"/>
      <c r="K90" s="205"/>
      <c r="L90" s="205"/>
      <c r="M90" s="205"/>
      <c r="N90" s="205"/>
      <c r="O90" s="205"/>
      <c r="P90" s="206"/>
      <c r="Q90" s="30"/>
      <c r="R90" s="12"/>
    </row>
    <row r="91" spans="1:19" ht="13.9" customHeight="1" x14ac:dyDescent="0.4">
      <c r="A91" s="76" t="s">
        <v>2649</v>
      </c>
      <c r="B91" s="77"/>
      <c r="C91" s="204" t="str">
        <f>IF(C11="","",C11)</f>
        <v/>
      </c>
      <c r="D91" s="205"/>
      <c r="E91" s="205"/>
      <c r="F91" s="205"/>
      <c r="G91" s="205"/>
      <c r="H91" s="205"/>
      <c r="I91" s="206"/>
      <c r="J91" s="225" t="s">
        <v>2652</v>
      </c>
      <c r="K91" s="226"/>
      <c r="L91" s="112" t="str">
        <f>IF(L11="","",L11)</f>
        <v/>
      </c>
      <c r="M91" s="207" t="s">
        <v>2653</v>
      </c>
      <c r="N91" s="208"/>
      <c r="O91" s="192" t="str">
        <f>IF(O11="","",O11)</f>
        <v/>
      </c>
      <c r="P91" s="193"/>
      <c r="Q91" s="30"/>
      <c r="R91" s="12"/>
    </row>
    <row r="92" spans="1:19" ht="13.9" customHeight="1" x14ac:dyDescent="0.4">
      <c r="A92" s="223" t="s">
        <v>2650</v>
      </c>
      <c r="B92" s="224"/>
      <c r="C92" s="204" t="s">
        <v>325</v>
      </c>
      <c r="D92" s="206"/>
      <c r="E92" s="171" t="str">
        <f>IF(E12="","",E12)</f>
        <v/>
      </c>
      <c r="F92" s="172"/>
      <c r="G92" s="79" t="s">
        <v>326</v>
      </c>
      <c r="H92" s="171" t="str">
        <f>IF(H12="","",H12)</f>
        <v/>
      </c>
      <c r="I92" s="172"/>
      <c r="J92" s="78" t="s">
        <v>2651</v>
      </c>
      <c r="K92" s="191" t="str">
        <f>IF(K12="","",K12)</f>
        <v/>
      </c>
      <c r="L92" s="191"/>
      <c r="M92" s="204" t="s">
        <v>2546</v>
      </c>
      <c r="N92" s="206"/>
      <c r="O92" s="191" t="str">
        <f>IF(O12="","",O12)</f>
        <v/>
      </c>
      <c r="P92" s="191"/>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121" t="s">
        <v>3136</v>
      </c>
    </row>
    <row r="95" spans="1:19" ht="6" customHeight="1" x14ac:dyDescent="0.4"/>
    <row r="96" spans="1:19" ht="13.9" customHeight="1" x14ac:dyDescent="0.4">
      <c r="A96" s="220" t="s">
        <v>3055</v>
      </c>
      <c r="B96" s="221"/>
      <c r="C96" s="221"/>
      <c r="D96" s="221"/>
      <c r="E96" s="222"/>
      <c r="F96" s="161"/>
      <c r="G96" s="156"/>
      <c r="P96" s="17" t="s">
        <v>152</v>
      </c>
      <c r="Q96" s="28"/>
      <c r="S96" s="12"/>
    </row>
    <row r="97" spans="1:16" ht="13.9" customHeight="1" thickBot="1" x14ac:dyDescent="0.45">
      <c r="A97" s="242" t="s">
        <v>157</v>
      </c>
      <c r="B97" s="243"/>
      <c r="C97" s="243"/>
      <c r="D97" s="243"/>
      <c r="E97" s="244"/>
      <c r="F97" s="236" t="s">
        <v>2936</v>
      </c>
      <c r="G97" s="237"/>
      <c r="H97" s="237"/>
      <c r="I97" s="237"/>
      <c r="J97" s="237"/>
      <c r="K97" s="238"/>
      <c r="L97" s="196" t="s">
        <v>2935</v>
      </c>
      <c r="M97" s="187" t="s">
        <v>2937</v>
      </c>
      <c r="N97" s="188"/>
      <c r="O97" s="188"/>
      <c r="P97" s="189"/>
    </row>
    <row r="98" spans="1:16" ht="13.9" customHeight="1" x14ac:dyDescent="0.4">
      <c r="A98" s="245"/>
      <c r="B98" s="232"/>
      <c r="C98" s="232"/>
      <c r="D98" s="232"/>
      <c r="E98" s="232"/>
      <c r="F98" s="174" t="s">
        <v>2705</v>
      </c>
      <c r="G98" s="175"/>
      <c r="H98" s="175"/>
      <c r="I98" s="176"/>
      <c r="J98" s="174" t="s">
        <v>2934</v>
      </c>
      <c r="K98" s="176"/>
      <c r="L98" s="197"/>
      <c r="M98" s="174" t="s">
        <v>2706</v>
      </c>
      <c r="N98" s="175"/>
      <c r="O98" s="175"/>
      <c r="P98" s="239" t="s">
        <v>2708</v>
      </c>
    </row>
    <row r="99" spans="1:16" ht="13.9" customHeight="1" x14ac:dyDescent="0.4">
      <c r="A99" s="245"/>
      <c r="B99" s="232"/>
      <c r="C99" s="232"/>
      <c r="D99" s="232"/>
      <c r="E99" s="232"/>
      <c r="F99" s="180" t="s">
        <v>2706</v>
      </c>
      <c r="G99" s="181"/>
      <c r="H99" s="182"/>
      <c r="I99" s="183" t="s">
        <v>2708</v>
      </c>
      <c r="J99" s="217" t="s">
        <v>2707</v>
      </c>
      <c r="K99" s="183" t="s">
        <v>2708</v>
      </c>
      <c r="L99" s="197"/>
      <c r="M99" s="233" t="s">
        <v>2917</v>
      </c>
      <c r="N99" s="234"/>
      <c r="O99" s="177" t="s">
        <v>2723</v>
      </c>
      <c r="P99" s="185"/>
    </row>
    <row r="100" spans="1:16" ht="13.9" customHeight="1" x14ac:dyDescent="0.4">
      <c r="A100" s="245"/>
      <c r="B100" s="232"/>
      <c r="C100" s="232"/>
      <c r="D100" s="232"/>
      <c r="E100" s="232"/>
      <c r="F100" s="227" t="s">
        <v>2917</v>
      </c>
      <c r="G100" s="222"/>
      <c r="H100" s="178" t="s">
        <v>2723</v>
      </c>
      <c r="I100" s="184"/>
      <c r="J100" s="218"/>
      <c r="K100" s="184"/>
      <c r="L100" s="197"/>
      <c r="M100" s="170" t="s">
        <v>2703</v>
      </c>
      <c r="N100" s="173" t="s">
        <v>2704</v>
      </c>
      <c r="O100" s="177"/>
      <c r="P100" s="185"/>
    </row>
    <row r="101" spans="1:16" ht="13.9" customHeight="1" x14ac:dyDescent="0.4">
      <c r="A101" s="246"/>
      <c r="B101" s="247"/>
      <c r="C101" s="247"/>
      <c r="D101" s="247"/>
      <c r="E101" s="247"/>
      <c r="F101" s="149" t="s">
        <v>158</v>
      </c>
      <c r="G101" s="120" t="s">
        <v>159</v>
      </c>
      <c r="H101" s="179"/>
      <c r="I101" s="185"/>
      <c r="J101" s="219"/>
      <c r="K101" s="185"/>
      <c r="L101" s="197"/>
      <c r="M101" s="170"/>
      <c r="N101" s="173"/>
      <c r="O101" s="177"/>
      <c r="P101" s="240"/>
    </row>
    <row r="102" spans="1:16" ht="21" customHeight="1" x14ac:dyDescent="0.4">
      <c r="A102" s="85" t="s">
        <v>124</v>
      </c>
      <c r="B102" s="199" t="s">
        <v>2709</v>
      </c>
      <c r="C102" s="200"/>
      <c r="D102" s="200"/>
      <c r="E102" s="200"/>
      <c r="F102" s="106"/>
      <c r="G102" s="150"/>
      <c r="H102" s="150"/>
      <c r="I102" s="159" t="str">
        <f>IF(F96=R5,"-","")</f>
        <v/>
      </c>
      <c r="J102" s="106"/>
      <c r="K102" s="151" t="str">
        <f>IF(F96=R5,"-","")</f>
        <v/>
      </c>
      <c r="L102" s="197"/>
      <c r="M102" s="106"/>
      <c r="N102" s="150"/>
      <c r="O102" s="150"/>
      <c r="P102" s="151" t="str">
        <f>IF(F96=R5,"-","")</f>
        <v/>
      </c>
    </row>
    <row r="103" spans="1:16" ht="21" customHeight="1" x14ac:dyDescent="0.4">
      <c r="A103" s="85" t="s">
        <v>126</v>
      </c>
      <c r="B103" s="199" t="s">
        <v>2710</v>
      </c>
      <c r="C103" s="200"/>
      <c r="D103" s="200"/>
      <c r="E103" s="200"/>
      <c r="F103" s="152"/>
      <c r="G103" s="150"/>
      <c r="H103" s="150"/>
      <c r="I103" s="159" t="str">
        <f>IF(F96=R5,"-","")</f>
        <v/>
      </c>
      <c r="J103" s="152"/>
      <c r="K103" s="151" t="str">
        <f>IF(F96=R5,"-","")</f>
        <v/>
      </c>
      <c r="L103" s="197"/>
      <c r="M103" s="152"/>
      <c r="N103" s="150"/>
      <c r="O103" s="150"/>
      <c r="P103" s="151" t="str">
        <f>IF(F96=R5,"-","")</f>
        <v/>
      </c>
    </row>
    <row r="104" spans="1:16" ht="21" customHeight="1" x14ac:dyDescent="0.4">
      <c r="A104" s="85" t="s">
        <v>127</v>
      </c>
      <c r="B104" s="199" t="s">
        <v>2711</v>
      </c>
      <c r="C104" s="200"/>
      <c r="D104" s="200"/>
      <c r="E104" s="200"/>
      <c r="F104" s="152"/>
      <c r="G104" s="150"/>
      <c r="H104" s="150"/>
      <c r="I104" s="159" t="str">
        <f>IF(F96=R5,"-","")</f>
        <v/>
      </c>
      <c r="J104" s="152"/>
      <c r="K104" s="151" t="str">
        <f>IF(F96=R5,"-","")</f>
        <v/>
      </c>
      <c r="L104" s="197"/>
      <c r="M104" s="152"/>
      <c r="N104" s="150"/>
      <c r="O104" s="150"/>
      <c r="P104" s="151" t="str">
        <f>IF(F96=R5,"-","")</f>
        <v/>
      </c>
    </row>
    <row r="105" spans="1:16" ht="21" customHeight="1" x14ac:dyDescent="0.4">
      <c r="A105" s="85" t="s">
        <v>128</v>
      </c>
      <c r="B105" s="215" t="s">
        <v>59</v>
      </c>
      <c r="C105" s="216"/>
      <c r="D105" s="216"/>
      <c r="E105" s="216"/>
      <c r="F105" s="152">
        <f>SUM(F106:F109)</f>
        <v>0</v>
      </c>
      <c r="G105" s="150">
        <f t="shared" ref="G105:K105" si="7">SUM(G106:G109)</f>
        <v>0</v>
      </c>
      <c r="H105" s="150">
        <f t="shared" si="7"/>
        <v>0</v>
      </c>
      <c r="I105" s="159">
        <f t="shared" si="7"/>
        <v>0</v>
      </c>
      <c r="J105" s="152">
        <f t="shared" si="7"/>
        <v>0</v>
      </c>
      <c r="K105" s="151">
        <f t="shared" si="7"/>
        <v>0</v>
      </c>
      <c r="L105" s="197"/>
      <c r="M105" s="152">
        <f t="shared" ref="M105:P105" si="8">SUM(M106:M109)</f>
        <v>0</v>
      </c>
      <c r="N105" s="150">
        <f t="shared" si="8"/>
        <v>0</v>
      </c>
      <c r="O105" s="150">
        <f t="shared" si="8"/>
        <v>0</v>
      </c>
      <c r="P105" s="151">
        <f t="shared" si="8"/>
        <v>0</v>
      </c>
    </row>
    <row r="106" spans="1:16" ht="21" customHeight="1" x14ac:dyDescent="0.4">
      <c r="A106" s="85" t="s">
        <v>167</v>
      </c>
      <c r="B106" s="212" t="s">
        <v>155</v>
      </c>
      <c r="C106" s="214" t="s">
        <v>64</v>
      </c>
      <c r="D106" s="200"/>
      <c r="E106" s="200"/>
      <c r="F106" s="152"/>
      <c r="G106" s="150"/>
      <c r="H106" s="150"/>
      <c r="I106" s="159"/>
      <c r="J106" s="152"/>
      <c r="K106" s="151"/>
      <c r="L106" s="197"/>
      <c r="M106" s="152"/>
      <c r="N106" s="150"/>
      <c r="O106" s="150"/>
      <c r="P106" s="151"/>
    </row>
    <row r="107" spans="1:16" ht="21" customHeight="1" x14ac:dyDescent="0.4">
      <c r="A107" s="85" t="s">
        <v>169</v>
      </c>
      <c r="B107" s="212"/>
      <c r="C107" s="199" t="s">
        <v>2712</v>
      </c>
      <c r="D107" s="200"/>
      <c r="E107" s="200"/>
      <c r="F107" s="152"/>
      <c r="G107" s="150"/>
      <c r="H107" s="150"/>
      <c r="I107" s="159" t="str">
        <f>IF(F96=R5,"-","")</f>
        <v/>
      </c>
      <c r="J107" s="152"/>
      <c r="K107" s="151" t="str">
        <f>IF(F96=R5,"-","")</f>
        <v/>
      </c>
      <c r="L107" s="197"/>
      <c r="M107" s="152"/>
      <c r="N107" s="150"/>
      <c r="O107" s="150"/>
      <c r="P107" s="151" t="str">
        <f>IF(F96=R5,"-","")</f>
        <v/>
      </c>
    </row>
    <row r="108" spans="1:16" ht="21" customHeight="1" x14ac:dyDescent="0.4">
      <c r="A108" s="85" t="s">
        <v>171</v>
      </c>
      <c r="B108" s="212"/>
      <c r="C108" s="199" t="s">
        <v>2713</v>
      </c>
      <c r="D108" s="200"/>
      <c r="E108" s="200"/>
      <c r="F108" s="152"/>
      <c r="G108" s="150"/>
      <c r="H108" s="150"/>
      <c r="I108" s="159" t="str">
        <f>IF(F96=R5,"-","")</f>
        <v/>
      </c>
      <c r="J108" s="152"/>
      <c r="K108" s="151" t="str">
        <f>IF(F96=R5,"-","")</f>
        <v/>
      </c>
      <c r="L108" s="197"/>
      <c r="M108" s="152"/>
      <c r="N108" s="150"/>
      <c r="O108" s="150"/>
      <c r="P108" s="151" t="str">
        <f>IF(F96=R5,"-","")</f>
        <v/>
      </c>
    </row>
    <row r="109" spans="1:16" ht="21" customHeight="1" x14ac:dyDescent="0.4">
      <c r="A109" s="85" t="s">
        <v>172</v>
      </c>
      <c r="B109" s="213"/>
      <c r="C109" s="199" t="s">
        <v>2714</v>
      </c>
      <c r="D109" s="200"/>
      <c r="E109" s="200"/>
      <c r="F109" s="152"/>
      <c r="G109" s="150"/>
      <c r="H109" s="150"/>
      <c r="I109" s="159" t="str">
        <f>IF(F96=R5,"-","")</f>
        <v/>
      </c>
      <c r="J109" s="152"/>
      <c r="K109" s="151" t="str">
        <f>IF(F96=R5,"-","")</f>
        <v/>
      </c>
      <c r="L109" s="197"/>
      <c r="M109" s="152"/>
      <c r="N109" s="150"/>
      <c r="O109" s="150"/>
      <c r="P109" s="151" t="str">
        <f>IF(F96=R5,"-","")</f>
        <v/>
      </c>
    </row>
    <row r="110" spans="1:16" ht="21" customHeight="1" x14ac:dyDescent="0.4">
      <c r="A110" s="85" t="s">
        <v>129</v>
      </c>
      <c r="B110" s="215" t="s">
        <v>75</v>
      </c>
      <c r="C110" s="216"/>
      <c r="D110" s="216"/>
      <c r="E110" s="216"/>
      <c r="F110" s="152">
        <f>SUM(F111,F112,F113,F114,F119,F120,F121,F125,F126,F127,F128,F129,F133)</f>
        <v>0</v>
      </c>
      <c r="G110" s="150">
        <f t="shared" ref="G110:K110" si="9">SUM(G111,G112,G113,G114,G119,G120,G121,G125,G126,G127,G128,G129,G133)</f>
        <v>0</v>
      </c>
      <c r="H110" s="150">
        <f t="shared" si="9"/>
        <v>0</v>
      </c>
      <c r="I110" s="159">
        <f t="shared" si="9"/>
        <v>0</v>
      </c>
      <c r="J110" s="152">
        <f t="shared" si="9"/>
        <v>0</v>
      </c>
      <c r="K110" s="151">
        <f t="shared" si="9"/>
        <v>0</v>
      </c>
      <c r="L110" s="197"/>
      <c r="M110" s="152">
        <f t="shared" ref="M110:P110" si="10">SUM(M111,M112,M113,M114,M119,M120,M121,M125,M126,M127,M128,M129,M133)</f>
        <v>0</v>
      </c>
      <c r="N110" s="150">
        <f t="shared" si="10"/>
        <v>0</v>
      </c>
      <c r="O110" s="150">
        <f t="shared" si="10"/>
        <v>0</v>
      </c>
      <c r="P110" s="151">
        <f t="shared" si="10"/>
        <v>0</v>
      </c>
    </row>
    <row r="111" spans="1:16" ht="21" customHeight="1" x14ac:dyDescent="0.4">
      <c r="A111" s="85" t="s">
        <v>134</v>
      </c>
      <c r="B111" s="212" t="s">
        <v>156</v>
      </c>
      <c r="C111" s="199" t="s">
        <v>2715</v>
      </c>
      <c r="D111" s="200"/>
      <c r="E111" s="200"/>
      <c r="F111" s="152"/>
      <c r="G111" s="150"/>
      <c r="H111" s="150"/>
      <c r="I111" s="159" t="str">
        <f>IF(F96=R5,"-","")</f>
        <v/>
      </c>
      <c r="J111" s="152"/>
      <c r="K111" s="151" t="str">
        <f>IF(F96=R5,"-","")</f>
        <v/>
      </c>
      <c r="L111" s="197"/>
      <c r="M111" s="152"/>
      <c r="N111" s="150"/>
      <c r="O111" s="150"/>
      <c r="P111" s="151" t="str">
        <f>IF(F96=R5,"-","")</f>
        <v/>
      </c>
    </row>
    <row r="112" spans="1:16" ht="21" customHeight="1" x14ac:dyDescent="0.4">
      <c r="A112" s="85" t="s">
        <v>136</v>
      </c>
      <c r="B112" s="212"/>
      <c r="C112" s="199" t="s">
        <v>2716</v>
      </c>
      <c r="D112" s="200"/>
      <c r="E112" s="200"/>
      <c r="F112" s="152"/>
      <c r="G112" s="150"/>
      <c r="H112" s="150"/>
      <c r="I112" s="159" t="str">
        <f>IF(F96=R5,"-","")</f>
        <v/>
      </c>
      <c r="J112" s="152"/>
      <c r="K112" s="151" t="str">
        <f>IF(F96=R5,"-","")</f>
        <v/>
      </c>
      <c r="L112" s="197"/>
      <c r="M112" s="152"/>
      <c r="N112" s="150"/>
      <c r="O112" s="150"/>
      <c r="P112" s="151" t="str">
        <f>IF(F96=R5,"-","")</f>
        <v/>
      </c>
    </row>
    <row r="113" spans="1:16" ht="21" customHeight="1" x14ac:dyDescent="0.4">
      <c r="A113" s="85" t="s">
        <v>137</v>
      </c>
      <c r="B113" s="212"/>
      <c r="C113" s="199" t="s">
        <v>2717</v>
      </c>
      <c r="D113" s="200"/>
      <c r="E113" s="200"/>
      <c r="F113" s="152"/>
      <c r="G113" s="150"/>
      <c r="H113" s="150"/>
      <c r="I113" s="159" t="str">
        <f>IF(F96=R5,"-","")</f>
        <v/>
      </c>
      <c r="J113" s="152"/>
      <c r="K113" s="151" t="str">
        <f>IF(F96=R5,"-","")</f>
        <v/>
      </c>
      <c r="L113" s="197"/>
      <c r="M113" s="152"/>
      <c r="N113" s="150"/>
      <c r="O113" s="150"/>
      <c r="P113" s="151" t="str">
        <f>IF(F96=R5,"-","")</f>
        <v/>
      </c>
    </row>
    <row r="114" spans="1:16" ht="21" customHeight="1" x14ac:dyDescent="0.4">
      <c r="A114" s="85" t="s">
        <v>138</v>
      </c>
      <c r="B114" s="212"/>
      <c r="C114" s="215" t="s">
        <v>72</v>
      </c>
      <c r="D114" s="216"/>
      <c r="E114" s="216"/>
      <c r="F114" s="152">
        <f>SUM(F115:F118)</f>
        <v>0</v>
      </c>
      <c r="G114" s="150">
        <f t="shared" ref="G114:K114" si="11">SUM(G115:G118)</f>
        <v>0</v>
      </c>
      <c r="H114" s="150">
        <f t="shared" si="11"/>
        <v>0</v>
      </c>
      <c r="I114" s="159">
        <f t="shared" si="11"/>
        <v>0</v>
      </c>
      <c r="J114" s="152">
        <f t="shared" si="11"/>
        <v>0</v>
      </c>
      <c r="K114" s="151">
        <f t="shared" si="11"/>
        <v>0</v>
      </c>
      <c r="L114" s="197"/>
      <c r="M114" s="152">
        <f t="shared" ref="M114:P114" si="12">SUM(M115:M118)</f>
        <v>0</v>
      </c>
      <c r="N114" s="150">
        <f t="shared" si="12"/>
        <v>0</v>
      </c>
      <c r="O114" s="150">
        <f t="shared" si="12"/>
        <v>0</v>
      </c>
      <c r="P114" s="151">
        <f t="shared" si="12"/>
        <v>0</v>
      </c>
    </row>
    <row r="115" spans="1:16" ht="21" customHeight="1" x14ac:dyDescent="0.4">
      <c r="A115" s="85" t="s">
        <v>139</v>
      </c>
      <c r="B115" s="212"/>
      <c r="C115" s="212" t="s">
        <v>154</v>
      </c>
      <c r="D115" s="199" t="s">
        <v>2718</v>
      </c>
      <c r="E115" s="200"/>
      <c r="F115" s="152"/>
      <c r="G115" s="150"/>
      <c r="H115" s="150"/>
      <c r="I115" s="159" t="str">
        <f>IF(F96=R5,"-","")</f>
        <v/>
      </c>
      <c r="J115" s="152"/>
      <c r="K115" s="151" t="str">
        <f>IF(F96=R5,"-","")</f>
        <v/>
      </c>
      <c r="L115" s="197"/>
      <c r="M115" s="152"/>
      <c r="N115" s="150"/>
      <c r="O115" s="150"/>
      <c r="P115" s="151" t="str">
        <f>IF(F96=R5,"-","")</f>
        <v/>
      </c>
    </row>
    <row r="116" spans="1:16" ht="21" customHeight="1" x14ac:dyDescent="0.4">
      <c r="A116" s="85" t="s">
        <v>140</v>
      </c>
      <c r="B116" s="212"/>
      <c r="C116" s="212"/>
      <c r="D116" s="199" t="s">
        <v>2719</v>
      </c>
      <c r="E116" s="200"/>
      <c r="F116" s="152"/>
      <c r="G116" s="150"/>
      <c r="H116" s="150"/>
      <c r="I116" s="159" t="str">
        <f>IF(F96=R5,"-","")</f>
        <v/>
      </c>
      <c r="J116" s="152"/>
      <c r="K116" s="151" t="str">
        <f>IF(F96=R5,"-","")</f>
        <v/>
      </c>
      <c r="L116" s="197"/>
      <c r="M116" s="152"/>
      <c r="N116" s="150"/>
      <c r="O116" s="150"/>
      <c r="P116" s="151" t="str">
        <f>IF(F96=R5,"-","")</f>
        <v/>
      </c>
    </row>
    <row r="117" spans="1:16" ht="21" customHeight="1" x14ac:dyDescent="0.4">
      <c r="A117" s="85" t="s">
        <v>141</v>
      </c>
      <c r="B117" s="212"/>
      <c r="C117" s="212"/>
      <c r="D117" s="214" t="s">
        <v>65</v>
      </c>
      <c r="E117" s="228"/>
      <c r="F117" s="152"/>
      <c r="G117" s="150"/>
      <c r="H117" s="150"/>
      <c r="I117" s="159"/>
      <c r="J117" s="152"/>
      <c r="K117" s="151"/>
      <c r="L117" s="197"/>
      <c r="M117" s="152"/>
      <c r="N117" s="150"/>
      <c r="O117" s="150"/>
      <c r="P117" s="151"/>
    </row>
    <row r="118" spans="1:16" ht="21" customHeight="1" x14ac:dyDescent="0.4">
      <c r="A118" s="85" t="s">
        <v>2547</v>
      </c>
      <c r="B118" s="212"/>
      <c r="C118" s="213"/>
      <c r="D118" s="199" t="s">
        <v>2720</v>
      </c>
      <c r="E118" s="200"/>
      <c r="F118" s="152"/>
      <c r="G118" s="150"/>
      <c r="H118" s="150"/>
      <c r="I118" s="159" t="str">
        <f>IF(F96=R5,"-","")</f>
        <v/>
      </c>
      <c r="J118" s="152"/>
      <c r="K118" s="151" t="str">
        <f>IF(F96=R5,"-","")</f>
        <v/>
      </c>
      <c r="L118" s="197"/>
      <c r="M118" s="152"/>
      <c r="N118" s="150"/>
      <c r="O118" s="150"/>
      <c r="P118" s="151" t="str">
        <f>IF(F96=R5,"-","")</f>
        <v/>
      </c>
    </row>
    <row r="119" spans="1:16" ht="21" customHeight="1" x14ac:dyDescent="0.4">
      <c r="A119" s="85" t="s">
        <v>142</v>
      </c>
      <c r="B119" s="212"/>
      <c r="C119" s="214" t="s">
        <v>66</v>
      </c>
      <c r="D119" s="228"/>
      <c r="E119" s="228"/>
      <c r="F119" s="152"/>
      <c r="G119" s="150"/>
      <c r="H119" s="150"/>
      <c r="I119" s="159"/>
      <c r="J119" s="152"/>
      <c r="K119" s="151"/>
      <c r="L119" s="197"/>
      <c r="M119" s="152"/>
      <c r="N119" s="150"/>
      <c r="O119" s="150"/>
      <c r="P119" s="151"/>
    </row>
    <row r="120" spans="1:16" ht="21" customHeight="1" x14ac:dyDescent="0.4">
      <c r="A120" s="85" t="s">
        <v>143</v>
      </c>
      <c r="B120" s="212"/>
      <c r="C120" s="214" t="s">
        <v>67</v>
      </c>
      <c r="D120" s="228"/>
      <c r="E120" s="228"/>
      <c r="F120" s="152"/>
      <c r="G120" s="150"/>
      <c r="H120" s="150"/>
      <c r="I120" s="159"/>
      <c r="J120" s="152"/>
      <c r="K120" s="151"/>
      <c r="L120" s="197"/>
      <c r="M120" s="152"/>
      <c r="N120" s="150"/>
      <c r="O120" s="150"/>
      <c r="P120" s="151"/>
    </row>
    <row r="121" spans="1:16" ht="21" customHeight="1" x14ac:dyDescent="0.4">
      <c r="A121" s="85" t="s">
        <v>144</v>
      </c>
      <c r="B121" s="212"/>
      <c r="C121" s="215" t="s">
        <v>76</v>
      </c>
      <c r="D121" s="231"/>
      <c r="E121" s="231"/>
      <c r="F121" s="152">
        <f>SUM(F122:F124)</f>
        <v>0</v>
      </c>
      <c r="G121" s="150">
        <f t="shared" ref="G121:K121" si="13">SUM(G122:G124)</f>
        <v>0</v>
      </c>
      <c r="H121" s="150">
        <f t="shared" si="13"/>
        <v>0</v>
      </c>
      <c r="I121" s="159">
        <f t="shared" si="13"/>
        <v>0</v>
      </c>
      <c r="J121" s="152">
        <f t="shared" si="13"/>
        <v>0</v>
      </c>
      <c r="K121" s="151">
        <f t="shared" si="13"/>
        <v>0</v>
      </c>
      <c r="L121" s="197"/>
      <c r="M121" s="152">
        <f t="shared" ref="M121:P121" si="14">SUM(M122:M124)</f>
        <v>0</v>
      </c>
      <c r="N121" s="150">
        <f t="shared" si="14"/>
        <v>0</v>
      </c>
      <c r="O121" s="150">
        <f t="shared" si="14"/>
        <v>0</v>
      </c>
      <c r="P121" s="151">
        <f t="shared" si="14"/>
        <v>0</v>
      </c>
    </row>
    <row r="122" spans="1:16" ht="21" customHeight="1" x14ac:dyDescent="0.4">
      <c r="A122" s="85" t="s">
        <v>145</v>
      </c>
      <c r="B122" s="212"/>
      <c r="C122" s="212" t="s">
        <v>153</v>
      </c>
      <c r="D122" s="199" t="s">
        <v>2721</v>
      </c>
      <c r="E122" s="200"/>
      <c r="F122" s="152"/>
      <c r="G122" s="150"/>
      <c r="H122" s="150"/>
      <c r="I122" s="159" t="str">
        <f>IF(F96=R5,"-","")</f>
        <v/>
      </c>
      <c r="J122" s="152"/>
      <c r="K122" s="151" t="str">
        <f>IF(F96=R5,"-","")</f>
        <v/>
      </c>
      <c r="L122" s="197"/>
      <c r="M122" s="152"/>
      <c r="N122" s="150"/>
      <c r="O122" s="150"/>
      <c r="P122" s="151" t="str">
        <f>IF(F96=R5,"-","")</f>
        <v/>
      </c>
    </row>
    <row r="123" spans="1:16" ht="21" customHeight="1" x14ac:dyDescent="0.4">
      <c r="A123" s="85" t="s">
        <v>146</v>
      </c>
      <c r="B123" s="212"/>
      <c r="C123" s="212"/>
      <c r="D123" s="214" t="s">
        <v>77</v>
      </c>
      <c r="E123" s="228"/>
      <c r="F123" s="152"/>
      <c r="G123" s="150"/>
      <c r="H123" s="150"/>
      <c r="I123" s="159"/>
      <c r="J123" s="152"/>
      <c r="K123" s="151"/>
      <c r="L123" s="197"/>
      <c r="M123" s="152"/>
      <c r="N123" s="150"/>
      <c r="O123" s="150"/>
      <c r="P123" s="151"/>
    </row>
    <row r="124" spans="1:16" ht="21" customHeight="1" x14ac:dyDescent="0.4">
      <c r="A124" s="85" t="s">
        <v>147</v>
      </c>
      <c r="B124" s="212"/>
      <c r="C124" s="213"/>
      <c r="D124" s="214" t="s">
        <v>78</v>
      </c>
      <c r="E124" s="228"/>
      <c r="F124" s="152"/>
      <c r="G124" s="150"/>
      <c r="H124" s="150"/>
      <c r="I124" s="159"/>
      <c r="J124" s="152"/>
      <c r="K124" s="151"/>
      <c r="L124" s="197"/>
      <c r="M124" s="152"/>
      <c r="N124" s="150"/>
      <c r="O124" s="150"/>
      <c r="P124" s="151"/>
    </row>
    <row r="125" spans="1:16" ht="21" customHeight="1" x14ac:dyDescent="0.4">
      <c r="A125" s="85" t="s">
        <v>148</v>
      </c>
      <c r="B125" s="212"/>
      <c r="C125" s="214" t="s">
        <v>74</v>
      </c>
      <c r="D125" s="228"/>
      <c r="E125" s="228"/>
      <c r="F125" s="152"/>
      <c r="G125" s="150"/>
      <c r="H125" s="150"/>
      <c r="I125" s="159"/>
      <c r="J125" s="152"/>
      <c r="K125" s="151"/>
      <c r="L125" s="197"/>
      <c r="M125" s="152"/>
      <c r="N125" s="150"/>
      <c r="O125" s="150"/>
      <c r="P125" s="151"/>
    </row>
    <row r="126" spans="1:16" ht="21" customHeight="1" x14ac:dyDescent="0.4">
      <c r="A126" s="85" t="s">
        <v>149</v>
      </c>
      <c r="B126" s="212"/>
      <c r="C126" s="214" t="s">
        <v>68</v>
      </c>
      <c r="D126" s="228"/>
      <c r="E126" s="228"/>
      <c r="F126" s="152"/>
      <c r="G126" s="150"/>
      <c r="H126" s="150"/>
      <c r="I126" s="159"/>
      <c r="J126" s="152"/>
      <c r="K126" s="151"/>
      <c r="L126" s="197"/>
      <c r="M126" s="152"/>
      <c r="N126" s="150"/>
      <c r="O126" s="150"/>
      <c r="P126" s="151"/>
    </row>
    <row r="127" spans="1:16" ht="21" customHeight="1" x14ac:dyDescent="0.4">
      <c r="A127" s="85" t="s">
        <v>132</v>
      </c>
      <c r="B127" s="212"/>
      <c r="C127" s="214" t="s">
        <v>73</v>
      </c>
      <c r="D127" s="228"/>
      <c r="E127" s="228"/>
      <c r="F127" s="152"/>
      <c r="G127" s="150"/>
      <c r="H127" s="150"/>
      <c r="I127" s="159"/>
      <c r="J127" s="152"/>
      <c r="K127" s="151"/>
      <c r="L127" s="197"/>
      <c r="M127" s="152"/>
      <c r="N127" s="150"/>
      <c r="O127" s="150"/>
      <c r="P127" s="151"/>
    </row>
    <row r="128" spans="1:16" ht="21" customHeight="1" x14ac:dyDescent="0.4">
      <c r="A128" s="85" t="s">
        <v>133</v>
      </c>
      <c r="B128" s="212"/>
      <c r="C128" s="199" t="s">
        <v>2722</v>
      </c>
      <c r="D128" s="200"/>
      <c r="E128" s="200"/>
      <c r="F128" s="152"/>
      <c r="G128" s="150"/>
      <c r="H128" s="150"/>
      <c r="I128" s="159" t="str">
        <f>IF(F96=R5,"-","")</f>
        <v/>
      </c>
      <c r="J128" s="152"/>
      <c r="K128" s="151" t="str">
        <f>IF(F96=R5,"-","")</f>
        <v/>
      </c>
      <c r="L128" s="197"/>
      <c r="M128" s="152"/>
      <c r="N128" s="150"/>
      <c r="O128" s="150"/>
      <c r="P128" s="151" t="str">
        <f>IF(F96=R5,"-","")</f>
        <v/>
      </c>
    </row>
    <row r="129" spans="1:16" ht="21" customHeight="1" x14ac:dyDescent="0.4">
      <c r="A129" s="85" t="s">
        <v>150</v>
      </c>
      <c r="B129" s="212"/>
      <c r="C129" s="215" t="s">
        <v>2697</v>
      </c>
      <c r="D129" s="228"/>
      <c r="E129" s="228"/>
      <c r="F129" s="152">
        <f>SUM(F130:F132)</f>
        <v>0</v>
      </c>
      <c r="G129" s="150">
        <f t="shared" ref="G129:K129" si="15">SUM(G130:G132)</f>
        <v>0</v>
      </c>
      <c r="H129" s="150">
        <f t="shared" si="15"/>
        <v>0</v>
      </c>
      <c r="I129" s="159">
        <f t="shared" si="15"/>
        <v>0</v>
      </c>
      <c r="J129" s="152">
        <f t="shared" si="15"/>
        <v>0</v>
      </c>
      <c r="K129" s="151">
        <f t="shared" si="15"/>
        <v>0</v>
      </c>
      <c r="L129" s="197"/>
      <c r="M129" s="152">
        <f t="shared" ref="M129:P129" si="16">SUM(M130:M132)</f>
        <v>0</v>
      </c>
      <c r="N129" s="150">
        <f t="shared" si="16"/>
        <v>0</v>
      </c>
      <c r="O129" s="150">
        <f t="shared" si="16"/>
        <v>0</v>
      </c>
      <c r="P129" s="151">
        <f t="shared" si="16"/>
        <v>0</v>
      </c>
    </row>
    <row r="130" spans="1:16" ht="21" customHeight="1" x14ac:dyDescent="0.4">
      <c r="A130" s="85" t="s">
        <v>2682</v>
      </c>
      <c r="B130" s="212"/>
      <c r="C130" s="212" t="s">
        <v>2681</v>
      </c>
      <c r="D130" s="229" t="s">
        <v>2724</v>
      </c>
      <c r="E130" s="230"/>
      <c r="F130" s="152"/>
      <c r="G130" s="150"/>
      <c r="H130" s="150"/>
      <c r="I130" s="159"/>
      <c r="J130" s="152"/>
      <c r="K130" s="151"/>
      <c r="L130" s="197"/>
      <c r="M130" s="152"/>
      <c r="N130" s="150"/>
      <c r="O130" s="150"/>
      <c r="P130" s="151"/>
    </row>
    <row r="131" spans="1:16" ht="21" customHeight="1" x14ac:dyDescent="0.4">
      <c r="A131" s="85" t="s">
        <v>2683</v>
      </c>
      <c r="B131" s="212"/>
      <c r="C131" s="212"/>
      <c r="D131" s="220" t="s">
        <v>70</v>
      </c>
      <c r="E131" s="221"/>
      <c r="F131" s="152"/>
      <c r="G131" s="150"/>
      <c r="H131" s="150"/>
      <c r="I131" s="159"/>
      <c r="J131" s="152"/>
      <c r="K131" s="151"/>
      <c r="L131" s="197"/>
      <c r="M131" s="152"/>
      <c r="N131" s="150"/>
      <c r="O131" s="150"/>
      <c r="P131" s="151"/>
    </row>
    <row r="132" spans="1:16" ht="21" customHeight="1" x14ac:dyDescent="0.4">
      <c r="A132" s="85" t="s">
        <v>2684</v>
      </c>
      <c r="B132" s="212"/>
      <c r="C132" s="213"/>
      <c r="D132" s="220" t="s">
        <v>71</v>
      </c>
      <c r="E132" s="221"/>
      <c r="F132" s="152"/>
      <c r="G132" s="150"/>
      <c r="H132" s="150"/>
      <c r="I132" s="159"/>
      <c r="J132" s="152"/>
      <c r="K132" s="151"/>
      <c r="L132" s="197"/>
      <c r="M132" s="152"/>
      <c r="N132" s="150"/>
      <c r="O132" s="150"/>
      <c r="P132" s="151"/>
    </row>
    <row r="133" spans="1:16" ht="21" customHeight="1" thickBot="1" x14ac:dyDescent="0.45">
      <c r="A133" s="85" t="s">
        <v>151</v>
      </c>
      <c r="B133" s="213"/>
      <c r="C133" s="214" t="s">
        <v>69</v>
      </c>
      <c r="D133" s="228"/>
      <c r="E133" s="228"/>
      <c r="F133" s="153"/>
      <c r="G133" s="154"/>
      <c r="H133" s="154"/>
      <c r="I133" s="160"/>
      <c r="J133" s="153"/>
      <c r="K133" s="155"/>
      <c r="L133" s="198"/>
      <c r="M133" s="153"/>
      <c r="N133" s="154"/>
      <c r="O133" s="154"/>
      <c r="P133" s="155"/>
    </row>
    <row r="134" spans="1:16" ht="13.9" customHeight="1" x14ac:dyDescent="0.4">
      <c r="A134" s="158" t="s">
        <v>3066</v>
      </c>
    </row>
    <row r="135" spans="1:16" ht="13.9" customHeight="1" x14ac:dyDescent="0.4">
      <c r="A135" s="158" t="s">
        <v>3003</v>
      </c>
    </row>
    <row r="136" spans="1:16" ht="13.9" customHeight="1" x14ac:dyDescent="0.4">
      <c r="A136" s="158" t="s">
        <v>3004</v>
      </c>
    </row>
    <row r="137" spans="1:16" ht="13.9" customHeight="1" x14ac:dyDescent="0.4">
      <c r="A137" s="158" t="s">
        <v>3053</v>
      </c>
    </row>
    <row r="138" spans="1:16" ht="13.9" customHeight="1" x14ac:dyDescent="0.4">
      <c r="A138" s="158" t="s">
        <v>3054</v>
      </c>
    </row>
    <row r="139" spans="1:16" ht="13.9" customHeight="1" x14ac:dyDescent="0.4">
      <c r="A139" s="158" t="s">
        <v>2919</v>
      </c>
    </row>
    <row r="140" spans="1:16" ht="13.9" customHeight="1" x14ac:dyDescent="0.4">
      <c r="A140" s="158" t="s">
        <v>3060</v>
      </c>
    </row>
    <row r="141" spans="1:16" ht="13.9" customHeight="1" x14ac:dyDescent="0.4">
      <c r="A141" s="158" t="s">
        <v>2918</v>
      </c>
    </row>
    <row r="142" spans="1:16" ht="13.9" customHeight="1" x14ac:dyDescent="0.4">
      <c r="A142" s="158" t="s">
        <v>2938</v>
      </c>
    </row>
    <row r="143" spans="1:16" ht="13.9" customHeight="1" x14ac:dyDescent="0.4">
      <c r="A143" s="158" t="s">
        <v>3070</v>
      </c>
    </row>
    <row r="144" spans="1:16" ht="13.9" customHeight="1" x14ac:dyDescent="0.4">
      <c r="A144" s="158" t="s">
        <v>3059</v>
      </c>
    </row>
    <row r="145" spans="1:1" ht="13.9" customHeight="1" x14ac:dyDescent="0.4">
      <c r="A145" s="158" t="s">
        <v>3067</v>
      </c>
    </row>
    <row r="146" spans="1:1" ht="15" customHeight="1" x14ac:dyDescent="0.4">
      <c r="A146" s="158" t="s">
        <v>3068</v>
      </c>
    </row>
    <row r="147" spans="1:1" ht="15" customHeight="1" x14ac:dyDescent="0.4">
      <c r="A147" s="158" t="s">
        <v>3061</v>
      </c>
    </row>
    <row r="148" spans="1:1" ht="15" customHeight="1" x14ac:dyDescent="0.4">
      <c r="A148" s="158" t="s">
        <v>3069</v>
      </c>
    </row>
    <row r="149" spans="1:1" ht="15" customHeight="1" x14ac:dyDescent="0.4">
      <c r="A149" s="158" t="s">
        <v>3071</v>
      </c>
    </row>
    <row r="150" spans="1:1" ht="15" customHeight="1" x14ac:dyDescent="0.4">
      <c r="A150" s="158" t="s">
        <v>3065</v>
      </c>
    </row>
  </sheetData>
  <sheetProtection algorithmName="SHA-512" hashValue="fGb95YW/hBsnPbW/IT/Za3hMAn1xIJaxZgGha+QjqzqA0GAba5CwRm1g74sV+PAPCFvMvEBlXdMJuSIR33+5VQ==" saltValue="/+7fW2eI80LZk8LvZ0K13w=="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M100:M101"/>
    <mergeCell ref="E92:F92"/>
    <mergeCell ref="N100:N101"/>
    <mergeCell ref="M98:O98"/>
    <mergeCell ref="F98:I98"/>
    <mergeCell ref="O99:O101"/>
    <mergeCell ref="H100:H101"/>
    <mergeCell ref="F99:H99"/>
    <mergeCell ref="I99:I101"/>
  </mergeCells>
  <phoneticPr fontId="1"/>
  <conditionalFormatting sqref="N5">
    <cfRule type="expression" dxfId="416" priority="2229">
      <formula>AND($N$5="")</formula>
    </cfRule>
  </conditionalFormatting>
  <conditionalFormatting sqref="N6">
    <cfRule type="expression" dxfId="415" priority="2228">
      <formula>AND($N$6="")</formula>
    </cfRule>
  </conditionalFormatting>
  <conditionalFormatting sqref="M7">
    <cfRule type="expression" dxfId="414" priority="2227">
      <formula>AND($M$7="")</formula>
    </cfRule>
  </conditionalFormatting>
  <conditionalFormatting sqref="M8">
    <cfRule type="expression" dxfId="413" priority="2226">
      <formula>AND($M$8="")</formula>
    </cfRule>
  </conditionalFormatting>
  <conditionalFormatting sqref="N7">
    <cfRule type="expression" dxfId="412" priority="2225">
      <formula>AND($N$7="",$M$7&lt;&gt;"２無")</formula>
    </cfRule>
  </conditionalFormatting>
  <conditionalFormatting sqref="N8">
    <cfRule type="expression" dxfId="411" priority="2224">
      <formula>AND($N$8="",$M$8&lt;&gt;"２無")</formula>
    </cfRule>
  </conditionalFormatting>
  <conditionalFormatting sqref="C10">
    <cfRule type="expression" dxfId="410" priority="2223">
      <formula>AND($C$10="")</formula>
    </cfRule>
  </conditionalFormatting>
  <conditionalFormatting sqref="C11">
    <cfRule type="expression" dxfId="409" priority="2222">
      <formula>AND($C$11="")</formula>
    </cfRule>
  </conditionalFormatting>
  <conditionalFormatting sqref="L11">
    <cfRule type="expression" dxfId="408" priority="2221">
      <formula>AND($L$11="")</formula>
    </cfRule>
  </conditionalFormatting>
  <conditionalFormatting sqref="O11">
    <cfRule type="expression" dxfId="407" priority="2220">
      <formula>AND($O$11="")</formula>
    </cfRule>
  </conditionalFormatting>
  <conditionalFormatting sqref="E12">
    <cfRule type="expression" dxfId="406" priority="2219">
      <formula>AND($E$12="")</formula>
    </cfRule>
  </conditionalFormatting>
  <conditionalFormatting sqref="H12">
    <cfRule type="expression" dxfId="405" priority="2218">
      <formula>AND($H$12="")</formula>
    </cfRule>
  </conditionalFormatting>
  <conditionalFormatting sqref="K12">
    <cfRule type="expression" dxfId="404" priority="2217">
      <formula>AND($K$12="")</formula>
    </cfRule>
  </conditionalFormatting>
  <conditionalFormatting sqref="G14">
    <cfRule type="expression" dxfId="403" priority="2215">
      <formula>AND($G$14="")</formula>
    </cfRule>
  </conditionalFormatting>
  <conditionalFormatting sqref="L14">
    <cfRule type="expression" dxfId="402" priority="2214">
      <formula>AND($L$14="")</formula>
    </cfRule>
  </conditionalFormatting>
  <conditionalFormatting sqref="D16">
    <cfRule type="expression" dxfId="401" priority="2213">
      <formula>AND($D$16="")</formula>
    </cfRule>
  </conditionalFormatting>
  <conditionalFormatting sqref="G94">
    <cfRule type="expression" dxfId="400" priority="2164">
      <formula>AND($G$94="")</formula>
    </cfRule>
  </conditionalFormatting>
  <conditionalFormatting sqref="L94">
    <cfRule type="expression" dxfId="399" priority="2163">
      <formula>AND($L$94="")</formula>
    </cfRule>
  </conditionalFormatting>
  <conditionalFormatting sqref="O12">
    <cfRule type="expression" dxfId="398" priority="1836">
      <formula>AND($O$12="")</formula>
    </cfRule>
  </conditionalFormatting>
  <conditionalFormatting sqref="A1:J1">
    <cfRule type="expression" dxfId="397" priority="1509">
      <formula>AND(A1="未記載セルチェック：【未記載セル（色付）が残っています。】")</formula>
    </cfRule>
  </conditionalFormatting>
  <conditionalFormatting sqref="K1:P1">
    <cfRule type="expression" dxfId="396" priority="1508">
      <formula>AND(K1="内訳数値チェック：【内訳より小さい又は不一致の科目あり】")</formula>
    </cfRule>
  </conditionalFormatting>
  <conditionalFormatting sqref="L18">
    <cfRule type="expression" dxfId="395" priority="1460">
      <formula>AND($L$18="")</formula>
    </cfRule>
  </conditionalFormatting>
  <conditionalFormatting sqref="L29">
    <cfRule type="expression" dxfId="394" priority="1461">
      <formula>AND($L$29="")</formula>
    </cfRule>
  </conditionalFormatting>
  <conditionalFormatting sqref="L30">
    <cfRule type="expression" dxfId="393" priority="1462">
      <formula>AND($L$30="")</formula>
    </cfRule>
  </conditionalFormatting>
  <conditionalFormatting sqref="L32">
    <cfRule type="expression" dxfId="392" priority="1463">
      <formula>AND($L$32="")</formula>
    </cfRule>
  </conditionalFormatting>
  <conditionalFormatting sqref="L35">
    <cfRule type="expression" dxfId="391" priority="1465">
      <formula>AND($L$35="")</formula>
    </cfRule>
  </conditionalFormatting>
  <conditionalFormatting sqref="L36">
    <cfRule type="expression" dxfId="390" priority="1466">
      <formula>AND($L$36="")</formula>
    </cfRule>
  </conditionalFormatting>
  <conditionalFormatting sqref="L39">
    <cfRule type="expression" dxfId="389" priority="1467">
      <formula>AND($L$39="")</formula>
    </cfRule>
  </conditionalFormatting>
  <conditionalFormatting sqref="L40">
    <cfRule type="expression" dxfId="388" priority="1468">
      <formula>AND($L$40="")</formula>
    </cfRule>
  </conditionalFormatting>
  <conditionalFormatting sqref="L41">
    <cfRule type="expression" dxfId="387" priority="1469">
      <formula>AND($L$41="")</formula>
    </cfRule>
  </conditionalFormatting>
  <conditionalFormatting sqref="L42">
    <cfRule type="expression" dxfId="386" priority="1470">
      <formula>AND($L$42="")</formula>
    </cfRule>
  </conditionalFormatting>
  <conditionalFormatting sqref="L43">
    <cfRule type="expression" dxfId="385" priority="1471">
      <formula>AND($L$43="")</formula>
    </cfRule>
  </conditionalFormatting>
  <conditionalFormatting sqref="L44">
    <cfRule type="expression" dxfId="384" priority="1472">
      <formula>AND($L$44="")</formula>
    </cfRule>
  </conditionalFormatting>
  <conditionalFormatting sqref="L45">
    <cfRule type="expression" dxfId="383" priority="1473">
      <formula>AND($L$45="")</formula>
    </cfRule>
  </conditionalFormatting>
  <conditionalFormatting sqref="L46">
    <cfRule type="expression" dxfId="382" priority="1474">
      <formula>AND($L$46="")</formula>
    </cfRule>
  </conditionalFormatting>
  <conditionalFormatting sqref="L47">
    <cfRule type="expression" dxfId="381" priority="1475">
      <formula>AND($L$47="")</formula>
    </cfRule>
  </conditionalFormatting>
  <conditionalFormatting sqref="L49">
    <cfRule type="expression" dxfId="380" priority="1476">
      <formula>AND($L$49="")</formula>
    </cfRule>
  </conditionalFormatting>
  <conditionalFormatting sqref="L50">
    <cfRule type="expression" dxfId="379" priority="1477">
      <formula>AND($L$50="")</formula>
    </cfRule>
  </conditionalFormatting>
  <conditionalFormatting sqref="L51">
    <cfRule type="expression" dxfId="378" priority="1478">
      <formula>AND($L$51="")</formula>
    </cfRule>
  </conditionalFormatting>
  <conditionalFormatting sqref="L53">
    <cfRule type="expression" dxfId="377" priority="1479">
      <formula>AND($L$53="")</formula>
    </cfRule>
  </conditionalFormatting>
  <conditionalFormatting sqref="L55">
    <cfRule type="expression" dxfId="376" priority="1480">
      <formula>AND($L$55="")</formula>
    </cfRule>
  </conditionalFormatting>
  <conditionalFormatting sqref="L57">
    <cfRule type="expression" dxfId="375" priority="1481">
      <formula>AND($L$57="")</formula>
    </cfRule>
  </conditionalFormatting>
  <conditionalFormatting sqref="L60">
    <cfRule type="expression" dxfId="374" priority="1482">
      <formula>AND($L$60="")</formula>
    </cfRule>
  </conditionalFormatting>
  <conditionalFormatting sqref="L61">
    <cfRule type="expression" dxfId="373" priority="1483">
      <formula>AND($L$61="")</formula>
    </cfRule>
  </conditionalFormatting>
  <conditionalFormatting sqref="L62">
    <cfRule type="expression" dxfId="372" priority="1484">
      <formula>AND($L$62="")</formula>
    </cfRule>
  </conditionalFormatting>
  <conditionalFormatting sqref="L63">
    <cfRule type="expression" dxfId="371" priority="1485">
      <formula>AND($L$63="")</formula>
    </cfRule>
  </conditionalFormatting>
  <conditionalFormatting sqref="L64">
    <cfRule type="expression" dxfId="370" priority="1486">
      <formula>AND($L$64="")</formula>
    </cfRule>
  </conditionalFormatting>
  <conditionalFormatting sqref="L65">
    <cfRule type="expression" dxfId="369" priority="1487">
      <formula>AND($L$65="")</formula>
    </cfRule>
  </conditionalFormatting>
  <conditionalFormatting sqref="L69">
    <cfRule type="expression" dxfId="368" priority="1488">
      <formula>AND($L$69="")</formula>
    </cfRule>
  </conditionalFormatting>
  <conditionalFormatting sqref="L70">
    <cfRule type="expression" dxfId="367" priority="1489">
      <formula>AND($L$70="")</formula>
    </cfRule>
  </conditionalFormatting>
  <conditionalFormatting sqref="L71">
    <cfRule type="expression" dxfId="366" priority="1490">
      <formula>AND($L$71="")</formula>
    </cfRule>
  </conditionalFormatting>
  <conditionalFormatting sqref="L72">
    <cfRule type="expression" dxfId="365" priority="1491">
      <formula>AND($L$72="")</formula>
    </cfRule>
  </conditionalFormatting>
  <conditionalFormatting sqref="L75">
    <cfRule type="expression" dxfId="364" priority="1492">
      <formula>AND($L$75="")</formula>
    </cfRule>
  </conditionalFormatting>
  <conditionalFormatting sqref="L38">
    <cfRule type="expression" dxfId="363" priority="1493">
      <formula>AND($D$16&lt;&gt;$T$6,$L$38="")</formula>
    </cfRule>
    <cfRule type="expression" dxfId="362" priority="1506">
      <formula>AND($D$16=$T$6,$L$38&lt;&gt;0)</formula>
    </cfRule>
    <cfRule type="expression" dxfId="361" priority="1507">
      <formula>AND($D$16=$T$6,$L$38=0)</formula>
    </cfRule>
  </conditionalFormatting>
  <conditionalFormatting sqref="L34">
    <cfRule type="expression" dxfId="360" priority="1464">
      <formula>AND($L$34="")</formula>
    </cfRule>
  </conditionalFormatting>
  <conditionalFormatting sqref="L48">
    <cfRule type="expression" dxfId="359" priority="1494">
      <formula>AND($D$16&lt;&gt;$T$6,$L$48="")</formula>
    </cfRule>
    <cfRule type="expression" dxfId="358" priority="1495">
      <formula>AND($D$16=$T$6,$L$48=0)</formula>
    </cfRule>
    <cfRule type="expression" dxfId="357" priority="1496">
      <formula>AND($D$16=$T$6,$L$48&lt;&gt;0)</formula>
    </cfRule>
  </conditionalFormatting>
  <conditionalFormatting sqref="L52">
    <cfRule type="expression" dxfId="356" priority="1497">
      <formula>AND($D$16&lt;&gt;$T$6,$L$52="")</formula>
    </cfRule>
    <cfRule type="expression" dxfId="355" priority="1498">
      <formula>AND($D$16=$T$6,$L$52&lt;&gt;0)</formula>
    </cfRule>
    <cfRule type="expression" dxfId="354" priority="1499">
      <formula>AND($D$16=$T$6,$L$52=0)</formula>
    </cfRule>
  </conditionalFormatting>
  <conditionalFormatting sqref="L54">
    <cfRule type="expression" dxfId="353" priority="1500">
      <formula>AND($D$16&lt;&gt;$T$6,$L$54="")</formula>
    </cfRule>
    <cfRule type="expression" dxfId="352" priority="1501">
      <formula>AND($D$16=$T$6,$L$54&lt;&gt;0)</formula>
    </cfRule>
    <cfRule type="expression" dxfId="351" priority="1502">
      <formula>AND($D$16=$T$6,$L$54=0)</formula>
    </cfRule>
  </conditionalFormatting>
  <conditionalFormatting sqref="L56">
    <cfRule type="expression" dxfId="350" priority="1503">
      <formula>AND($D$16&lt;&gt;$T$6,$L$56="")</formula>
    </cfRule>
    <cfRule type="expression" dxfId="349" priority="1504">
      <formula>AND($D$16=$T$6,$L$56&lt;&gt;0)</formula>
    </cfRule>
    <cfRule type="expression" dxfId="348" priority="1505">
      <formula>AND($D$16=$T$6,$L$56=0)</formula>
    </cfRule>
  </conditionalFormatting>
  <conditionalFormatting sqref="L33">
    <cfRule type="expression" dxfId="347" priority="1459">
      <formula>AND($L$33="")</formula>
    </cfRule>
  </conditionalFormatting>
  <conditionalFormatting sqref="L37">
    <cfRule type="expression" dxfId="346" priority="1458">
      <formula>AND($L$37="")</formula>
    </cfRule>
  </conditionalFormatting>
  <conditionalFormatting sqref="L20">
    <cfRule type="expression" dxfId="345" priority="1453">
      <formula>AND($L$20="")</formula>
    </cfRule>
  </conditionalFormatting>
  <conditionalFormatting sqref="L21">
    <cfRule type="expression" dxfId="344" priority="1454">
      <formula>AND($L$21="")</formula>
    </cfRule>
  </conditionalFormatting>
  <conditionalFormatting sqref="L23">
    <cfRule type="expression" dxfId="343" priority="1455">
      <formula>AND($L$23="")</formula>
    </cfRule>
  </conditionalFormatting>
  <conditionalFormatting sqref="L25">
    <cfRule type="expression" dxfId="342" priority="1456">
      <formula>AND($L$25="")</formula>
    </cfRule>
  </conditionalFormatting>
  <conditionalFormatting sqref="L26">
    <cfRule type="expression" dxfId="341" priority="1457">
      <formula>AND($L$26="")</formula>
    </cfRule>
  </conditionalFormatting>
  <conditionalFormatting sqref="L19">
    <cfRule type="expression" dxfId="340" priority="1452">
      <formula>AND($L$19="")</formula>
    </cfRule>
  </conditionalFormatting>
  <conditionalFormatting sqref="L24">
    <cfRule type="expression" dxfId="339" priority="1451">
      <formula>AND($L$24="")</formula>
    </cfRule>
  </conditionalFormatting>
  <conditionalFormatting sqref="M32">
    <cfRule type="expression" dxfId="338" priority="1450">
      <formula>AND($M$32="←内訳と不一致")</formula>
    </cfRule>
  </conditionalFormatting>
  <conditionalFormatting sqref="M33">
    <cfRule type="expression" dxfId="337" priority="1449">
      <formula>AND($M$33="←内訳より小さい")</formula>
    </cfRule>
  </conditionalFormatting>
  <conditionalFormatting sqref="M37">
    <cfRule type="expression" dxfId="336" priority="1448">
      <formula>AND($M$37="←内訳より小さい")</formula>
    </cfRule>
  </conditionalFormatting>
  <conditionalFormatting sqref="M45">
    <cfRule type="expression" dxfId="335" priority="1447">
      <formula>AND($M$45="←内訳より小さい")</formula>
    </cfRule>
  </conditionalFormatting>
  <conditionalFormatting sqref="M47">
    <cfRule type="expression" dxfId="334" priority="1446">
      <formula>AND($M$47="←内訳より小さい")</formula>
    </cfRule>
  </conditionalFormatting>
  <conditionalFormatting sqref="M53">
    <cfRule type="expression" dxfId="333" priority="1445">
      <formula>AND($M$53="←内訳より小さい")</formula>
    </cfRule>
  </conditionalFormatting>
  <conditionalFormatting sqref="M60">
    <cfRule type="expression" dxfId="332" priority="1444">
      <formula>AND($M$60="←内訳より小さい")</formula>
    </cfRule>
  </conditionalFormatting>
  <conditionalFormatting sqref="M64">
    <cfRule type="expression" dxfId="331" priority="1443">
      <formula>AND($M$64="←内訳より小さい")</formula>
    </cfRule>
  </conditionalFormatting>
  <conditionalFormatting sqref="M69">
    <cfRule type="expression" dxfId="330" priority="1442">
      <formula>AND($M$69="←内訳より小さい")</formula>
    </cfRule>
  </conditionalFormatting>
  <conditionalFormatting sqref="F96">
    <cfRule type="expression" dxfId="329" priority="80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7">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24 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76F580F6-9050-41E5-A876-130AABB56460}">
      <formula1>IF(ISNUMBER($L$38)=TRUE,AND(INT($L$38)=$L$38,$L$37&gt;=$L$38))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$R$5:$R$7</formula1>
    </dataValidation>
    <dataValidation type="custom" showInputMessage="1" showErrorMessage="1" error="自然数を記載ください。”その他の医療技術者等”を超えないよう記載ください。" sqref="F132" xr:uid="{71CE410B-87C9-438C-A3C6-84B6549ED48F}">
      <formula1>IF(ISNUMBER($F$132)=TRUE,AND(INT($F$132)=$F$132,$F$129&gt;=$F$132,$F$132&gt;=0),OR($F$132="*",$F$132="＊"))</formula1>
    </dataValidation>
    <dataValidation type="custom" showInputMessage="1" showErrorMessage="1" error="自然数を記載ください。”その他の医療技術者等”を超えないよう記載ください。" sqref="F131" xr:uid="{71768645-F197-448F-A7C8-1B8193850DA8}">
      <formula1>IF(ISNUMBER($F$131)=TRUE,AND(INT($F$131)=$F$131,$F$129&gt;=$F$131,$F$131&gt;=0),OR($F$131="*",$F$131="＊"))</formula1>
    </dataValidation>
    <dataValidation type="custom" showInputMessage="1" showErrorMessage="1" error="自然数を記載ください。”その他の医療技術者等”を超えないよう記載ください。" sqref="F130:G130" xr:uid="{447B94A0-AA8D-48F5-896F-8254BBC501FA}">
      <formula1>IF(ISNUMBER($F$130)=TRUE,AND(INT($F$130)=$F$130,$F$129&gt;=$F$130,$F$130&gt;=0),OR($F$130="*",$F$130="＊"))</formula1>
    </dataValidation>
    <dataValidation type="custom" showInputMessage="1" showErrorMessage="1" error="自然数を記載ください。”その他の医療技術者等”を超えないよう記載ください。" sqref="F128:G128" xr:uid="{C870CE26-00CD-4755-8B1D-F8D803EF8F82}">
      <formula1>IF(ISNUMBER($F$128)=TRUE,AND(INT($F$128)=$F$128,$F$110&gt;=$F$128,$F$128&gt;=0),OR($F$128="*",$F$128="＊"))</formula1>
    </dataValidation>
    <dataValidation type="custom" showInputMessage="1" showErrorMessage="1" error="自然数を記載ください。”その他の医療技術者等”を超えないよう記載ください。" sqref="F127:G127" xr:uid="{315D82E6-AE8E-4703-9DC9-DB5CF18C295E}">
      <formula1>IF(ISNUMBER($F$127)=TRUE,AND(INT($F$127)=$F$127,$F$110&gt;=$F$127,$F$127&gt;=0),OR($F$127="*",$F$127="＊"))</formula1>
    </dataValidation>
    <dataValidation type="custom" showInputMessage="1" showErrorMessage="1" error="自然数を記載ください。&quot;その他の医療技術者等”を超えないよう記載ください。" sqref="F126:G126" xr:uid="{B73276A2-FEAD-431A-9171-5C46FECCF639}">
      <formula1>IF(ISNUMBER($F$126)=TRUE,AND(INT($F$126)=$F$126,$F$110&gt;=$F$126,$F$126&gt;=0),OR($F$126="*",$F$126="＊"))</formula1>
    </dataValidation>
    <dataValidation type="custom" showInputMessage="1" showErrorMessage="1" error="自然数を記載ください。”その他の医療技術者等”を超えないよう記載ください。" sqref="F125:G125" xr:uid="{A9002D96-AF20-4831-9C0F-8D8A3D747AD6}">
      <formula1>IF(ISNUMBER($F$125)=TRUE,AND(INT($F$125)=$F$125,$F$110&gt;=$F$125,$F$125&gt;=0),OR($F$125="*",$F$125="＊"))</formula1>
    </dataValidation>
    <dataValidation type="custom" showInputMessage="1" showErrorMessage="1" error="自然数を記載ください。”栄養士等”を超えないよう記載ください。" sqref="F123:G123" xr:uid="{5EC33B80-FB90-45CA-BCC6-B82553C5856A}">
      <formula1>IF(ISNUMBER($F$123)=TRUE,AND(INT($F$123)=$F$123,$F$121&gt;=$F$123,$F$123&gt;=0),OR($F$123="*",$F$123="＊"))</formula1>
    </dataValidation>
    <dataValidation type="custom" showInputMessage="1" showErrorMessage="1" error="自然数を記載ください。”栄養士等”を超えないよう記載ください。" sqref="F124:G124" xr:uid="{0B2399BB-100A-4368-A7EC-AD450A05CEA0}">
      <formula1>IF(ISNUMBER($F$124)=TRUE,AND(INT($F$124)=$F$124,$F$121&gt;=$F$124,$F$124&gt;=0),OR($F$124="*",$F$124="＊"))</formula1>
    </dataValidation>
    <dataValidation type="custom" showInputMessage="1" showErrorMessage="1" error="自然数を記載ください。”栄養士等”を超えないよう記載ください。" sqref="F122" xr:uid="{01C336A0-DA59-439C-AA37-2D0AD2C96858}">
      <formula1>IF(ISNUMBER($F$122)=TRUE,AND(INT($F$122)=$F$122,$F$121&gt;=$F$122,$F$122&gt;=0),OR($F$122="*",$F$122="＊"))</formula1>
    </dataValidation>
    <dataValidation type="custom" showInputMessage="1" showErrorMessage="1" error="自然数を記載ください。”その他の医療技術者等”を超えないよう記載ください。" sqref="F120" xr:uid="{52A24AEE-1107-4AE9-835B-77A1A6B1F666}">
      <formula1>IF(ISNUMBER($F$120)=TRUE,AND(INT($F$120)=$F$120,$F$110&gt;=$F$120,$F$120&gt;=0),OR($F$120="*",$F$120="＊"))</formula1>
    </dataValidation>
    <dataValidation type="custom" showInputMessage="1" showErrorMessage="1" error="自然数を記載ください。”その他の医療技術者等”を超えないよう記載ください。" sqref="F119" xr:uid="{B5CAC5D9-31F5-445A-952C-4D3731509244}">
      <formula1>IF(ISNUMBER($F$119)=TRUE,AND(INT($F$119)=$F$119,$F$110&gt;=$F$119,$F$119&gt;=0),OR($F$119="*",$F$119="＊"))</formula1>
    </dataValidation>
    <dataValidation type="custom" showInputMessage="1" showErrorMessage="1" error="自然数を記載ください。”リハビリスタッフ”を超えないよう記載ください。" sqref="F117" xr:uid="{DA1121CE-1396-4747-AE82-C3A230C9373A}">
      <formula1>IF(ISNUMBER($F$117)=TRUE,AND(INT($F$117)=$F$117,$F$114&gt;=$F$117,$F$117&gt;=0),OR($F$117="*",$F$117="＊"))</formula1>
    </dataValidation>
    <dataValidation type="custom" showInputMessage="1" showErrorMessage="1" error="自然数を記載ください。”リハビリスタッフ”を超えないよう記載ください。" sqref="F116" xr:uid="{2F2F4A14-04E2-4819-8002-EA6DC18B0A78}">
      <formula1>IF(ISNUMBER($F$116)=TRUE,AND(INT($F$116)=$F$116,$F$114&gt;=$F$116,$F$116&gt;=0),OR($F$116="*",$F$116="＊"))</formula1>
    </dataValidation>
    <dataValidation type="custom" showInputMessage="1" showErrorMessage="1" error="自然数を記載ください。”リハビリスタッフ”を超えないよう記載ください。" sqref="F115" xr:uid="{B09C5412-226A-428B-AF72-9293458A5473}">
      <formula1>IF(ISNUMBER($F$115)=TRUE,AND(INT($F$115)=$F$115,$F$114&gt;=$F$115,$F$115&gt;=0),OR($F$115="*",$F$115="＊"))</formula1>
    </dataValidation>
    <dataValidation type="custom" showInputMessage="1" showErrorMessage="1" error="自然数を記載ください。”リハビリスタッフ”を超えないよう記載ください。" sqref="F118" xr:uid="{9DF04914-8B8F-4629-9103-6D4E2DB2936B}">
      <formula1>IF(ISNUMBER($F$118)=TRUE,AND(INT($F$118)=$F$118,$F$114&gt;=$F$118,$F$118&gt;=0),OR($F$118="*",$F$118="＊"))</formula1>
    </dataValidation>
    <dataValidation type="custom" showInputMessage="1" showErrorMessage="1" error="自然数を記載ください。”その他の医療技術者等”を超えないよう記載ください。" sqref="F113" xr:uid="{78F57BEB-2F2E-463D-9944-978334A12B55}">
      <formula1>IF(ISNUMBER($F$113)=TRUE,AND(INT($F$113)=$F$113,$F$110&gt;=$F$113,$F$113&gt;=0),OR($F$113="*",$F$113="＊"))</formula1>
    </dataValidation>
    <dataValidation type="custom" showInputMessage="1" showErrorMessage="1" error="自然数を記載ください。”その他の医療技術者等”を超えないよう記載ください。" sqref="F133" xr:uid="{E4A1C62B-4331-47CF-8A08-151EC395F311}">
      <formula1>IF(ISNUMBER($F$133)=TRUE,AND(INT($F$133)=$F$133,$F$110&gt;=$F$133,$F$133&gt;=0),OR($F$133="*",$F$133="＊"))</formula1>
    </dataValidation>
    <dataValidation type="custom" showInputMessage="1" showErrorMessage="1" error="自然数を記載ください。”その他の医療技術者等”を超えないよう記載ください。" sqref="F112" xr:uid="{FA7E9A4F-2BCE-4144-9C5B-7037975A80C3}">
      <formula1>IF(ISNUMBER($F$112)=TRUE,AND(INT($F$112)=$F$112,$F$110&gt;=$F$112,$F$112&gt;=0),OR($F$112="*",$F$112="＊"))</formula1>
    </dataValidation>
    <dataValidation type="custom" showInputMessage="1" showErrorMessage="1" error="自然数を記載ください。”その他の医療技術者等”を超えないよう記載ください。" sqref="F111" xr:uid="{D56F5874-3D8C-4B60-82E7-186D88CCA84C}">
      <formula1>IF(ISNUMBER($F$111)=TRUE,AND(INT($F$111)=$F$111,$F$110&gt;=$F$111,$F$111&gt;=0),OR($F$111="*",$F$111="＊"))</formula1>
    </dataValidation>
    <dataValidation type="custom" imeMode="halfAlpha" operator="notEqual" showInputMessage="1" showErrorMessage="1" error="自然数を記載ください。" sqref="F104" xr:uid="{73B39120-2774-4B95-A52D-1BB8A1BA4165}">
      <formula1>IF(ISNUMBER($F$104)=TRUE,AND(INT($F$104)=$F$104,$F$104&gt;=0),OR($F$104="*",$F$104="＊"))</formula1>
    </dataValidation>
    <dataValidation type="custom" imeMode="halfAlpha" operator="notEqual" showInputMessage="1" showErrorMessage="1" error="自然数を記載ください。" sqref="F103" xr:uid="{898CE143-542F-4B77-A656-F37C0865D51F}">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A209B3A4-1D43-433F-BAB1-24558EAC649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6EE4E975-ADED-4C4F-80A6-1068ABE8086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BE02AA48-9D72-48F8-88E9-BD202450265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9DCACFE5-0889-45C7-BCB9-F7775352464D}">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xr:uid="{6056557D-5F92-4A3C-B7AF-2484D765F083}">
      <formula1>IF(ISNUMBER($F$129)=TRUE,AND(INT($F$129)=$F$129,$F$129&gt;=_xlfn.AGGREGATE(9,3,$F$130:$F$132),$F$129&gt;=0),OR($F$129="*",$F$129="＊"))</formula1>
    </dataValidation>
    <dataValidation type="custom" imeMode="halfAlpha" operator="notEqual" showInputMessage="1" showErrorMessage="1" error="自然数を記載ください。" sqref="F102" xr:uid="{6E01D813-E141-49B8-99C1-33789B39981C}">
      <formula1>IF(ISNUMBER($F$102)=TRUE,AND(INT($F$102)=$F$102,$F$102&gt;=0),OR($F$102="*",$F$102="＊"))</formula1>
    </dataValidation>
    <dataValidation type="custom" showInputMessage="1" showErrorMessage="1" error="自然数を記載ください。”その他の医療技術者等”を超えないよう記載ください。" sqref="G133" xr:uid="{61BC6025-10D5-4C69-98AF-7E72C4289162}">
      <formula1>IF(ISNUMBER($G$133)=TRUE,AND(INT($G$133)=$G$133,$G$110&gt;=$G$133,$G$133&gt;=0),OR($G$133="*",$G$133="＊"))</formula1>
    </dataValidation>
    <dataValidation type="custom" showInputMessage="1" showErrorMessage="1" error="自然数を記載ください。”その他の医療技術者等”を超えないよう記載ください。" sqref="G132" xr:uid="{4E522BFB-37AE-4BD7-9173-8A5DB19CF679}">
      <formula1>IF(ISNUMBER($G$132)=TRUE,AND(INT($G$132)=$G$132,$G$129&gt;=$G$132,$G$132&gt;=0),OR($G$132="*",$G$132="＊"))</formula1>
    </dataValidation>
    <dataValidation type="custom" showInputMessage="1" showErrorMessage="1" error="自然数を記載ください。”その他の医療技術者等”を超えないよう記載ください。" sqref="G131" xr:uid="{0812B0A0-B9F0-44C9-BBB5-A0B883AB3EFF}">
      <formula1>IF(ISNUMBER($G$131)=TRUE,AND(INT($G$131)=$G$131,$G$129&gt;=$G$131,$G$131&gt;=0),OR($G$131="*",$G$131="＊"))</formula1>
    </dataValidation>
    <dataValidation type="custom" showInputMessage="1" showErrorMessage="1" error="自然数を記載ください。”その他の医療技術者等”を超えないよう記載ください。" sqref="G130" xr:uid="{7962AB55-8090-4B26-A60A-8899D20A978C}">
      <formula1>IF(ISNUMBER($G$130)=TRUE,AND(INT($G$130)=$G$130,$G$129&gt;=$G$130,$G$130&gt;=0),OR($G$130="*",$G$130="＊"))</formula1>
    </dataValidation>
    <dataValidation type="custom" showInputMessage="1" showErrorMessage="1" error="自然数を記載ください。”その他の医療技術者等”を超えないよう記載ください。" sqref="G128" xr:uid="{E9024FB1-E77B-4274-BBCF-F49B88F6051F}">
      <formula1>IF(ISNUMBER($G$128)=TRUE,AND(INT($G$128)=$G$128,$G$110&gt;=$G$128,$G$128&gt;=0),OR($G$128="*",$G$128="＊"))</formula1>
    </dataValidation>
    <dataValidation type="custom" showInputMessage="1" showErrorMessage="1" error="自然数を記載ください。”その他の医療技術者等”を超えないよう記載ください。" sqref="G127" xr:uid="{D2B3EE30-F0C5-4014-82B3-0E4ECD93180F}">
      <formula1>IF(ISNUMBER($G$127)=TRUE,AND(INT($G$127)=$G$127,$G$110&gt;=$G$127,$G$127&gt;=0),OR($G$127="*",$G$127="＊"))</formula1>
    </dataValidation>
    <dataValidation type="custom" showInputMessage="1" showErrorMessage="1" error="自然数を記載ください。”その他の医療技術者等”を超えないよう記載ください。" sqref="G126" xr:uid="{30527DCB-6BF2-492E-8666-98087AE51BB3}">
      <formula1>IF(ISNUMBER($G$126)=TRUE,AND(INT($G$126)=$G$126,$G$110&gt;=$G$126,$G$126&gt;=0),OR($G$126="*",$G$126="＊"))</formula1>
    </dataValidation>
    <dataValidation type="custom" showInputMessage="1" showErrorMessage="1" error="自然数を記載ください。”その他の医療技術者等”を超えないよう記載ください。" sqref="G125" xr:uid="{B78C5D2C-54F1-4352-9C29-5BCDC501D352}">
      <formula1>IF(ISNUMBER($G$125)=TRUE,AND(INT($G$125)=$G$125,$G$110&gt;=$G$125,$G$125&gt;=0),OR($G$125="*",$G$125="＊"))</formula1>
    </dataValidation>
    <dataValidation type="custom" showInputMessage="1" showErrorMessage="1" error="自然数を記載ください。”栄養士等”を超えないよう記載ください。" sqref="G124" xr:uid="{BEFF31A7-5BBD-47CD-9CE6-45A4DF9D63C4}">
      <formula1>IF(ISNUMBER($G$124)=TRUE,AND(INT($G$124)=$G$124,$G$121&gt;=$G$124,$G$124&gt;=0),OR($G$124="*",$G$124="＊"))</formula1>
    </dataValidation>
    <dataValidation type="custom" showInputMessage="1" showErrorMessage="1" error="自然数を記載ください。”栄養士等”を超えないよう記載ください。" sqref="G123" xr:uid="{AE26AA81-B985-4B8C-BEF8-DD40E2C9EF86}">
      <formula1>IF(ISNUMBER($G$123)=TRUE,AND(INT($G$123)=$G$123,$G$121&gt;=$G$123,$G$123&gt;=0),OR($G$123="*",$G$123="＊"))</formula1>
    </dataValidation>
    <dataValidation type="custom" showInputMessage="1" showErrorMessage="1" error="自然数を記載ください。”栄養士等”を超えないよう記載ください。" sqref="G122" xr:uid="{E8C68FB4-3436-493A-89BB-13EEA45E2EA7}">
      <formula1>IF(ISNUMBER($G$122)=TRUE,AND(INT($G$122)=$G$122,$G$121&gt;=$G$122,$G$122&gt;=0),OR($G$122="*",$G$122="＊"))</formula1>
    </dataValidation>
    <dataValidation type="custom" showInputMessage="1" showErrorMessage="1" error="自然数を記載ください。”その他の医療技術者等”を超えないよう記載ください。" sqref="G120" xr:uid="{42766486-04A8-44BF-975D-6EE89EFFA545}">
      <formula1>IF(ISNUMBER($G$120)=TRUE,AND(INT($G$120)=$G$120,$G$110&gt;=$G$120,$G$120&gt;=0),OR($G$120="*",$G$120="＊"))</formula1>
    </dataValidation>
    <dataValidation type="custom" showInputMessage="1" showErrorMessage="1" error="自然数を記載ください。”その他の医療技術者等”を超えないよう記載ください。" sqref="G119" xr:uid="{5D53051D-7A6E-4716-A554-E08CE8158F56}">
      <formula1>IF(ISNUMBER($G$119)=TRUE,AND(INT($G$119)=$G$119,$G$110&gt;=$G$119,$G$119&gt;=0),OR($G$119="*",$G$119="＊"))</formula1>
    </dataValidation>
    <dataValidation type="custom" showInputMessage="1" showErrorMessage="1" error="自然数を記載ください。”リハビリスタッフ”を超えないよう記載ください。" sqref="G118" xr:uid="{9C67F864-5AAA-46DD-9969-DF0FEFA78536}">
      <formula1>IF(ISNUMBER($G$118)=TRUE,AND(INT($G$118)=$G$118,$G$114&gt;=$G$118,$G$118&gt;=0),OR($G$118="*",$G$118="＊"))</formula1>
    </dataValidation>
    <dataValidation type="custom" showInputMessage="1" showErrorMessage="1" error="自然数を記載ください。”リハビリスタッフ”を超えないよう記載ください。" sqref="G117" xr:uid="{71F54C2C-35DA-476A-9BF4-F0E7FDE7F3BE}">
      <formula1>IF(ISNUMBER($G$117)=TRUE,AND(INT($G$117)=$G$117,$G$114&gt;=$G$117,$G$117&gt;=0),OR($G$117="*",$G$117="＊"))</formula1>
    </dataValidation>
    <dataValidation type="custom" showInputMessage="1" showErrorMessage="1" error="自然数を記載ください。”リハビリスタッフ”を超えないよう記載ください。" sqref="G116" xr:uid="{135CD068-C1A7-4CF0-8A03-7DA4B4916FE2}">
      <formula1>IF(ISNUMBER($G$116)=TRUE,AND(INT($G$116)=$G$116,$G$114&gt;=$G$116,$G$116&gt;=0),OR($G$116="*",$G$116="＊"))</formula1>
    </dataValidation>
    <dataValidation type="custom" showInputMessage="1" showErrorMessage="1" error="自然数を記載ください。”リハビリスタッフ”を超えないよう記載ください。" sqref="G115" xr:uid="{42FB8471-4B4B-4D7F-8301-D9443C4BA38E}">
      <formula1>IF(ISNUMBER($G$115)=TRUE,AND(INT($G$115)=$G$115,$G$114&gt;=$G$115,$G$115&gt;=0),OR($G$115="*",$G$115="＊"))</formula1>
    </dataValidation>
    <dataValidation type="custom" showInputMessage="1" showErrorMessage="1" error="自然数を記載ください。”その他の医療技術者等”を超えないよう記載ください。" sqref="N113" xr:uid="{81970A0F-5364-444B-8CA3-A13A304122ED}">
      <formula1>IF(ISNUMBER($N$113)=TRUE,AND(INT($N$113)=$N$113,$N$110&gt;=$N$113,$N$113&gt;=0),OR($N$113="*",$N$113="＊"))</formula1>
    </dataValidation>
    <dataValidation type="custom" showInputMessage="1" showErrorMessage="1" error="自然数を記載ください。”その他の医療技術者等”を超えないよう記載ください。" sqref="G112" xr:uid="{DF0BA971-7257-47C4-A0BB-C200F281B539}">
      <formula1>IF(ISNUMBER($G$112)=TRUE,AND(INT($G$112)=$G$112,$G$110&gt;=$G$112,$G$112&gt;=0),OR($G$112="*",$G$112="＊"))</formula1>
    </dataValidation>
    <dataValidation type="custom" showInputMessage="1" showErrorMessage="1" error="自然数を記載ください。”その他の医療技術者等”を超えないよう記載ください。" sqref="G111" xr:uid="{DF1EABD1-CF32-4425-9DF9-FB2A052F2217}">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8301AA54-8AC0-4E35-B9D2-26F043DDA3B7}">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EF2535AD-D772-4D73-A218-038CA8415E50}">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0A4A855B-E469-4FF0-9F3E-3AF03E5CBB33}">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27988580-76ED-4D35-92FE-D04B30EE70F1}">
      <formula1>IF(ISNUMBER($G$106)=TRUE,AND(INT($G$106)=$G$106,$G$105&gt;=$G$106,$G$106&gt;=0),OR($G$106="*",$G$106="＊"))</formula1>
    </dataValidation>
    <dataValidation type="custom" imeMode="halfAlpha" operator="notEqual" showInputMessage="1" showErrorMessage="1" error="自然数を記載ください。" sqref="G104" xr:uid="{EDA9381D-70EA-494D-B7EB-2BA24248AE11}">
      <formula1>IF(ISNUMBER($G$104)=TRUE,AND(INT($G$104)=$G$104,$G$104&gt;=0),OR($G$104="*",$G$104="＊"))</formula1>
    </dataValidation>
    <dataValidation type="custom" imeMode="halfAlpha" operator="notEqual" showInputMessage="1" showErrorMessage="1" error="自然数を記載ください。" sqref="G103" xr:uid="{9B96B564-0C88-4695-B856-FF09924A166E}">
      <formula1>IF(ISNUMBER($G$103)=TRUE,AND(INT($G$103)=$G$103,$G$103&gt;=0),OR($G$103="*",$G$103="＊"))</formula1>
    </dataValidation>
    <dataValidation type="custom" imeMode="halfAlpha" operator="notEqual" showInputMessage="1" showErrorMessage="1" error="自然数を記載ください。" sqref="G102" xr:uid="{E7CFB16F-C706-4B53-A2AD-D2120C7B5422}">
      <formula1>IF(ISNUMBER($G$102)=TRUE,AND(INT($G$102)=$G$102,$G$102&gt;=0),OR($G$102="*",$G$102="＊"))</formula1>
    </dataValidation>
    <dataValidation type="custom" showInputMessage="1" showErrorMessage="1" error="自然数を記載ください。”その他の医療技術者等”を超えないよう記載ください。" sqref="H133" xr:uid="{C5FB2969-4C64-45E3-A216-1614E0DD69E3}">
      <formula1>IF(ISNUMBER($H$133)=TRUE,AND(INT($H$133)=$H$133,$H$110&gt;=$H$133,$H$133&gt;=0),OR($H$133="*",$H$133="＊"))</formula1>
    </dataValidation>
    <dataValidation type="custom" showInputMessage="1" showErrorMessage="1" error="自然数を記載ください。”その他の医療技術者等”を超えないよう記載ください。" sqref="H132" xr:uid="{831D0BA1-9140-404B-94AA-6C76B8C0CB67}">
      <formula1>IF(ISNUMBER($H$132)=TRUE,AND(INT($H$132)=$H$132,$H$129&gt;=$H$132,$H$132&gt;=0),OR($H$132="*",$H$132="＊"))</formula1>
    </dataValidation>
    <dataValidation type="custom" showInputMessage="1" showErrorMessage="1" error="自然数を記載ください。”その他の医療技術者等”を超えないよう記載ください。" sqref="H131" xr:uid="{0A315FFA-633E-4040-A420-B14397F3419D}">
      <formula1>IF(ISNUMBER($H$131)=TRUE,AND(INT($H$131)=$H$131,$H$129&gt;=$H$131,$H$131&gt;=0),OR($H$131="*",$H$131="＊"))</formula1>
    </dataValidation>
    <dataValidation type="custom" showInputMessage="1" showErrorMessage="1" error="自然数を記載ください。”その他の医療技術者等”を超えないよう記載ください。" sqref="H130" xr:uid="{CDCFCFAD-6347-4B98-B807-F9B7CC55138B}">
      <formula1>IF(ISNUMBER($H$130)=TRUE,AND(INT($H$130)=$H$130,$H$129&gt;=$H$130,$H$130&gt;=0),OR($H$130="*",$H$130="＊"))</formula1>
    </dataValidation>
    <dataValidation type="custom" showInputMessage="1" showErrorMessage="1" error="自然数を記載ください。”その他の医療技術者等”を超えないよう記載ください。" sqref="H128" xr:uid="{4E0EAC35-7D63-466F-B2EE-D1E125F76AB4}">
      <formula1>IF(ISNUMBER($H$128)=TRUE,AND(INT($H$128)=$H$128,$H$110&gt;=$H$128,$H$128&gt;=0),OR($H$128="*",$H$128="＊"))</formula1>
    </dataValidation>
    <dataValidation type="custom" showInputMessage="1" showErrorMessage="1" error="自然数を記載ください。”その他の医療技術者等”を超えないよう記載ください。" sqref="H127" xr:uid="{F19178F6-7856-48A1-AA45-FEB14ECCCD3C}">
      <formula1>IF(ISNUMBER($H$127)=TRUE,AND(INT($H$127)=$H$127,$H$110&gt;=$H$127,$H$127&gt;=0),OR($H$127="*",$H$127="＊"))</formula1>
    </dataValidation>
    <dataValidation type="custom" showInputMessage="1" showErrorMessage="1" error="自然数を記載ください。”その他の医療技術者等”を超えないよう記載ください。" sqref="H126" xr:uid="{65D4DC99-6A37-43AC-B29A-97DDBD7FE8CC}">
      <formula1>IF(ISNUMBER($H$126)=TRUE,AND(INT($H$126)=$H$126,$H$110&gt;=$H$126,$H$126&gt;=0),OR($H$126="*",$H$126="＊"))</formula1>
    </dataValidation>
    <dataValidation type="custom" showInputMessage="1" showErrorMessage="1" error="自然数を記載ください。”その他の医療技術者等”を超えないよう記載ください。" sqref="H125" xr:uid="{FDF41EC4-0204-4DE3-904D-31F14D501E26}">
      <formula1>IF(ISNUMBER($H$125)=TRUE,AND(INT($H$125)=$H$125,$H$110&gt;=$H$125,$H$125&gt;=0),OR($H$125="*",$H$125="＊"))</formula1>
    </dataValidation>
    <dataValidation type="custom" showInputMessage="1" showErrorMessage="1" error="自然数を記載ください。”栄養士等”を超えないよう記載ください。" sqref="H124" xr:uid="{447CCD16-FF72-44F5-9522-007F0661EC97}">
      <formula1>IF(ISNUMBER($H$124)=TRUE,AND(INT($H$124)=$H$124,$H$121&gt;=$H$124,$H$124&gt;=0),OR($H$124="*",$H$124="＊"))</formula1>
    </dataValidation>
    <dataValidation type="custom" showInputMessage="1" showErrorMessage="1" error="自然数を記載ください。”栄養士等”を超えないよう記載ください。" sqref="H123" xr:uid="{2D46B6B2-6ED9-4A89-A3C9-769914DE841E}">
      <formula1>IF(ISNUMBER($H$123)=TRUE,AND(INT($H$123)=$H$123,$H$121&gt;=$H$123,$H$123&gt;=0),OR($H$123="*",$H$123="＊"))</formula1>
    </dataValidation>
    <dataValidation type="custom" showInputMessage="1" showErrorMessage="1" error="自然数を記載ください。”栄養士等”を超えないよう記載ください。" sqref="H122" xr:uid="{A8112697-54BB-4275-80A7-0133262E4DC3}">
      <formula1>IF(ISNUMBER($H$122)=TRUE,AND(INT($H$122)=$H$122,$H$121&gt;=$H$122,$H$122&gt;=0),OR($H$122="*",$H$122="＊"))</formula1>
    </dataValidation>
    <dataValidation type="custom" showInputMessage="1" showErrorMessage="1" error="自然数を記載ください。”その他の医療技術者等”を超えないよう記載ください。" sqref="H120" xr:uid="{BEC08D17-A5B8-4429-ACDC-A17F89AAD6B2}">
      <formula1>IF(ISNUMBER($H$120)=TRUE,AND(INT($H$120)=$H$120,$H$110&gt;=$H$120,$H$120&gt;=0),OR($H$120="*",$H$120="＊"))</formula1>
    </dataValidation>
    <dataValidation type="custom" showInputMessage="1" showErrorMessage="1" error="自然数を記載ください。”その他の医療技術者等”を超えないよう記載ください。" sqref="H119" xr:uid="{2675AA0B-16CA-476A-8DAA-B8504143486A}">
      <formula1>IF(ISNUMBER($H$119)=TRUE,AND(INT($H$119)=$H$119,$H$110&gt;=$H$119,$H$119&gt;=0),OR($H$119="*",$H$119="＊"))</formula1>
    </dataValidation>
    <dataValidation type="custom" showInputMessage="1" showErrorMessage="1" error="自然数を記載ください。”リハビリスタッフ”を超えないよう記載ください。" sqref="H118" xr:uid="{7FB7AA86-A95B-46DB-816D-008B0F27361E}">
      <formula1>IF(ISNUMBER($H$118)=TRUE,AND(INT($H$118)=$H$118,$H$114&gt;=$H$118,$H$118&gt;=0),OR($H$118="*",$H$118="＊"))</formula1>
    </dataValidation>
    <dataValidation type="custom" showInputMessage="1" showErrorMessage="1" error="自然数を記載ください。”リハビリスタッフ”を超えないよう記載ください。" sqref="H117" xr:uid="{0BF1C229-2B93-46CF-B843-484228584C5D}">
      <formula1>IF(ISNUMBER($H$117)=TRUE,AND(INT($H$117)=$H$117,$H$114&gt;=$H$117,$H$117&gt;=0),OR($H$117="*",$H$117="＊"))</formula1>
    </dataValidation>
    <dataValidation type="custom" showInputMessage="1" showErrorMessage="1" error="自然数を記載ください。”リハビリスタッフ”を超えないよう記載ください。" sqref="H116" xr:uid="{AD529FB3-BD0E-4198-9CA5-745B53041D69}">
      <formula1>IF(ISNUMBER($H$116)=TRUE,AND(INT($H$116)=$H$116,$H$114&gt;=$H$116,$H$116&gt;=0),OR($H$116="*",$H$116="＊"))</formula1>
    </dataValidation>
    <dataValidation type="custom" showInputMessage="1" showErrorMessage="1" error="自然数を記載ください。”リハビリスタッフ”を超えないよう記載ください。" sqref="H115" xr:uid="{5264E7AE-9A8F-4A31-8D3B-006935F67689}">
      <formula1>IF(ISNUMBER($H$115)=TRUE,AND(INT($H$115)=$H$115,$H$114&gt;=$H$115,$H$115&gt;=0),OR($H$115="*",$H$115="＊"))</formula1>
    </dataValidation>
    <dataValidation type="custom" showInputMessage="1" showErrorMessage="1" error="自然数を記載ください。”その他の医療技術者等”を超えないよう記載ください。" sqref="H113" xr:uid="{3F6FD7F1-9B9B-4959-914C-7584A2DBD35E}">
      <formula1>IF(ISNUMBER($H$113)=TRUE,AND(INT($H$113)=$H$113,$H$110&gt;=$H$113,$H$113&gt;=0),OR($H$113="*",$H$113="＊"))</formula1>
    </dataValidation>
    <dataValidation type="custom" showInputMessage="1" showErrorMessage="1" error="自然数を記載ください。”その他の医療技術者等”を超えないよう記載ください。" sqref="H112" xr:uid="{9D9DA800-B482-41C6-8FA1-BE5FB76B4501}">
      <formula1>IF(ISNUMBER($H$112)=TRUE,AND(INT($H$112)=$H$112,$H$110&gt;=$H$112,$H$112&gt;=0),OR($H$112="*",$H$112="＊"))</formula1>
    </dataValidation>
    <dataValidation type="custom" showInputMessage="1" showErrorMessage="1" error="自然数を記載ください。”その他の医療技術者等”を超えないよう記載ください。" sqref="H111" xr:uid="{24CB31E6-B663-4ACB-85B2-7B1289BC6824}">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0555D5A-F090-4C9E-A4B8-2E0A4B4052F7}">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4392CEE9-DBB7-4512-9528-108BF00666BC}">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31B4D22-548B-416D-AF0D-B704CB80300D}">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9A0A6E26-B8FB-420D-9A02-AD40D069D09B}">
      <formula1>IF(ISNUMBER($H$106)=TRUE,AND(INT($H$106)=$H$106,$H$105&gt;=$H$106,$H$106&gt;=0),OR($H$106="*",$H$106="＊"))</formula1>
    </dataValidation>
    <dataValidation type="custom" imeMode="halfAlpha" operator="notEqual" showInputMessage="1" showErrorMessage="1" error="自然数を記載ください。" sqref="O104" xr:uid="{D868B26B-7E7A-4684-ABCB-C26BBBAA71CB}">
      <formula1>IF(ISNUMBER($O$104)=TRUE,AND(INT($O$104)=$O$104,$O$104&gt;=0),OR($O$104="*",$O$104="＊"))</formula1>
    </dataValidation>
    <dataValidation type="custom" imeMode="halfAlpha" operator="notEqual" showInputMessage="1" showErrorMessage="1" error="自然数を記載ください。" sqref="O103" xr:uid="{04AA9E7A-B52E-490F-822F-612831E11B14}">
      <formula1>IF(ISNUMBER($O$103)=TRUE,AND(INT($O$103)=$O$103,$O$103&gt;=0),OR($O$103="*",$O$103="＊"))</formula1>
    </dataValidation>
    <dataValidation type="custom" imeMode="halfAlpha" operator="notEqual" showInputMessage="1" showErrorMessage="1" error="自然数を記載ください。" sqref="O102" xr:uid="{95A676C5-A62A-4B52-94DB-4565C8639E76}">
      <formula1>IF(ISNUMBER($O$102)=TRUE,AND(INT($O$102)=$O$102,$O$102&gt;=0),OR($O$102="*",$O$102="＊"))</formula1>
    </dataValidation>
    <dataValidation type="custom" imeMode="halfAlpha" operator="greaterThanOrEqual" showInputMessage="1" showErrorMessage="1" error="0以上で小数第一位まで記載ください。" sqref="P103" xr:uid="{90D2A992-5358-4AC6-B55B-A56B5FC9B132}">
      <formula1>IF(ISNUMBER($P$103)=TRUE,AND($P$103*10=INT($P$103*10),$P$103&gt;=0),OR($P$103="*",$P$103="＊",$P$103="-"))</formula1>
    </dataValidation>
    <dataValidation type="custom" imeMode="halfAlpha" operator="greaterThanOrEqual" showInputMessage="1" showErrorMessage="1" error="0以上で小数第一位まで記載ください。" sqref="P102" xr:uid="{33CBCAAC-B89A-49F1-85DA-28032CF25C1C}">
      <formula1>IF(ISNUMBER($P$102)=TRUE,AND($P$102*10=INT($P$102*10),$P$102&gt;=0),OR($P$102="*",$P$102="＊",$P$102="-"))</formula1>
    </dataValidation>
    <dataValidation type="custom" showInputMessage="1" showErrorMessage="1" error="自然数を記載ください。”その他の医療技術者等”を超えないよう記載ください。" sqref="G113" xr:uid="{46DE3C10-1384-49B8-8A9E-6496C5837276}">
      <formula1>IF(ISNUMBER($G$113)=TRUE,AND(INT($G$113)=$G$113,$G$110&gt;=$G$113,$G$113&gt;=0),OR($G$113="*",$G$113="＊"))</formula1>
    </dataValidation>
    <dataValidation type="custom" imeMode="halfAlpha" operator="notEqual" showInputMessage="1" showErrorMessage="1" error="自然数を記載ください。" sqref="H102" xr:uid="{E6184719-BA84-4E23-91B3-D22637DF470C}">
      <formula1>IF(ISNUMBER($H$102)=TRUE,AND(INT($H$102)=$H$102,$H$102&gt;=0),OR($H$102="*",$H$102="＊"))</formula1>
    </dataValidation>
    <dataValidation type="custom" imeMode="halfAlpha" operator="notEqual" showInputMessage="1" showErrorMessage="1" error="自然数を記載ください。" sqref="H103" xr:uid="{5C72BB25-6BE8-4019-847E-21BD1607544A}">
      <formula1>IF(ISNUMBER($H$103)=TRUE,AND(INT($H$103)=$H$103,$H$103&gt;=0),OR($H$103="*",$H$103="＊"))</formula1>
    </dataValidation>
    <dataValidation type="custom" imeMode="halfAlpha" operator="notEqual" showInputMessage="1" showErrorMessage="1" error="自然数を記載ください。" sqref="H104" xr:uid="{22E36CD0-00F6-47EC-AB71-B893D17AA53C}">
      <formula1>IF(ISNUMBER($H$104)=TRUE,AND(INT($H$104)=$H$104,$H$104&gt;=0),OR($H$104="*",$H$104="＊"))</formula1>
    </dataValidation>
    <dataValidation type="custom" imeMode="halfAlpha" operator="notEqual" showInputMessage="1" showErrorMessage="1" error="自然数を記載ください。" sqref="J102" xr:uid="{3E353046-C6BF-406C-8209-8BEF558E981B}">
      <formula1>IF(ISNUMBER($J$102)=TRUE,AND(INT($J$102)=$J102,$J$102&gt;=0),OR($J$102="*",$J$102="＊"))</formula1>
    </dataValidation>
    <dataValidation type="custom" imeMode="halfAlpha" operator="notEqual" showInputMessage="1" showErrorMessage="1" error="自然数を記載ください。" sqref="J103" xr:uid="{4E02D55C-5294-4871-BB45-F3905398334D}">
      <formula1>IF(ISNUMBER($J$103)=TRUE,AND(INT($J$103)=$J$103,$J$103&gt;=0),OR($J$103="*",$J$103="＊"))</formula1>
    </dataValidation>
    <dataValidation type="custom" imeMode="halfAlpha" operator="notEqual" showInputMessage="1" showErrorMessage="1" error="自然数を記載ください。" sqref="J104" xr:uid="{21E50452-998F-4037-88A7-E252E31941E4}">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F9FA90C8-A758-4A4A-B3C6-B7FDFE646DB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2733EEA2-336D-456E-AF61-31EABB107E70}">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44D20E7E-FB39-484F-B42D-D324AA0838FC}">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08881A88-E0AD-4684-B7FC-6E5BD70178AA}">
      <formula1>IF(ISNUMBER($J$109)=TRUE,AND(INT($J$109)=$J$109,$J$105&gt;=$J$109,$J$109&gt;=0),OR($J$109="*",$J$109="＊"))</formula1>
    </dataValidation>
    <dataValidation type="custom" showInputMessage="1" showErrorMessage="1" error="自然数を記載ください。”その他の医療技術者等”を超えないよう記載ください。" sqref="J111" xr:uid="{91F7ECD1-7D86-4CA9-8E6C-E1C6C22FADC3}">
      <formula1>IF(ISNUMBER($J$111)=TRUE,AND(INT($J$111)=$J$111,$J$110&gt;=$J$111,$J$111&gt;=0),OR($J$111="*",$J$111="＊"))</formula1>
    </dataValidation>
    <dataValidation type="custom" showInputMessage="1" showErrorMessage="1" error="自然数を記載ください。”その他の医療技術者等”を超えないよう記載ください。" sqref="J112" xr:uid="{2F644257-20C0-4BAE-8CD8-5BCAA4D2DA9A}">
      <formula1>IF(ISNUMBER($J$112)=TRUE,AND(INT($J$112)=$J$112,$J$110&gt;=$J$112,$J$112&gt;=0),OR($J$112="*",$J$112="＊"))</formula1>
    </dataValidation>
    <dataValidation type="custom" showInputMessage="1" showErrorMessage="1" error="自然数を記載ください。”その他の医療技術者等”を超えないよう記載ください。" sqref="J113" xr:uid="{5668D564-AFD3-49C4-999A-266A231F6636}">
      <formula1>IF(ISNUMBER($J$113)=TRUE,AND(INT($J$113)=$J$113,$J$110&gt;=$J$113,$J$113&gt;=0),OR($J$113="*",$J$113="＊"))</formula1>
    </dataValidation>
    <dataValidation type="custom" showInputMessage="1" showErrorMessage="1" error="自然数を記載ください。”リハビリスタッフ”を超えないよう記載ください。" sqref="J115" xr:uid="{4FE5EA17-4FFE-4759-83B9-EC9E9249A1EE}">
      <formula1>IF(ISNUMBER($J$115)=TRUE,AND(INT($J$115)=$J$115,$J$114&gt;=$J$115,$J$115&gt;=0),OR($J$115="*",$J$115="＊"))</formula1>
    </dataValidation>
    <dataValidation type="custom" showInputMessage="1" showErrorMessage="1" error="自然数を記載ください。”リハビリスタッフ”を超えないよう記載ください。" sqref="J116" xr:uid="{CEE37324-BF10-4402-8FDC-058C8EA56A8C}">
      <formula1>IF(ISNUMBER($J$116)=TRUE,AND(INT($J$116)=$J$116,$J$114&gt;=$J$116,$J$116&gt;=0),OR($J$116="*",$J$116="＊"))</formula1>
    </dataValidation>
    <dataValidation type="custom" showInputMessage="1" showErrorMessage="1" error="自然数を記載ください。”リハビリスタッフ”を超えないよう記載ください。" sqref="J117" xr:uid="{91EB83D0-DB7B-4300-BC8E-EBF3477BAE9C}">
      <formula1>IF(ISNUMBER($J$117)=TRUE,AND(INT($J$117)=$J$117,$J$114&gt;=$J$117,$J$117&gt;=0),OR($J$117="*",$J$117="＊"))</formula1>
    </dataValidation>
    <dataValidation type="custom" showInputMessage="1" showErrorMessage="1" error="自然数を記載ください。”リハビリスタッフ”を超えないよう記載ください。" sqref="J118" xr:uid="{FE2685AC-A2D8-4786-80E4-C1184911A4B1}">
      <formula1>IF(ISNUMBER($J$118)=TRUE,AND(INT($J$118)=$J$118,$J$114&gt;=$J$118,$J$118&gt;=0),OR($J$118="*",$J$118="＊"))</formula1>
    </dataValidation>
    <dataValidation type="custom" showInputMessage="1" showErrorMessage="1" error="自然数を記載ください。”その他の医療技術者等”を超えないよう記載ください。" sqref="J119" xr:uid="{CB479CA1-4D7F-48D5-9D66-DAF36F7EAE4F}">
      <formula1>IF(ISNUMBER($J$119)=TRUE,AND(INT($J$119)=$J$119,$J$110&gt;=$J$119,$J$119&gt;=0),OR($J$119="*",$J$119="＊"))</formula1>
    </dataValidation>
    <dataValidation type="custom" showInputMessage="1" showErrorMessage="1" error="自然数を記載ください。”その他の医療技術者等”を超えないよう記載ください。" sqref="J120" xr:uid="{40D002C3-3729-4457-B873-261CFDE2BF04}">
      <formula1>IF(ISNUMBER($J$120)=TRUE,AND(INT($J$120)=$J$120,$J$110&gt;=$J$120,$J$120&gt;=0),OR($J$120="*",$J$120="＊"))</formula1>
    </dataValidation>
    <dataValidation type="custom" showInputMessage="1" showErrorMessage="1" error="自然数を記載ください。”栄養士等”を超えないよう記載ください。" sqref="J122" xr:uid="{DA211DF6-FD6B-430A-8DFA-C111BD9A27A1}">
      <formula1>IF(ISNUMBER($J$122)=TRUE,AND(INT($J$122)=$J$122,$J$121&gt;=$J$122,$J$122&gt;=0),OR($J$122="*",$J$122="＊"))</formula1>
    </dataValidation>
    <dataValidation type="custom" showInputMessage="1" showErrorMessage="1" error="自然数を記載ください。”栄養士等”を超えないよう記載ください。" sqref="J123" xr:uid="{68940547-F081-48E6-91CF-F4AFA0E262D1}">
      <formula1>IF(ISNUMBER($J$123)=TRUE,AND(INT($J$123)=$J$123,$J$121&gt;=$J$123,$J$123&gt;=0),OR($J$123="*",$J$123="＊"))</formula1>
    </dataValidation>
    <dataValidation type="custom" showInputMessage="1" showErrorMessage="1" error="自然数を記載ください。”栄養士等”を超えないよう記載ください。" sqref="J124" xr:uid="{520E64E8-223F-4377-82BD-71CBBBC56F71}">
      <formula1>IF(ISNUMBER($J$124)=TRUE,AND(INT($J$124)=$J$124,$J$121&gt;=$J$124,$J$124&gt;=0),OR($J$124="*",$J$124="＊"))</formula1>
    </dataValidation>
    <dataValidation type="custom" showInputMessage="1" showErrorMessage="1" error="自然数を記載ください。”その他の医療技術者等”を超えないよう記載ください。" sqref="J125" xr:uid="{0CE07696-3845-448D-BD79-915E0FBD7A01}">
      <formula1>IF(ISNUMBER($J$125)=TRUE,AND(INT($J$125)=$J$125,$J$110&gt;=$J$125,$J$125&gt;=0),OR($J$125="*",$J$125="＊"))</formula1>
    </dataValidation>
    <dataValidation type="custom" showInputMessage="1" showErrorMessage="1" error="自然数を記載ください。&quot;その他の医療技術者等”を超えないよう記載ください。" sqref="J126" xr:uid="{ACC4F3BE-3A14-4C65-AD85-6084B177ABC1}">
      <formula1>IF(ISNUMBER($J$126)=TRUE,AND(INT($J$126)=$J$126,$J$110&gt;=$J$126,$J$126&gt;=0),OR($J$126="*",$J$126="＊"))</formula1>
    </dataValidation>
    <dataValidation type="custom" showInputMessage="1" showErrorMessage="1" error="自然数を記載ください。”その他の医療技術者等”を超えないよう記載ください。" sqref="J127" xr:uid="{CA77E7BC-3982-4A54-BDD2-6F4D6F34AA5C}">
      <formula1>IF(ISNUMBER($J$127)=TRUE,AND(INT($J$127)=$J$127,$J$110&gt;=$J$127,$J$127&gt;=0),OR($J$127="*",$J$127="＊"))</formula1>
    </dataValidation>
    <dataValidation type="custom" showInputMessage="1" showErrorMessage="1" error="自然数を記載ください。”その他の医療技術者等”を超えないよう記載ください。" sqref="J128" xr:uid="{0801F1B9-C539-4FBE-BFC3-0AF2C7E52999}">
      <formula1>IF(ISNUMBER($J$128)=TRUE,AND(INT($J$128)=$J$128,$J$110&gt;=$J$128,$J$128&gt;=0),OR($J$128="*",$J$128="＊"))</formula1>
    </dataValidation>
    <dataValidation type="custom" showInputMessage="1" showErrorMessage="1" error="自然数を記載ください。”その他の医療技術者等”を超えないよう記載ください。" sqref="J130" xr:uid="{D021D17F-5F12-456A-A35C-1E59B998E1C1}">
      <formula1>IF(ISNUMBER($J$130)=TRUE,AND(INT($J$130)=$J$130,$J$129&gt;=$J$130,$J$130&gt;=0),OR($J$130="*",$J$130="＊"))</formula1>
    </dataValidation>
    <dataValidation type="custom" showInputMessage="1" showErrorMessage="1" error="自然数を記載ください。”その他の医療技術者等”を超えないよう記載ください。" sqref="J131" xr:uid="{4FF77331-E5E1-4F80-A388-7BC2A1398256}">
      <formula1>IF(ISNUMBER($J$131)=TRUE,AND(INT($J$131)=$J$131,$J$129&gt;=$J$131,$J$131&gt;=0),OR($J$131="*",$J$131="＊"))</formula1>
    </dataValidation>
    <dataValidation type="custom" showInputMessage="1" showErrorMessage="1" error="自然数を記載ください。”その他の医療技術者等”を超えないよう記載ください。" sqref="J132" xr:uid="{D5A4134B-D357-4C60-9408-D9BDBF35B904}">
      <formula1>IF(ISNUMBER($J$132)=TRUE,AND(INT($J$132)=$J$132,$J$129&gt;=$J$132,$J$132&gt;=0),OR($J$132="*",$J$132="＊"))</formula1>
    </dataValidation>
    <dataValidation type="custom" showInputMessage="1" showErrorMessage="1" error="自然数を記載ください。”その他の医療技術者等”を超えないよう記載ください。" sqref="J133" xr:uid="{0A8B2F3A-19CD-4E5F-A02E-DA4DDFE7832D}">
      <formula1>IF(ISNUMBER($J$133)=TRUE,AND(INT($J$133)=$J$133,$J$110&gt;=$J$133,$J$133&gt;=0),OR($J$133="*",$J$133="＊"))</formula1>
    </dataValidation>
    <dataValidation type="custom" imeMode="halfAlpha" operator="greaterThanOrEqual" showInputMessage="1" showErrorMessage="1" error="0以上で小数第一位まで記載ください。" sqref="K102" xr:uid="{8C577A5B-E1D5-44CB-91EB-CFE7F8BD71DE}">
      <formula1>IF(ISNUMBER($K$102)=TRUE,AND($K$102*10=INT($K$102*10),$K$102&gt;=0),OR($K$102="*",$K$102="＊",$K$102="-"))</formula1>
    </dataValidation>
    <dataValidation type="custom" imeMode="halfAlpha" operator="greaterThanOrEqual" showInputMessage="1" showErrorMessage="1" error="0以上で小数第一位まで記載ください。" sqref="K103" xr:uid="{5415CE5B-BEF6-464E-828C-E9747E675E05}">
      <formula1>IF(ISNUMBER($K$103)=TRUE,AND($K$103*10=INT($K$103*10),$K$103&gt;=0),OR($K$103="*",$K$103="＊",$K$103="-"))</formula1>
    </dataValidation>
    <dataValidation type="custom" imeMode="halfAlpha" operator="greaterThanOrEqual" showInputMessage="1" showErrorMessage="1" error="0以上で小数第一位まで記載ください。" sqref="K104" xr:uid="{EFB23E7A-6ECE-4328-95EC-2C310FB721D5}">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627B1D26-649C-4EDF-A4B0-AEE9B07E77DA}">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267710E4-DCD9-41F2-B930-D749BE945BF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3A4DD7AB-6B7C-43E9-9CFA-D4C38181F8BD}">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A5C95E6B-9385-44A1-B844-8A1ECF127772}">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6F0E8E17-56DF-416A-80D0-CE22E4C5A377}">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AD19274E-3AE3-4C3A-983E-5D2E17F77D7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F1DED62-3866-42EC-A60E-03E2FE53546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E4698C6E-76D1-4E90-966B-4EFB910C03F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C93E4E47-B622-47A4-9B6C-21140FD92620}">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A85F550B-2FC6-4451-93CA-AB9DD3D4C984}">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B4ACE8BD-DE84-4C80-AF37-BA053F967E54}">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D38001B-886B-4338-986C-2E587015591B}">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9A16A5A-87A6-4A03-8DA7-9651356CE02B}">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F29DA40-B92E-45EA-967D-7E9F399C88BD}">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8762F2C-8B88-4521-9590-4AE55294E81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B38A3E6-A973-4797-87EB-3E90807E5FAF}">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0CD95EC-04F9-453C-85F9-6CF63499ED98}">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99565B39-545E-47C8-8CC8-B7B9504BC597}">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AD1626B7-D49E-4DAD-A622-E06FA85DF0F8}">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055C6F0C-A6CB-4FC8-97F0-765C4F6507BF}">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7CFE2A46-1547-4BB8-AE54-136228AD6AB9}">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BC608BD3-9A0C-4701-939C-8C948ABF76A9}">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B7A6B15D-8ABC-4F14-B412-633A18F11CE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C58FE1B-9B16-452E-B3E8-E5A52B287D36}">
      <formula1>IF(ISNUMBER($K$133)=TRUE,AND($K$133*10=INT($K$133*10),$K$110&gt;=$K$133,$K$133&gt;=0),OR($K$133="*",$K$133="＊"))</formula1>
    </dataValidation>
    <dataValidation type="custom" imeMode="halfAlpha" operator="notEqual" showInputMessage="1" showErrorMessage="1" error="自然数を記載ください。" sqref="M102" xr:uid="{C4E5556F-D47E-4677-8CE7-E0461540838A}">
      <formula1>IF(ISNUMBER($M$102)=TRUE,AND(INT($M$102)=$M$102,$M$102&gt;=0),OR($M$102="*",$M$102="＊"))</formula1>
    </dataValidation>
    <dataValidation type="custom" imeMode="halfAlpha" operator="notEqual" showInputMessage="1" showErrorMessage="1" error="自然数を記載ください。" sqref="M103" xr:uid="{892E0F75-A0B8-4E5B-891B-816656C21418}">
      <formula1>IF(ISNUMBER($M$103)=TRUE,AND(INT($M$103)=$M$103,$M$103&gt;=0),OR($M$103="*",$M$103="＊"))</formula1>
    </dataValidation>
    <dataValidation type="custom" imeMode="halfAlpha" operator="notEqual" showInputMessage="1" showErrorMessage="1" error="自然数を記載ください。" sqref="M104" xr:uid="{E92EFC01-0365-43A3-B36A-B64927200CE8}">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D2BBA021-909C-41BB-82B8-2FF9AC53BB6E}">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5228DF10-34CE-45EC-896F-B231FA86E5C3}">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D4FF2CEF-9F94-4FBA-B701-F2B7D816B3DB}">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B72FA4E7-726B-4ADF-B85B-62220880DA17}">
      <formula1>IF(ISNUMBER($M$109)=TRUE,AND(INT($M$109)=$M$109,$M$105&gt;=$M$109,$M$109&gt;=0),OR($M$109="*",$M$109="＊"))</formula1>
    </dataValidation>
    <dataValidation type="custom" showInputMessage="1" showErrorMessage="1" error="自然数を記載ください。”その他の医療技術者等”を超えないよう記載ください。" sqref="M111" xr:uid="{56D824E9-72C7-4C7A-B56F-83EFE3BAF1DD}">
      <formula1>IF(ISNUMBER($M$111)=TRUE,AND(INT($M$111)=$M$111,$M$110&gt;=$M$111,$M$111&gt;=0),OR($M$111="*",$M$111="＊"))</formula1>
    </dataValidation>
    <dataValidation type="custom" showInputMessage="1" showErrorMessage="1" error="自然数を記載ください。”その他の医療技術者等”を超えないよう記載ください。" sqref="M112" xr:uid="{C72C0970-66F1-4100-950E-DA1F7BFBCEE8}">
      <formula1>IF(ISNUMBER($M$112)=TRUE,AND(INT($M$112)=$M$112,$M$110&gt;=$M$112,$M$112&gt;=0),OR($M$112="*",$M$112="＊"))</formula1>
    </dataValidation>
    <dataValidation type="custom" showInputMessage="1" showErrorMessage="1" error="自然数を記載ください。”その他の医療技術者等”を超えないよう記載ください。" sqref="M113" xr:uid="{F14A4F44-ED29-47C9-B130-F551393184EB}">
      <formula1>IF(ISNUMBER($M$113)=TRUE,AND(INT($M$113)=$M$113,$M$110&gt;=$M$113,$M$113&gt;=0),OR($M$113="*",$M$113="＊"))</formula1>
    </dataValidation>
    <dataValidation type="custom" showInputMessage="1" showErrorMessage="1" error="自然数を記載ください。”リハビリスタッフ”を超えないよう記載ください。" sqref="M115" xr:uid="{A39A3B12-ECDA-4BC4-918A-C3BA5D7116DD}">
      <formula1>IF(ISNUMBER($M$115)=TRUE,AND(INT($M$115)=$M$115,$M$114&gt;=$M$115,$M$115&gt;=0),OR($M$115="*",$M$115="＊"))</formula1>
    </dataValidation>
    <dataValidation type="custom" showInputMessage="1" showErrorMessage="1" error="自然数を記載ください。”リハビリスタッフ”を超えないよう記載ください。" sqref="M116" xr:uid="{33126E5C-8932-41B0-8ECC-FE05E471C9FA}">
      <formula1>IF(ISNUMBER($M$116)=TRUE,AND(INT($M$116)=$M$116,$M$114&gt;=$M$116,$M$116&gt;=0),OR($M$116="*",$M$116="＊"))</formula1>
    </dataValidation>
    <dataValidation type="custom" showInputMessage="1" showErrorMessage="1" error="自然数を記載ください。”リハビリスタッフ”を超えないよう記載ください。" sqref="M117" xr:uid="{80B6D350-62EE-4FE3-A7CE-9A17B63AA974}">
      <formula1>IF(ISNUMBER($M$117)=TRUE,AND(INT($M$117)=$M$117,$M$114&gt;=$M$117,$M$117&gt;=0),OR($M$117="*",$M$117="＊"))</formula1>
    </dataValidation>
    <dataValidation type="custom" showInputMessage="1" showErrorMessage="1" error="自然数を記載ください。”リハビリスタッフ”を超えないよう記載ください。" sqref="M118" xr:uid="{39721CF6-C819-4520-B77F-E360C1072308}">
      <formula1>IF(ISNUMBER($M$118)=TRUE,AND(INT($M$118)=$M$118,$M$114&gt;=$M$118,$M$118&gt;=0),OR($M$118="*",$M$118="＊"))</formula1>
    </dataValidation>
    <dataValidation type="custom" showInputMessage="1" showErrorMessage="1" error="自然数を記載ください。”その他の医療技術者等”を超えないよう記載ください。" sqref="M119" xr:uid="{BE045D3E-B012-4160-BFB2-E015258D20D5}">
      <formula1>IF(ISNUMBER($M$119)=TRUE,AND(INT($M$119)=$M$119,$M$110&gt;=$M$119,$M$119&gt;=0),OR($M$119="*",$M$119="＊"))</formula1>
    </dataValidation>
    <dataValidation type="custom" showInputMessage="1" showErrorMessage="1" error="自然数を記載ください。”その他の医療技術者等”を超えないよう記載ください。" sqref="M120" xr:uid="{9ECE0E47-58CE-438A-BB47-62FFED2795CE}">
      <formula1>IF(ISNUMBER($M$120)=TRUE,AND(INT($M$120)=$M$120,$M$110&gt;=$M$120,$M$120&gt;=0),OR($M$120="*",$M$120="＊"))</formula1>
    </dataValidation>
    <dataValidation type="custom" showInputMessage="1" showErrorMessage="1" error="自然数を記載ください。”栄養士等”を超えないよう記載ください。" sqref="M122" xr:uid="{2235305A-F0F5-4BF2-9F87-368976F2D1A0}">
      <formula1>IF(ISNUMBER($M$122)=TRUE,AND(INT($M$122)=$M$122,$M$121&gt;=$M$122,$M$122&gt;=0),OR($M$122="*",$M$122="＊"))</formula1>
    </dataValidation>
    <dataValidation type="custom" showInputMessage="1" showErrorMessage="1" error="自然数を記載ください。”栄養士等”を超えないよう記載ください。" sqref="M123" xr:uid="{87740AB0-2912-449C-93E3-95B67FAE69C9}">
      <formula1>IF(ISNUMBER($M$123)=TRUE,AND(INT($M$123)=$M$123,$M$121&gt;=$M$123,$M$123&gt;=0),OR($M$123="*",$M$123="＊"))</formula1>
    </dataValidation>
    <dataValidation type="custom" showInputMessage="1" showErrorMessage="1" error="自然数を記載ください。”栄養士等”を超えないよう記載ください。" sqref="M124" xr:uid="{2F3330BA-48CC-4B22-A3B7-1B42436EE345}">
      <formula1>IF(ISNUMBER($M$124)=TRUE,AND(INT($M$124)=$M$124,$M$121&gt;=$M$124,$M$124&gt;=0),OR($M$124="*",$M$124="＊"))</formula1>
    </dataValidation>
    <dataValidation type="custom" showInputMessage="1" showErrorMessage="1" error="自然数を記載ください。”その他の医療技術者等”を超えないよう記載ください。" sqref="M125" xr:uid="{DD37695F-3C51-42E2-A801-B8E7737BF863}">
      <formula1>IF(ISNUMBER($M$125)=TRUE,AND(INT($M$125)=$M$125,$M$110&gt;=$M$125,$M$125&gt;=0),OR($M$125="*",$M$125="＊"))</formula1>
    </dataValidation>
    <dataValidation type="custom" showInputMessage="1" showErrorMessage="1" error="自然数を記載ください。&quot;その他の医療技術者等”を超えないよう記載ください。" sqref="M126" xr:uid="{75553708-B009-4285-8EB9-B7320DDE4D7F}">
      <formula1>IF(ISNUMBER($M$126)=TRUE,AND(INT($M$126)=$M$126,$M$110&gt;=$M$126,$M$126&gt;=0),OR($M$126="*",$M$126="＊"))</formula1>
    </dataValidation>
    <dataValidation type="custom" showInputMessage="1" showErrorMessage="1" error="自然数を記載ください。”その他の医療技術者等”を超えないよう記載ください。" sqref="M127" xr:uid="{BB4A2202-82CD-4DB4-ADA9-76D171E7D34C}">
      <formula1>IF(ISNUMBER($M$127)=TRUE,AND(INT($M$127)=$M$127,$M$110&gt;=$M$127,$M$127&gt;=0),OR($M$127="*",$M$127="＊"))</formula1>
    </dataValidation>
    <dataValidation type="custom" showInputMessage="1" showErrorMessage="1" error="自然数を記載ください。”その他の医療技術者等”を超えないよう記載ください。" sqref="M128" xr:uid="{7C27DFC0-9850-47B1-BB21-03164CB1CE74}">
      <formula1>IF(ISNUMBER($M$128)=TRUE,AND(INT($M$128)=$M$128,$M$110&gt;=$M$128,$M$128&gt;=0),OR($M$128="*",$M$128="＊"))</formula1>
    </dataValidation>
    <dataValidation type="custom" showInputMessage="1" showErrorMessage="1" error="自然数を記載ください。”その他の医療技術者等”を超えないよう記載ください。" sqref="M130" xr:uid="{DE388BC3-6403-432F-8B9D-5612C00DE57A}">
      <formula1>IF(ISNUMBER($M$130)=TRUE,AND(INT($M$130)=$M$130,$M$129&gt;=$M$130,$M$130&gt;=0),OR($M$130="*",$M$130="＊"))</formula1>
    </dataValidation>
    <dataValidation type="custom" showInputMessage="1" showErrorMessage="1" error="自然数を記載ください。”その他の医療技術者等”を超えないよう記載ください。" sqref="M131" xr:uid="{E3F19170-CAB7-4E00-A57D-9B04DF902892}">
      <formula1>IF(ISNUMBER($M$131)=TRUE,AND(INT($M$131)=$M$131,$M$129&gt;=$M$131,$M$131&gt;=0),OR($M$131="*",$M$131="＊"))</formula1>
    </dataValidation>
    <dataValidation type="custom" showInputMessage="1" showErrorMessage="1" error="自然数を記載ください。”その他の医療技術者等”を超えないよう記載ください。" sqref="M132" xr:uid="{BA8BC455-6CBA-4258-9A58-891DA0DD3796}">
      <formula1>IF(ISNUMBER($M$132)=TRUE,AND(INT($M$132)=$M$132,$M$129&gt;=$M$132,$M$132&gt;=0),OR($M$132="*",$M$132="＊"))</formula1>
    </dataValidation>
    <dataValidation type="custom" showInputMessage="1" showErrorMessage="1" error="自然数を記載ください。”その他の医療技術者等”を超えないよう記載ください。" sqref="M133" xr:uid="{EF1088A8-9A7E-42F6-9049-B6321AC36570}">
      <formula1>IF(ISNUMBER($M$133)=TRUE,AND(INT($M$133)=$M$133,$M$110&gt;=$M$133,$M$133&gt;=0),OR($M$133="*",$M$133="＊"))</formula1>
    </dataValidation>
    <dataValidation type="custom" imeMode="halfAlpha" operator="notEqual" showInputMessage="1" showErrorMessage="1" error="自然数を記載ください。" sqref="N102" xr:uid="{E3700496-E2D5-41C2-AE69-32EAAB8B9370}">
      <formula1>IF(ISNUMBER($N$102)=TRUE,AND(INT($N$102)=$N$102,$N$102&gt;=0),OR($N$102="*",$N$102="＊"))</formula1>
    </dataValidation>
    <dataValidation type="custom" imeMode="halfAlpha" operator="notEqual" showInputMessage="1" showErrorMessage="1" error="自然数を記載ください。" sqref="N103" xr:uid="{72911C66-ED14-4CF8-9816-E43E8D4ABE3D}">
      <formula1>IF(ISNUMBER($N$103)=TRUE,AND(INT($N$103)=$N$103,$N$103&gt;=0),OR($N$103="*",$N$103="＊"))</formula1>
    </dataValidation>
    <dataValidation type="custom" imeMode="halfAlpha" operator="notEqual" showInputMessage="1" showErrorMessage="1" error="自然数を記載ください。" sqref="N104" xr:uid="{8A495E60-2AFC-4462-8599-DDB6BC73A576}">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EF12B2D9-C698-4A31-B591-A472457680E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EB3E3CE7-7857-4BFF-AA2C-9983993B6EDB}">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0333DBB1-3C84-4CAA-BC3E-59CF4E8F0EF6}">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AEB3BC3C-97EC-4281-A78C-DE7FB158D268}">
      <formula1>IF(ISNUMBER($N$109)=TRUE,AND(INT($N$109)=$N$109,$N$105&gt;=$N$109,$N$109&gt;=0),OR($N$109="*",$N$109="＊"))</formula1>
    </dataValidation>
    <dataValidation type="custom" showInputMessage="1" showErrorMessage="1" error="自然数を記載ください。”リハビリスタッフ”を超えないよう記載ください。" sqref="O117" xr:uid="{E10781F7-D21A-476A-84BF-F5B887A441F5}">
      <formula1>IF(ISNUMBER($O$117)=TRUE,AND(INT($O$117)=$O$117,$O$114&gt;=$O$117,$O$117&gt;=0),OR($O$117="*",$O$117="＊"))</formula1>
    </dataValidation>
    <dataValidation type="custom" showInputMessage="1" showErrorMessage="1" error="自然数を記載ください。”その他の医療技術者等”を超えないよう記載ください。" sqref="N120" xr:uid="{4BA58580-A97C-4B0B-B573-25CA87C4A39D}">
      <formula1>IF(ISNUMBER($N$120)=TRUE,AND(INT($N$120)=$N$120,$N$110&gt;=$N$120,$N$120&gt;=0),OR($N$120="*",$N$120="＊"))</formula1>
    </dataValidation>
    <dataValidation type="custom" showInputMessage="1" showErrorMessage="1" error="自然数を記載ください。”栄養士等”を超えないよう記載ください。" sqref="N122" xr:uid="{7A9CA57F-E28A-4F56-8D02-3D21E7E521EF}">
      <formula1>IF(ISNUMBER($N$122)=TRUE,AND(INT($N$122)=$N$122,$N$121&gt;=$N$122,$N$122&gt;=0),OR($N$122="*",$N$122="＊"))</formula1>
    </dataValidation>
    <dataValidation type="custom" showInputMessage="1" showErrorMessage="1" error="自然数を記載ください。”栄養士等”を超えないよう記載ください。" sqref="N123" xr:uid="{6330AFD0-C1D0-47C1-96F4-122A8DD3CE39}">
      <formula1>IF(ISNUMBER($N$123)=TRUE,AND(INT($N$123)=$N$123,$N$121&gt;=$N$123,$N$123&gt;=0),OR($N$123="*",$N$123="＊"))</formula1>
    </dataValidation>
    <dataValidation type="custom" showInputMessage="1" showErrorMessage="1" error="自然数を記載ください。”栄養士等”を超えないよう記載ください。" sqref="N124" xr:uid="{5E30313E-0990-43EA-9B0C-EF3FD30B2EDD}">
      <formula1>IF(ISNUMBER($N$124)=TRUE,AND(INT($N$124)=$N$124,$N$121&gt;=$N$124,$N$124&gt;=0),OR($N$124="*",$N$124="＊"))</formula1>
    </dataValidation>
    <dataValidation type="custom" showInputMessage="1" showErrorMessage="1" error="自然数を記載ください。”その他の医療技術者等”を超えないよう記載ください。" sqref="N125" xr:uid="{398A27FF-BB88-425B-B4D6-E9D4DE3F8EB8}">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8A0B56-2B57-492C-B474-91D23DDFC9E2}">
      <formula1>IF(ISNUMBER($N$126)=TRUE,AND(INT($N$126)=$N$126,$N$110&gt;=$N$126,$N$126&gt;=0),OR($N$126="*",$N$126="＊"))</formula1>
    </dataValidation>
    <dataValidation type="custom" showInputMessage="1" showErrorMessage="1" error="自然数を記載ください。”その他の医療技術者等”を超えないよう記載ください。" sqref="N127" xr:uid="{AA7E331A-1A63-43F8-822D-DD9A055B7C45}">
      <formula1>IF(ISNUMBER($N$127)=TRUE,AND(INT($N$127)=$N$127,$N$110&gt;=$N$127,$N$127&gt;=0),OR($N$127="*",$N$127="＊"))</formula1>
    </dataValidation>
    <dataValidation type="custom" showInputMessage="1" showErrorMessage="1" error="自然数を記載ください。”その他の医療技術者等”を超えないよう記載ください。" sqref="N128" xr:uid="{E96E4333-A4B2-4EE9-B4C2-01F66FA480EB}">
      <formula1>IF(ISNUMBER($N$128)=TRUE,AND(INT($N$128)=$N$128,$N$110&gt;=$N$128,$N$128&gt;=0),OR($N$128="*",$N$128="＊"))</formula1>
    </dataValidation>
    <dataValidation type="custom" showInputMessage="1" showErrorMessage="1" error="自然数を記載ください。”その他の医療技術者等”を超えないよう記載ください。" sqref="N130" xr:uid="{F9188D99-4A28-48F3-95CC-9B5D2BB44875}">
      <formula1>IF(ISNUMBER($N$130)=TRUE,AND(INT($N$130)=$N$130,$N$129&gt;=$N$130,$N$130&gt;=0),OR($N$130="*",$N$130="＊"))</formula1>
    </dataValidation>
    <dataValidation type="custom" showInputMessage="1" showErrorMessage="1" error="自然数を記載ください。”その他の医療技術者等”を超えないよう記載ください。" sqref="N131" xr:uid="{9DF0517F-D1F6-4A94-ADB6-EF1DEC7C40F5}">
      <formula1>IF(ISNUMBER($N$131)=TRUE,AND(INT($N$131)=$N$131,$N$129&gt;=$N$131,$N$131&gt;=0),OR($N$131="*",$N$131="＊"))</formula1>
    </dataValidation>
    <dataValidation type="custom" showInputMessage="1" showErrorMessage="1" error="自然数を記載ください。”その他の医療技術者等”を超えないよう記載ください。" sqref="N132" xr:uid="{1068548F-6F70-4ECE-B1CA-4DC8247874CA}">
      <formula1>IF(ISNUMBER($N$132)=TRUE,AND(INT($N$132)=$N$132,$N$129&gt;=$N$132,$N$132&gt;=0),OR($N$132="*",$N$132="＊"))</formula1>
    </dataValidation>
    <dataValidation type="custom" showInputMessage="1" showErrorMessage="1" error="自然数を記載ください。”その他の医療技術者等”を超えないよう記載ください。" sqref="N133" xr:uid="{5E104E40-BC56-41A6-9E93-38EDA43ED941}">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3FEDAB14-1366-4C91-BE4D-6A04FC163F0B}">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450D5B96-9A15-45F0-BC49-3982D100C395}">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77F6F96E-E1F0-42F8-99ED-1139829B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6D97211-92B0-48EA-9B0C-6C49262D813D}">
      <formula1>IF(ISNUMBER($O$109)=TRUE,AND(INT($O$109)=$O$109,$O$105&gt;=$O$109,$O$109&gt;=0),OR($O$109="*",$O$109="＊"))</formula1>
    </dataValidation>
    <dataValidation type="custom" showInputMessage="1" showErrorMessage="1" error="自然数を記載ください。”その他の医療技術者等”を超えないよう記載ください。" sqref="O111" xr:uid="{9FAAB115-D7F9-421F-8975-216995C22039}">
      <formula1>IF(ISNUMBER($O$111)=TRUE,AND(INT($O$111)=$O$111,$O$110&gt;=$O$111,$O$111&gt;=0),OR($O$111="*",$O$111="＊"))</formula1>
    </dataValidation>
    <dataValidation type="custom" showInputMessage="1" showErrorMessage="1" error="自然数を記載ください。”その他の医療技術者等”を超えないよう記載ください。" sqref="O112" xr:uid="{B1D8DE96-57BF-4002-B916-D213D829D6FC}">
      <formula1>IF(ISNUMBER($O$112)=TRUE,AND(INT($O$112)=$O$112,$O$110&gt;=$O$112,$O$112&gt;=0),OR($O$112="*",$O$112="＊"))</formula1>
    </dataValidation>
    <dataValidation type="custom" showInputMessage="1" showErrorMessage="1" error="自然数を記載ください。”その他の医療技術者等”を超えないよう記載ください。" sqref="O113" xr:uid="{D72222BB-0F5D-4995-A0CB-03460D312DB6}">
      <formula1>IF(ISNUMBER($O$113)=TRUE,AND(INT($O$113)=$O$113,$O$110&gt;=$O$113,$O$113&gt;=0),OR($O$113="*",$O$113="＊"))</formula1>
    </dataValidation>
    <dataValidation type="custom" showInputMessage="1" showErrorMessage="1" error="自然数を記載ください。”リハビリスタッフ”を超えないよう記載ください。" sqref="O115" xr:uid="{C947683A-735B-4C15-A8A0-F5925DCCBACE}">
      <formula1>IF(ISNUMBER($O$115)=TRUE,AND(INT($O$115)=$O$115,$O$114&gt;=$O$115,$O$115&gt;=0),OR($O$115="*",$O$115="＊"))</formula1>
    </dataValidation>
    <dataValidation type="custom" showInputMessage="1" showErrorMessage="1" error="自然数を記載ください。”リハビリスタッフ”を超えないよう記載ください。" sqref="O116" xr:uid="{E1D2C1B4-01B3-4E6D-821A-8DF90867C41F}">
      <formula1>IF(ISNUMBER($O$116)=TRUE,AND(INT($O$116)=$O$116,$O$114&gt;=$O$116,$O$116&gt;=0),OR($O$116="*",$O$116="＊"))</formula1>
    </dataValidation>
    <dataValidation type="custom" showInputMessage="1" showErrorMessage="1" error="自然数を記載ください。”リハビリスタッフ”を超えないよう記載ください。" sqref="O118" xr:uid="{1D020FD4-5571-4E1A-A50E-9ABB4641C208}">
      <formula1>IF(ISNUMBER($O$118)=TRUE,AND(INT($O$118)=$O$118,$O$114&gt;=$O$118,$O$118&gt;=0),OR($O$118="*",$O$118="＊"))</formula1>
    </dataValidation>
    <dataValidation type="custom" showInputMessage="1" showErrorMessage="1" error="自然数を記載ください。”その他の医療技術者等”を超えないよう記載ください。" sqref="O119" xr:uid="{E4F76C7D-21A7-4415-A2CD-5755809AE389}">
      <formula1>IF(ISNUMBER($O$119)=TRUE,AND(INT($O$119)=$O$119,$O$110&gt;=$O$119,$O$119&gt;=0),OR($O$119="*",$O$119="＊"))</formula1>
    </dataValidation>
    <dataValidation type="custom" showInputMessage="1" showErrorMessage="1" error="自然数を記載ください。”その他の医療技術者等”を超えないよう記載ください。" sqref="O120" xr:uid="{DAEDB991-5908-4DCD-9C19-4DE4914F1A71}">
      <formula1>IF(ISNUMBER($O$120)=TRUE,AND(INT($O$120)=$O$120,$O$110&gt;=$O$120,$O$120&gt;=0),OR($O$120="*",$O$120="＊"))</formula1>
    </dataValidation>
    <dataValidation type="custom" showInputMessage="1" showErrorMessage="1" error="自然数を記載ください。”栄養士等”を超えないよう記載ください。" sqref="O122" xr:uid="{0A313EB4-F13B-474C-B10F-403299D29A91}">
      <formula1>IF(ISNUMBER($O$122)=TRUE,AND(INT($O$122)=$O$122,$O$121&gt;=$O$122,$O$122&gt;=0),OR($O$122="*",$O$122="＊"))</formula1>
    </dataValidation>
    <dataValidation type="custom" showInputMessage="1" showErrorMessage="1" error="自然数を記載ください。”栄養士等”を超えないよう記載ください。" sqref="O123" xr:uid="{DC8135C7-0398-4A31-8FB7-194311133009}">
      <formula1>IF(ISNUMBER($O$123)=TRUE,AND(INT($O$123)=$O$123,$O$121&gt;=$O$123,$O$123&gt;=0),OR($O$123="*",$O$123="＊"))</formula1>
    </dataValidation>
    <dataValidation type="custom" showInputMessage="1" showErrorMessage="1" error="自然数を記載ください。”栄養士等”を超えないよう記載ください。" sqref="O124" xr:uid="{8494E667-DD21-4318-BD4C-974E8D8CCF63}">
      <formula1>IF(ISNUMBER($O$124)=TRUE,AND(INT($O$124)=$O$124,$O$121&gt;=$O$124,$O$124&gt;=0),OR($O$124="*",$O$124="＊"))</formula1>
    </dataValidation>
    <dataValidation type="custom" showInputMessage="1" showErrorMessage="1" error="自然数を記載ください。”その他の医療技術者等”を超えないよう記載ください。" sqref="O125" xr:uid="{AF4D886A-330E-47FB-B478-569ECD84E272}">
      <formula1>IF(ISNUMBER($O$125)=TRUE,AND(INT($O$125)=$O$125,$O$110&gt;=$O$125,$O$125&gt;=0),OR($O$125="*",$O$125="＊"))</formula1>
    </dataValidation>
    <dataValidation type="custom" showInputMessage="1" showErrorMessage="1" error="自然数を記載ください。”その他の医療技術者等”を超えないよう記載ください。" sqref="O126" xr:uid="{114787E3-6D87-49FD-8FD0-E5A75C14DE6B}">
      <formula1>IF(ISNUMBER($O$126)=TRUE,AND(INT($O$126)=$O$126,$O$110&gt;=$O$126,$O$126&gt;=0),OR($O$126="*",$O$126="＊"))</formula1>
    </dataValidation>
    <dataValidation type="custom" showInputMessage="1" showErrorMessage="1" error="自然数を記載ください。”その他の医療技術者等”を超えないよう記載ください。" sqref="O127" xr:uid="{165166F2-9F62-404E-BE74-2FFAA5F84154}">
      <formula1>IF(ISNUMBER($O$127)=TRUE,AND(INT($O$127)=$O$127,$O$110&gt;=$O$127,$O$127&gt;=0),OR($O$127="*",$O$127="＊"))</formula1>
    </dataValidation>
    <dataValidation type="custom" showInputMessage="1" showErrorMessage="1" error="自然数を記載ください。”その他の医療技術者等”を超えないよう記載ください。" sqref="O128" xr:uid="{0BCC70BA-73C3-4078-BBB2-06778F883D8E}">
      <formula1>IF(ISNUMBER($O$128)=TRUE,AND(INT($O$128)=$O$128,$O$110&gt;=$O$128,$O$128&gt;=0),OR($O$128="*",$O$128="＊"))</formula1>
    </dataValidation>
    <dataValidation type="custom" showInputMessage="1" showErrorMessage="1" error="自然数を記載ください。”その他の医療技術者等”を超えないよう記載ください。" sqref="O130" xr:uid="{D1E22019-1736-4D1C-AA56-39758CABEA2D}">
      <formula1>IF(ISNUMBER($O$130)=TRUE,AND(INT($O$130)=$O$130,$O$129&gt;=$O$130,$O$130&gt;=0),OR($O$130="*",$O$130="＊"))</formula1>
    </dataValidation>
    <dataValidation type="custom" showInputMessage="1" showErrorMessage="1" error="自然数を記載ください。”その他の医療技術者等”を超えないよう記載ください。" sqref="O131" xr:uid="{083D680A-82D8-4394-ACF2-6E93EF3802F6}">
      <formula1>IF(ISNUMBER($O$131)=TRUE,AND(INT($O$131)=$O$131,$O$129&gt;=$O$131,$O$131&gt;=0),OR($O$131="*",$O$131="＊"))</formula1>
    </dataValidation>
    <dataValidation type="custom" showInputMessage="1" showErrorMessage="1" error="自然数を記載ください。”その他の医療技術者等”を超えないよう記載ください。" sqref="O132" xr:uid="{D63E83F7-9DBA-475F-8265-9C7BCE832AB6}">
      <formula1>IF(ISNUMBER($O$132)=TRUE,AND(INT($O$132)=$O$132,$O$129&gt;=$O$132,$O$132&gt;=0),OR($O$132="*",$O$132="＊"))</formula1>
    </dataValidation>
    <dataValidation type="custom" showInputMessage="1" showErrorMessage="1" error="自然数を記載ください。”その他の医療技術者等”を超えないよう記載ください。" sqref="O133" xr:uid="{1545349B-1B70-4036-B4F2-839FBD3E1053}">
      <formula1>IF(ISNUMBER($O$133)=TRUE,AND(INT($O$133)=$O$133,$O$110&gt;=$O$133,$O$133&gt;=0),OR($O$133="*",$O$133="＊"))</formula1>
    </dataValidation>
    <dataValidation type="custom" imeMode="halfAlpha" operator="greaterThanOrEqual" showInputMessage="1" showErrorMessage="1" error="0以上で小数第一位まで記載ください。" sqref="P104" xr:uid="{96CF15AE-4D89-4605-810D-8F17B47A4825}">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A73027A-1433-448D-9ADA-973FC043A0A8}">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279D5C35-57FC-4908-BF4A-C546AA00DC04}">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2E55CD0E-7720-49B2-8C50-E7DAEAC49EB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ED6D37C-7432-45E9-B163-2AA15E4FAE4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130EDE5F-B5F9-4B09-81B3-95D8C835CA5F}">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47A91131-212E-4745-B2BC-B17B21C8216D}">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73DFC003-7D07-42FB-9EDA-B98EC8AB0126}">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3E8C2DF9-CD2B-437A-B3AA-D17989CCA85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8B493D6A-814E-47F3-99D6-15150DFB351C}">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141A05E6-D494-445E-B1B4-DFCD7C3C7CF3}">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80D111D2-10B9-45E8-A34F-9318E074E8E7}">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52D80F7D-94B1-4646-9438-C03C91FFB0B3}">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8FA24E35-2C14-47F9-8B23-4E790548C07C}">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2CB90AA6-05E3-44B2-ACBE-DF37D855AF76}">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65B8E18-657E-4385-AD69-76E74F4BC97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9717BD83-206B-4751-A254-E61390B729A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E807AC9D-ACA7-47AA-B8FF-5E27A94295B3}">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3849FC7C-7321-4495-856D-C6DA6A9FE9FC}">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B6772F4F-C781-4124-9CC5-780CB740B4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45C41631-4775-44F7-82FF-98898CA7222E}">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BEBDAABD-6229-4418-B12A-3DF4E4EF1917}">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A4501C4-9B60-45A1-A5D3-71A9162D69A1}">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EFE0E612-158E-4790-876A-9B0C92235DE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9659B4E-9088-4871-80CC-DE6DF9EE6973}">
      <formula1>IF(ISNUMBER($P$133)=TRUE,AND($P$133*10=INT($P$133*10),$P$110&gt;=$P$133,$P$133&gt;=0),OR($P$133="*",$P$133="＊"))</formula1>
    </dataValidation>
    <dataValidation type="custom" showInputMessage="1" showErrorMessage="1" error="自然数を記載ください。”その他の医療技術者等”を超えないよう記載ください。" sqref="N111" xr:uid="{5CB72326-36B2-49B6-B469-C58DB7D11857}">
      <formula1>IF(ISNUMBER($N$111)=TRUE,AND(INT($N$111)=$N$111,$N$110&gt;=$N$111,$N$111&gt;=0),OR($N$111="*",$N$111="＊"))</formula1>
    </dataValidation>
    <dataValidation type="custom" showInputMessage="1" showErrorMessage="1" error="自然数を記載ください。”その他の医療技術者等”を超えないよう記載ください。" sqref="N112" xr:uid="{8C84E5D4-798B-4C1B-A9BB-4B1EBBCE1B3A}">
      <formula1>IF(ISNUMBER($N$112)=TRUE,AND(INT($N$112)=$N$112,$N$110&gt;=$N$112,$N$112&gt;=0),OR($N$112="*",$N$112="＊"))</formula1>
    </dataValidation>
    <dataValidation type="custom" showInputMessage="1" showErrorMessage="1" error="自然数を記載ください。”リハビリスタッフ”を超えないよう記載ください。" sqref="N115" xr:uid="{A2DE2882-31B0-4815-B6A7-C336A51CE9D1}">
      <formula1>IF(ISNUMBER($N$115)=TRUE,AND(INT($N$115)=$N$115,$N$114&gt;=$N$115,$N$115&gt;=0),OR($N$115="*",$N$115="＊"))</formula1>
    </dataValidation>
    <dataValidation type="custom" showInputMessage="1" showErrorMessage="1" error="自然数を記載ください。”リハビリスタッフ”を超えないよう記載ください。" sqref="N116" xr:uid="{C2F68DB3-97BF-4FD4-92BA-D11F6F0C3B71}">
      <formula1>IF(ISNUMBER($N$116)=TRUE,AND(INT($N$116)=$N$116,$N$114&gt;=$N$116,$N$116&gt;=0),OR($N$116="*",$N$116="＊"))</formula1>
    </dataValidation>
    <dataValidation type="custom" showInputMessage="1" showErrorMessage="1" error="自然数を記載ください。”リハビリスタッフ”を超えないよう記載ください。" sqref="N117" xr:uid="{CCF6ACDB-276B-471E-9750-49807D4164F0}">
      <formula1>IF(ISNUMBER($N$117)=TRUE,AND(INT($N$117)=$N$117,$N$114&gt;=$N$117,$N$117&gt;=0),OR($N$117="*",$N$117="＊"))</formula1>
    </dataValidation>
    <dataValidation type="custom" showInputMessage="1" showErrorMessage="1" error="自然数を記載ください。”リハビリスタッフ”を超えないよう記載ください。" sqref="N118" xr:uid="{616C5DD5-8041-481D-A0D1-0886FD93E23E}">
      <formula1>IF(ISNUMBER($N$118)=TRUE,AND(INT($N$118)=$N$118,$N$114&gt;=$N$118,$N$118&gt;=0),OR($N$118="*",$N$118="＊"))</formula1>
    </dataValidation>
    <dataValidation type="custom" showInputMessage="1" showErrorMessage="1" error="自然数を記載ください。”その他の医療技術者等”を超えないよう記載ください。" sqref="N119" xr:uid="{AF169CDD-C9EC-4FFD-B6FC-DF24DAE2A3B5}">
      <formula1>IF(ISNUMBER($N$119)=TRUE,AND(INT($N$119)=$N$119,$N$110&gt;=$N$119,$N$119&gt;=0),OR($N$119="*",$N$119="＊"))</formula1>
    </dataValidation>
    <dataValidation type="custom" showInputMessage="1" showErrorMessage="1" error="自然数を記載ください。”その他の医療技術者等”を超えないよう記載ください。" sqref="N126" xr:uid="{C22035E7-ED26-46F7-A875-DDCE03EE25B5}">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7E9A695-4133-4C8C-81C6-3378DEF37CF8}">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0D9EC16E-C6B9-44F2-8FE3-5ED441B7C314}">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2311E773-5424-4E13-A908-8176C2872301}">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229965-844D-415C-A38A-761C295AF03D}">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95A54C37-49B3-42EC-89C7-383430AC248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8FFCEBE9-44C2-4EF3-A9F7-B764BB2056FC}">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B0D981F-F8B7-48E7-95F9-DDCB5AAE0A3E}">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B5AA37-81B8-41CC-9946-9424AC065CAB}">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6D360DC6-F556-4AB4-9CC9-86B2E106452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D8D00F00-4E12-4C62-9093-2C88A48F36BD}">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202FB85B-B589-4388-9702-681165F64B6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CEDEEE27-A45B-49FB-BE63-02E250937DED}">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D616467A-EA6F-4B33-9C2D-15CFC89C34C6}">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EF888A41-069F-457F-91ED-EDFA894D64B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FD418620-2520-4E07-845B-790A3C8F6EEB}">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A75F7E64-AF0B-4745-B283-874744504C0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4DB48A5A-6281-4216-8EF3-7F5BC31044A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78EE98A0-C993-490D-9713-B08E4C009BD3}">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BE7FA28A-F07F-4DDF-AE0E-7531E6387EA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31E8FAFB-33E4-4D67-BB99-AFAA613D0BE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F54179CD-2720-47E1-98B0-4A27ABE89B4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1F7845A5-9FE9-4BAC-AA24-A8335A7E64AA}">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8D6DD7E-50A1-4988-868A-1E5EF3AE71EC}">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228E44BB-D7AE-4CFE-8EF3-E9DE84F87AE7}">
      <formula1>IF(ISNUMBER($I$109)=TRUE,AND($I$109*10=INT($I$109*10),$I$105&gt;=$I$109,$I$109&gt;=0),OR($I$109="*",$I$109="＊",$I$109="-"))</formula1>
    </dataValidation>
    <dataValidation type="custom" imeMode="halfAlpha" operator="greaterThanOrEqual" showInputMessage="1" showErrorMessage="1" error="0以上で小数第一位まで記載ください。" sqref="I104" xr:uid="{5B9A1CD1-5EB8-468E-89B4-83D9A1C3CFFE}">
      <formula1>IF(ISNUMBER($I$104)=TRUE,AND(INT($I$104)=$I$104,$I$104&gt;=0),OR($I$104="*",$I$104="＊",$I$104="-"))</formula1>
    </dataValidation>
    <dataValidation type="custom" imeMode="halfAlpha" operator="greaterThanOrEqual" showInputMessage="1" showErrorMessage="1" error="0以上で小数第一位まで記載ください。" sqref="I102" xr:uid="{30F7FBD1-9C40-4D7A-8784-12B3C9CCCE1A}">
      <formula1>IF(ISNUMBER($I$102)=TRUE,AND($I$102*10=INT($I$102*10),$I$102&gt;=0),OR($I$102="*",$I$102="＊",$I$102="-"))</formula1>
    </dataValidation>
    <dataValidation type="custom" imeMode="halfAlpha" operator="greaterThanOrEqual" showInputMessage="1" showErrorMessage="1" error="0以上で小数第一位まで記載ください。" sqref="I103" xr:uid="{8DFC3A73-F69B-4D52-BAC0-B1375C88DA39}">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D8DBE179-09B5-4040-A82A-7F44A3236997}">
      <formula1>IF(ISNUMBER($F$105)=TRUE,AND(INT($F$105)=$F$105,$F$105&gt;=_xlfn.AGGREGATE(9,3,$F$106:$F$109),$F$105&gt;=0),OR($F$105="*",$F$105="＊"))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3553DFD2-67A9-40BA-ADDF-144EEA413BB0}">
      <formula1>IF(ISNUMBER($F$121)=TRUE,AND(INT($F$121)=$F$121,$F$121&gt;=_xlfn.AGGREGATE(9,3,$F$122:$F$124),$F$121&gt;=0),OR($F$121="*",$F$121="＊"))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2F61578F-05A8-42FB-9C76-A9FCCE57C73D}">
      <formula1>IF(ISNUMBER($F$114)=TRUE,AND(INT($F$114)=$F$114,$F$114&gt;=_xlfn.AGGREGATE(9,3,$F$115:$F$118),$F$114&gt;=0),OR($F$114="*",$F$114="＊"))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554F567-881A-4D21-8D7B-54CF1F6254A6}">
      <formula1>IF(ISNUMBER($F$110)=TRUE,AND(INT($F$110)=$F$110,$F$110&gt;=_xlfn.AGGREGATE(9,3,$F$111:$F$133),$F$110&gt;=0),OR($F$110="*",$F$110="＊"))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3F175BC0-5F9A-4A78-B177-F073143916B1}">
      <formula1>IF(ISNUMBER($G$121)=TRUE,AND(INT($G$121)=$G$121,$G$121&gt;=_xlfn.AGGREGATE(9,3,$G$122:$G$124),$G$121&gt;=0),OR($G$121="*",$G$121="＊"))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4EA4D29-B36B-470A-BBBD-BF6B2DF4B3A6}">
      <formula1>IF(ISNUMBER($G$114)=TRUE,AND(INT($G$114)=$G$114,$G$114&gt;=_xlfn.AGGREGATE(9,3,$G$115:$G$118),$G$114&gt;=0),OR($G$114="*",$G$114="＊"))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683611B4-AF8E-417F-BE3F-2C1214CA39D6}">
      <formula1>IF(ISNUMBER($G$110)=TRUE,AND(INT($G$110)=$G$110,$G$110&gt;=_xlfn.AGGREGATE(9,3,$G$111:$G$133),$G$110&gt;=0),OR($G$110="*",$G$110="＊"))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9C109B86-A604-4439-A487-BB9F5E926D64}">
      <formula1>IF(ISNUMBER($G$105)=TRUE,AND(INT($G$105)=$G$105,$G$105&gt;=_xlfn.AGGREGATE(9,3,$G$106:$G$109),$G$105&gt;=0),OR($G$105="*",$G$105="＊"))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E423988-4EF2-4C2B-BA6C-96EC4EC28786}">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0F67935-FE99-415F-86EB-BCB09563607B}">
      <formula1>IF(ISNUMBER($H$121)=TRUE,AND(INT($H$121)=$H$121,$H$121&gt;=_xlfn.AGGREGATE(9,3,$H$122:$H$124),$H$121&gt;=0),OR($H$121="*",$H$121="＊"))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DFC13BA0-FD18-4589-9882-D438B43FA6AD}">
      <formula1>IF(ISNUMBER($H$114)=TRUE,AND(INT($H$114)=$H$114,$H$114&gt;=_xlfn.AGGREGATE(9,3,$H$115:$H$118),$H$114&gt;=0),OR($H$114="*",$H$114="＊"))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CC6CFCF1-5D40-49DD-96DE-EBF718745107}">
      <formula1>IF(ISNUMBER($H$110)=TRUE,AND(INT($H$110)=$H$110,$H$110&gt;=_xlfn.AGGREGATE(9,3,$H$111:$H$133),$H$110&gt;=0),OR($H$110="*",$H$110="＊"))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3F973ED-2BB5-4CDC-BF99-AB7345D680B6}">
      <formula1>IF(ISNUMBER($H$129)=TRUE,AND(INT($H$129)=$H$129,$H$129&gt;=_xlfn.AGGREGATE(9,3,$H$130:$H$132),$H$129&gt;=0),OR($H$129="*",$H$129="＊"))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E5B4FB5A-FD82-449A-BB0B-4ECAB9FF31D5}">
      <formula1>IF(ISNUMBER($I$110)=TRUE,AND($I$110*10=INT($I$110*10),$I$110&gt;=_xlfn.AGGREGATE(9,3,$I$111:$I$133),$I$110&gt;=0),OR($I$110="*",$I$110="＊"))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428287A-C07B-46B4-B0CB-31001AF6D146}">
      <formula1>IF(ISNUMBER($I$121)=TRUE,AND($I$121*10=INT($I$121*10),$I$121&gt;=_xlfn.AGGREGATE(9,3,$I$122:$I$124),$I$121&gt;=0),OR($I$121="*",$I$121="＊"))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8B78A33-FE2F-4CA3-B6C8-F8C3334A1EBC}">
      <formula1>IF(ISNUMBER($I$114)=TRUE,AND($I$114*10=INT($I$114*10),$I$114&gt;=_xlfn.AGGREGATE(9,3,$I$115:$I$118),$I$114&gt;=0),OR($I$114="*",$I$114="＊"))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2A95E0E-C2FE-4435-86AC-A1CAD5E7EDFD}">
      <formula1>IF(ISNUMBER($I$129)=TRUE,AND($I$129*10=INT($I$129*10),$I$129&gt;=_xlfn.AGGREGATE(9,3,$I$130:$I$132),$I$129&gt;=0),OR($I$129="*",$I$129="＊"))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238998D8-80C3-491D-A85F-74239F588D0C}">
      <formula1>IF(ISNUMBER($J$105)=TRUE,AND(INT($J$105)=$J$105,$J$105&gt;=_xlfn.AGGREGATE(9,3,$J$106:$J$109),$J$105&gt;=0),OR($J$105="*",$J$105="＊"))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192AE4AC-75C6-4F55-93B9-05FD128ABB76}">
      <formula1>IF(ISNUMBER($I$105)=TRUE,AND($I$105*10=INT($I$105*10),$I$105&gt;=_xlfn.AGGREGATE(9,3,$I$106:$I$109),$I$105&gt;=0),OR($I$105="*",$I$105="＊"))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F290FC64-E147-41D7-BF24-21ACC77C34E4}">
      <formula1>IF(ISNUMBER($H$105)=TRUE,AND(INT($H$105)=$H$105,$H$105&gt;=_xlfn.AGGREGATE(9,3,$H$106:$H$109),$H$105&gt;=0),OR($H$105="*",$H$105="＊"))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0BD9A20B-5BEE-4AB0-9BF4-3C2E91E0B0DA}">
      <formula1>IF(ISNUMBER($J$110)=TRUE,AND(INT($J$110)=$J$110,$J$110&gt;=_xlfn.AGGREGATE(9,3,$J$111:$J$133),$J$110&gt;=0),OR($J$110="*",$J$110="＊"))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E161942-DEDB-4AE2-ADEA-2DC44DA2288D}">
      <formula1>IF(ISNUMBER($J$114)=TRUE,AND(INT($J$114)=$J$114,$J$114&gt;=_xlfn.AGGREGATE(9,3,$J$115:$J$118),$J$114&gt;=0),OR($J$114="*",$J$114="＊"))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220F8A6E-B203-47B6-99DD-F355CC9AB3CB}">
      <formula1>IF(ISNUMBER($J$121)=TRUE,AND(INT($J$121)=$J$121,$J$121&gt;=_xlfn.AGGREGATE(9,3,$J$122:$J$124),$J$121&gt;=0),OR($J$121="*",$J$121="＊"))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9780E254-0EA7-4CFB-A637-3ED00F6B902C}">
      <formula1>IF(ISNUMBER($J$129)=TRUE,AND(INT($J$129)=$J$129,$J$129&gt;=_xlfn.AGGREGATE(9,3,$J$130:$J$132),$J$129&gt;=0),OR($J$129="*",$J$129="＊"))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8494E3D-C3A6-4A08-9FBE-BC9886EA7FC7}">
      <formula1>IF(ISNUMBER($K$105)=TRUE,AND($K$105*10=INT($K$105*10),$K$105&gt;=_xlfn.AGGREGATE(9,3,$K$106:$K$109),$K$105&gt;=0),OR($K$105="*",$K$105="＊"))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17F5634-7692-4C47-BD5F-4B3ACB7590E3}">
      <formula1>IF(ISNUMBER($K$110)=TRUE,AND($K$110*10=INT($K$110*10),$K$110&gt;=_xlfn.AGGREGATE(9,3,$K$111:$K$133),$K$110&gt;=0),OR($K$110="*",$K$110="＊"))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C8D2CC1D-0029-4D9A-B79B-A03C1AEE53CD}">
      <formula1>IF(ISNUMBER($K$114)=TRUE,AND($K$114*10=INT($K$114*10),$K$114&gt;=_xlfn.AGGREGATE(9,3,$K$115:$K$118),$K$114&gt;=0),OR($K$114="*",$K$114="＊"))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16F26F6A-0AA4-45C3-A6C3-AF9C49B54B4A}">
      <formula1>IF(ISNUMBER($K$121)=TRUE,AND($K$121*10=INT($K$121*10),$K$121&gt;=_xlfn.AGGREGATE(9,3,$K$122:$K$124),$K$121&gt;=0),OR($K$121="*",$K$121="＊"))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DAA363D-0BCC-43F6-87FA-6CC38C5E64A8}">
      <formula1>IF(ISNUMBER($K$129)=TRUE,AND($K$129*10=INT($K$129*10),$K$129&gt;=_xlfn.AGGREGATE(9,3,$K$130:$K$132),$K$129&gt;=0),OR($K$129="*",$K$129="＊"))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29B1691-D0AF-4C19-9B1B-96EA96836391}">
      <formula1>IF(ISNUMBER($O$105)=TRUE,AND(INT($O$105)=$O$105,$O$105&gt;=_xlfn.AGGREGATE(9,3,$O$106:$O$109),$O$105&gt;=0),OR($O$105="*",$O$105="＊"))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9D422CF0-F303-4688-87AF-6919AA9E4B8A}">
      <formula1>IF(ISNUMBER($P$105)=TRUE,AND($P$105*10=INT($P$105*10),$P$105&gt;=_xlfn.AGGREGATE(9,3,$P$106:$P$109),$P$105&gt;=0),OR($P$105="*",$P$105="＊"))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8BEF067B-B8F2-47D8-AD11-824DF25104E6}">
      <formula1>IF(ISNUMBER($M$105)=TRUE,AND(INT($M$105)=$M$105,$M$105&gt;=_xlfn.AGGREGATE(9,3,$M$106:$M$109),$M$105&gt;=0),OR($M$105="*",$M$105="＊"))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9D59659D-0788-4224-AB2B-C9432BEA3B38}">
      <formula1>IF(ISNUMBER($M$110)=TRUE,AND(INT($M$110)=$M$110,$M$110&gt;=_xlfn.AGGREGATE(9,3,$M$111:$M$133),$M$110&gt;=0),OR($M$110="*",$M$110="＊"))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F1FEE17-38E2-46A2-9751-41D58065098C}">
      <formula1>IF(ISNUMBER($M$114)=TRUE,AND(INT($M$114)=$M$114,$M$114&gt;=_xlfn.AGGREGATE(9,3,$M$115:$M$118),$M$114&gt;=0),OR($M$114="*",$M$114="＊"))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D26C8C79-90C5-451C-83D4-FAC27E6DAB92}">
      <formula1>IF(ISNUMBER($M$121)=TRUE,AND(INT($M$121)=$M$121,$M$121&gt;=_xlfn.AGGREGATE(9,3,$M$122:$M$124),$M$121&gt;=0),OR($M$121="*",$M$121="＊"))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CB46E47D-C39B-4453-AEDE-50253A8CABBB}">
      <formula1>IF(ISNUMBER($M$129)=TRUE,AND(INT($M$129)=$M$129,$M$129&gt;=_xlfn.AGGREGATE(9,3,$M$130:$M$132),$M$129&gt;=0),OR($M$129="*",$M$129="＊"))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16AC03E-3279-4B68-95F0-0C5DCC2E8471}">
      <formula1>IF(ISNUMBER($N$105)=TRUE,AND(INT($N$105)=$N$105,$N$105&gt;=_xlfn.AGGREGATE(9,3,$N$106:$N$109),$N$105&gt;=0),OR($N$105="*",$N$105="＊"))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927BBD2A-F4C8-4F80-B831-3433B296EEFF}">
      <formula1>IF(ISNUMBER($N$110)=TRUE,AND(INT($N$110)=$N$110,$N$110&gt;=_xlfn.AGGREGATE(9,3,$N$111:$N$133),$N$110&gt;=0),OR($N$110="*",$N$110="＊"))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BD0915EF-B4F0-48B6-8F32-53A248693422}">
      <formula1>IF(ISNUMBER($N$121)=TRUE,AND(INT($N$121)=$N$121,$N$121&gt;=_xlfn.AGGREGATE(9,3,$N$122:$N$124),$N$121&gt;=0),OR($N$121="*",$N$121="＊"))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3635E70D-B4D7-48D2-BCA6-A92F0C0294F0}">
      <formula1>IF(ISNUMBER($N$129)=TRUE,AND(INT($N$129)=$N$129,$N$129&gt;=_xlfn.AGGREGATE(9,3,$N$130:$N$132),$N$129&gt;=0),OR($N$129="*",$N$129="＊"))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E11EA78-6BDF-4636-86B5-3195C2A76AB2}">
      <formula1>IF(ISNUMBER($O$110)=TRUE,AND(INT($O$110)=$O$110,$O$110&gt;=_xlfn.AGGREGATE(9,3,$O$111:$O$133),$O$110&gt;=0),OR($O$110="*",$O$110="＊"))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A32BD034-3443-47D6-86AB-A71C2A0E73D8}">
      <formula1>IF(ISNUMBER($O$114)=TRUE,AND(INT($O$114)=$O$114,$O$114&gt;=_xlfn.AGGREGATE(9,3,$O$115:$O$118),$O$114&gt;=0),OR($O$114="*",$O$114="＊"))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63AF6C1-EEF1-4496-AC0D-39DFC1A9E071}">
      <formula1>IF(ISNUMBER($O$121)=TRUE,AND(INT($O$121)=$O$121,$O$121&gt;=_xlfn.AGGREGATE(9,3,$O$122:$O$124),$O$121&gt;=0),OR($O$121="*",$O$121="＊"))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312DB5A2-3B89-49CD-9767-0FF4ADEEF81E}">
      <formula1>IF(ISNUMBER($O$129)=TRUE,AND(INT($O$129)=$O$129,$O$129&gt;=_xlfn.AGGREGATE(9,3,$O$130:$O$132),$O$129&gt;=0),OR($O$129="*",$O$129="＊"))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CD3694-E3B5-4719-975D-2A30A3979B06}">
      <formula1>IF(ISNUMBER($P$110)=TRUE,AND($P$110*10=INT($P$110*10),$P$110&gt;=_xlfn.AGGREGATE(9,3,$P$111:$P$133),$P$110&gt;=0),OR($P$110="*",$P$110="＊"))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EF867FC1-9758-4C35-918E-6E7F3F324CCB}">
      <formula1>IF(ISNUMBER($P$114)=TRUE,AND($P$114*10=INT($P$114*10),$P$114&gt;=_xlfn.AGGREGATE(9,3,$P$115:$P$118),$P$114&gt;=0),OR($P$114="*",$P$114="＊"))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588277B1-1401-479A-B32D-4240A1F5AE94}">
      <formula1>IF(ISNUMBER($P$121)=TRUE,AND($P$121*10=INT($P$121*10),$P$121&gt;=_xlfn.AGGREGATE(9,3,$P$122:$P$124),$P$121&gt;=0),OR($P$121="*",$P$121="＊"))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A408C41-D683-4A60-AAAE-FB3B1BF40D0B}">
      <formula1>IF(ISNUMBER($P$129)=TRUE,AND($P$129*10=INT($P$129*10),$P$129&gt;=_xlfn.AGGREGATE(9,3,$P$130:$P$132),$P$129&gt;=0),OR($P$129="*",$P$129="＊"))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20C0AE05-FC5F-4D91-B9AE-313CE141A03D}">
      <formula1>IF(ISNUMBER($N$114)=TRUE,AND(INT($N$114)=$N$114,$N$114&gt;=_xlfn.AGGREGATE(9,3,$N$115:$N$118),$N$114&gt;=0),OR($N$114="*",$N$114="＊"))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3" t="s">
        <v>213</v>
      </c>
      <c r="C2" s="254"/>
      <c r="D2" s="50" t="s">
        <v>214</v>
      </c>
      <c r="E2" s="104"/>
    </row>
    <row r="3" spans="2:5" ht="19.5" customHeight="1" x14ac:dyDescent="0.4">
      <c r="B3" s="250" t="s">
        <v>216</v>
      </c>
      <c r="C3" s="250"/>
      <c r="D3" s="51" t="s">
        <v>215</v>
      </c>
      <c r="E3" s="104"/>
    </row>
    <row r="4" spans="2:5" ht="49.5" customHeight="1" x14ac:dyDescent="0.4">
      <c r="B4" s="248" t="s">
        <v>212</v>
      </c>
      <c r="C4" s="249"/>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5" t="s">
        <v>222</v>
      </c>
      <c r="C8" s="256"/>
      <c r="D8" s="6" t="s">
        <v>2686</v>
      </c>
      <c r="E8" s="104"/>
    </row>
    <row r="9" spans="2:5" ht="39.75" customHeight="1" x14ac:dyDescent="0.4">
      <c r="B9" s="248" t="s">
        <v>223</v>
      </c>
      <c r="C9" s="249"/>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48" t="s">
        <v>224</v>
      </c>
      <c r="C13" s="249"/>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0" t="s">
        <v>30</v>
      </c>
      <c r="C16" s="250"/>
      <c r="D16" s="51" t="s">
        <v>217</v>
      </c>
      <c r="E16" s="104"/>
    </row>
    <row r="17" spans="2:5" ht="19.5" customHeight="1" x14ac:dyDescent="0.4">
      <c r="B17" s="251" t="s">
        <v>225</v>
      </c>
      <c r="C17" s="252"/>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1"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1" t="s">
        <v>227</v>
      </c>
      <c r="C29" s="252"/>
      <c r="D29" s="6" t="s">
        <v>221</v>
      </c>
      <c r="E29" s="104"/>
    </row>
    <row r="30" spans="2:5" ht="19.5" customHeight="1" x14ac:dyDescent="0.4">
      <c r="B30" s="2"/>
      <c r="C30" s="21" t="s">
        <v>48</v>
      </c>
      <c r="D30" s="6" t="s">
        <v>80</v>
      </c>
      <c r="E30" s="104"/>
    </row>
    <row r="31" spans="2:5" ht="39.75" customHeight="1" x14ac:dyDescent="0.4">
      <c r="B31" s="248" t="s">
        <v>228</v>
      </c>
      <c r="C31" s="249"/>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5" t="s">
        <v>229</v>
      </c>
      <c r="C34" s="256"/>
      <c r="D34" s="6" t="s">
        <v>82</v>
      </c>
      <c r="E34" s="104"/>
    </row>
    <row r="35" spans="2:5" ht="49.5" customHeight="1" x14ac:dyDescent="0.4">
      <c r="B35" s="248" t="s">
        <v>230</v>
      </c>
      <c r="C35" s="249"/>
      <c r="D35" s="6" t="s">
        <v>21</v>
      </c>
      <c r="E35" s="104"/>
    </row>
    <row r="36" spans="2:5" ht="30" customHeight="1" x14ac:dyDescent="0.4">
      <c r="B36" s="2"/>
      <c r="C36" s="21" t="s">
        <v>39</v>
      </c>
      <c r="D36" s="6" t="s">
        <v>10</v>
      </c>
      <c r="E36" s="104"/>
    </row>
    <row r="37" spans="2:5" ht="49.5" customHeight="1" x14ac:dyDescent="0.4">
      <c r="B37" s="255" t="s">
        <v>231</v>
      </c>
      <c r="C37" s="256"/>
      <c r="D37" s="6" t="s">
        <v>3008</v>
      </c>
      <c r="E37" s="104"/>
    </row>
    <row r="38" spans="2:5" ht="39.75" customHeight="1" x14ac:dyDescent="0.4">
      <c r="B38" s="255" t="s">
        <v>232</v>
      </c>
      <c r="C38" s="256"/>
      <c r="D38" s="6" t="s">
        <v>79</v>
      </c>
      <c r="E38" s="104"/>
    </row>
    <row r="39" spans="2:5" ht="19.5" customHeight="1" x14ac:dyDescent="0.4">
      <c r="B39" s="259" t="s">
        <v>209</v>
      </c>
      <c r="C39" s="259"/>
      <c r="D39" s="7" t="s">
        <v>209</v>
      </c>
      <c r="E39" s="104"/>
    </row>
    <row r="40" spans="2:5" ht="39.75" customHeight="1" x14ac:dyDescent="0.4">
      <c r="B40" s="258" t="s">
        <v>32</v>
      </c>
      <c r="C40" s="250"/>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0" t="s">
        <v>36</v>
      </c>
      <c r="C44" s="250"/>
      <c r="D44" s="7" t="s">
        <v>83</v>
      </c>
      <c r="E44" s="104"/>
    </row>
    <row r="45" spans="2:5" ht="19.5" customHeight="1" x14ac:dyDescent="0.4">
      <c r="B45" s="255" t="s">
        <v>233</v>
      </c>
      <c r="C45" s="256"/>
      <c r="D45" s="6" t="s">
        <v>85</v>
      </c>
      <c r="E45" s="104"/>
    </row>
    <row r="46" spans="2:5" ht="19.5" customHeight="1" x14ac:dyDescent="0.4">
      <c r="B46" s="250" t="s">
        <v>210</v>
      </c>
      <c r="C46" s="250"/>
      <c r="D46" s="7" t="s">
        <v>210</v>
      </c>
      <c r="E46" s="104"/>
    </row>
    <row r="47" spans="2:5" ht="19.5" customHeight="1" x14ac:dyDescent="0.4">
      <c r="B47" s="258" t="s">
        <v>37</v>
      </c>
      <c r="C47" s="250"/>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0" t="s">
        <v>38</v>
      </c>
      <c r="C50" s="261"/>
      <c r="D50" s="10" t="s">
        <v>234</v>
      </c>
      <c r="E50" s="104"/>
    </row>
    <row r="51" spans="1:5" ht="30" customHeight="1" x14ac:dyDescent="0.4">
      <c r="A51" s="4"/>
      <c r="B51" s="260" t="s">
        <v>211</v>
      </c>
      <c r="C51" s="262"/>
      <c r="D51" s="6" t="s">
        <v>3009</v>
      </c>
      <c r="E51" s="104"/>
    </row>
    <row r="52" spans="1:5" ht="30" customHeight="1" collapsed="1" x14ac:dyDescent="0.4">
      <c r="A52" s="4"/>
      <c r="B52" s="260" t="s">
        <v>113</v>
      </c>
      <c r="C52" s="261"/>
      <c r="D52" s="10" t="s">
        <v>22</v>
      </c>
      <c r="E52" s="104"/>
    </row>
    <row r="53" spans="1:5" ht="30" customHeight="1" collapsed="1" x14ac:dyDescent="0.4">
      <c r="A53" s="4"/>
      <c r="B53" s="260" t="s">
        <v>235</v>
      </c>
      <c r="C53" s="261"/>
      <c r="D53" s="51" t="s">
        <v>235</v>
      </c>
      <c r="E53" s="104"/>
    </row>
    <row r="54" spans="1:5" ht="19.5" customHeight="1" x14ac:dyDescent="0.4">
      <c r="D54" s="7"/>
      <c r="E54" s="105"/>
    </row>
  </sheetData>
  <sheetProtection algorithmName="SHA-512" hashValue="t/rI+yLW/jg2zc3/v19+sOjSZ1JdEpWsWwv+MsL3KHhRrYSoqJuZTjL48+ZP31n4LyaUdHY3n4/4JK1avYYr+g==" saltValue="5I+NvQQRZcCNcOCnJSqbV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53" t="s">
        <v>63</v>
      </c>
      <c r="C2" s="263"/>
      <c r="D2" s="254"/>
      <c r="E2" s="11" t="s">
        <v>214</v>
      </c>
      <c r="G2" s="5" t="s">
        <v>258</v>
      </c>
      <c r="H2" s="5" t="s">
        <v>281</v>
      </c>
      <c r="I2" s="5" t="s">
        <v>289</v>
      </c>
      <c r="J2" s="5" t="s">
        <v>322</v>
      </c>
    </row>
    <row r="3" spans="2:10" ht="39.75" customHeight="1" x14ac:dyDescent="0.4">
      <c r="B3" s="250" t="s">
        <v>236</v>
      </c>
      <c r="C3" s="250"/>
      <c r="D3" s="250"/>
      <c r="E3" s="25" t="s">
        <v>3051</v>
      </c>
      <c r="G3" s="24" t="s">
        <v>257</v>
      </c>
    </row>
    <row r="4" spans="2:10" ht="54" customHeight="1" x14ac:dyDescent="0.4">
      <c r="B4" s="260" t="s">
        <v>237</v>
      </c>
      <c r="C4" s="262"/>
      <c r="D4" s="261"/>
      <c r="E4" s="25" t="s">
        <v>3052</v>
      </c>
      <c r="G4" s="5" t="s">
        <v>259</v>
      </c>
    </row>
    <row r="5" spans="2:10" ht="39.75" customHeight="1" x14ac:dyDescent="0.4">
      <c r="B5" s="260" t="s">
        <v>238</v>
      </c>
      <c r="C5" s="262"/>
      <c r="D5" s="261"/>
      <c r="E5" s="25" t="s">
        <v>261</v>
      </c>
      <c r="G5" s="5" t="s">
        <v>260</v>
      </c>
    </row>
    <row r="6" spans="2:10" ht="39.75" customHeight="1" x14ac:dyDescent="0.4">
      <c r="B6" s="251" t="s">
        <v>239</v>
      </c>
      <c r="C6" s="257"/>
      <c r="D6" s="252"/>
      <c r="E6" s="25" t="s">
        <v>282</v>
      </c>
    </row>
    <row r="7" spans="2:10" ht="39.75" customHeight="1" x14ac:dyDescent="0.4">
      <c r="B7" s="3"/>
      <c r="C7" s="260" t="s">
        <v>240</v>
      </c>
      <c r="D7" s="261"/>
      <c r="E7" s="25" t="s">
        <v>266</v>
      </c>
      <c r="G7" s="5" t="s">
        <v>262</v>
      </c>
    </row>
    <row r="8" spans="2:10" ht="39.75" customHeight="1" x14ac:dyDescent="0.4">
      <c r="B8" s="3"/>
      <c r="C8" s="260" t="s">
        <v>62</v>
      </c>
      <c r="D8" s="261"/>
      <c r="E8" s="25" t="s">
        <v>263</v>
      </c>
      <c r="G8" s="5" t="s">
        <v>263</v>
      </c>
    </row>
    <row r="9" spans="2:10" ht="39.75" customHeight="1" x14ac:dyDescent="0.4">
      <c r="B9" s="3"/>
      <c r="C9" s="260" t="s">
        <v>60</v>
      </c>
      <c r="D9" s="261"/>
      <c r="E9" s="25" t="s">
        <v>264</v>
      </c>
      <c r="G9" s="5" t="s">
        <v>264</v>
      </c>
    </row>
    <row r="10" spans="2:10" ht="39.75" customHeight="1" x14ac:dyDescent="0.4">
      <c r="B10" s="2"/>
      <c r="C10" s="260" t="s">
        <v>61</v>
      </c>
      <c r="D10" s="261"/>
      <c r="E10" s="25" t="s">
        <v>265</v>
      </c>
      <c r="G10" s="5" t="s">
        <v>265</v>
      </c>
    </row>
    <row r="11" spans="2:10" ht="39.75" customHeight="1" x14ac:dyDescent="0.4">
      <c r="B11" s="251" t="s">
        <v>241</v>
      </c>
      <c r="C11" s="262"/>
      <c r="D11" s="261"/>
      <c r="E11" s="25" t="s">
        <v>286</v>
      </c>
    </row>
    <row r="12" spans="2:10" ht="39.75" customHeight="1" x14ac:dyDescent="0.4">
      <c r="B12" s="3"/>
      <c r="C12" s="260" t="s">
        <v>242</v>
      </c>
      <c r="D12" s="261"/>
      <c r="E12" s="25" t="s">
        <v>267</v>
      </c>
      <c r="G12" s="5" t="s">
        <v>267</v>
      </c>
    </row>
    <row r="13" spans="2:10" ht="39.75" customHeight="1" x14ac:dyDescent="0.4">
      <c r="B13" s="3"/>
      <c r="C13" s="260" t="s">
        <v>243</v>
      </c>
      <c r="D13" s="261"/>
      <c r="E13" s="25" t="s">
        <v>288</v>
      </c>
      <c r="I13" s="5" t="s">
        <v>287</v>
      </c>
    </row>
    <row r="14" spans="2:10" ht="39.75" customHeight="1" x14ac:dyDescent="0.4">
      <c r="B14" s="3"/>
      <c r="C14" s="260" t="s">
        <v>244</v>
      </c>
      <c r="D14" s="261"/>
      <c r="E14" s="25" t="s">
        <v>268</v>
      </c>
      <c r="G14" s="5" t="s">
        <v>268</v>
      </c>
    </row>
    <row r="15" spans="2:10" ht="39.75" customHeight="1" x14ac:dyDescent="0.4">
      <c r="B15" s="3"/>
      <c r="C15" s="251" t="s">
        <v>72</v>
      </c>
      <c r="D15" s="261"/>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0" t="s">
        <v>66</v>
      </c>
      <c r="D20" s="261"/>
      <c r="E20" s="25" t="s">
        <v>274</v>
      </c>
      <c r="G20" s="5" t="s">
        <v>274</v>
      </c>
    </row>
    <row r="21" spans="2:10" ht="39.75" customHeight="1" x14ac:dyDescent="0.4">
      <c r="B21" s="3"/>
      <c r="C21" s="260" t="s">
        <v>67</v>
      </c>
      <c r="D21" s="261"/>
      <c r="E21" s="25" t="s">
        <v>2696</v>
      </c>
      <c r="G21" s="5" t="s">
        <v>275</v>
      </c>
      <c r="J21" s="5" t="s">
        <v>323</v>
      </c>
    </row>
    <row r="22" spans="2:10" ht="39.75" customHeight="1" x14ac:dyDescent="0.4">
      <c r="B22" s="3"/>
      <c r="C22" s="251" t="s">
        <v>249</v>
      </c>
      <c r="D22" s="261"/>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0" t="s">
        <v>253</v>
      </c>
      <c r="D26" s="261"/>
      <c r="E26" s="25" t="s">
        <v>294</v>
      </c>
      <c r="I26" s="5" t="s">
        <v>292</v>
      </c>
    </row>
    <row r="27" spans="2:10" ht="75" customHeight="1" x14ac:dyDescent="0.4">
      <c r="B27" s="3"/>
      <c r="C27" s="260" t="s">
        <v>68</v>
      </c>
      <c r="D27" s="261"/>
      <c r="E27" s="25" t="s">
        <v>2700</v>
      </c>
      <c r="I27" s="5" t="s">
        <v>293</v>
      </c>
    </row>
    <row r="28" spans="2:10" ht="39.75" customHeight="1" x14ac:dyDescent="0.4">
      <c r="B28" s="3"/>
      <c r="C28" s="260" t="s">
        <v>73</v>
      </c>
      <c r="D28" s="261"/>
      <c r="E28" s="25" t="s">
        <v>278</v>
      </c>
      <c r="G28" s="5" t="s">
        <v>277</v>
      </c>
    </row>
    <row r="29" spans="2:10" ht="39.75" customHeight="1" x14ac:dyDescent="0.4">
      <c r="B29" s="3"/>
      <c r="C29" s="260" t="s">
        <v>254</v>
      </c>
      <c r="D29" s="261"/>
      <c r="E29" s="25" t="s">
        <v>297</v>
      </c>
      <c r="G29" s="24" t="s">
        <v>298</v>
      </c>
      <c r="H29" s="24"/>
    </row>
    <row r="30" spans="2:10" ht="39.75" customHeight="1" x14ac:dyDescent="0.4">
      <c r="B30" s="3"/>
      <c r="C30" s="251" t="s">
        <v>2697</v>
      </c>
      <c r="D30" s="261"/>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0" t="s">
        <v>256</v>
      </c>
      <c r="D34" s="261"/>
      <c r="E34" s="25" t="s">
        <v>286</v>
      </c>
    </row>
  </sheetData>
  <sheetProtection algorithmName="SHA-512" hashValue="0KirYCL+2oe0l/qZys1F89MA8qypYfQXxBgq37vFubQn27LrL6z8D76Rz6x2Gj1RIHYpm9YP5kVrubFbcQst7A==" saltValue="ZoeTdI8tKfWCxP/m6ebPeQ=="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8.875" defaultRowHeight="18.75" x14ac:dyDescent="0.4"/>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6" customFormat="1" x14ac:dyDescent="0.4">
      <c r="A2" s="163" t="s">
        <v>181</v>
      </c>
      <c r="B2" s="163" t="str">
        <f>IFERROR(VLOOKUP('様式１－２'!E12,'様式１－２リスト'!G2:J48,4,0),"")</f>
        <v/>
      </c>
      <c r="C2" s="163" t="str">
        <f>IF('様式１－２'!N5="","",'様式１－２'!N5)</f>
        <v/>
      </c>
      <c r="D2" s="164" t="str">
        <f>IF('様式１－２'!N6="","",'様式１－２'!N6)</f>
        <v/>
      </c>
      <c r="E2" s="163" t="str">
        <f>IF('様式１－２'!M7="","",'様式１－２'!M7)</f>
        <v/>
      </c>
      <c r="F2" s="163" t="str">
        <f>IF('様式１－２'!N7="","",'様式１－２'!N7)</f>
        <v/>
      </c>
      <c r="G2" s="163" t="str">
        <f>IF('様式１－２'!M8="","",'様式１－２'!M8)</f>
        <v/>
      </c>
      <c r="H2" s="163" t="str">
        <f>IF('様式１－２'!N8="","",'様式１－２'!N8)</f>
        <v/>
      </c>
      <c r="I2" s="163" t="str">
        <f>IF('様式１－２'!C10="","",'様式１－２'!C10)</f>
        <v/>
      </c>
      <c r="J2" s="163" t="str">
        <f>IF('様式１－２'!C11="","",'様式１－２'!C11)</f>
        <v/>
      </c>
      <c r="K2" s="163" t="str">
        <f>IF('様式１－２'!L11="","",'様式１－２'!L11)</f>
        <v/>
      </c>
      <c r="L2" s="163" t="str">
        <f>IF('様式１－２'!O11="","",'様式１－２'!O11)</f>
        <v/>
      </c>
      <c r="M2" s="163" t="str">
        <f>IF('様式１－２'!E12="","",'様式１－２'!E12)</f>
        <v/>
      </c>
      <c r="N2" s="163" t="str">
        <f>IF('様式１－２'!H12="","",'様式１－２'!H12)</f>
        <v/>
      </c>
      <c r="O2" s="163" t="str">
        <f>IF('様式１－２'!K12="","",'様式１－２'!K12)</f>
        <v/>
      </c>
      <c r="P2" s="163" t="str">
        <f>IF('様式１－２'!O12="","",'様式１－２'!O12)</f>
        <v/>
      </c>
      <c r="Q2" s="165" t="str">
        <f>IF('様式１－２'!G14="","",'様式１－２'!G14)</f>
        <v/>
      </c>
      <c r="R2" s="165" t="str">
        <f>IF('様式１－２'!L14="","",'様式１－２'!L14)</f>
        <v/>
      </c>
      <c r="S2" s="166" t="str">
        <f>IF('様式１－２'!D16="","",'様式１－２'!D16)</f>
        <v/>
      </c>
      <c r="W2" s="166" t="str">
        <f>IF('様式１－２'!L18="","",'様式１－２'!S18)</f>
        <v/>
      </c>
      <c r="X2" s="166" t="str">
        <f>IF('様式１－２'!L19="","",'様式１－２'!S19)</f>
        <v/>
      </c>
      <c r="Y2" s="166" t="str">
        <f>IF('様式１－２'!L20="","",'様式１－２'!S20)</f>
        <v/>
      </c>
      <c r="Z2" s="166" t="str">
        <f>IF('様式１－２'!L21="","",'様式１－２'!S21)</f>
        <v/>
      </c>
      <c r="AA2" s="166" t="str">
        <f>IF('様式１－２'!L19="","",'様式１－２'!S22)</f>
        <v/>
      </c>
      <c r="AB2" s="166" t="str">
        <f>IF('様式１－２'!L23="","",'様式１－２'!S23)</f>
        <v/>
      </c>
      <c r="AC2" s="166" t="str">
        <f>IF('様式１－２'!L24="","",'様式１－２'!S24)</f>
        <v/>
      </c>
      <c r="AD2" s="166" t="str">
        <f>IF('様式１－２'!L25="","",'様式１－２'!S25)</f>
        <v/>
      </c>
      <c r="AE2" s="166" t="str">
        <f>IF('様式１－２'!L26="","",'様式１－２'!S26)</f>
        <v/>
      </c>
      <c r="AF2" s="166" t="str">
        <f>IF('様式１－２'!L24="","",'様式１－２'!S27)</f>
        <v/>
      </c>
      <c r="AG2" s="166" t="str">
        <f>IF('様式１－２'!L18="","",'様式１－２'!S28)</f>
        <v/>
      </c>
      <c r="AH2" s="166" t="str">
        <f>IF('様式１－２'!L29="","",'様式１－２'!S29)</f>
        <v/>
      </c>
      <c r="AI2" s="166" t="str">
        <f>IF('様式１－２'!L30="","",'様式１－２'!S30)</f>
        <v/>
      </c>
      <c r="AJ2" s="166" t="str">
        <f>IF('様式１－２'!L32="","",'様式１－２'!S32)</f>
        <v/>
      </c>
      <c r="AK2" s="166" t="str">
        <f>IF('様式１－２'!L33="","",'様式１－２'!S33)</f>
        <v/>
      </c>
      <c r="AL2" s="166" t="str">
        <f>IF('様式１－２'!L34="","",'様式１－２'!S34)</f>
        <v/>
      </c>
      <c r="AM2" s="166" t="str">
        <f>IF('様式１－２'!L35="","",'様式１－２'!S35)</f>
        <v/>
      </c>
      <c r="AN2" s="166" t="str">
        <f>IF('様式１－２'!L36="","",'様式１－２'!S36)</f>
        <v/>
      </c>
      <c r="AO2" s="166" t="str">
        <f>IF('様式１－２'!L37="","",'様式１－２'!S37)</f>
        <v/>
      </c>
      <c r="AP2" s="166" t="str">
        <f>IF('様式１－２'!L39="","",'様式１－２'!S39)</f>
        <v/>
      </c>
      <c r="AQ2" s="166" t="str">
        <f>IF('様式１－２'!L40="","",'様式１－２'!S40)</f>
        <v/>
      </c>
      <c r="AR2" s="166" t="str">
        <f>IF('様式１－２'!L41="","",'様式１－２'!S41)</f>
        <v/>
      </c>
      <c r="AS2" s="166" t="str">
        <f>IF('様式１－２'!L42="","",'様式１－２'!S42)</f>
        <v/>
      </c>
      <c r="AT2" s="166" t="str">
        <f>IF('様式１－２'!L43="","",'様式１－２'!S43)</f>
        <v/>
      </c>
      <c r="AU2" s="166" t="str">
        <f>IF('様式１－２'!L44="","",'様式１－２'!S44)</f>
        <v/>
      </c>
      <c r="AV2" s="166" t="str">
        <f>IF('様式１－２'!L45="","",'様式１－２'!S45)</f>
        <v/>
      </c>
      <c r="AW2" s="166" t="str">
        <f>IF('様式１－２'!L46="","",'様式１－２'!S46)</f>
        <v/>
      </c>
      <c r="AX2" s="166" t="str">
        <f>IF('様式１－２'!L47="","",'様式１－２'!S47)</f>
        <v/>
      </c>
      <c r="AY2" s="166" t="str">
        <f>IF('様式１－２'!L49="","",'様式１－２'!S49)</f>
        <v/>
      </c>
      <c r="AZ2" s="166" t="str">
        <f>IF('様式１－２'!L50="","",'様式１－２'!S50)</f>
        <v/>
      </c>
      <c r="BA2" s="166" t="str">
        <f>IF('様式１－２'!L51="","",'様式１－２'!S51)</f>
        <v/>
      </c>
      <c r="BB2" s="166" t="str">
        <f>IF('様式１－２'!L53="","",'様式１－２'!S53)</f>
        <v/>
      </c>
      <c r="BD2" s="166" t="str">
        <f>IF('様式１－２'!L55="","",'様式１－２'!S55)</f>
        <v/>
      </c>
      <c r="BE2" s="166" t="str">
        <f>IF('様式１－２'!L57="","",'様式１－２'!S57)</f>
        <v/>
      </c>
      <c r="BF2" s="166" t="str">
        <f>IF('様式１－２'!L32="","",'様式１－２'!S58)</f>
        <v/>
      </c>
      <c r="BG2" s="166" t="str">
        <f>IF('様式１－２'!L60="","",'様式１－２'!S60)</f>
        <v/>
      </c>
      <c r="BH2" s="166" t="str">
        <f>IF('様式１－２'!L61="","",'様式１－２'!S61)</f>
        <v/>
      </c>
      <c r="BI2" s="166" t="str">
        <f>IF('様式１－２'!L62="","",'様式１－２'!S62)</f>
        <v/>
      </c>
      <c r="BJ2" s="166" t="str">
        <f>IF('様式１－２'!L63="","",'様式１－２'!S63)</f>
        <v/>
      </c>
      <c r="BK2" s="166" t="str">
        <f>IF('様式１－２'!L64="","",'様式１－２'!S64)</f>
        <v/>
      </c>
      <c r="BL2" s="166" t="str">
        <f>IF('様式１－２'!L65="","",'様式１－２'!S65)</f>
        <v/>
      </c>
      <c r="BM2" s="166" t="str">
        <f>IF('様式１－２'!L18="","",'様式１－２'!S67)</f>
        <v/>
      </c>
      <c r="BN2" s="166" t="str">
        <f>IF('様式１－２'!L69="","",'様式１－２'!S69)</f>
        <v/>
      </c>
      <c r="BO2" s="166" t="str">
        <f>IF('様式１－２'!L70="","",'様式１－２'!S70)</f>
        <v/>
      </c>
      <c r="BP2" s="166" t="str">
        <f>IF('様式１－２'!L71="","",'様式１－２'!S71)</f>
        <v/>
      </c>
      <c r="BQ2" s="166" t="str">
        <f>IF('様式１－２'!L72="","",'様式１－２'!S72)</f>
        <v/>
      </c>
      <c r="BR2" s="166" t="str">
        <f>IF('様式１－２'!L18="","",'様式１－２'!S74)</f>
        <v/>
      </c>
      <c r="BS2" s="166" t="str">
        <f>IF('様式１－２'!L75="","",'様式１－２'!S75)</f>
        <v/>
      </c>
      <c r="BT2" s="166" t="str">
        <f>IF('様式１－２'!L76="-","",'様式１－２'!S76)</f>
        <v/>
      </c>
      <c r="BU2" s="166" t="str">
        <f>IF('様式１－２'!L18="","",'様式１－２'!R18)</f>
        <v/>
      </c>
      <c r="BV2" s="166" t="str">
        <f>IF('様式１－２'!L19="","",'様式１－２'!R19)</f>
        <v/>
      </c>
      <c r="BW2" s="166" t="str">
        <f>IF('様式１－２'!L20="","",'様式１－２'!R20)</f>
        <v/>
      </c>
      <c r="BX2" s="166" t="str">
        <f>IF('様式１－２'!L21="","",'様式１－２'!R21)</f>
        <v/>
      </c>
      <c r="BY2" s="166" t="str">
        <f>IF('様式１－２'!L19="","",'様式１－２'!R22)</f>
        <v/>
      </c>
      <c r="BZ2" s="166" t="str">
        <f>IF('様式１－２'!L23="","",'様式１－２'!R23)</f>
        <v/>
      </c>
      <c r="CA2" s="166" t="str">
        <f>IF('様式１－２'!L24="","",'様式１－２'!R24)</f>
        <v/>
      </c>
      <c r="CB2" s="166" t="str">
        <f>IF('様式１－２'!L25="","",'様式１－２'!R25)</f>
        <v/>
      </c>
      <c r="CC2" s="166" t="str">
        <f>IF('様式１－２'!L26="","",'様式１－２'!R26)</f>
        <v/>
      </c>
      <c r="CD2" s="166" t="str">
        <f>IF('様式１－２'!L24="","",'様式１－２'!R27)</f>
        <v/>
      </c>
      <c r="CE2" s="166" t="str">
        <f>IF('様式１－２'!L18="","",'様式１－２'!R28)</f>
        <v/>
      </c>
      <c r="CF2" s="166" t="str">
        <f>IF('様式１－２'!L29="","",'様式１－２'!R29)</f>
        <v/>
      </c>
      <c r="CG2" s="166" t="str">
        <f>IF('様式１－２'!L30="","",'様式１－２'!R30)</f>
        <v/>
      </c>
      <c r="CH2" s="166" t="str">
        <f>IF('様式１－２'!L32="","",'様式１－２'!R32)</f>
        <v/>
      </c>
      <c r="CI2" s="166" t="str">
        <f>IF('様式１－２'!L33="","",'様式１－２'!R33)</f>
        <v/>
      </c>
      <c r="CJ2" s="166" t="str">
        <f>IF('様式１－２'!L34="","",'様式１－２'!R34)</f>
        <v/>
      </c>
      <c r="CK2" s="166" t="str">
        <f>IF('様式１－２'!L35="","",'様式１－２'!R35)</f>
        <v/>
      </c>
      <c r="CL2" s="166" t="str">
        <f>IF('様式１－２'!L36="","",'様式１－２'!R36)</f>
        <v/>
      </c>
      <c r="CM2" s="166" t="str">
        <f>IF('様式１－２'!L37="","",'様式１－２'!R37)</f>
        <v/>
      </c>
      <c r="CN2" s="166" t="str">
        <f>IF('様式１－２'!L39="","",'様式１－２'!R39)</f>
        <v/>
      </c>
      <c r="CO2" s="166" t="str">
        <f>IF('様式１－２'!L40="","",'様式１－２'!R40)</f>
        <v/>
      </c>
      <c r="CP2" s="166" t="str">
        <f>IF('様式１－２'!L41="","",'様式１－２'!R41)</f>
        <v/>
      </c>
      <c r="CQ2" s="166" t="str">
        <f>IF('様式１－２'!L42="","",'様式１－２'!R42)</f>
        <v/>
      </c>
      <c r="CR2" s="166" t="str">
        <f>IF('様式１－２'!L43="","",'様式１－２'!R43)</f>
        <v/>
      </c>
      <c r="CS2" s="166" t="str">
        <f>IF('様式１－２'!L44="","",'様式１－２'!R44)</f>
        <v/>
      </c>
      <c r="CT2" s="166" t="str">
        <f>IF('様式１－２'!L45="","",'様式１－２'!R45)</f>
        <v/>
      </c>
      <c r="CU2" s="166" t="str">
        <f>IF('様式１－２'!L46="","",'様式１－２'!R46)</f>
        <v/>
      </c>
      <c r="CV2" s="166" t="str">
        <f>IF('様式１－２'!L47="","",'様式１－２'!R47)</f>
        <v/>
      </c>
      <c r="CW2" s="166" t="str">
        <f>IF('様式１－２'!L49="","",'様式１－２'!R49)</f>
        <v/>
      </c>
      <c r="CX2" s="166" t="str">
        <f>IF('様式１－２'!L50="","",'様式１－２'!R50)</f>
        <v/>
      </c>
      <c r="CY2" s="166" t="str">
        <f>IF('様式１－２'!L51="","",'様式１－２'!R51)</f>
        <v/>
      </c>
      <c r="CZ2" s="166" t="str">
        <f>IF('様式１－２'!L53="","",'様式１－２'!R53)</f>
        <v/>
      </c>
      <c r="DB2" s="166" t="str">
        <f>IF('様式１－２'!L55="","",'様式１－２'!R55)</f>
        <v/>
      </c>
      <c r="DC2" s="166" t="str">
        <f>IF('様式１－２'!L56="","",'様式１－２'!R56)</f>
        <v/>
      </c>
      <c r="DD2" s="166" t="str">
        <f>IF('様式１－２'!L57="","",'様式１－２'!R57)</f>
        <v/>
      </c>
      <c r="DE2" s="166" t="str">
        <f>IF('様式１－２'!L18="","",'様式１－２'!R58)</f>
        <v/>
      </c>
      <c r="DF2" s="166" t="str">
        <f>IF('様式１－２'!L60="","",'様式１－２'!R60)</f>
        <v/>
      </c>
      <c r="DG2" s="166" t="str">
        <f>IF('様式１－２'!L61="","",'様式１－２'!R61)</f>
        <v/>
      </c>
      <c r="DH2" s="166" t="str">
        <f>IF('様式１－２'!L62="","",'様式１－２'!R62)</f>
        <v/>
      </c>
      <c r="DI2" s="166" t="str">
        <f>IF('様式１－２'!L63="","",'様式１－２'!R63)</f>
        <v/>
      </c>
      <c r="DJ2" s="166" t="str">
        <f>IF('様式１－２'!L64="","",'様式１－２'!R64)</f>
        <v/>
      </c>
      <c r="DK2" s="166" t="str">
        <f>IF('様式１－２'!L65="","",'様式１－２'!R65)</f>
        <v/>
      </c>
      <c r="DL2" s="166" t="str">
        <f>IF('様式１－２'!L18="","",'様式１－２'!R67)</f>
        <v/>
      </c>
      <c r="DM2" s="166" t="str">
        <f>IF('様式１－２'!L69="","",'様式１－２'!R69)</f>
        <v/>
      </c>
      <c r="DN2" s="166" t="str">
        <f>IF('様式１－２'!L70="","",'様式１－２'!R70)</f>
        <v/>
      </c>
      <c r="DO2" s="166" t="str">
        <f>IF('様式１－２'!L71="","",'様式１－２'!R71)</f>
        <v/>
      </c>
      <c r="DP2" s="166" t="str">
        <f>IF('様式１－２'!L72="","",'様式１－２'!R72)</f>
        <v/>
      </c>
      <c r="DQ2" s="166" t="str">
        <f>IF('様式１－２'!L18="","",'様式１－２'!R74)</f>
        <v/>
      </c>
      <c r="DR2" s="166" t="str">
        <f>IF('様式１－２'!L75="","",'様式１－２'!R75)</f>
        <v/>
      </c>
      <c r="DS2" s="166" t="str">
        <f>IF('様式１－２'!L76="-","",'様式１－２'!R76)</f>
        <v/>
      </c>
      <c r="DT2" s="167" t="str">
        <f>IF('様式１－２'!G94="","",'様式１－２'!G94)</f>
        <v/>
      </c>
      <c r="DU2" s="167" t="str">
        <f>IF('様式１－２'!L94="","",'様式１－２'!L94)</f>
        <v/>
      </c>
      <c r="DV2" s="168" t="str">
        <f>IF('様式１－２'!F96="","",'様式１－２'!F96)</f>
        <v/>
      </c>
      <c r="DW2" s="169" t="str">
        <f>IF('様式１－２'!$F102="","",'様式１－２'!$F102)</f>
        <v/>
      </c>
      <c r="DX2" s="169" t="str">
        <f>IF('様式１－２'!$G102="","",'様式１－２'!$G102)</f>
        <v/>
      </c>
      <c r="DY2" s="169" t="str">
        <f>IF('様式１－２'!$H102="","",'様式１－２'!$H102)</f>
        <v/>
      </c>
      <c r="DZ2" s="169" t="str">
        <f>IF('様式１－２'!$I102="","",'様式１－２'!$I102)</f>
        <v/>
      </c>
      <c r="EA2" s="169" t="str">
        <f>IF('様式１－２'!$J102="","",'様式１－２'!$J102)</f>
        <v/>
      </c>
      <c r="EB2" s="169" t="str">
        <f>IF('様式１－２'!$K102="","",'様式１－２'!$K102)</f>
        <v/>
      </c>
      <c r="EC2" s="169" t="str">
        <f>IF('様式１－２'!$M102="","",'様式１－２'!$M102)</f>
        <v/>
      </c>
      <c r="ED2" s="169" t="str">
        <f>IF('様式１－２'!$N102="","",'様式１－２'!$N102)</f>
        <v/>
      </c>
      <c r="EE2" s="169" t="str">
        <f>IF('様式１－２'!$O102="","",'様式１－２'!$O102)</f>
        <v/>
      </c>
      <c r="EF2" s="169" t="str">
        <f>IF('様式１－２'!$P102="","",'様式１－２'!$P102)</f>
        <v/>
      </c>
      <c r="EG2" s="169" t="str">
        <f>IF('様式１－２'!$F103="","",'様式１－２'!$F103)</f>
        <v/>
      </c>
      <c r="EH2" s="169" t="str">
        <f>IF('様式１－２'!$G103="","",'様式１－２'!$G103)</f>
        <v/>
      </c>
      <c r="EI2" s="169" t="str">
        <f>IF('様式１－２'!$H103="","",'様式１－２'!$H103)</f>
        <v/>
      </c>
      <c r="EJ2" s="169" t="str">
        <f>IF('様式１－２'!$I103="","",'様式１－２'!$I103)</f>
        <v/>
      </c>
      <c r="EK2" s="169" t="str">
        <f>IF('様式１－２'!$J103="","",'様式１－２'!$J103)</f>
        <v/>
      </c>
      <c r="EL2" s="169" t="str">
        <f>IF('様式１－２'!$K103="","",'様式１－２'!$K103)</f>
        <v/>
      </c>
      <c r="EM2" s="169" t="str">
        <f>IF('様式１－２'!$M103="","",'様式１－２'!$M103)</f>
        <v/>
      </c>
      <c r="EN2" s="169" t="str">
        <f>IF('様式１－２'!$N103="","",'様式１－２'!$N103)</f>
        <v/>
      </c>
      <c r="EO2" s="169" t="str">
        <f>IF('様式１－２'!$O103="","",'様式１－２'!$O103)</f>
        <v/>
      </c>
      <c r="EP2" s="169" t="str">
        <f>IF('様式１－２'!$P103="","",'様式１－２'!$P103)</f>
        <v/>
      </c>
      <c r="EQ2" s="169" t="str">
        <f>IF('様式１－２'!$F104="","",'様式１－２'!$F104)</f>
        <v/>
      </c>
      <c r="ER2" s="169" t="str">
        <f>IF('様式１－２'!$G104="","",'様式１－２'!$G104)</f>
        <v/>
      </c>
      <c r="ES2" s="169" t="str">
        <f>IF('様式１－２'!$H104="","",'様式１－２'!$H104)</f>
        <v/>
      </c>
      <c r="ET2" s="169" t="str">
        <f>IF('様式１－２'!$I104="","",'様式１－２'!$I104)</f>
        <v/>
      </c>
      <c r="EU2" s="169" t="str">
        <f>IF('様式１－２'!$J104="","",'様式１－２'!$J104)</f>
        <v/>
      </c>
      <c r="EV2" s="169" t="str">
        <f>IF('様式１－２'!$K104="","",'様式１－２'!$K104)</f>
        <v/>
      </c>
      <c r="EW2" s="169" t="str">
        <f>IF('様式１－２'!$M104="","",'様式１－２'!$M104)</f>
        <v/>
      </c>
      <c r="EX2" s="169" t="str">
        <f>IF('様式１－２'!$N104="","",'様式１－２'!$N104)</f>
        <v/>
      </c>
      <c r="EY2" s="169" t="str">
        <f>IF('様式１－２'!$O104="","",'様式１－２'!$O104)</f>
        <v/>
      </c>
      <c r="EZ2" s="169" t="str">
        <f>IF('様式１－２'!$P104="","",'様式１－２'!$P104)</f>
        <v/>
      </c>
      <c r="FA2" s="169">
        <f>IF('様式１－２'!$F105="","",'様式１－２'!$F105)</f>
        <v>0</v>
      </c>
      <c r="FB2" s="169">
        <f>IF('様式１－２'!$G105="","",'様式１－２'!$G105)</f>
        <v>0</v>
      </c>
      <c r="FC2" s="169">
        <f>IF('様式１－２'!$H105="","",'様式１－２'!$H105)</f>
        <v>0</v>
      </c>
      <c r="FD2" s="169">
        <f>IF('様式１－２'!$I105="","",'様式１－２'!$I105)</f>
        <v>0</v>
      </c>
      <c r="FE2" s="169">
        <f>IF('様式１－２'!$J105="","",'様式１－２'!$J105)</f>
        <v>0</v>
      </c>
      <c r="FF2" s="169">
        <f>IF('様式１－２'!$K105="","",'様式１－２'!$K105)</f>
        <v>0</v>
      </c>
      <c r="FG2" s="169">
        <f>IF('様式１－２'!$M105="","",'様式１－２'!$M105)</f>
        <v>0</v>
      </c>
      <c r="FH2" s="169">
        <f>IF('様式１－２'!$N105="","",'様式１－２'!$N105)</f>
        <v>0</v>
      </c>
      <c r="FI2" s="169">
        <f>IF('様式１－２'!$O105="","",'様式１－２'!$O105)</f>
        <v>0</v>
      </c>
      <c r="FJ2" s="169">
        <f>IF('様式１－２'!$P105="","",'様式１－２'!$P105)</f>
        <v>0</v>
      </c>
      <c r="FK2" s="169" t="str">
        <f>IF('様式１－２'!$F106="","",'様式１－２'!$F106)</f>
        <v/>
      </c>
      <c r="FL2" s="169" t="str">
        <f>IF('様式１－２'!$G106="","",'様式１－２'!$G106)</f>
        <v/>
      </c>
      <c r="FM2" s="169" t="str">
        <f>IF('様式１－２'!$H106="","",'様式１－２'!$H106)</f>
        <v/>
      </c>
      <c r="FN2" s="169" t="str">
        <f>IF('様式１－２'!$I106="","",'様式１－２'!$I106)</f>
        <v/>
      </c>
      <c r="FO2" s="169" t="str">
        <f>IF('様式１－２'!$J106="","",'様式１－２'!$J106)</f>
        <v/>
      </c>
      <c r="FP2" s="169" t="str">
        <f>IF('様式１－２'!$K106="","",'様式１－２'!$K106)</f>
        <v/>
      </c>
      <c r="FQ2" s="169" t="str">
        <f>IF('様式１－２'!$M106="","",'様式１－２'!$M106)</f>
        <v/>
      </c>
      <c r="FR2" s="169" t="str">
        <f>IF('様式１－２'!$N106="","",'様式１－２'!$N106)</f>
        <v/>
      </c>
      <c r="FS2" s="169" t="str">
        <f>IF('様式１－２'!$O106="","",'様式１－２'!$O106)</f>
        <v/>
      </c>
      <c r="FT2" s="169" t="str">
        <f>IF('様式１－２'!$P106="","",'様式１－２'!$P106)</f>
        <v/>
      </c>
      <c r="FU2" s="169" t="str">
        <f>IF('様式１－２'!$F107="","",'様式１－２'!$F107)</f>
        <v/>
      </c>
      <c r="FV2" s="169" t="str">
        <f>IF('様式１－２'!$G107="","",'様式１－２'!$G107)</f>
        <v/>
      </c>
      <c r="FW2" s="169" t="str">
        <f>IF('様式１－２'!$H107="","",'様式１－２'!$H107)</f>
        <v/>
      </c>
      <c r="FX2" s="169" t="str">
        <f>IF('様式１－２'!$I107="","",'様式１－２'!$I107)</f>
        <v/>
      </c>
      <c r="FY2" s="169" t="str">
        <f>IF('様式１－２'!$J107="","",'様式１－２'!$J107)</f>
        <v/>
      </c>
      <c r="FZ2" s="169" t="str">
        <f>IF('様式１－２'!$K107="","",'様式１－２'!$K107)</f>
        <v/>
      </c>
      <c r="GA2" s="169" t="str">
        <f>IF('様式１－２'!$M107="","",'様式１－２'!$M107)</f>
        <v/>
      </c>
      <c r="GB2" s="169" t="str">
        <f>IF('様式１－２'!$N107="","",'様式１－２'!$N107)</f>
        <v/>
      </c>
      <c r="GC2" s="169" t="str">
        <f>IF('様式１－２'!$O107="","",'様式１－２'!$O107)</f>
        <v/>
      </c>
      <c r="GD2" s="169" t="str">
        <f>IF('様式１－２'!$P107="","",'様式１－２'!$P107)</f>
        <v/>
      </c>
      <c r="GE2" s="169" t="str">
        <f>IF('様式１－２'!$F108="","",'様式１－２'!$F108)</f>
        <v/>
      </c>
      <c r="GF2" s="169" t="str">
        <f>IF('様式１－２'!$G108="","",'様式１－２'!$G108)</f>
        <v/>
      </c>
      <c r="GG2" s="169" t="str">
        <f>IF('様式１－２'!$H108="","",'様式１－２'!$H108)</f>
        <v/>
      </c>
      <c r="GH2" s="169" t="str">
        <f>IF('様式１－２'!$I108="","",'様式１－２'!$I108)</f>
        <v/>
      </c>
      <c r="GI2" s="169" t="str">
        <f>IF('様式１－２'!$J108="","",'様式１－２'!$J108)</f>
        <v/>
      </c>
      <c r="GJ2" s="169" t="str">
        <f>IF('様式１－２'!$K108="","",'様式１－２'!$K108)</f>
        <v/>
      </c>
      <c r="GK2" s="169" t="str">
        <f>IF('様式１－２'!$M108="","",'様式１－２'!$M108)</f>
        <v/>
      </c>
      <c r="GL2" s="169" t="str">
        <f>IF('様式１－２'!$N108="","",'様式１－２'!$N108)</f>
        <v/>
      </c>
      <c r="GM2" s="169" t="str">
        <f>IF('様式１－２'!$O108="","",'様式１－２'!$O108)</f>
        <v/>
      </c>
      <c r="GN2" s="169" t="str">
        <f>IF('様式１－２'!$P108="","",'様式１－２'!$P108)</f>
        <v/>
      </c>
      <c r="GO2" s="169" t="str">
        <f>IF('様式１－２'!$F109="","",'様式１－２'!$F109)</f>
        <v/>
      </c>
      <c r="GP2" s="169" t="str">
        <f>IF('様式１－２'!$G109="","",'様式１－２'!$G109)</f>
        <v/>
      </c>
      <c r="GQ2" s="169" t="str">
        <f>IF('様式１－２'!$H109="","",'様式１－２'!$H109)</f>
        <v/>
      </c>
      <c r="GR2" s="169" t="str">
        <f>IF('様式１－２'!$I109="","",'様式１－２'!$I109)</f>
        <v/>
      </c>
      <c r="GS2" s="169" t="str">
        <f>IF('様式１－２'!$J109="","",'様式１－２'!$J109)</f>
        <v/>
      </c>
      <c r="GT2" s="169" t="str">
        <f>IF('様式１－２'!$K109="","",'様式１－２'!$K109)</f>
        <v/>
      </c>
      <c r="GU2" s="169" t="str">
        <f>IF('様式１－２'!$M109="","",'様式１－２'!$M109)</f>
        <v/>
      </c>
      <c r="GV2" s="169" t="str">
        <f>IF('様式１－２'!$N109="","",'様式１－２'!$N109)</f>
        <v/>
      </c>
      <c r="GW2" s="169" t="str">
        <f>IF('様式１－２'!$O109="","",'様式１－２'!$O109)</f>
        <v/>
      </c>
      <c r="GX2" s="169" t="str">
        <f>IF('様式１－２'!$P109="","",'様式１－２'!$P109)</f>
        <v/>
      </c>
      <c r="GY2" s="169">
        <f>IF('様式１－２'!$F110="","",'様式１－２'!$F110)</f>
        <v>0</v>
      </c>
      <c r="GZ2" s="169">
        <f>IF('様式１－２'!$G110="","",'様式１－２'!$G110)</f>
        <v>0</v>
      </c>
      <c r="HA2" s="169">
        <f>IF('様式１－２'!$H110="","",'様式１－２'!$H110)</f>
        <v>0</v>
      </c>
      <c r="HB2" s="169">
        <f>IF('様式１－２'!$I110="","",'様式１－２'!$I110)</f>
        <v>0</v>
      </c>
      <c r="HC2" s="169">
        <f>IF('様式１－２'!$J110="","",'様式１－２'!$J110)</f>
        <v>0</v>
      </c>
      <c r="HD2" s="169">
        <f>IF('様式１－２'!$K110="","",'様式１－２'!$K110)</f>
        <v>0</v>
      </c>
      <c r="HE2" s="169">
        <f>IF('様式１－２'!$M110="","",'様式１－２'!$M110)</f>
        <v>0</v>
      </c>
      <c r="HF2" s="169">
        <f>IF('様式１－２'!$N110="","",'様式１－２'!$N110)</f>
        <v>0</v>
      </c>
      <c r="HG2" s="169">
        <f>IF('様式１－２'!$O110="","",'様式１－２'!$O110)</f>
        <v>0</v>
      </c>
      <c r="HH2" s="169">
        <f>IF('様式１－２'!$P110="","",'様式１－２'!$P110)</f>
        <v>0</v>
      </c>
      <c r="HI2" s="169" t="str">
        <f>IF('様式１－２'!$F111="","",'様式１－２'!$F111)</f>
        <v/>
      </c>
      <c r="HJ2" s="169" t="str">
        <f>IF('様式１－２'!$G111="","",'様式１－２'!$G111)</f>
        <v/>
      </c>
      <c r="HK2" s="169" t="str">
        <f>IF('様式１－２'!$H111="","",'様式１－２'!$H111)</f>
        <v/>
      </c>
      <c r="HL2" s="169" t="str">
        <f>IF('様式１－２'!$I111="","",'様式１－２'!$I111)</f>
        <v/>
      </c>
      <c r="HM2" s="169" t="str">
        <f>IF('様式１－２'!$J111="","",'様式１－２'!$J111)</f>
        <v/>
      </c>
      <c r="HN2" s="169" t="str">
        <f>IF('様式１－２'!$K111="","",'様式１－２'!$K111)</f>
        <v/>
      </c>
      <c r="HO2" s="169" t="str">
        <f>IF('様式１－２'!$M111="","",'様式１－２'!$M111)</f>
        <v/>
      </c>
      <c r="HP2" s="169" t="str">
        <f>IF('様式１－２'!$N111="","",'様式１－２'!$N111)</f>
        <v/>
      </c>
      <c r="HQ2" s="169" t="str">
        <f>IF('様式１－２'!$O111="","",'様式１－２'!$O111)</f>
        <v/>
      </c>
      <c r="HR2" s="169" t="str">
        <f>IF('様式１－２'!$P111="","",'様式１－２'!$P111)</f>
        <v/>
      </c>
      <c r="HS2" s="169" t="str">
        <f>IF('様式１－２'!$F112="","",'様式１－２'!$F112)</f>
        <v/>
      </c>
      <c r="HT2" s="169" t="str">
        <f>IF('様式１－２'!$G112="","",'様式１－２'!$G112)</f>
        <v/>
      </c>
      <c r="HU2" s="169" t="str">
        <f>IF('様式１－２'!$H112="","",'様式１－２'!$H112)</f>
        <v/>
      </c>
      <c r="HV2" s="169" t="str">
        <f>IF('様式１－２'!$I112="","",'様式１－２'!$I112)</f>
        <v/>
      </c>
      <c r="HW2" s="169" t="str">
        <f>IF('様式１－２'!$J112="","",'様式１－２'!$J112)</f>
        <v/>
      </c>
      <c r="HX2" s="169" t="str">
        <f>IF('様式１－２'!$K112="","",'様式１－２'!$K112)</f>
        <v/>
      </c>
      <c r="HY2" s="169" t="str">
        <f>IF('様式１－２'!$M112="","",'様式１－２'!$M112)</f>
        <v/>
      </c>
      <c r="HZ2" s="169" t="str">
        <f>IF('様式１－２'!$N112="","",'様式１－２'!$N112)</f>
        <v/>
      </c>
      <c r="IA2" s="169" t="str">
        <f>IF('様式１－２'!$O112="","",'様式１－２'!$O112)</f>
        <v/>
      </c>
      <c r="IB2" s="169" t="str">
        <f>IF('様式１－２'!$P112="","",'様式１－２'!$P112)</f>
        <v/>
      </c>
      <c r="IC2" s="169" t="str">
        <f>IF('様式１－２'!$F113="","",'様式１－２'!$F113)</f>
        <v/>
      </c>
      <c r="ID2" s="169" t="str">
        <f>IF('様式１－２'!$G113="","",'様式１－２'!$G113)</f>
        <v/>
      </c>
      <c r="IE2" s="169" t="str">
        <f>IF('様式１－２'!$H113="","",'様式１－２'!$H113)</f>
        <v/>
      </c>
      <c r="IF2" s="169" t="str">
        <f>IF('様式１－２'!$I113="","",'様式１－２'!$I113)</f>
        <v/>
      </c>
      <c r="IG2" s="169" t="str">
        <f>IF('様式１－２'!$J113="","",'様式１－２'!$J113)</f>
        <v/>
      </c>
      <c r="IH2" s="169" t="str">
        <f>IF('様式１－２'!$K113="","",'様式１－２'!$K113)</f>
        <v/>
      </c>
      <c r="II2" s="169" t="str">
        <f>IF('様式１－２'!$M113="","",'様式１－２'!$M113)</f>
        <v/>
      </c>
      <c r="IJ2" s="169" t="str">
        <f>IF('様式１－２'!$N113="","",'様式１－２'!$N113)</f>
        <v/>
      </c>
      <c r="IK2" s="169" t="str">
        <f>IF('様式１－２'!$O113="","",'様式１－２'!$O113)</f>
        <v/>
      </c>
      <c r="IL2" s="169" t="str">
        <f>IF('様式１－２'!$P113="","",'様式１－２'!$P113)</f>
        <v/>
      </c>
      <c r="IM2" s="169">
        <f>IF('様式１－２'!$F114="","",'様式１－２'!$F114)</f>
        <v>0</v>
      </c>
      <c r="IN2" s="169">
        <f>IF('様式１－２'!$G114="","",'様式１－２'!$G114)</f>
        <v>0</v>
      </c>
      <c r="IO2" s="169">
        <f>IF('様式１－２'!$H114="","",'様式１－２'!$H114)</f>
        <v>0</v>
      </c>
      <c r="IP2" s="169">
        <f>IF('様式１－２'!$I114="","",'様式１－２'!$I114)</f>
        <v>0</v>
      </c>
      <c r="IQ2" s="169">
        <f>IF('様式１－２'!$J114="","",'様式１－２'!$J114)</f>
        <v>0</v>
      </c>
      <c r="IR2" s="169">
        <f>IF('様式１－２'!$K114="","",'様式１－２'!$K114)</f>
        <v>0</v>
      </c>
      <c r="IS2" s="169">
        <f>IF('様式１－２'!$M114="","",'様式１－２'!$M114)</f>
        <v>0</v>
      </c>
      <c r="IT2" s="169">
        <f>IF('様式１－２'!$N114="","",'様式１－２'!$N114)</f>
        <v>0</v>
      </c>
      <c r="IU2" s="169">
        <f>IF('様式１－２'!$O114="","",'様式１－２'!$O114)</f>
        <v>0</v>
      </c>
      <c r="IV2" s="169">
        <f>IF('様式１－２'!$P114="","",'様式１－２'!$P114)</f>
        <v>0</v>
      </c>
      <c r="IW2" s="169" t="str">
        <f>IF('様式１－２'!$F115="","",'様式１－２'!$F115)</f>
        <v/>
      </c>
      <c r="IX2" s="169" t="str">
        <f>IF('様式１－２'!$G115="","",'様式１－２'!$G115)</f>
        <v/>
      </c>
      <c r="IY2" s="169" t="str">
        <f>IF('様式１－２'!$H115="","",'様式１－２'!$H115)</f>
        <v/>
      </c>
      <c r="IZ2" s="169" t="str">
        <f>IF('様式１－２'!$I115="","",'様式１－２'!$I115)</f>
        <v/>
      </c>
      <c r="JA2" s="169" t="str">
        <f>IF('様式１－２'!$J115="","",'様式１－２'!$J115)</f>
        <v/>
      </c>
      <c r="JB2" s="169" t="str">
        <f>IF('様式１－２'!$K115="","",'様式１－２'!$K115)</f>
        <v/>
      </c>
      <c r="JC2" s="169" t="str">
        <f>IF('様式１－２'!$M115="","",'様式１－２'!$M115)</f>
        <v/>
      </c>
      <c r="JD2" s="169" t="str">
        <f>IF('様式１－２'!$N115="","",'様式１－２'!$N115)</f>
        <v/>
      </c>
      <c r="JE2" s="169" t="str">
        <f>IF('様式１－２'!$O115="","",'様式１－２'!$O115)</f>
        <v/>
      </c>
      <c r="JF2" s="169" t="str">
        <f>IF('様式１－２'!$P115="","",'様式１－２'!$P115)</f>
        <v/>
      </c>
      <c r="JG2" s="169" t="str">
        <f>IF('様式１－２'!$F116="","",'様式１－２'!$F116)</f>
        <v/>
      </c>
      <c r="JH2" s="169" t="str">
        <f>IF('様式１－２'!$G116="","",'様式１－２'!$G116)</f>
        <v/>
      </c>
      <c r="JI2" s="169" t="str">
        <f>IF('様式１－２'!$H116="","",'様式１－２'!$H116)</f>
        <v/>
      </c>
      <c r="JJ2" s="169" t="str">
        <f>IF('様式１－２'!$I116="","",'様式１－２'!$I116)</f>
        <v/>
      </c>
      <c r="JK2" s="169" t="str">
        <f>IF('様式１－２'!$J116="","",'様式１－２'!$J116)</f>
        <v/>
      </c>
      <c r="JL2" s="169" t="str">
        <f>IF('様式１－２'!$K116="","",'様式１－２'!$K116)</f>
        <v/>
      </c>
      <c r="JM2" s="169" t="str">
        <f>IF('様式１－２'!$M116="","",'様式１－２'!$M116)</f>
        <v/>
      </c>
      <c r="JN2" s="169" t="str">
        <f>IF('様式１－２'!$N116="","",'様式１－２'!$N116)</f>
        <v/>
      </c>
      <c r="JO2" s="169" t="str">
        <f>IF('様式１－２'!$O116="","",'様式１－２'!$O116)</f>
        <v/>
      </c>
      <c r="JP2" s="169" t="str">
        <f>IF('様式１－２'!$P116="","",'様式１－２'!$P116)</f>
        <v/>
      </c>
      <c r="JQ2" s="169" t="str">
        <f>IF('様式１－２'!$F117="","",'様式１－２'!$F117)</f>
        <v/>
      </c>
      <c r="JR2" s="169" t="str">
        <f>IF('様式１－２'!$G117="","",'様式１－２'!$G117)</f>
        <v/>
      </c>
      <c r="JS2" s="169" t="str">
        <f>IF('様式１－２'!$H117="","",'様式１－２'!$H117)</f>
        <v/>
      </c>
      <c r="JT2" s="169" t="str">
        <f>IF('様式１－２'!$I117="","",'様式１－２'!$I117)</f>
        <v/>
      </c>
      <c r="JU2" s="169" t="str">
        <f>IF('様式１－２'!$J117="","",'様式１－２'!$J117)</f>
        <v/>
      </c>
      <c r="JV2" s="169" t="str">
        <f>IF('様式１－２'!$K117="","",'様式１－２'!$K117)</f>
        <v/>
      </c>
      <c r="JW2" s="169" t="str">
        <f>IF('様式１－２'!$M117="","",'様式１－２'!$M117)</f>
        <v/>
      </c>
      <c r="JX2" s="169" t="str">
        <f>IF('様式１－２'!$N117="","",'様式１－２'!$N117)</f>
        <v/>
      </c>
      <c r="JY2" s="169" t="str">
        <f>IF('様式１－２'!$O117="","",'様式１－２'!$O117)</f>
        <v/>
      </c>
      <c r="JZ2" s="169" t="str">
        <f>IF('様式１－２'!$P117="","",'様式１－２'!$P117)</f>
        <v/>
      </c>
      <c r="KA2" s="169" t="str">
        <f>IF('様式１－２'!$F118="","",'様式１－２'!$F118)</f>
        <v/>
      </c>
      <c r="KB2" s="169" t="str">
        <f>IF('様式１－２'!$G118="","",'様式１－２'!$G118)</f>
        <v/>
      </c>
      <c r="KC2" s="169" t="str">
        <f>IF('様式１－２'!$H118="","",'様式１－２'!$H118)</f>
        <v/>
      </c>
      <c r="KD2" s="169" t="str">
        <f>IF('様式１－２'!$I118="","",'様式１－２'!$I118)</f>
        <v/>
      </c>
      <c r="KE2" s="169" t="str">
        <f>IF('様式１－２'!$J118="","",'様式１－２'!$J118)</f>
        <v/>
      </c>
      <c r="KF2" s="169" t="str">
        <f>IF('様式１－２'!$K118="","",'様式１－２'!$K118)</f>
        <v/>
      </c>
      <c r="KG2" s="169" t="str">
        <f>IF('様式１－２'!$M118="","",'様式１－２'!$M118)</f>
        <v/>
      </c>
      <c r="KH2" s="169" t="str">
        <f>IF('様式１－２'!$N118="","",'様式１－２'!$N118)</f>
        <v/>
      </c>
      <c r="KI2" s="169" t="str">
        <f>IF('様式１－２'!$O118="","",'様式１－２'!$O118)</f>
        <v/>
      </c>
      <c r="KJ2" s="169" t="str">
        <f>IF('様式１－２'!$P118="","",'様式１－２'!$P118)</f>
        <v/>
      </c>
      <c r="KK2" s="169" t="str">
        <f>IF('様式１－２'!$F119="","",'様式１－２'!$F119)</f>
        <v/>
      </c>
      <c r="KL2" s="169" t="str">
        <f>IF('様式１－２'!$G119="","",'様式１－２'!$G119)</f>
        <v/>
      </c>
      <c r="KM2" s="169" t="str">
        <f>IF('様式１－２'!$H119="","",'様式１－２'!$H119)</f>
        <v/>
      </c>
      <c r="KN2" s="169" t="str">
        <f>IF('様式１－２'!$I119="","",'様式１－２'!$I119)</f>
        <v/>
      </c>
      <c r="KO2" s="169" t="str">
        <f>IF('様式１－２'!$J119="","",'様式１－２'!$J119)</f>
        <v/>
      </c>
      <c r="KP2" s="169" t="str">
        <f>IF('様式１－２'!$K119="","",'様式１－２'!$K119)</f>
        <v/>
      </c>
      <c r="KQ2" s="169" t="str">
        <f>IF('様式１－２'!$M119="","",'様式１－２'!$M119)</f>
        <v/>
      </c>
      <c r="KR2" s="169" t="str">
        <f>IF('様式１－２'!$N119="","",'様式１－２'!$N119)</f>
        <v/>
      </c>
      <c r="KS2" s="169" t="str">
        <f>IF('様式１－２'!$O119="","",'様式１－２'!$O119)</f>
        <v/>
      </c>
      <c r="KT2" s="169" t="str">
        <f>IF('様式１－２'!$P119="","",'様式１－２'!$P119)</f>
        <v/>
      </c>
      <c r="KU2" s="169" t="str">
        <f>IF('様式１－２'!$F120="","",'様式１－２'!$F120)</f>
        <v/>
      </c>
      <c r="KV2" s="169" t="str">
        <f>IF('様式１－２'!$G120="","",'様式１－２'!$G120)</f>
        <v/>
      </c>
      <c r="KW2" s="169" t="str">
        <f>IF('様式１－２'!$H120="","",'様式１－２'!$H120)</f>
        <v/>
      </c>
      <c r="KX2" s="169" t="str">
        <f>IF('様式１－２'!$I120="","",'様式１－２'!$I120)</f>
        <v/>
      </c>
      <c r="KY2" s="169" t="str">
        <f>IF('様式１－２'!$J120="","",'様式１－２'!$J120)</f>
        <v/>
      </c>
      <c r="KZ2" s="169" t="str">
        <f>IF('様式１－２'!$K120="","",'様式１－２'!$K120)</f>
        <v/>
      </c>
      <c r="LA2" s="169" t="str">
        <f>IF('様式１－２'!$M120="","",'様式１－２'!$M120)</f>
        <v/>
      </c>
      <c r="LB2" s="169" t="str">
        <f>IF('様式１－２'!$N120="","",'様式１－２'!$N120)</f>
        <v/>
      </c>
      <c r="LC2" s="169" t="str">
        <f>IF('様式１－２'!$O120="","",'様式１－２'!$O120)</f>
        <v/>
      </c>
      <c r="LD2" s="169" t="str">
        <f>IF('様式１－２'!$P120="","",'様式１－２'!$P120)</f>
        <v/>
      </c>
      <c r="LE2" s="169">
        <f>IF('様式１－２'!$F121="","",'様式１－２'!$F121)</f>
        <v>0</v>
      </c>
      <c r="LF2" s="169">
        <f>IF('様式１－２'!$G121="","",'様式１－２'!$G121)</f>
        <v>0</v>
      </c>
      <c r="LG2" s="169">
        <f>IF('様式１－２'!$H121="","",'様式１－２'!$H121)</f>
        <v>0</v>
      </c>
      <c r="LH2" s="169">
        <f>IF('様式１－２'!$I121="","",'様式１－２'!$I121)</f>
        <v>0</v>
      </c>
      <c r="LI2" s="169">
        <f>IF('様式１－２'!$J121="","",'様式１－２'!$J121)</f>
        <v>0</v>
      </c>
      <c r="LJ2" s="169">
        <f>IF('様式１－２'!$K121="","",'様式１－２'!$K121)</f>
        <v>0</v>
      </c>
      <c r="LK2" s="169">
        <f>IF('様式１－２'!$M121="","",'様式１－２'!$M121)</f>
        <v>0</v>
      </c>
      <c r="LL2" s="169">
        <f>IF('様式１－２'!$N121="","",'様式１－２'!$N121)</f>
        <v>0</v>
      </c>
      <c r="LM2" s="169">
        <f>IF('様式１－２'!$O121="","",'様式１－２'!$O121)</f>
        <v>0</v>
      </c>
      <c r="LN2" s="169">
        <f>IF('様式１－２'!$P121="","",'様式１－２'!$P121)</f>
        <v>0</v>
      </c>
      <c r="LO2" s="169" t="str">
        <f>IF('様式１－２'!$F122="","",'様式１－２'!$F122)</f>
        <v/>
      </c>
      <c r="LP2" s="169" t="str">
        <f>IF('様式１－２'!$G122="","",'様式１－２'!$G122)</f>
        <v/>
      </c>
      <c r="LQ2" s="169" t="str">
        <f>IF('様式１－２'!$H122="","",'様式１－２'!$H122)</f>
        <v/>
      </c>
      <c r="LR2" s="169" t="str">
        <f>IF('様式１－２'!$I122="","",'様式１－２'!$I122)</f>
        <v/>
      </c>
      <c r="LS2" s="169" t="str">
        <f>IF('様式１－２'!$J122="","",'様式１－２'!$J122)</f>
        <v/>
      </c>
      <c r="LT2" s="169" t="str">
        <f>IF('様式１－２'!$K122="","",'様式１－２'!$K122)</f>
        <v/>
      </c>
      <c r="LU2" s="169" t="str">
        <f>IF('様式１－２'!$M122="","",'様式１－２'!$M122)</f>
        <v/>
      </c>
      <c r="LV2" s="169" t="str">
        <f>IF('様式１－２'!$N122="","",'様式１－２'!$N122)</f>
        <v/>
      </c>
      <c r="LW2" s="169" t="str">
        <f>IF('様式１－２'!$O122="","",'様式１－２'!$O122)</f>
        <v/>
      </c>
      <c r="LX2" s="169" t="str">
        <f>IF('様式１－２'!$P122="","",'様式１－２'!$P122)</f>
        <v/>
      </c>
      <c r="LY2" s="169" t="str">
        <f>IF('様式１－２'!$F123="","",'様式１－２'!$F123)</f>
        <v/>
      </c>
      <c r="LZ2" s="169" t="str">
        <f>IF('様式１－２'!$G123="","",'様式１－２'!$G123)</f>
        <v/>
      </c>
      <c r="MA2" s="169" t="str">
        <f>IF('様式１－２'!$H123="","",'様式１－２'!$H123)</f>
        <v/>
      </c>
      <c r="MB2" s="169" t="str">
        <f>IF('様式１－２'!$I123="","",'様式１－２'!$I123)</f>
        <v/>
      </c>
      <c r="MC2" s="169" t="str">
        <f>IF('様式１－２'!$J123="","",'様式１－２'!$J123)</f>
        <v/>
      </c>
      <c r="MD2" s="169" t="str">
        <f>IF('様式１－２'!$K123="","",'様式１－２'!$K123)</f>
        <v/>
      </c>
      <c r="ME2" s="169" t="str">
        <f>IF('様式１－２'!$M123="","",'様式１－２'!$M123)</f>
        <v/>
      </c>
      <c r="MF2" s="169" t="str">
        <f>IF('様式１－２'!$N123="","",'様式１－２'!$N123)</f>
        <v/>
      </c>
      <c r="MG2" s="169" t="str">
        <f>IF('様式１－２'!$O123="","",'様式１－２'!$O123)</f>
        <v/>
      </c>
      <c r="MH2" s="169" t="str">
        <f>IF('様式１－２'!$P123="","",'様式１－２'!$P123)</f>
        <v/>
      </c>
      <c r="MI2" s="169" t="str">
        <f>IF('様式１－２'!$F124="","",'様式１－２'!$F124)</f>
        <v/>
      </c>
      <c r="MJ2" s="169" t="str">
        <f>IF('様式１－２'!$G124="","",'様式１－２'!$G124)</f>
        <v/>
      </c>
      <c r="MK2" s="169" t="str">
        <f>IF('様式１－２'!$H124="","",'様式１－２'!$H124)</f>
        <v/>
      </c>
      <c r="ML2" s="169" t="str">
        <f>IF('様式１－２'!$I124="","",'様式１－２'!$I124)</f>
        <v/>
      </c>
      <c r="MM2" s="169" t="str">
        <f>IF('様式１－２'!$J124="","",'様式１－２'!$J124)</f>
        <v/>
      </c>
      <c r="MN2" s="169" t="str">
        <f>IF('様式１－２'!$K124="","",'様式１－２'!$K124)</f>
        <v/>
      </c>
      <c r="MO2" s="169" t="str">
        <f>IF('様式１－２'!$M124="","",'様式１－２'!$M124)</f>
        <v/>
      </c>
      <c r="MP2" s="169" t="str">
        <f>IF('様式１－２'!$N124="","",'様式１－２'!$N124)</f>
        <v/>
      </c>
      <c r="MQ2" s="169" t="str">
        <f>IF('様式１－２'!$O124="","",'様式１－２'!$O124)</f>
        <v/>
      </c>
      <c r="MR2" s="169" t="str">
        <f>IF('様式１－２'!$P124="","",'様式１－２'!$P124)</f>
        <v/>
      </c>
      <c r="MS2" s="169" t="str">
        <f>IF('様式１－２'!$F125="","",'様式１－２'!$F125)</f>
        <v/>
      </c>
      <c r="MT2" s="169" t="str">
        <f>IF('様式１－２'!$G125="","",'様式１－２'!$G125)</f>
        <v/>
      </c>
      <c r="MU2" s="169" t="str">
        <f>IF('様式１－２'!$H125="","",'様式１－２'!$H125)</f>
        <v/>
      </c>
      <c r="MV2" s="169" t="str">
        <f>IF('様式１－２'!$I125="","",'様式１－２'!$I125)</f>
        <v/>
      </c>
      <c r="MW2" s="169" t="str">
        <f>IF('様式１－２'!$J125="","",'様式１－２'!$J125)</f>
        <v/>
      </c>
      <c r="MX2" s="169" t="str">
        <f>IF('様式１－２'!$K125="","",'様式１－２'!$K125)</f>
        <v/>
      </c>
      <c r="MY2" s="169" t="str">
        <f>IF('様式１－２'!$M125="","",'様式１－２'!$M125)</f>
        <v/>
      </c>
      <c r="MZ2" s="169" t="str">
        <f>IF('様式１－２'!$N125="","",'様式１－２'!$N125)</f>
        <v/>
      </c>
      <c r="NA2" s="169" t="str">
        <f>IF('様式１－２'!$O125="","",'様式１－２'!$O125)</f>
        <v/>
      </c>
      <c r="NB2" s="169" t="str">
        <f>IF('様式１－２'!$P125="","",'様式１－２'!$P125)</f>
        <v/>
      </c>
      <c r="NC2" s="169" t="str">
        <f>IF('様式１－２'!$F126="","",'様式１－２'!$F126)</f>
        <v/>
      </c>
      <c r="ND2" s="169" t="str">
        <f>IF('様式１－２'!$G126="","",'様式１－２'!$G126)</f>
        <v/>
      </c>
      <c r="NE2" s="169" t="str">
        <f>IF('様式１－２'!$H126="","",'様式１－２'!$H126)</f>
        <v/>
      </c>
      <c r="NF2" s="169" t="str">
        <f>IF('様式１－２'!$I126="","",'様式１－２'!$I126)</f>
        <v/>
      </c>
      <c r="NG2" s="169" t="str">
        <f>IF('様式１－２'!$J126="","",'様式１－２'!$J126)</f>
        <v/>
      </c>
      <c r="NH2" s="169" t="str">
        <f>IF('様式１－２'!$K126="","",'様式１－２'!$K126)</f>
        <v/>
      </c>
      <c r="NI2" s="169" t="str">
        <f>IF('様式１－２'!$M126="","",'様式１－２'!$M126)</f>
        <v/>
      </c>
      <c r="NJ2" s="169" t="str">
        <f>IF('様式１－２'!$N126="","",'様式１－２'!$N126)</f>
        <v/>
      </c>
      <c r="NK2" s="169" t="str">
        <f>IF('様式１－２'!$O126="","",'様式１－２'!$O126)</f>
        <v/>
      </c>
      <c r="NL2" s="169" t="str">
        <f>IF('様式１－２'!$P126="","",'様式１－２'!$P126)</f>
        <v/>
      </c>
      <c r="NM2" s="169" t="str">
        <f>IF('様式１－２'!$F127="","",'様式１－２'!$F127)</f>
        <v/>
      </c>
      <c r="NN2" s="169" t="str">
        <f>IF('様式１－２'!$G127="","",'様式１－２'!$G127)</f>
        <v/>
      </c>
      <c r="NO2" s="169" t="str">
        <f>IF('様式１－２'!$H127="","",'様式１－２'!$H127)</f>
        <v/>
      </c>
      <c r="NP2" s="169" t="str">
        <f>IF('様式１－２'!$I127="","",'様式１－２'!$I127)</f>
        <v/>
      </c>
      <c r="NQ2" s="169" t="str">
        <f>IF('様式１－２'!$J127="","",'様式１－２'!$J127)</f>
        <v/>
      </c>
      <c r="NR2" s="169" t="str">
        <f>IF('様式１－２'!$K127="","",'様式１－２'!$K127)</f>
        <v/>
      </c>
      <c r="NS2" s="169" t="str">
        <f>IF('様式１－２'!$M127="","",'様式１－２'!$M127)</f>
        <v/>
      </c>
      <c r="NT2" s="169" t="str">
        <f>IF('様式１－２'!$N127="","",'様式１－２'!$N127)</f>
        <v/>
      </c>
      <c r="NU2" s="169" t="str">
        <f>IF('様式１－２'!$O127="","",'様式１－２'!$O127)</f>
        <v/>
      </c>
      <c r="NV2" s="169" t="str">
        <f>IF('様式１－２'!$P127="","",'様式１－２'!$P127)</f>
        <v/>
      </c>
      <c r="NW2" s="169" t="str">
        <f>IF('様式１－２'!$F128="","",'様式１－２'!$F128)</f>
        <v/>
      </c>
      <c r="NX2" s="169" t="str">
        <f>IF('様式１－２'!$G128="","",'様式１－２'!$G128)</f>
        <v/>
      </c>
      <c r="NY2" s="169" t="str">
        <f>IF('様式１－２'!$H128="","",'様式１－２'!$H128)</f>
        <v/>
      </c>
      <c r="NZ2" s="169" t="str">
        <f>IF('様式１－２'!$I128="","",'様式１－２'!$I128)</f>
        <v/>
      </c>
      <c r="OA2" s="169" t="str">
        <f>IF('様式１－２'!$J128="","",'様式１－２'!$J128)</f>
        <v/>
      </c>
      <c r="OB2" s="169" t="str">
        <f>IF('様式１－２'!$K128="","",'様式１－２'!$K128)</f>
        <v/>
      </c>
      <c r="OC2" s="169" t="str">
        <f>IF('様式１－２'!$M128="","",'様式１－２'!$M128)</f>
        <v/>
      </c>
      <c r="OD2" s="169" t="str">
        <f>IF('様式１－２'!$N128="","",'様式１－２'!$N128)</f>
        <v/>
      </c>
      <c r="OE2" s="169" t="str">
        <f>IF('様式１－２'!$O128="","",'様式１－２'!$O128)</f>
        <v/>
      </c>
      <c r="OF2" s="169" t="str">
        <f>IF('様式１－２'!$P128="","",'様式１－２'!$P128)</f>
        <v/>
      </c>
      <c r="OG2" s="169">
        <f>IF('様式１－２'!$F129="","",'様式１－２'!$F129)</f>
        <v>0</v>
      </c>
      <c r="OH2" s="169">
        <f>IF('様式１－２'!$G129="","",'様式１－２'!$G129)</f>
        <v>0</v>
      </c>
      <c r="OI2" s="169">
        <f>IF('様式１－２'!$H129="","",'様式１－２'!$H129)</f>
        <v>0</v>
      </c>
      <c r="OJ2" s="169">
        <f>IF('様式１－２'!$I129="","",'様式１－２'!$I129)</f>
        <v>0</v>
      </c>
      <c r="OK2" s="169">
        <f>IF('様式１－２'!$J129="","",'様式１－２'!$J129)</f>
        <v>0</v>
      </c>
      <c r="OL2" s="169">
        <f>IF('様式１－２'!$K129="","",'様式１－２'!$K129)</f>
        <v>0</v>
      </c>
      <c r="OM2" s="169">
        <f>IF('様式１－２'!$M129="","",'様式１－２'!$M129)</f>
        <v>0</v>
      </c>
      <c r="ON2" s="169">
        <f>IF('様式１－２'!$N129="","",'様式１－２'!$N129)</f>
        <v>0</v>
      </c>
      <c r="OO2" s="169">
        <f>IF('様式１－２'!$O129="","",'様式１－２'!$O129)</f>
        <v>0</v>
      </c>
      <c r="OP2" s="169">
        <f>IF('様式１－２'!$P129="","",'様式１－２'!$P129)</f>
        <v>0</v>
      </c>
      <c r="OQ2" s="169" t="str">
        <f>IF('様式１－２'!$F130="","",'様式１－２'!$F130)</f>
        <v/>
      </c>
      <c r="OR2" s="169" t="str">
        <f>IF('様式１－２'!$G130="","",'様式１－２'!$G130)</f>
        <v/>
      </c>
      <c r="OS2" s="169" t="str">
        <f>IF('様式１－２'!$H130="","",'様式１－２'!$H130)</f>
        <v/>
      </c>
      <c r="OT2" s="169" t="str">
        <f>IF('様式１－２'!$I130="","",'様式１－２'!$I130)</f>
        <v/>
      </c>
      <c r="OU2" s="169" t="str">
        <f>IF('様式１－２'!$J130="","",'様式１－２'!$J130)</f>
        <v/>
      </c>
      <c r="OV2" s="169" t="str">
        <f>IF('様式１－２'!$K130="","",'様式１－２'!$K130)</f>
        <v/>
      </c>
      <c r="OW2" s="169" t="str">
        <f>IF('様式１－２'!$M130="","",'様式１－２'!$M130)</f>
        <v/>
      </c>
      <c r="OX2" s="169" t="str">
        <f>IF('様式１－２'!$N130="","",'様式１－２'!$N130)</f>
        <v/>
      </c>
      <c r="OY2" s="169" t="str">
        <f>IF('様式１－２'!$O130="","",'様式１－２'!$O130)</f>
        <v/>
      </c>
      <c r="OZ2" s="169" t="str">
        <f>IF('様式１－２'!$P130="","",'様式１－２'!$P130)</f>
        <v/>
      </c>
      <c r="PA2" s="169" t="str">
        <f>IF('様式１－２'!$F131="","",'様式１－２'!$F131)</f>
        <v/>
      </c>
      <c r="PB2" s="169" t="str">
        <f>IF('様式１－２'!$G131="","",'様式１－２'!$G131)</f>
        <v/>
      </c>
      <c r="PC2" s="169" t="str">
        <f>IF('様式１－２'!$H131="","",'様式１－２'!$H131)</f>
        <v/>
      </c>
      <c r="PD2" s="169" t="str">
        <f>IF('様式１－２'!$I131="","",'様式１－２'!$I131)</f>
        <v/>
      </c>
      <c r="PE2" s="169" t="str">
        <f>IF('様式１－２'!$J131="","",'様式１－２'!$J131)</f>
        <v/>
      </c>
      <c r="PF2" s="169" t="str">
        <f>IF('様式１－２'!$K131="","",'様式１－２'!$K131)</f>
        <v/>
      </c>
      <c r="PG2" s="169" t="str">
        <f>IF('様式１－２'!$M131="","",'様式１－２'!$M131)</f>
        <v/>
      </c>
      <c r="PH2" s="169" t="str">
        <f>IF('様式１－２'!$N131="","",'様式１－２'!$N131)</f>
        <v/>
      </c>
      <c r="PI2" s="169" t="str">
        <f>IF('様式１－２'!$O131="","",'様式１－２'!$O131)</f>
        <v/>
      </c>
      <c r="PJ2" s="169" t="str">
        <f>IF('様式１－２'!$P131="","",'様式１－２'!$P131)</f>
        <v/>
      </c>
      <c r="PK2" s="169" t="str">
        <f>IF('様式１－２'!$F132="","",'様式１－２'!$F132)</f>
        <v/>
      </c>
      <c r="PL2" s="169" t="str">
        <f>IF('様式１－２'!$G132="","",'様式１－２'!$G132)</f>
        <v/>
      </c>
      <c r="PM2" s="169" t="str">
        <f>IF('様式１－２'!$H132="","",'様式１－２'!$H132)</f>
        <v/>
      </c>
      <c r="PN2" s="169" t="str">
        <f>IF('様式１－２'!$I132="","",'様式１－２'!$I132)</f>
        <v/>
      </c>
      <c r="PO2" s="169" t="str">
        <f>IF('様式１－２'!$J132="","",'様式１－２'!$J132)</f>
        <v/>
      </c>
      <c r="PP2" s="169" t="str">
        <f>IF('様式１－２'!$K132="","",'様式１－２'!$K132)</f>
        <v/>
      </c>
      <c r="PQ2" s="169" t="str">
        <f>IF('様式１－２'!$M132="","",'様式１－２'!$M132)</f>
        <v/>
      </c>
      <c r="PR2" s="169" t="str">
        <f>IF('様式１－２'!$N132="","",'様式１－２'!$N132)</f>
        <v/>
      </c>
      <c r="PS2" s="169" t="str">
        <f>IF('様式１－２'!$O132="","",'様式１－２'!$O132)</f>
        <v/>
      </c>
      <c r="PT2" s="169" t="str">
        <f>IF('様式１－２'!$P132="","",'様式１－２'!$P132)</f>
        <v/>
      </c>
      <c r="PU2" s="169" t="str">
        <f>IF('様式１－２'!$F133="","",'様式１－２'!$F133)</f>
        <v/>
      </c>
      <c r="PV2" s="169" t="str">
        <f>IF('様式１－２'!$G133="","",'様式１－２'!$G133)</f>
        <v/>
      </c>
      <c r="PW2" s="169" t="str">
        <f>IF('様式１－２'!$H133="","",'様式１－２'!$H133)</f>
        <v/>
      </c>
      <c r="PX2" s="169" t="str">
        <f>IF('様式１－２'!$I133="","",'様式１－２'!$I133)</f>
        <v/>
      </c>
      <c r="PY2" s="169" t="str">
        <f>IF('様式１－２'!$J133="","",'様式１－２'!$J133)</f>
        <v/>
      </c>
      <c r="PZ2" s="169" t="str">
        <f>IF('様式１－２'!$K133="","",'様式１－２'!$K133)</f>
        <v/>
      </c>
      <c r="QA2" s="169" t="str">
        <f>IF('様式１－２'!$M133="","",'様式１－２'!$M133)</f>
        <v/>
      </c>
      <c r="QB2" s="169" t="str">
        <f>IF('様式１－２'!$N133="","",'様式１－２'!$N133)</f>
        <v/>
      </c>
      <c r="QC2" s="169" t="str">
        <f>IF('様式１－２'!$O133="","",'様式１－２'!$O133)</f>
        <v/>
      </c>
      <c r="QD2" s="169" t="str">
        <f>IF('様式１－２'!$P133="","",'様式１－２'!$P133)</f>
        <v/>
      </c>
    </row>
  </sheetData>
  <sheetProtection algorithmName="SHA-512" hashValue="Xj2+9LihXs4YVttIcovA6pA3f8PBugqh8HLz7wR9zrcrAm3eR2HJbIM721VwG+dXxCupfDrFenIEozl1Aa4EXg==" saltValue="nC1cRAR6PAg6MYGQ2rNvO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2023-07-20T00:54:18Z</cp:lastPrinted>
  <dcterms:created xsi:type="dcterms:W3CDTF">2023-02-03T00:54:25Z</dcterms:created>
  <dcterms:modified xsi:type="dcterms:W3CDTF">2023-10-23T00:44:49Z</dcterms:modified>
</cp:coreProperties>
</file>