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計理担当\決算\HP公表関係\H30決算関係\05 HP添付用データ\01 一般会計\"/>
    </mc:Choice>
  </mc:AlternateContent>
  <bookViews>
    <workbookView xWindow="0" yWindow="0" windowWidth="20490" windowHeight="7770"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補助金支出一覧!$A$5:$R$12</definedName>
    <definedName name="_xlnm.Print_Area" localSheetId="1">表紙!$A$1:$A$14</definedName>
    <definedName name="_xlnm.Print_Area" localSheetId="2">補助金支出一覧!$A$1:$J$11</definedName>
    <definedName name="_xlnm.Print_Titles" localSheetId="2">補助金支出一覧!$A:$C,補助金支出一覧!$3:$6</definedName>
    <definedName name="Z_012C45CF_4954_4AED_A0AD_E584DC291F50_.wvu.FilterData" localSheetId="2" hidden="1">補助金支出一覧!$A$6:$J$13</definedName>
    <definedName name="Z_0243E130_1B36_46DD_90C3_808EEC339668_.wvu.FilterData" localSheetId="2" hidden="1">補助金支出一覧!$A$6:$J$13</definedName>
    <definedName name="Z_02582FD4_22F5_45D4_89DD_F12122EDCA8D_.wvu.Cols" localSheetId="2" hidden="1">補助金支出一覧!#REF!</definedName>
    <definedName name="Z_02582FD4_22F5_45D4_89DD_F12122EDCA8D_.wvu.FilterData" localSheetId="2" hidden="1">補助金支出一覧!$A$3:$J$13</definedName>
    <definedName name="Z_02582FD4_22F5_45D4_89DD_F12122EDCA8D_.wvu.PrintArea" localSheetId="2" hidden="1">補助金支出一覧!$A$1:$J$13</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補助金支出一覧!$A$3:$J$13</definedName>
    <definedName name="Z_0278E81E_B992_4858_B1F1_C546269A93CE_.wvu.PrintArea" localSheetId="2" hidden="1">補助金支出一覧!$A$1:$J$13</definedName>
    <definedName name="Z_0278E81E_B992_4858_B1F1_C546269A93CE_.wvu.PrintTitles" localSheetId="2" hidden="1">補助金支出一覧!$A:$C,補助金支出一覧!$1:$6</definedName>
    <definedName name="Z_0B274627_DAC6_4C3E_BADC_A5F75D74D35C_.wvu.FilterData" localSheetId="2" hidden="1">補助金支出一覧!$A$6:$J$13</definedName>
    <definedName name="Z_0B74C060_4A33_4431_9DFE_1F231A63AF57_.wvu.Cols" localSheetId="2" hidden="1">補助金支出一覧!#REF!</definedName>
    <definedName name="Z_0B74C060_4A33_4431_9DFE_1F231A63AF57_.wvu.FilterData" localSheetId="2" hidden="1">補助金支出一覧!$A$3:$J$6</definedName>
    <definedName name="Z_0B74C060_4A33_4431_9DFE_1F231A63AF57_.wvu.PrintArea" localSheetId="2" hidden="1">補助金支出一覧!$A$1:$J$13</definedName>
    <definedName name="Z_0B74C060_4A33_4431_9DFE_1F231A63AF57_.wvu.PrintTitles" localSheetId="2" hidden="1">補助金支出一覧!$A:$C,補助金支出一覧!$1:$6</definedName>
    <definedName name="Z_0C01144D_7C18_4EBC_809D_CD9A6873B9A4_.wvu.FilterData" localSheetId="2" hidden="1">補助金支出一覧!$A$3:$J$13</definedName>
    <definedName name="Z_0E30B0DE_AD5F_44EF_861F_40F0A55498E0_.wvu.FilterData" localSheetId="2" hidden="1">補助金支出一覧!$A$6:$J$13</definedName>
    <definedName name="Z_109441FB_5D27_4261_97F8_D74F3C56EAAC_.wvu.FilterData" localSheetId="2" hidden="1">補助金支出一覧!$A$3:$J$13</definedName>
    <definedName name="Z_1264F02F_6FAC_4AC1_9B42_7B26185B586F_.wvu.FilterData" localSheetId="2" hidden="1">補助金支出一覧!$A$6:$J$13</definedName>
    <definedName name="Z_1ACC0038_298A_4F81_98A5_674304C957A4_.wvu.Cols" localSheetId="2" hidden="1">補助金支出一覧!#REF!</definedName>
    <definedName name="Z_1ACC0038_298A_4F81_98A5_674304C957A4_.wvu.FilterData" localSheetId="2" hidden="1">補助金支出一覧!$A$3:$J$13</definedName>
    <definedName name="Z_1ACC0038_298A_4F81_98A5_674304C957A4_.wvu.PrintArea" localSheetId="2" hidden="1">補助金支出一覧!$A$1:$J$13</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補助金支出一覧!$A$6:$XCD$13</definedName>
    <definedName name="Z_1E2933A3_7908_4D15_BE44_27C74903096F_.wvu.PrintArea" localSheetId="1" hidden="1">表紙!$A$1:$A$14</definedName>
    <definedName name="Z_1E2933A3_7908_4D15_BE44_27C74903096F_.wvu.PrintArea" localSheetId="2" hidden="1">補助金支出一覧!$A$1:$J$13</definedName>
    <definedName name="Z_1E2933A3_7908_4D15_BE44_27C74903096F_.wvu.PrintTitles" localSheetId="2" hidden="1">補助金支出一覧!$A:$C,補助金支出一覧!$3:$6</definedName>
    <definedName name="Z_240C352A_D6EF_4728_9219_DD6B528CE022_.wvu.FilterData" localSheetId="2" hidden="1">補助金支出一覧!$A$7:$O$13</definedName>
    <definedName name="Z_240C352A_D6EF_4728_9219_DD6B528CE022_.wvu.PrintArea" localSheetId="1" hidden="1">表紙!$A$1:$A$14</definedName>
    <definedName name="Z_240C352A_D6EF_4728_9219_DD6B528CE022_.wvu.PrintArea" localSheetId="2" hidden="1">補助金支出一覧!$A$1:$J$13</definedName>
    <definedName name="Z_240C352A_D6EF_4728_9219_DD6B528CE022_.wvu.PrintTitles" localSheetId="2" hidden="1">補助金支出一覧!$A:$C,補助金支出一覧!$3:$6</definedName>
    <definedName name="Z_245AA8E8_08AF_4E4A_83DE_D92E26942072_.wvu.FilterData" localSheetId="2" hidden="1">補助金支出一覧!$A$6:$J$13</definedName>
    <definedName name="Z_247AED13_9FF5_493F_B3CC_F0F54BD3CEAB_.wvu.Cols" localSheetId="2" hidden="1">補助金支出一覧!#REF!</definedName>
    <definedName name="Z_247AED13_9FF5_493F_B3CC_F0F54BD3CEAB_.wvu.FilterData" localSheetId="2" hidden="1">補助金支出一覧!$A$3:$J$13</definedName>
    <definedName name="Z_247AED13_9FF5_493F_B3CC_F0F54BD3CEAB_.wvu.PrintArea" localSheetId="2" hidden="1">補助金支出一覧!$A$1:$J$13</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補助金支出一覧!$A$6:$R$13</definedName>
    <definedName name="Z_262EDA3B_7785_4483_8C7E_BCBD0D6A995B_.wvu.PrintArea" localSheetId="1" hidden="1">表紙!$A$1:$A$14</definedName>
    <definedName name="Z_262EDA3B_7785_4483_8C7E_BCBD0D6A995B_.wvu.PrintArea" localSheetId="2" hidden="1">補助金支出一覧!$A$1:$J$12</definedName>
    <definedName name="Z_262EDA3B_7785_4483_8C7E_BCBD0D6A995B_.wvu.PrintTitles" localSheetId="2" hidden="1">補助金支出一覧!$A:$C,補助金支出一覧!$3:$6</definedName>
    <definedName name="Z_26CD502E_B5EE_4420_826E_2B747889AAAA_.wvu.FilterData" localSheetId="2" hidden="1">補助金支出一覧!$A$6:$J$13</definedName>
    <definedName name="Z_271B1202_2BBA_4C3D_AD9A_C3052C646813_.wvu.FilterData" localSheetId="2" hidden="1">補助金支出一覧!$A$6:$R$13</definedName>
    <definedName name="Z_30F90532_460B_48A4_8357_301B6B348C0F_.wvu.FilterData" localSheetId="2" hidden="1">補助金支出一覧!$A$6:$J$13</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補助金支出一覧!$A$6:$R$13</definedName>
    <definedName name="Z_315230D8_F0E9_48EF_90D6_9C6D7FFE9006_.wvu.PrintArea" localSheetId="1" hidden="1">表紙!$A$1:$A$14</definedName>
    <definedName name="Z_315230D8_F0E9_48EF_90D6_9C6D7FFE9006_.wvu.PrintArea" localSheetId="2" hidden="1">補助金支出一覧!$A$1:$J$12</definedName>
    <definedName name="Z_315230D8_F0E9_48EF_90D6_9C6D7FFE9006_.wvu.PrintTitles" localSheetId="2" hidden="1">補助金支出一覧!$A:$C,補助金支出一覧!$3:$6</definedName>
    <definedName name="Z_32CA06EC_B5B8_4D83_BDDB_4C9D2EBC47CB_.wvu.FilterData" localSheetId="2" hidden="1">補助金支出一覧!$A$3:$J$13</definedName>
    <definedName name="Z_37D04425_6575_4FE3_9937_3EF8E86698E6_.wvu.FilterData" localSheetId="2" hidden="1">補助金支出一覧!$A$6:$O$13</definedName>
    <definedName name="Z_3BC19BD7_5F06_428E_8217_EF9DBC4EB4A9_.wvu.FilterData" localSheetId="2" hidden="1">補助金支出一覧!$A$7:$J$13</definedName>
    <definedName name="Z_3E9FFA15_9BE5_4656_89CD_EC8106EE8AE9_.wvu.FilterData" localSheetId="2" hidden="1">補助金支出一覧!$A$5:$R$12</definedName>
    <definedName name="Z_462DD89C_EE5D_4F78_A638_138DAA0C3E1C_.wvu.FilterData" localSheetId="2" hidden="1">補助金支出一覧!$A$3:$J$13</definedName>
    <definedName name="Z_478A226C_3819_494B_B75C_6F13CE721740_.wvu.FilterData" localSheetId="2" hidden="1">補助金支出一覧!$A$3:$J$13</definedName>
    <definedName name="Z_4880ADB5_402C_4D2A_BBD5_82284EF2E3FD_.wvu.FilterData" localSheetId="2" hidden="1">補助金支出一覧!$A$5:$R$12</definedName>
    <definedName name="Z_4A62E027_3146_4113_B8FE_47174AFF9722_.wvu.FilterData" localSheetId="2" hidden="1">補助金支出一覧!$A$6:$J$13</definedName>
    <definedName name="Z_4DAFC594_604B_4D77_BF70_D04CF306954C_.wvu.FilterData" localSheetId="2" hidden="1">補助金支出一覧!$A$6:$J$13</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補助金支出一覧!$A$5:$R$12</definedName>
    <definedName name="Z_4FA3AD9B_1298_4C96_AD3F_A54B405485B0_.wvu.PrintArea" localSheetId="1" hidden="1">表紙!$A$1:$A$14</definedName>
    <definedName name="Z_4FA3AD9B_1298_4C96_AD3F_A54B405485B0_.wvu.PrintArea" localSheetId="2" hidden="1">補助金支出一覧!$A$1:$J$12</definedName>
    <definedName name="Z_4FA3AD9B_1298_4C96_AD3F_A54B405485B0_.wvu.PrintTitles" localSheetId="2" hidden="1">補助金支出一覧!$A:$C,補助金支出一覧!$3:$6</definedName>
    <definedName name="Z_50A81466_2303_4B10_8311_0835FFB5328D_.wvu.FilterData" localSheetId="2" hidden="1">補助金支出一覧!$A$6:$J$13</definedName>
    <definedName name="Z_59E8661F_C21F_4195_B736_74B4B92B3255_.wvu.FilterData" localSheetId="2" hidden="1">補助金支出一覧!$A$3:$J$13</definedName>
    <definedName name="Z_5A027B3F_4BDA_4D5B_99A1_C2E547422488_.wvu.FilterData" localSheetId="2" hidden="1">補助金支出一覧!$A$6:$O$13</definedName>
    <definedName name="Z_5A027B3F_4BDA_4D5B_99A1_C2E547422488_.wvu.PrintArea" localSheetId="1" hidden="1">表紙!$A$1:$A$14</definedName>
    <definedName name="Z_5A027B3F_4BDA_4D5B_99A1_C2E547422488_.wvu.PrintArea" localSheetId="2" hidden="1">補助金支出一覧!$A$1:$J$13</definedName>
    <definedName name="Z_5A027B3F_4BDA_4D5B_99A1_C2E547422488_.wvu.PrintTitles" localSheetId="2" hidden="1">補助金支出一覧!$A:$C,補助金支出一覧!$3:$6</definedName>
    <definedName name="Z_5EC95C5C_FF2B_4D3A_815B_753664F264D1_.wvu.FilterData" localSheetId="2" hidden="1">補助金支出一覧!$A$6:$O$13</definedName>
    <definedName name="Z_62C4EC73_E644_45D4_8B45_B4EFE3CEFBFF_.wvu.FilterData" localSheetId="2" hidden="1">補助金支出一覧!$A$7:$J$13</definedName>
    <definedName name="Z_6C2FCE22_94EE_40C8_BE33_9F5F445D5D28_.wvu.FilterData" localSheetId="2" hidden="1">補助金支出一覧!$A$3:$J$13</definedName>
    <definedName name="Z_7018FDB8_91D0_4983_A716_C60A107786A8_.wvu.FilterData" localSheetId="2" hidden="1">補助金支出一覧!$A$6:$J$13</definedName>
    <definedName name="Z_793DB2A3_A580_43E4_BA65_5104FE123C5C_.wvu.FilterData" localSheetId="2" hidden="1">補助金支出一覧!$A$3:$J$13</definedName>
    <definedName name="Z_82CD1A7B_02FF_4FBC_9D91_CA499FDE2A93_.wvu.FilterData" localSheetId="2" hidden="1">補助金支出一覧!$A$3:$J$13</definedName>
    <definedName name="Z_866F98CE_B449_4C80_80CD_897DBB025239_.wvu.Cols" localSheetId="2" hidden="1">補助金支出一覧!#REF!,補助金支出一覧!$I:$J</definedName>
    <definedName name="Z_866F98CE_B449_4C80_80CD_897DBB025239_.wvu.FilterData" localSheetId="2" hidden="1">補助金支出一覧!$A$6:$O$13</definedName>
    <definedName name="Z_866F98CE_B449_4C80_80CD_897DBB025239_.wvu.PrintArea" localSheetId="1" hidden="1">表紙!$A$1:$A$14</definedName>
    <definedName name="Z_866F98CE_B449_4C80_80CD_897DBB025239_.wvu.PrintArea" localSheetId="2" hidden="1">補助金支出一覧!$A$1:$J$13</definedName>
    <definedName name="Z_866F98CE_B449_4C80_80CD_897DBB025239_.wvu.PrintTitles" localSheetId="2" hidden="1">補助金支出一覧!$A:$C,補助金支出一覧!$3:$6</definedName>
    <definedName name="Z_876FFF2F_6CEF_49D1_8769_6C6F6DA6651C_.wvu.FilterData" localSheetId="2" hidden="1">補助金支出一覧!$A$6:$J$13</definedName>
    <definedName name="Z_8913E9A3_AD52_49EE_838D_09E02790AC3D_.wvu.FilterData" localSheetId="2" hidden="1">補助金支出一覧!$A$3:$J$13</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補助金支出一覧!$A$5:$R$12</definedName>
    <definedName name="Z_89CFD966_126F_414B_94EC_2C1358CF5DA9_.wvu.PrintArea" localSheetId="1" hidden="1">表紙!$A$1:$A$14</definedName>
    <definedName name="Z_89CFD966_126F_414B_94EC_2C1358CF5DA9_.wvu.PrintArea" localSheetId="2" hidden="1">補助金支出一覧!$A$1:$J$12</definedName>
    <definedName name="Z_89CFD966_126F_414B_94EC_2C1358CF5DA9_.wvu.PrintTitles" localSheetId="2" hidden="1">補助金支出一覧!$A:$C,補助金支出一覧!$3:$6</definedName>
    <definedName name="Z_89F0F423_81E4_4B74_AEBF_34F5CB168C33_.wvu.FilterData" localSheetId="2" hidden="1">補助金支出一覧!$A$7:$J$13</definedName>
    <definedName name="Z_8C61FCAD_3133_4D97_98E4_72F608F1BD00_.wvu.FilterData" localSheetId="2" hidden="1">補助金支出一覧!$A$6:$J$13</definedName>
    <definedName name="Z_8CBB353D_41B9_4B5B_BC9E_DEA1D7A4E634_.wvu.FilterData" localSheetId="2" hidden="1">補助金支出一覧!$A$7:$J$13</definedName>
    <definedName name="Z_92B42E46_A1C4_4CA2_980F_E48586F08DAF_.wvu.Cols" localSheetId="2" hidden="1">補助金支出一覧!#REF!</definedName>
    <definedName name="Z_92B42E46_A1C4_4CA2_980F_E48586F08DAF_.wvu.FilterData" localSheetId="2" hidden="1">補助金支出一覧!$A$3:$J$13</definedName>
    <definedName name="Z_92B42E46_A1C4_4CA2_980F_E48586F08DAF_.wvu.PrintArea" localSheetId="2" hidden="1">補助金支出一覧!$A$1:$J$13</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補助金支出一覧!$A$6:$J$13</definedName>
    <definedName name="Z_92EB4CEB_97A4_4C6F_8A85_9576CD8D52F9_.wvu.PrintArea" localSheetId="2" hidden="1">補助金支出一覧!$A$1:$J$13</definedName>
    <definedName name="Z_92EB4CEB_97A4_4C6F_8A85_9576CD8D52F9_.wvu.PrintTitles" localSheetId="2" hidden="1">補助金支出一覧!$A:$C,補助金支出一覧!$1:$6</definedName>
    <definedName name="Z_98FFB15F_1EC6_4E5A_A2ED_017F57AE4B63_.wvu.FilterData" localSheetId="2" hidden="1">補助金支出一覧!$A$6:$J$13</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補助金支出一覧!$A$5:$R$12</definedName>
    <definedName name="Z_99E3FE3A_7B49_48B4_BEFD_0DD64952A046_.wvu.PrintArea" localSheetId="1" hidden="1">表紙!$A$1:$A$14</definedName>
    <definedName name="Z_99E3FE3A_7B49_48B4_BEFD_0DD64952A046_.wvu.PrintArea" localSheetId="2" hidden="1">補助金支出一覧!$A$1:$J$12</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補助金支出一覧!$A$5:$R$12</definedName>
    <definedName name="Z_9FF3767D_B5E2_4274_8C91_D6BE67029FF6_.wvu.PrintArea" localSheetId="1" hidden="1">表紙!$A$1:$A$14</definedName>
    <definedName name="Z_9FF3767D_B5E2_4274_8C91_D6BE67029FF6_.wvu.PrintArea" localSheetId="2" hidden="1">補助金支出一覧!$A$1:$J$12</definedName>
    <definedName name="Z_9FF3767D_B5E2_4274_8C91_D6BE67029FF6_.wvu.PrintTitles" localSheetId="2" hidden="1">補助金支出一覧!$A:$C,補助金支出一覧!$3:$6</definedName>
    <definedName name="Z_A0646D90_6BE1_44B1_8194_61BDD3089146_.wvu.FilterData" localSheetId="2" hidden="1">補助金支出一覧!$A$6:$J$13</definedName>
    <definedName name="Z_A8F02530_0558_40F4_BF95_697143251A08_.wvu.FilterData" localSheetId="2" hidden="1">補助金支出一覧!$A$6:$J$13</definedName>
    <definedName name="Z_AA56C0B9_612A_49DE_BC99_5BA087E882D0_.wvu.FilterData" localSheetId="2" hidden="1">補助金支出一覧!$A$6:$R$13</definedName>
    <definedName name="Z_ACA2E6CC_2B3E_4AB8_A723_880E1F3C7DC6_.wvu.Cols" localSheetId="2" hidden="1">補助金支出一覧!#REF!</definedName>
    <definedName name="Z_ACA2E6CC_2B3E_4AB8_A723_880E1F3C7DC6_.wvu.FilterData" localSheetId="2" hidden="1">補助金支出一覧!$A$3:$J$6</definedName>
    <definedName name="Z_ACA2E6CC_2B3E_4AB8_A723_880E1F3C7DC6_.wvu.PrintArea" localSheetId="2" hidden="1">補助金支出一覧!$A$1:$J$13</definedName>
    <definedName name="Z_ACA2E6CC_2B3E_4AB8_A723_880E1F3C7DC6_.wvu.PrintTitles" localSheetId="2" hidden="1">補助金支出一覧!$A:$C,補助金支出一覧!$1:$6</definedName>
    <definedName name="Z_AD22B0C2_CD67_4BD6_99CC_B8FFD7E8D787_.wvu.FilterData" localSheetId="2" hidden="1">補助金支出一覧!$A$7:$J$13</definedName>
    <definedName name="Z_AD283074_019A_4F85_9B9D_43757A599FCE_.wvu.FilterData" localSheetId="2" hidden="1">補助金支出一覧!$A$6:$O$13</definedName>
    <definedName name="Z_AE35169E_4FB4_4CC3_BE45_852F419B0D97_.wvu.FilterData" localSheetId="2" hidden="1">補助金支出一覧!$A$7:$J$13</definedName>
    <definedName name="Z_AF759511_8CA2_4DD8_8BF3_5F0BC679DECC_.wvu.FilterData" localSheetId="2" hidden="1">補助金支出一覧!$A$6:$J$13</definedName>
    <definedName name="Z_B1AA5022_1D14_435A_8A1E_5983C8EEDA57_.wvu.FilterData" localSheetId="2" hidden="1">補助金支出一覧!$A$6:$J$13</definedName>
    <definedName name="Z_B901E486_C6AD_40FA_8334_7C35D2876E5D_.wvu.FilterData" localSheetId="2" hidden="1">補助金支出一覧!$A$6:$J$13</definedName>
    <definedName name="Z_B999EF1A_05D7_45C0_96D4_233228D48054_.wvu.FilterData" localSheetId="2" hidden="1">補助金支出一覧!$A$3:$J$13</definedName>
    <definedName name="Z_BABE49F0_6EF1_4B82_946E_A16E6E202E91_.wvu.Cols" localSheetId="2" hidden="1">補助金支出一覧!#REF!</definedName>
    <definedName name="Z_BABE49F0_6EF1_4B82_946E_A16E6E202E91_.wvu.FilterData" localSheetId="2" hidden="1">補助金支出一覧!$A$7:$J$13</definedName>
    <definedName name="Z_BABE49F0_6EF1_4B82_946E_A16E6E202E91_.wvu.PrintArea" localSheetId="1" hidden="1">表紙!$A$1:$A$14</definedName>
    <definedName name="Z_BABE49F0_6EF1_4B82_946E_A16E6E202E91_.wvu.PrintArea" localSheetId="2" hidden="1">補助金支出一覧!$A$1:$J$13</definedName>
    <definedName name="Z_BABE49F0_6EF1_4B82_946E_A16E6E202E91_.wvu.PrintTitles" localSheetId="2" hidden="1">補助金支出一覧!$A:$C,補助金支出一覧!$3:$6</definedName>
    <definedName name="Z_BBE36972_C8C0_4D2B_AB8E_FA08D4405633_.wvu.FilterData" localSheetId="2" hidden="1">補助金支出一覧!$A$7:$J$13</definedName>
    <definedName name="Z_BC3CD404_762B_4772_9E0E_190433B5A241_.wvu.FilterData" localSheetId="2" hidden="1">補助金支出一覧!$A$6:$J$13</definedName>
    <definedName name="Z_CB684DD3_2393_45C8_A0B4_4CB76E5773B1_.wvu.FilterData" localSheetId="2" hidden="1">補助金支出一覧!$A$6:$J$13</definedName>
    <definedName name="Z_CFD98723_68ED_407F_8627_93A0986154A1_.wvu.FilterData" localSheetId="2" hidden="1">補助金支出一覧!$A$3:$J$13</definedName>
    <definedName name="Z_CFE4980C_0C35_49E6_8999_5B5ECAEF03EB_.wvu.FilterData" localSheetId="2" hidden="1">補助金支出一覧!$A$6:$J$13</definedName>
    <definedName name="Z_D406C127_9387_4A2B_9A85_A6BA4AC32A67_.wvu.FilterData" localSheetId="2" hidden="1">補助金支出一覧!$A$6:$J$13</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補助金支出一覧!$A$6:$J$13</definedName>
    <definedName name="Z_D5B9F501_40C2_485D_A8DD_76C9AFDA146B_.wvu.PrintArea" localSheetId="1" hidden="1">表紙!$A$1:$A$13</definedName>
    <definedName name="Z_D5B9F501_40C2_485D_A8DD_76C9AFDA146B_.wvu.PrintArea" localSheetId="2" hidden="1">補助金支出一覧!$A$1:$J$13</definedName>
    <definedName name="Z_D5B9F501_40C2_485D_A8DD_76C9AFDA146B_.wvu.PrintTitles" localSheetId="2" hidden="1">補助金支出一覧!$A:$C,補助金支出一覧!$3:$6</definedName>
    <definedName name="Z_DC2705CD_12E2_4E42_A224_7C6021C40418_.wvu.FilterData" localSheetId="2" hidden="1">補助金支出一覧!$A$6:$J$13</definedName>
    <definedName name="Z_DCFFEA14_E5FD_4BA4_9FF6_7F90ED8251C4_.wvu.FilterData" localSheetId="2" hidden="1">補助金支出一覧!$A$6:$J$13</definedName>
    <definedName name="Z_E18F9A6E_C6E5_4E72_90E2_949EFB870706_.wvu.FilterData" localSheetId="2" hidden="1">補助金支出一覧!$A$6:$J$13</definedName>
    <definedName name="Z_E1A46B07_D6D8_4219_B694_3633A690E562_.wvu.Cols" localSheetId="2" hidden="1">補助金支出一覧!#REF!</definedName>
    <definedName name="Z_E1A46B07_D6D8_4219_B694_3633A690E562_.wvu.FilterData" localSheetId="2" hidden="1">補助金支出一覧!$A$7:$J$13</definedName>
    <definedName name="Z_E1A46B07_D6D8_4219_B694_3633A690E562_.wvu.PrintArea" localSheetId="1" hidden="1">表紙!$A$1:$A$14</definedName>
    <definedName name="Z_E1A46B07_D6D8_4219_B694_3633A690E562_.wvu.PrintArea" localSheetId="2" hidden="1">補助金支出一覧!$A$1:$J$13</definedName>
    <definedName name="Z_E1A46B07_D6D8_4219_B694_3633A690E562_.wvu.PrintTitles" localSheetId="2" hidden="1">補助金支出一覧!$A:$C,補助金支出一覧!$3:$6</definedName>
    <definedName name="Z_E32D59A5_5F29_4F6B_9913_6C2BEF207250_.wvu.FilterData" localSheetId="2" hidden="1">補助金支出一覧!$A$3:$J$13</definedName>
    <definedName name="Z_E827AF52_889A_4F50_A39E_F0E1D36CA732_.wvu.FilterData" localSheetId="2" hidden="1">補助金支出一覧!$A$3:$J$13</definedName>
    <definedName name="Z_E91FE733_2DC0_4D6E_9E09_D966F2A9CD10_.wvu.FilterData" localSheetId="2" hidden="1">補助金支出一覧!$A$6:$J$13</definedName>
    <definedName name="Z_EA5D738F_A523_4125_A52E_7467A3141118_.wvu.FilterData" localSheetId="2" hidden="1">補助金支出一覧!$A$7:$O$13</definedName>
    <definedName name="Z_EF4958F7_C967_406D_B6C3_0A71EB1BC7C2_.wvu.Cols" localSheetId="2" hidden="1">補助金支出一覧!#REF!</definedName>
    <definedName name="Z_EF4958F7_C967_406D_B6C3_0A71EB1BC7C2_.wvu.FilterData" localSheetId="2" hidden="1">補助金支出一覧!$A$3:$J$13</definedName>
    <definedName name="Z_EF4958F7_C967_406D_B6C3_0A71EB1BC7C2_.wvu.PrintArea" localSheetId="2" hidden="1">補助金支出一覧!$A$1:$J$13</definedName>
    <definedName name="Z_EF4958F7_C967_406D_B6C3_0A71EB1BC7C2_.wvu.PrintTitles" localSheetId="2" hidden="1">補助金支出一覧!$A:$C,補助金支出一覧!$1:$6</definedName>
    <definedName name="Z_F045A49B_E55F_4942_AE2D_52C51D7C09B3_.wvu.FilterData" localSheetId="2" hidden="1">補助金支出一覧!$A$6:$J$13</definedName>
    <definedName name="Z_F28D30B6_0373_4E07_84D0_E9BEE9C7F7FF_.wvu.FilterData" localSheetId="2" hidden="1">補助金支出一覧!$A$5:$R$12</definedName>
    <definedName name="Z_FB5021A6_9F8B_4D27_8277_BB6CC854E5F0_.wvu.FilterData" localSheetId="2" hidden="1">補助金支出一覧!$A$6:$J$13</definedName>
    <definedName name="Z_FE1A2E21_B9AB_43A7_93E3_26AD46D72278_.wvu.FilterData" localSheetId="2" hidden="1">補助金支出一覧!$A$6:$J$13</definedName>
  </definedNames>
  <calcPr calcId="162913"/>
  <customWorkbookViews>
    <customWorkbookView name="福井　貴巳 - 個人用ビュー" guid="{89CFD966-126F-414B-94EC-2C1358CF5DA9}"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kuwaoka - 個人用ビュー" guid="{99E3FE3A-7B49-48B4-BEFD-0DD64952A046}" mergeInterval="0" personalView="1" maximized="1" xWindow="-8" yWindow="-8" windowWidth="1382" windowHeight="744" tabRatio="641" activeSheetId="4"/>
    <customWorkbookView name="今井 - 個人用ビュー" guid="{315230D8-F0E9-48EF-90D6-9C6D7FFE9006}" mergeInterval="0" personalView="1" maximized="1" windowWidth="1362" windowHeight="538" tabRatio="641" activeSheetId="4"/>
    <customWorkbookView name="奥 隆幸 - 個人用ビュー" guid="{262EDA3B-7785-4483-8C7E-BCBD0D6A995B}" mergeInterval="0" personalView="1" maximized="1" windowWidth="1362" windowHeight="502" tabRatio="641" activeSheetId="4"/>
    <customWorkbookView name="松村 - 個人用ビュー" guid="{5A027B3F-4BDA-4D5B-99A1-C2E547422488}" mergeInterval="0" personalView="1" xWindow="-10" yWindow="44" windowWidth="1003" windowHeight="442" tabRatio="641" activeSheetId="4"/>
    <customWorkbookView name="能仁　智勇 - 個人用ビュー" guid="{240C352A-D6EF-4728-9219-DD6B528CE022}" mergeInterval="0" personalView="1" maximized="1" windowWidth="1362" windowHeight="520" tabRatio="641" activeSheetId="4"/>
    <customWorkbookView name="村上 - 個人用ビュー" guid="{E1A46B07-D6D8-4219-B694-3633A690E562}" mergeInterval="0" personalView="1" xWindow="-136" yWindow="22" windowWidth="876" windowHeight="491" tabRatio="641" activeSheetId="4"/>
    <customWorkbookView name="奥の方 - 個人用ビュー" guid="{D5B9F501-40C2-485D-A8DD-76C9AFDA146B}" mergeInterval="0" personalView="1" maximized="1" xWindow="1" yWindow="1" windowWidth="1362" windowHeight="518" tabRatio="742" activeSheetId="4" showComments="commIndAndComment"/>
    <customWorkbookView name="i9850149 - 個人用ビュー" guid="{ACA2E6CC-2B3E-4AB8-A723-880E1F3C7DC6}" mergeInterval="0" personalView="1" maximized="1" xWindow="1" yWindow="1" windowWidth="1362" windowHeight="541" tabRatio="598" activeSheetId="1"/>
    <customWorkbookView name="i4151837 - 個人用ビュー" guid="{B999EF1A-05D7-45C0-96D4-233228D48054}" mergeInterval="0" personalView="1" maximized="1" xWindow="1" yWindow="1" windowWidth="1362" windowHeight="541" tabRatio="598" activeSheetId="1"/>
    <customWorkbookView name="yamada - 個人用ビュー" guid="{E827AF52-889A-4F50-A39E-F0E1D36CA732}" mergeInterval="0" personalView="1" maximized="1" xWindow="1" yWindow="1" windowWidth="1362" windowHeight="541" activeSheetId="1"/>
    <customWorkbookView name="nishida naomi - 個人用ビュー" guid="{793DB2A3-A580-43E4-BA65-5104FE123C5C}" mergeInterval="0" personalView="1" maximized="1" xWindow="1" yWindow="1" windowWidth="1345" windowHeight="529" tabRatio="598" activeSheetId="1"/>
    <customWorkbookView name="i9753250 - 個人用ビュー" guid="{0278E81E-B992-4858-B1F1-C546269A93CE}" mergeInterval="0" personalView="1" maximized="1" xWindow="1" yWindow="1" windowWidth="1362" windowHeight="541" tabRatio="598" activeSheetId="1"/>
    <customWorkbookView name="松久　響 - 個人用ビュー" guid="{92B42E46-A1C4-4CA2-980F-E48586F08DAF}" mergeInterval="0" personalView="1" maximized="1" xWindow="1" yWindow="1" windowWidth="1362" windowHeight="541" tabRatio="598" activeSheetId="1" showComments="commIndAndComment"/>
    <customWorkbookView name="梅屋　剛 - 個人用ビュー" guid="{02582FD4-22F5-45D4-89DD-F12122EDCA8D}" mergeInterval="0" personalView="1" maximized="1" xWindow="1" yWindow="1" windowWidth="1362" windowHeight="541" activeSheetId="1"/>
    <customWorkbookView name="山口　貴志 - 個人用ビュー" guid="{6B6D9B8F-C1A0-4D01-BB1A-0042036F4AFB}" mergeInterval="0" personalView="1" maximized="1" windowWidth="1020" windowHeight="577" tabRatio="599" activeSheetId="10"/>
    <customWorkbookView name="i4620109 - 個人用ビュー" guid="{74434990-3D7C-4E2C-895E-65FA4F178439}" mergeInterval="0" personalView="1" maximized="1" windowWidth="1020" windowHeight="527" tabRatio="599" activeSheetId="12"/>
    <customWorkbookView name="小林　直子 - 個人用ビュー" guid="{D7827C7D-3559-4792-977E-D477B4AEF1A4}" mergeInterval="0" personalView="1" maximized="1" windowWidth="1020" windowHeight="524" tabRatio="599" activeSheetId="10"/>
    <customWorkbookView name="田阪幸司 - 個人用ビュー" guid="{109441FB-5D27-4261-97F8-D74F3C56EAAC}" mergeInterval="0" personalView="1" maximized="1" xWindow="1" yWindow="1" windowWidth="1356" windowHeight="541" tabRatio="598" activeSheetId="1"/>
    <customWorkbookView name="横峯　憲司 - 個人用ビュー" guid="{0C01144D-7C18-4EBC-809D-CD9A6873B9A4}" mergeInterval="0" personalView="1" maximized="1" xWindow="1" yWindow="1" windowWidth="1362" windowHeight="541" tabRatio="598" activeSheetId="1"/>
    <customWorkbookView name="濱 - 個人用ビュー" guid="{478A226C-3819-494B-B75C-6F13CE721740}" mergeInterval="0" personalView="1" maximized="1" xWindow="1" yWindow="1" windowWidth="1362" windowHeight="537" tabRatio="598" activeSheetId="1"/>
    <customWorkbookView name="宮本　剛志 - 個人用ビュー" guid="{D18F99F9-2699-41E5-8BC4-2A5C905B9FC5}" mergeInterval="0" personalView="1" maximized="1" xWindow="1" yWindow="1" windowWidth="1362" windowHeight="541" activeSheetId="1"/>
    <customWorkbookView name="吉武 - 個人用ビュー" guid="{247AED13-9FF5-493F-B3CC-F0F54BD3CEAB}" mergeInterval="0" personalView="1" maximized="1" xWindow="1" yWindow="1" windowWidth="1362" windowHeight="518" tabRatio="598" activeSheetId="1"/>
    <customWorkbookView name="白井淳蔵 - 個人用ビュー" guid="{EF4958F7-C967-406D-B6C3-0A71EB1BC7C2}" mergeInterval="0" personalView="1" maximized="1" xWindow="1" yWindow="1" windowWidth="1362" windowHeight="537" tabRatio="598" activeSheetId="1"/>
    <customWorkbookView name="i5121083 - 個人用ビュー" guid="{0B74C060-4A33-4431-9DFE-1F231A63AF57}" mergeInterval="0" personalView="1" maximized="1" xWindow="1" yWindow="1" windowWidth="1362" windowHeight="541" tabRatio="598" activeSheetId="1"/>
    <customWorkbookView name="古根川聡美 - 個人用ビュー" guid="{1ACC0038-298A-4F81-98A5-674304C957A4}" mergeInterval="0" personalView="1" maximized="1" xWindow="1" yWindow="1" windowWidth="1362" windowHeight="541" tabRatio="598" activeSheetId="1" showComments="commIndAndComment"/>
    <customWorkbookView name="能仁 - 個人用ビュー" guid="{92EB4CEB-97A4-4C6F-8A85-9576CD8D52F9}" mergeInterval="0" personalView="1" maximized="1" xWindow="1" yWindow="1" windowWidth="1362" windowHeight="541" tabRatio="819" activeSheetId="4" showComments="commIndAndComment"/>
    <customWorkbookView name="松村茂 - 個人用ビュー" guid="{1E2933A3-7908-4D15-BE44-27C74903096F}" mergeInterval="0" personalView="1" maximized="1" xWindow="1" yWindow="1" windowWidth="1362" windowHeight="518" tabRatio="742" activeSheetId="4"/>
    <customWorkbookView name="大阪市 - 個人用ビュー" guid="{866F98CE-B449-4C80-80CD-897DBB025239}" mergeInterval="0" personalView="1" maximized="1" windowWidth="1362" windowHeight="538" tabRatio="641" activeSheetId="4"/>
    <customWorkbookView name="辻　紘司 - 個人用ビュー" guid="{BABE49F0-6EF1-4B82-946E-A16E6E202E91}" mergeInterval="0" personalView="1" maximized="1" windowWidth="1362" windowHeight="520" tabRatio="641" activeSheetId="3"/>
    <customWorkbookView name="しばしん - 個人用ビュー" guid="{4FA3AD9B-1298-4C96-AD3F-A54B405485B0}" mergeInterval="0" personalView="1" maximized="1" xWindow="-8" yWindow="-8" windowWidth="1382" windowHeight="744" tabRatio="641" activeSheetId="4"/>
  </customWorkbookViews>
</workbook>
</file>

<file path=xl/calcChain.xml><?xml version="1.0" encoding="utf-8"?>
<calcChain xmlns="http://schemas.openxmlformats.org/spreadsheetml/2006/main">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<sst xmlns="http://schemas.openxmlformats.org/spreadsheetml/2006/main" count="245" uniqueCount="149">
  <si>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</si>
  <si>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</si>
  <si>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</si>
  <si>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</si>
  <si>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</si>
  <si>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</si>
  <si>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</si>
  <si>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</si>
  <si>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</si>
  <si>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</si>
  <si>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</si>
  <si>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</si>
  <si>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</si>
  <si>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</si>
  <si>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</si>
  <si>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</si>
  <si>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</si>
  <si>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</si>
  <si>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</si>
  <si>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</si>
  <si>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</si>
  <si>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</si>
  <si>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</si>
  <si>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</si>
  <si>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</si>
  <si>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</si>
  <si>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</si>
  <si>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</si>
  <si>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</si>
  <si>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</si>
  <si>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</si>
  <si>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</si>
  <si>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</si>
  <si>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</si>
  <si>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</si>
  <si>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</si>
  <si>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</si>
  <si>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</si>
  <si>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</si>
  <si>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</si>
  <si>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</si>
  <si>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</si>
  <si>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</si>
  <si>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</si>
  <si>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</si>
  <si>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</si>
  <si>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</si>
  <si>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</si>
  <si>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</si>
  <si>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</si>
  <si>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終期又は次回検証年度</t>
    <rPh sb="0" eb="2">
      <t>シュウキ</t>
    </rPh>
    <rPh sb="2" eb="3">
      <t>マタ</t>
    </rPh>
    <rPh sb="4" eb="6">
      <t>ジカイ</t>
    </rPh>
    <rPh sb="6" eb="8">
      <t>ケンショウ</t>
    </rPh>
    <rPh sb="8" eb="10">
      <t>ネンド</t>
    </rPh>
    <phoneticPr fontId="2"/>
  </si>
  <si>
    <t>危機</t>
    <rPh sb="0" eb="2">
      <t>キキ</t>
    </rPh>
    <phoneticPr fontId="2"/>
  </si>
  <si>
    <t>経戦</t>
    <rPh sb="0" eb="1">
      <t>ケイ</t>
    </rPh>
    <rPh sb="1" eb="2">
      <t>セン</t>
    </rPh>
    <phoneticPr fontId="2"/>
  </si>
  <si>
    <t>H27</t>
  </si>
  <si>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</si>
  <si>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</si>
  <si>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</si>
  <si>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</si>
  <si>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</si>
  <si>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</si>
  <si>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</si>
  <si>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</si>
  <si>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</si>
  <si>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</si>
  <si>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</si>
  <si>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</si>
  <si>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</si>
  <si>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</si>
  <si>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</si>
  <si>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</si>
  <si>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</si>
  <si>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</si>
  <si>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</si>
  <si>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</si>
  <si>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</si>
  <si>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</si>
  <si>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</si>
  <si>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</si>
  <si>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</si>
  <si>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</si>
  <si>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</si>
  <si>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</si>
  <si>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</si>
  <si>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</si>
  <si>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</si>
  <si>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</si>
  <si>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</si>
  <si>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</si>
  <si>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</si>
  <si>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</si>
  <si>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</si>
  <si>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</si>
  <si>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</si>
  <si>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</si>
  <si>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</si>
  <si>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</si>
  <si>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</si>
  <si>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</si>
  <si>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</si>
  <si>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</si>
  <si>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</si>
  <si>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</si>
  <si>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</si>
  <si>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</si>
  <si>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</si>
  <si>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</si>
  <si>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</si>
  <si>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</si>
  <si>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</si>
  <si>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</si>
  <si>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</si>
  <si>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</si>
  <si>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</si>
  <si>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</si>
  <si>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</si>
  <si>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</si>
  <si>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</si>
  <si>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</si>
  <si>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</si>
  <si>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 xml:space="preserve">地下街防災推進事業に要する経費の一部を本市が補助することにより、都市における重要な歩行者ネットワークを形成している地下街の防災対策の推進を図ることで災害に強い都市の形成を図り、もって公共の福祉に寄与することを目的とする
</t>
  </si>
  <si>
    <t>（単位:円）</t>
  </si>
  <si>
    <t>事業
開始年度</t>
    <phoneticPr fontId="2"/>
  </si>
  <si>
    <t>地下街防災推進事業費補助金</t>
  </si>
  <si>
    <t>既設児童遊園等の遊具その他の設備の管理・更新または増設に対して補助することで、児童に適切な遊び場を与え、その健全な育成と各種の事故防止に資することを目的とする</t>
    <rPh sb="0" eb="2">
      <t>キセツ</t>
    </rPh>
    <rPh sb="2" eb="4">
      <t>ジドウ</t>
    </rPh>
    <rPh sb="4" eb="6">
      <t>ユウエン</t>
    </rPh>
    <rPh sb="6" eb="7">
      <t>トウ</t>
    </rPh>
    <rPh sb="8" eb="10">
      <t>ユウグ</t>
    </rPh>
    <rPh sb="12" eb="13">
      <t>タ</t>
    </rPh>
    <rPh sb="14" eb="16">
      <t>セツビ</t>
    </rPh>
    <rPh sb="17" eb="19">
      <t>カンリ</t>
    </rPh>
    <rPh sb="20" eb="22">
      <t>コウシン</t>
    </rPh>
    <rPh sb="25" eb="27">
      <t>ゾウセツ</t>
    </rPh>
    <rPh sb="28" eb="29">
      <t>タイ</t>
    </rPh>
    <rPh sb="31" eb="33">
      <t>ホジョ</t>
    </rPh>
    <rPh sb="39" eb="41">
      <t>ジドウ</t>
    </rPh>
    <rPh sb="42" eb="44">
      <t>テキセツ</t>
    </rPh>
    <rPh sb="45" eb="46">
      <t>アソ</t>
    </rPh>
    <rPh sb="47" eb="48">
      <t>バ</t>
    </rPh>
    <rPh sb="49" eb="50">
      <t>アタ</t>
    </rPh>
    <rPh sb="54" eb="56">
      <t>ケンゼン</t>
    </rPh>
    <rPh sb="57" eb="59">
      <t>イクセイ</t>
    </rPh>
    <rPh sb="60" eb="62">
      <t>カクシュ</t>
    </rPh>
    <rPh sb="63" eb="65">
      <t>ジコ</t>
    </rPh>
    <rPh sb="65" eb="67">
      <t>ボウシ</t>
    </rPh>
    <rPh sb="68" eb="69">
      <t>シ</t>
    </rPh>
    <rPh sb="74" eb="76">
      <t>モクテキ</t>
    </rPh>
    <phoneticPr fontId="0"/>
  </si>
  <si>
    <t>S48</t>
  </si>
  <si>
    <t>H3</t>
  </si>
  <si>
    <t>30年度予算
（予算現計）</t>
    <rPh sb="2" eb="4">
      <t>ネンド</t>
    </rPh>
    <rPh sb="4" eb="6">
      <t>ヨサン</t>
    </rPh>
    <rPh sb="8" eb="10">
      <t>ヨサン</t>
    </rPh>
    <rPh sb="10" eb="12">
      <t>ゲンケイ</t>
    </rPh>
    <phoneticPr fontId="2"/>
  </si>
  <si>
    <t>30年度支出金額</t>
    <rPh sb="2" eb="4">
      <t>ネンド</t>
    </rPh>
    <rPh sb="4" eb="6">
      <t>シシュツ</t>
    </rPh>
    <rPh sb="6" eb="7">
      <t>キン</t>
    </rPh>
    <rPh sb="7" eb="8">
      <t>ガク</t>
    </rPh>
    <phoneticPr fontId="2"/>
  </si>
  <si>
    <t>29年度支出額</t>
    <rPh sb="2" eb="4">
      <t>ネンド</t>
    </rPh>
    <rPh sb="4" eb="6">
      <t>シシュツ</t>
    </rPh>
    <rPh sb="6" eb="7">
      <t>ガク</t>
    </rPh>
    <phoneticPr fontId="2"/>
  </si>
  <si>
    <t>建設局
道路部調整課</t>
    <rPh sb="0" eb="3">
      <t>ケンセツキョク</t>
    </rPh>
    <rPh sb="4" eb="6">
      <t>ドウロ</t>
    </rPh>
    <rPh sb="6" eb="7">
      <t>ブ</t>
    </rPh>
    <rPh sb="7" eb="10">
      <t>チョウセイカ</t>
    </rPh>
    <phoneticPr fontId="3"/>
  </si>
  <si>
    <t>建設局
公園緑化部
緑化課</t>
    <rPh sb="0" eb="3">
      <t>ケンセツキョク</t>
    </rPh>
    <rPh sb="4" eb="6">
      <t>コウエン</t>
    </rPh>
    <rPh sb="6" eb="8">
      <t>リョクカ</t>
    </rPh>
    <rPh sb="8" eb="9">
      <t>ブ</t>
    </rPh>
    <rPh sb="10" eb="12">
      <t>リョクカ</t>
    </rPh>
    <rPh sb="12" eb="13">
      <t>カ</t>
    </rPh>
    <phoneticPr fontId="3"/>
  </si>
  <si>
    <t>児童遊園整備費補助金</t>
    <rPh sb="0" eb="2">
      <t>ジドウ</t>
    </rPh>
    <rPh sb="2" eb="4">
      <t>ユウエン</t>
    </rPh>
    <rPh sb="4" eb="7">
      <t>セイビヒ</t>
    </rPh>
    <rPh sb="7" eb="10">
      <t>ホジョキン</t>
    </rPh>
    <phoneticPr fontId="3"/>
  </si>
  <si>
    <t>児童遊園活動費補助金</t>
    <rPh sb="0" eb="2">
      <t>ジドウ</t>
    </rPh>
    <rPh sb="2" eb="4">
      <t>ユウエン</t>
    </rPh>
    <rPh sb="4" eb="6">
      <t>カツドウ</t>
    </rPh>
    <rPh sb="6" eb="7">
      <t>ヒ</t>
    </rPh>
    <rPh sb="7" eb="10">
      <t>ホジョキン</t>
    </rPh>
    <phoneticPr fontId="3"/>
  </si>
  <si>
    <t>保存樹、保存樹林等補助金</t>
    <rPh sb="0" eb="2">
      <t>ホゾン</t>
    </rPh>
    <rPh sb="2" eb="3">
      <t>ジュ</t>
    </rPh>
    <rPh sb="4" eb="6">
      <t>ホゾン</t>
    </rPh>
    <rPh sb="6" eb="9">
      <t>ジュリントウ</t>
    </rPh>
    <rPh sb="9" eb="12">
      <t>ホジョキン</t>
    </rPh>
    <phoneticPr fontId="3"/>
  </si>
  <si>
    <t>地下街管理会社が行う地下街防災推進計画に基づき実施する防災推進事業(躯体耐力補強、耐震対策、天井部の改修及び避難誘導施設の整備)に要する経費の1/3を補助する</t>
    <rPh sb="65" eb="66">
      <t>ヨウ</t>
    </rPh>
    <rPh sb="68" eb="70">
      <t>ケイヒ</t>
    </rPh>
    <rPh sb="75" eb="77">
      <t>ホジョ</t>
    </rPh>
    <phoneticPr fontId="3"/>
  </si>
  <si>
    <t xml:space="preserve">児童遊園等を維持管理する団体等に対し、整備費に係る経費を補助対象とし、1/2かつ上限を、児童遊園の面積が150㎡以上で75,000円、150㎡未満で37,500円を上限として補助する
</t>
    <rPh sb="0" eb="2">
      <t>ジドウ</t>
    </rPh>
    <rPh sb="2" eb="4">
      <t>ユウエン</t>
    </rPh>
    <rPh sb="4" eb="5">
      <t>トウ</t>
    </rPh>
    <rPh sb="6" eb="8">
      <t>イジ</t>
    </rPh>
    <rPh sb="8" eb="10">
      <t>カンリ</t>
    </rPh>
    <rPh sb="12" eb="14">
      <t>ダンタイ</t>
    </rPh>
    <rPh sb="14" eb="15">
      <t>トウ</t>
    </rPh>
    <rPh sb="16" eb="17">
      <t>タイ</t>
    </rPh>
    <rPh sb="19" eb="22">
      <t>セイビヒ</t>
    </rPh>
    <rPh sb="23" eb="24">
      <t>カカ</t>
    </rPh>
    <rPh sb="25" eb="27">
      <t>ケイヒ</t>
    </rPh>
    <rPh sb="28" eb="30">
      <t>ホジョ</t>
    </rPh>
    <rPh sb="30" eb="32">
      <t>タイショウ</t>
    </rPh>
    <rPh sb="40" eb="42">
      <t>ジョウゲン</t>
    </rPh>
    <rPh sb="44" eb="46">
      <t>ジドウ</t>
    </rPh>
    <rPh sb="46" eb="48">
      <t>ユウエン</t>
    </rPh>
    <rPh sb="49" eb="51">
      <t>メンセキ</t>
    </rPh>
    <rPh sb="56" eb="58">
      <t>イジョウ</t>
    </rPh>
    <rPh sb="65" eb="66">
      <t>エン</t>
    </rPh>
    <rPh sb="71" eb="73">
      <t>ミマン</t>
    </rPh>
    <rPh sb="80" eb="81">
      <t>エン</t>
    </rPh>
    <rPh sb="82" eb="84">
      <t>ジョウゲン</t>
    </rPh>
    <rPh sb="87" eb="89">
      <t>ホジョ</t>
    </rPh>
    <phoneticPr fontId="0"/>
  </si>
  <si>
    <t xml:space="preserve">児童遊園等を維持することを目的に、地域住民で自主的に組織された団体等に対して活動費を補助することで、児童に適切な遊び場を与え、その健全な育成と各種の事故防止に資することを目的とする
</t>
    <rPh sb="35" eb="36">
      <t>タイ</t>
    </rPh>
    <rPh sb="38" eb="40">
      <t>カツドウ</t>
    </rPh>
    <rPh sb="40" eb="41">
      <t>ヒ</t>
    </rPh>
    <rPh sb="42" eb="44">
      <t>ホジョ</t>
    </rPh>
    <rPh sb="50" eb="52">
      <t>ジドウ</t>
    </rPh>
    <rPh sb="53" eb="55">
      <t>テキセツ</t>
    </rPh>
    <rPh sb="56" eb="57">
      <t>アソ</t>
    </rPh>
    <rPh sb="58" eb="59">
      <t>バ</t>
    </rPh>
    <rPh sb="60" eb="61">
      <t>アタ</t>
    </rPh>
    <rPh sb="65" eb="67">
      <t>ケンゼン</t>
    </rPh>
    <rPh sb="68" eb="70">
      <t>イクセイ</t>
    </rPh>
    <rPh sb="71" eb="73">
      <t>カクシュ</t>
    </rPh>
    <rPh sb="74" eb="76">
      <t>ジコ</t>
    </rPh>
    <rPh sb="76" eb="78">
      <t>ボウシ</t>
    </rPh>
    <rPh sb="79" eb="80">
      <t>シ</t>
    </rPh>
    <rPh sb="85" eb="87">
      <t>モクテキ</t>
    </rPh>
    <phoneticPr fontId="3"/>
  </si>
  <si>
    <t>児童遊園等の維持管理するための活動にかかる経費を補助対象とし、1/2以内かつ上限を2万円とする</t>
    <rPh sb="0" eb="2">
      <t>ジドウ</t>
    </rPh>
    <rPh sb="2" eb="4">
      <t>ユウエン</t>
    </rPh>
    <rPh sb="4" eb="5">
      <t>トウ</t>
    </rPh>
    <rPh sb="6" eb="8">
      <t>イジ</t>
    </rPh>
    <rPh sb="8" eb="10">
      <t>カンリ</t>
    </rPh>
    <rPh sb="15" eb="17">
      <t>カツドウ</t>
    </rPh>
    <rPh sb="21" eb="23">
      <t>ケイヒ</t>
    </rPh>
    <rPh sb="24" eb="26">
      <t>ホジョ</t>
    </rPh>
    <rPh sb="26" eb="28">
      <t>タイショウ</t>
    </rPh>
    <rPh sb="34" eb="36">
      <t>イナイ</t>
    </rPh>
    <rPh sb="38" eb="40">
      <t>ジョウゲン</t>
    </rPh>
    <rPh sb="42" eb="44">
      <t>マンエン</t>
    </rPh>
    <phoneticPr fontId="3"/>
  </si>
  <si>
    <t>保存樹・保存樹林等貴重な緑の保全、育成を図るために維持管理を行う者に対し、必要な経費の一部を助成することにより、都市の自然的環境の保全、維持及び景観の向上に寄与することを目的とする</t>
    <rPh sb="0" eb="2">
      <t>ホゾン</t>
    </rPh>
    <rPh sb="2" eb="3">
      <t>ジュ</t>
    </rPh>
    <rPh sb="4" eb="6">
      <t>ホゾン</t>
    </rPh>
    <rPh sb="6" eb="8">
      <t>ジュリン</t>
    </rPh>
    <rPh sb="8" eb="9">
      <t>トウ</t>
    </rPh>
    <rPh sb="9" eb="11">
      <t>キチョウ</t>
    </rPh>
    <rPh sb="12" eb="13">
      <t>ミドリ</t>
    </rPh>
    <rPh sb="14" eb="16">
      <t>ホゼン</t>
    </rPh>
    <rPh sb="17" eb="19">
      <t>イクセイ</t>
    </rPh>
    <rPh sb="20" eb="21">
      <t>ハカ</t>
    </rPh>
    <rPh sb="25" eb="27">
      <t>イジ</t>
    </rPh>
    <rPh sb="27" eb="29">
      <t>カンリ</t>
    </rPh>
    <rPh sb="30" eb="31">
      <t>オコナ</t>
    </rPh>
    <rPh sb="32" eb="33">
      <t>モノ</t>
    </rPh>
    <rPh sb="34" eb="35">
      <t>タイ</t>
    </rPh>
    <rPh sb="37" eb="39">
      <t>ヒツヨウ</t>
    </rPh>
    <rPh sb="40" eb="42">
      <t>ケイヒ</t>
    </rPh>
    <rPh sb="43" eb="45">
      <t>イチブ</t>
    </rPh>
    <rPh sb="46" eb="48">
      <t>ジョセイ</t>
    </rPh>
    <rPh sb="56" eb="58">
      <t>トシ</t>
    </rPh>
    <rPh sb="59" eb="62">
      <t>シゼンテキ</t>
    </rPh>
    <rPh sb="62" eb="64">
      <t>カンキョウ</t>
    </rPh>
    <rPh sb="65" eb="67">
      <t>ホゼン</t>
    </rPh>
    <rPh sb="68" eb="70">
      <t>イジ</t>
    </rPh>
    <rPh sb="70" eb="71">
      <t>オヨ</t>
    </rPh>
    <rPh sb="72" eb="74">
      <t>ケイカン</t>
    </rPh>
    <rPh sb="75" eb="77">
      <t>コウジョウ</t>
    </rPh>
    <rPh sb="78" eb="80">
      <t>キヨ</t>
    </rPh>
    <rPh sb="85" eb="87">
      <t>モクテキ</t>
    </rPh>
    <phoneticPr fontId="3"/>
  </si>
  <si>
    <t xml:space="preserve">都市の美観風致を維持するための樹木の保存に関する法律および同施行令に基づき、大阪市が保存樹・保存樹林として指定した樹木の保全を図るため、その維持管理を行うものに対して、1年につき10万円を上限として、対象経費の1/2以内の額を助成する
</t>
    <rPh sb="0" eb="2">
      <t>トシ</t>
    </rPh>
    <rPh sb="3" eb="5">
      <t>ビカン</t>
    </rPh>
    <rPh sb="5" eb="7">
      <t>フウチ</t>
    </rPh>
    <rPh sb="8" eb="10">
      <t>イジ</t>
    </rPh>
    <rPh sb="15" eb="17">
      <t>ジュモク</t>
    </rPh>
    <rPh sb="18" eb="20">
      <t>ホゾン</t>
    </rPh>
    <rPh sb="21" eb="22">
      <t>カン</t>
    </rPh>
    <rPh sb="24" eb="26">
      <t>ホウリツ</t>
    </rPh>
    <rPh sb="29" eb="30">
      <t>ドウ</t>
    </rPh>
    <rPh sb="30" eb="32">
      <t>シコウ</t>
    </rPh>
    <rPh sb="32" eb="33">
      <t>レイ</t>
    </rPh>
    <rPh sb="34" eb="35">
      <t>モト</t>
    </rPh>
    <rPh sb="38" eb="41">
      <t>オオサカシ</t>
    </rPh>
    <rPh sb="42" eb="44">
      <t>ホゾン</t>
    </rPh>
    <rPh sb="44" eb="45">
      <t>ジュ</t>
    </rPh>
    <rPh sb="46" eb="48">
      <t>ホゾン</t>
    </rPh>
    <rPh sb="48" eb="50">
      <t>ジュリン</t>
    </rPh>
    <rPh sb="53" eb="55">
      <t>シテイ</t>
    </rPh>
    <rPh sb="57" eb="59">
      <t>ジュモク</t>
    </rPh>
    <rPh sb="60" eb="62">
      <t>ホゼン</t>
    </rPh>
    <rPh sb="63" eb="64">
      <t>ハカ</t>
    </rPh>
    <rPh sb="70" eb="72">
      <t>イジ</t>
    </rPh>
    <rPh sb="72" eb="74">
      <t>カンリ</t>
    </rPh>
    <rPh sb="75" eb="76">
      <t>オコナ</t>
    </rPh>
    <rPh sb="80" eb="81">
      <t>タイ</t>
    </rPh>
    <rPh sb="85" eb="86">
      <t>ネン</t>
    </rPh>
    <rPh sb="91" eb="93">
      <t>マンエン</t>
    </rPh>
    <rPh sb="94" eb="96">
      <t>ジョウゲン</t>
    </rPh>
    <rPh sb="100" eb="102">
      <t>タイショウ</t>
    </rPh>
    <rPh sb="102" eb="104">
      <t>ケイヒ</t>
    </rPh>
    <rPh sb="108" eb="110">
      <t>イナイ</t>
    </rPh>
    <rPh sb="111" eb="112">
      <t>ガク</t>
    </rPh>
    <rPh sb="113" eb="115">
      <t>ジョセイ</t>
    </rPh>
    <phoneticPr fontId="0"/>
  </si>
  <si>
    <t>R2</t>
    <phoneticPr fontId="2"/>
  </si>
  <si>
    <t>Ｈ30</t>
    <phoneticPr fontId="2"/>
  </si>
  <si>
    <t>大阪地下街(株)</t>
    <phoneticPr fontId="3"/>
  </si>
  <si>
    <t>大宮神社 等</t>
    <rPh sb="0" eb="2">
      <t>オオミヤ</t>
    </rPh>
    <rPh sb="2" eb="4">
      <t>ジンジャ</t>
    </rPh>
    <rPh sb="5" eb="6">
      <t>トウ</t>
    </rPh>
    <phoneticPr fontId="3"/>
  </si>
  <si>
    <t>東田辺児童遊園運営委員会 等</t>
    <rPh sb="0" eb="1">
      <t>ヒガシ</t>
    </rPh>
    <rPh sb="1" eb="3">
      <t>タナベ</t>
    </rPh>
    <rPh sb="3" eb="5">
      <t>ジドウ</t>
    </rPh>
    <rPh sb="5" eb="7">
      <t>ユウエン</t>
    </rPh>
    <rPh sb="7" eb="9">
      <t>ウンエイ</t>
    </rPh>
    <rPh sb="9" eb="12">
      <t>イインカイ</t>
    </rPh>
    <rPh sb="13" eb="14">
      <t>トウ</t>
    </rPh>
    <phoneticPr fontId="3"/>
  </si>
  <si>
    <t>西九条第一町会ちびっこ広場運営委員会　等</t>
    <rPh sb="0" eb="1">
      <t>ニシ</t>
    </rPh>
    <rPh sb="1" eb="3">
      <t>クジョウ</t>
    </rPh>
    <rPh sb="3" eb="5">
      <t>ダイイチ</t>
    </rPh>
    <rPh sb="5" eb="7">
      <t>チョウカイ</t>
    </rPh>
    <rPh sb="11" eb="13">
      <t>ヒロバ</t>
    </rPh>
    <rPh sb="13" eb="15">
      <t>ウンエイ</t>
    </rPh>
    <rPh sb="15" eb="18">
      <t>イインカイ</t>
    </rPh>
    <rPh sb="19" eb="20">
      <t>トウ</t>
    </rPh>
    <phoneticPr fontId="3"/>
  </si>
  <si>
    <t>補助金支出一覧(平成30年度決算)</t>
    <rPh sb="0" eb="3">
      <t>ホジョキン</t>
    </rPh>
    <rPh sb="3" eb="5">
      <t>シシュツ</t>
    </rPh>
    <rPh sb="5" eb="7">
      <t>イチラン</t>
    </rPh>
    <rPh sb="8" eb="10">
      <t>ヘイセイ</t>
    </rPh>
    <rPh sb="12" eb="14">
      <t>ネンド</t>
    </rPh>
    <rPh sb="14" eb="16">
      <t>ケッサン</t>
    </rPh>
    <phoneticPr fontId="0"/>
  </si>
  <si>
    <t>一般会計</t>
    <rPh sb="0" eb="2">
      <t>イッパン</t>
    </rPh>
    <rPh sb="2" eb="4">
      <t>カイケイ</t>
    </rPh>
    <phoneticPr fontId="2"/>
  </si>
  <si>
    <t>所属計</t>
    <rPh sb="0" eb="2">
      <t>ショゾク</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</si>
</sst>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10">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F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88">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top" wrapText="1"/>
      <protection locked="0"/>
    </xf>
    <xf numFmtId="38" fontId="3" fillId="0" borderId="2" xfId="4"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176" fontId="3" fillId="0" borderId="2" xfId="0" applyNumberFormat="1" applyFont="1" applyFill="1" applyBorder="1" applyAlignment="1" applyProtection="1">
      <alignment vertical="top" wrapText="1"/>
    </xf>
    <xf numFmtId="176" fontId="3" fillId="0" borderId="2" xfId="5" applyNumberFormat="1" applyFont="1" applyFill="1" applyBorder="1" applyAlignment="1" applyProtection="1">
      <alignment horizontal="right" vertical="center" wrapText="1"/>
      <protection locked="0"/>
    </xf>
    <xf numFmtId="176" fontId="3" fillId="0" borderId="2" xfId="0" applyNumberFormat="1" applyFont="1" applyFill="1" applyBorder="1" applyAlignment="1" applyProtection="1">
      <alignment horizontal="right" vertical="center" wrapText="1"/>
      <protection locked="0"/>
    </xf>
    <xf numFmtId="176" fontId="3" fillId="0" borderId="2" xfId="1"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176" fontId="17" fillId="0" borderId="0" xfId="0" applyNumberFormat="1" applyFont="1" applyFill="1" applyAlignment="1">
      <alignment horizontal="right"/>
    </xf>
    <xf numFmtId="0" fontId="3" fillId="0" borderId="0" xfId="0" applyFont="1" applyFill="1" applyBorder="1" applyAlignment="1" applyProtection="1">
      <alignment horizontal="center" vertical="center"/>
    </xf>
    <xf numFmtId="0" fontId="3" fillId="9" borderId="0" xfId="0" applyFont="1" applyFill="1" applyProtection="1"/>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lignment vertical="top" wrapText="1"/>
    </xf>
    <xf numFmtId="176" fontId="3" fillId="0" borderId="4"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0" xfId="0" applyFont="1" applyFill="1" applyProtection="1">
      <protection locked="0"/>
    </xf>
    <xf numFmtId="0" fontId="3" fillId="0" borderId="0" xfId="0" applyFont="1" applyFill="1" applyAlignment="1" applyProtection="1">
      <alignment horizontal="left" vertical="center"/>
      <protection locked="0"/>
    </xf>
    <xf numFmtId="38" fontId="3" fillId="0" borderId="0" xfId="1" applyFont="1" applyFill="1" applyAlignment="1" applyProtection="1">
      <alignment horizontal="right" vertical="center"/>
    </xf>
    <xf numFmtId="0" fontId="3" fillId="0" borderId="2" xfId="0" applyFont="1" applyFill="1" applyBorder="1" applyAlignment="1" applyProtection="1">
      <alignment horizontal="center" vertical="center" wrapText="1"/>
    </xf>
    <xf numFmtId="38" fontId="3" fillId="0" borderId="2" xfId="1" applyNumberFormat="1" applyFont="1" applyFill="1" applyBorder="1" applyAlignment="1" applyProtection="1">
      <alignment horizontal="right" vertical="center" wrapText="1"/>
      <protection locked="0"/>
    </xf>
    <xf numFmtId="176" fontId="3" fillId="0" borderId="3" xfId="0" applyNumberFormat="1"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xf numFmtId="0" fontId="3" fillId="0" borderId="4"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5" xfId="0" applyFont="1" applyFill="1" applyBorder="1" applyAlignment="1">
      <alignment vertical="center" wrapText="1"/>
    </xf>
    <xf numFmtId="0" fontId="3" fillId="0" borderId="2" xfId="0" applyFont="1" applyFill="1" applyBorder="1" applyAlignment="1" applyProtection="1">
      <alignment vertical="center" wrapText="1"/>
    </xf>
    <xf numFmtId="38" fontId="3" fillId="0" borderId="2" xfId="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0" fillId="5" borderId="2" xfId="0" applyFill="1" applyBorder="1" applyAlignment="1">
      <alignment horizontal="distributed" vertical="center"/>
    </xf>
    <xf numFmtId="0" fontId="0" fillId="5" borderId="4" xfId="0" applyFill="1" applyBorder="1" applyAlignment="1">
      <alignment horizontal="distributed"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89CFD966-126F-414B-94EC-2C1358CF5DA9}" state="hidden" topLeftCell="D55">
      <selection activeCell="N82" sqref="N82"/>
      <pageMargins left="0.7" right="0.7" top="0.75" bottom="0.75" header="0.3" footer="0.3"/>
      <pageSetup paperSize="9" orientation="portrait" r:id="rId1"/>
    </customSheetView>
    <customSheetView guid="{9FF3767D-B5E2-4274-8C91-D6BE67029FF6}" state="hidden" topLeftCell="D55">
      <selection activeCell="N82" sqref="N82"/>
      <pageMargins left="0.7" right="0.7" top="0.75" bottom="0.75" header="0.3" footer="0.3"/>
      <pageSetup paperSize="9" orientation="portrait" r:id="rId2"/>
    </customSheetView>
    <customSheetView guid="{99E3FE3A-7B49-48B4-BEFD-0DD64952A046}" state="hidden" topLeftCell="D55">
      <selection activeCell="N82" sqref="N82"/>
      <pageMargins left="0.7" right="0.7" top="0.75" bottom="0.75" header="0.3" footer="0.3"/>
      <pageSetup paperSize="9" orientation="portrait" r:id="rId3"/>
    </customSheetView>
    <customSheetView guid="{315230D8-F0E9-48EF-90D6-9C6D7FFE9006}" state="hidden" topLeftCell="D55">
      <selection activeCell="N82" sqref="N82"/>
      <pageMargins left="0.7" right="0.7" top="0.75" bottom="0.75" header="0.3" footer="0.3"/>
      <pageSetup paperSize="9" orientation="portrait" r:id="rId4"/>
    </customSheetView>
    <customSheetView guid="{262EDA3B-7785-4483-8C7E-BCBD0D6A995B}" state="hidden" topLeftCell="D55">
      <selection activeCell="N82" sqref="N82"/>
      <pageMargins left="0.7" right="0.7" top="0.75" bottom="0.75" header="0.3" footer="0.3"/>
      <pageSetup paperSize="9" orientation="portrait" r:id="rId5"/>
    </customSheetView>
    <customSheetView guid="{5A027B3F-4BDA-4D5B-99A1-C2E547422488}" state="hidden" topLeftCell="D55">
      <selection activeCell="N82" sqref="N82"/>
      <pageMargins left="0.7" right="0.7" top="0.75" bottom="0.75" header="0.3" footer="0.3"/>
      <pageSetup paperSize="9" orientation="portrait" r:id="rId6"/>
    </customSheetView>
    <customSheetView guid="{240C352A-D6EF-4728-9219-DD6B528CE022}" state="hidden" topLeftCell="D55">
      <selection activeCell="N82" sqref="N82"/>
      <pageMargins left="0.7" right="0.7" top="0.75" bottom="0.75" header="0.3" footer="0.3"/>
      <pageSetup paperSize="9" orientation="portrait" r:id="rId7"/>
    </customSheetView>
    <customSheetView guid="{E1A46B07-D6D8-4219-B694-3633A690E562}" state="hidden" topLeftCell="D55">
      <selection activeCell="N82" sqref="N82"/>
      <pageMargins left="0.7" right="0.7" top="0.75" bottom="0.75" header="0.3" footer="0.3"/>
      <pageSetup paperSize="9" orientation="portrait" r:id="rId8"/>
    </customSheetView>
    <customSheetView guid="{D5B9F501-40C2-485D-A8DD-76C9AFDA146B}" showPageBreaks="1" state="hidden" topLeftCell="D55">
      <selection activeCell="N82" sqref="N82"/>
      <pageMargins left="0.7" right="0.7" top="0.75" bottom="0.75" header="0.3" footer="0.3"/>
      <pageSetup paperSize="9" orientation="portrait" r:id="rId9"/>
    </customSheetView>
    <customSheetView guid="{ACA2E6CC-2B3E-4AB8-A723-880E1F3C7DC6}" state="hidden" topLeftCell="D55">
      <selection activeCell="N82" sqref="N82"/>
      <pageMargins left="0.7" right="0.7" top="0.75" bottom="0.75" header="0.3" footer="0.3"/>
      <pageSetup paperSize="9" orientation="portrait" r:id="rId10"/>
    </customSheetView>
    <customSheetView guid="{B999EF1A-05D7-45C0-96D4-233228D48054}" state="hidden" topLeftCell="D55">
      <selection activeCell="N82" sqref="N82"/>
      <pageMargins left="0.7" right="0.7" top="0.75" bottom="0.75" header="0.3" footer="0.3"/>
      <pageSetup paperSize="9" orientation="portrait" r:id="rId11"/>
    </customSheetView>
    <customSheetView guid="{E827AF52-889A-4F50-A39E-F0E1D36CA732}" state="hidden" topLeftCell="D55">
      <selection activeCell="N82" sqref="N82"/>
      <pageMargins left="0.7" right="0.7" top="0.75" bottom="0.75" header="0.3" footer="0.3"/>
      <pageSetup paperSize="9" orientation="portrait" r:id="rId12"/>
    </customSheetView>
    <customSheetView guid="{793DB2A3-A580-43E4-BA65-5104FE123C5C}" state="hidden" topLeftCell="D55">
      <selection activeCell="N82" sqref="N82"/>
      <pageMargins left="0.7" right="0.7" top="0.75" bottom="0.75" header="0.3" footer="0.3"/>
      <pageSetup paperSize="9" orientation="portrait" r:id="rId13"/>
    </customSheetView>
    <customSheetView guid="{0278E81E-B992-4858-B1F1-C546269A93CE}"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582FD4-22F5-45D4-89DD-F12122EDCA8D}" state="hidden" topLeftCell="D55">
      <selection activeCell="N82" sqref="N82"/>
      <pageMargins left="0.7" right="0.7" top="0.75" bottom="0.75" header="0.3" footer="0.3"/>
      <pageSetup paperSize="9" orientation="portrait" r:id="rId16"/>
    </customSheetView>
    <customSheetView guid="{109441FB-5D27-4261-97F8-D74F3C56EAAC}" state="hidden" topLeftCell="D55">
      <selection activeCell="N82" sqref="N82"/>
      <pageMargins left="0.7" right="0.7" top="0.75" bottom="0.75" header="0.3" footer="0.3"/>
      <pageSetup paperSize="9" orientation="portrait" r:id="rId17"/>
    </customSheetView>
    <customSheetView guid="{0C01144D-7C18-4EBC-809D-CD9A6873B9A4}" state="hidden" topLeftCell="D55">
      <selection activeCell="N82" sqref="N82"/>
      <pageMargins left="0.7" right="0.7" top="0.75" bottom="0.75" header="0.3" footer="0.3"/>
      <pageSetup paperSize="9" orientation="portrait" r:id="rId18"/>
    </customSheetView>
    <customSheetView guid="{478A226C-3819-494B-B75C-6F13CE721740}" state="hidden" topLeftCell="D55">
      <selection activeCell="N82" sqref="N82"/>
      <pageMargins left="0.7" right="0.7" top="0.75" bottom="0.75" header="0.3" footer="0.3"/>
      <pageSetup paperSize="9" orientation="portrait" r:id="rId19"/>
    </customSheetView>
    <customSheetView guid="{D18F99F9-2699-41E5-8BC4-2A5C905B9FC5}" state="hidden" topLeftCell="D55">
      <selection activeCell="N82" sqref="N82"/>
      <pageMargins left="0.7" right="0.7" top="0.75" bottom="0.75" header="0.3" footer="0.3"/>
      <pageSetup paperSize="9" orientation="portrait" r:id="rId20"/>
    </customSheetView>
    <customSheetView guid="{247AED13-9FF5-493F-B3CC-F0F54BD3CEAB}" state="hidden" topLeftCell="D55">
      <selection activeCell="N82" sqref="N82"/>
      <pageMargins left="0.7" right="0.7" top="0.75" bottom="0.75" header="0.3" footer="0.3"/>
      <pageSetup paperSize="9" orientation="portrait" r:id="rId21"/>
    </customSheetView>
    <customSheetView guid="{EF4958F7-C967-406D-B6C3-0A71EB1BC7C2}" state="hidden" topLeftCell="D55">
      <selection activeCell="N82" sqref="N82"/>
      <pageMargins left="0.7" right="0.7" top="0.75" bottom="0.75" header="0.3" footer="0.3"/>
      <pageSetup paperSize="9" orientation="portrait" r:id="rId22"/>
    </customSheetView>
    <customSheetView guid="{0B74C060-4A33-4431-9DFE-1F231A63AF57}" state="hidden" topLeftCell="D55">
      <selection activeCell="N82" sqref="N82"/>
      <pageMargins left="0.7" right="0.7" top="0.75" bottom="0.75" header="0.3" footer="0.3"/>
      <pageSetup paperSize="9" orientation="portrait" r:id="rId23"/>
    </customSheetView>
    <customSheetView guid="{1ACC0038-298A-4F81-98A5-674304C957A4}" state="hidden" topLeftCell="D55">
      <selection activeCell="N82" sqref="N82"/>
      <pageMargins left="0.7" right="0.7" top="0.75" bottom="0.75" header="0.3" footer="0.3"/>
      <pageSetup paperSize="9" orientation="portrait" r:id="rId24"/>
    </customSheetView>
    <customSheetView guid="{92EB4CEB-97A4-4C6F-8A85-9576CD8D52F9}" state="hidden" topLeftCell="D55">
      <selection activeCell="N82" sqref="N82"/>
      <pageMargins left="0.7" right="0.7" top="0.75" bottom="0.75" header="0.3" footer="0.3"/>
      <pageSetup paperSize="9" orientation="portrait" r:id="rId25"/>
    </customSheetView>
    <customSheetView guid="{1E2933A3-7908-4D15-BE44-27C74903096F}" state="hidden" topLeftCell="D55">
      <selection activeCell="N82" sqref="N82"/>
      <pageMargins left="0.7" right="0.7" top="0.75" bottom="0.75" header="0.3" footer="0.3"/>
      <pageSetup paperSize="9" orientation="portrait" r:id="rId26"/>
    </customSheetView>
    <customSheetView guid="{866F98CE-B449-4C80-80CD-897DBB025239}" state="hidden" topLeftCell="D55">
      <selection activeCell="N82" sqref="N82"/>
      <pageMargins left="0.7" right="0.7" top="0.75" bottom="0.75" header="0.3" footer="0.3"/>
      <pageSetup paperSize="9" orientation="portrait" r:id="rId27"/>
    </customSheetView>
    <customSheetView guid="{BABE49F0-6EF1-4B82-946E-A16E6E202E91}" state="hidden" topLeftCell="D55">
      <selection activeCell="N82" sqref="N82"/>
      <pageMargins left="0.7" right="0.7" top="0.75" bottom="0.75" header="0.3" footer="0.3"/>
      <pageSetup paperSize="9" orientation="portrait" r:id="rId28"/>
    </customSheetView>
    <customSheetView guid="{4FA3AD9B-1298-4C96-AD3F-A54B405485B0}"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3" customWidth="1"/>
    <col min="2" max="2" width="12.5" customWidth="1"/>
    <col min="4" max="4" width="13.25" customWidth="1"/>
  </cols>
  <sheetData>
    <row r="1" spans="1:1" ht="42" x14ac:dyDescent="0.15">
      <c r="A1" s="110" t="s">
        <v>111</v>
      </c>
    </row>
    <row r="2" spans="1:1" ht="15" customHeight="1" x14ac:dyDescent="0.15">
      <c r="A2" s="121"/>
    </row>
    <row r="3" spans="1:1" ht="42" x14ac:dyDescent="0.15">
      <c r="A3" s="110" t="s">
        <v>109</v>
      </c>
    </row>
    <row r="4" spans="1:1" ht="21" customHeight="1" x14ac:dyDescent="0.15">
      <c r="A4" s="111"/>
    </row>
    <row r="5" spans="1:1" s="73" customFormat="1" ht="41.25" customHeight="1" x14ac:dyDescent="0.15">
      <c r="A5" s="122" t="s">
        <v>112</v>
      </c>
    </row>
    <row r="6" spans="1:1" ht="41.25" customHeight="1" x14ac:dyDescent="0.15">
      <c r="A6" s="122" t="s">
        <v>113</v>
      </c>
    </row>
    <row r="7" spans="1:1" ht="41.25" customHeight="1" x14ac:dyDescent="0.15">
      <c r="A7" s="122" t="s">
        <v>114</v>
      </c>
    </row>
    <row r="8" spans="1:1" ht="8.25" customHeight="1" x14ac:dyDescent="0.15"/>
    <row r="9" spans="1:1" ht="21.75" customHeight="1" x14ac:dyDescent="0.15"/>
    <row r="10" spans="1:1" ht="45.75" customHeight="1" x14ac:dyDescent="0.15"/>
    <row r="11" spans="1:1" ht="45.75" customHeight="1" x14ac:dyDescent="0.15"/>
    <row r="12" spans="1:1" ht="45.75" customHeight="1" x14ac:dyDescent="0.15"/>
    <row r="13" spans="1:1" s="71" customFormat="1" ht="93" customHeight="1" x14ac:dyDescent="0.15">
      <c r="A13" s="110" t="s">
        <v>110</v>
      </c>
    </row>
    <row r="72" spans="7:7" ht="45" customHeight="1" x14ac:dyDescent="0.15">
      <c r="G72" s="124" t="s">
        <v>116</v>
      </c>
    </row>
    <row r="194" spans="10:11" ht="45" customHeight="1" x14ac:dyDescent="0.15">
      <c r="J194" s="123"/>
      <c r="K194" s="123"/>
    </row>
    <row r="228" spans="10:11" ht="45" customHeight="1" x14ac:dyDescent="0.15">
      <c r="J228" s="124" t="s">
        <v>118</v>
      </c>
      <c r="K228" s="124" t="s">
        <v>115</v>
      </c>
    </row>
    <row r="247" spans="7:7" ht="45" customHeight="1" x14ac:dyDescent="0.15">
      <c r="G247" s="124" t="s">
        <v>117</v>
      </c>
    </row>
  </sheetData>
  <customSheetViews>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5"/>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9"/>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zoomScale="85" zoomScaleNormal="80" zoomScaleSheetLayoutView="85" workbookViewId="0">
      <pane ySplit="6" topLeftCell="A7" activePane="bottomLeft" state="frozen"/>
      <selection pane="bottomLeft" activeCell="F19" sqref="F19"/>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2" customWidth="1" collapsed="1"/>
    <col min="11" max="16384" width="9" style="60"/>
  </cols>
  <sheetData>
    <row r="1" spans="1:14" ht="18" customHeight="1" x14ac:dyDescent="0.15">
      <c r="N1" s="136"/>
    </row>
    <row r="2" spans="1:14" s="129" customFormat="1" ht="18" customHeight="1" x14ac:dyDescent="0.15">
      <c r="A2" s="137" t="s">
        <v>146</v>
      </c>
      <c r="B2" s="135"/>
      <c r="C2" s="135"/>
      <c r="D2" s="135"/>
      <c r="E2" s="135"/>
      <c r="F2" s="135"/>
      <c r="G2" s="138"/>
      <c r="H2" s="138"/>
      <c r="I2" s="149" t="s">
        <v>147</v>
      </c>
      <c r="J2" s="150"/>
      <c r="N2" s="139"/>
    </row>
    <row r="3" spans="1:14" s="129" customFormat="1" ht="18" customHeight="1" x14ac:dyDescent="0.15">
      <c r="A3" s="130" t="s">
        <v>106</v>
      </c>
      <c r="B3" s="138"/>
      <c r="C3" s="131"/>
      <c r="D3" s="151"/>
      <c r="E3" s="151"/>
      <c r="F3" s="152"/>
      <c r="G3" s="153"/>
      <c r="H3" s="154"/>
      <c r="J3" s="132" t="s">
        <v>120</v>
      </c>
      <c r="N3" s="139"/>
    </row>
    <row r="4" spans="1:14" ht="12" customHeight="1" x14ac:dyDescent="0.15">
      <c r="A4" s="164" t="s">
        <v>0</v>
      </c>
      <c r="B4" s="157" t="s">
        <v>1</v>
      </c>
      <c r="C4" s="157" t="s">
        <v>2</v>
      </c>
      <c r="D4" s="163" t="s">
        <v>126</v>
      </c>
      <c r="E4" s="163" t="s">
        <v>127</v>
      </c>
      <c r="F4" s="163" t="s">
        <v>128</v>
      </c>
      <c r="G4" s="157" t="s">
        <v>107</v>
      </c>
      <c r="H4" s="157" t="s">
        <v>108</v>
      </c>
      <c r="I4" s="155" t="s">
        <v>121</v>
      </c>
      <c r="J4" s="155" t="s">
        <v>50</v>
      </c>
      <c r="N4" s="136"/>
    </row>
    <row r="5" spans="1:14" ht="12" customHeight="1" x14ac:dyDescent="0.15">
      <c r="A5" s="156"/>
      <c r="B5" s="162"/>
      <c r="C5" s="162"/>
      <c r="D5" s="163"/>
      <c r="E5" s="163"/>
      <c r="F5" s="163"/>
      <c r="G5" s="158"/>
      <c r="H5" s="158"/>
      <c r="I5" s="156"/>
      <c r="J5" s="156"/>
      <c r="N5" s="136"/>
    </row>
    <row r="6" spans="1:14" ht="23.25" customHeight="1" x14ac:dyDescent="0.15">
      <c r="A6" s="156"/>
      <c r="B6" s="162"/>
      <c r="C6" s="162"/>
      <c r="D6" s="163"/>
      <c r="E6" s="163"/>
      <c r="F6" s="163"/>
      <c r="G6" s="158"/>
      <c r="H6" s="158"/>
      <c r="I6" s="156"/>
      <c r="J6" s="156"/>
      <c r="N6" s="136"/>
    </row>
    <row r="7" spans="1:14" s="134" customFormat="1" ht="80.099999999999994" customHeight="1" x14ac:dyDescent="0.15">
      <c r="A7" s="66" t="s">
        <v>129</v>
      </c>
      <c r="B7" s="70" t="s">
        <v>122</v>
      </c>
      <c r="C7" s="70" t="s">
        <v>142</v>
      </c>
      <c r="D7" s="147">
        <v>51548000</v>
      </c>
      <c r="E7" s="128">
        <v>51548000</v>
      </c>
      <c r="F7" s="126">
        <v>71452000</v>
      </c>
      <c r="G7" s="68" t="s">
        <v>119</v>
      </c>
      <c r="H7" s="68" t="s">
        <v>134</v>
      </c>
      <c r="I7" s="66" t="s">
        <v>53</v>
      </c>
      <c r="J7" s="69" t="s">
        <v>141</v>
      </c>
    </row>
    <row r="8" spans="1:14" s="134" customFormat="1" ht="67.5" customHeight="1" x14ac:dyDescent="0.15">
      <c r="A8" s="66" t="s">
        <v>130</v>
      </c>
      <c r="B8" s="67" t="s">
        <v>131</v>
      </c>
      <c r="C8" s="67" t="s">
        <v>144</v>
      </c>
      <c r="D8" s="147">
        <v>3169000</v>
      </c>
      <c r="E8" s="128">
        <v>872016</v>
      </c>
      <c r="F8" s="127">
        <v>1281920</v>
      </c>
      <c r="G8" s="68" t="s">
        <v>123</v>
      </c>
      <c r="H8" s="68" t="s">
        <v>135</v>
      </c>
      <c r="I8" s="66" t="s">
        <v>124</v>
      </c>
      <c r="J8" s="69" t="s">
        <v>140</v>
      </c>
    </row>
    <row r="9" spans="1:14" ht="67.5" customHeight="1" x14ac:dyDescent="0.15">
      <c r="A9" s="66" t="s">
        <v>130</v>
      </c>
      <c r="B9" s="70" t="s">
        <v>132</v>
      </c>
      <c r="C9" s="70" t="s">
        <v>145</v>
      </c>
      <c r="D9" s="147">
        <v>1760000</v>
      </c>
      <c r="E9" s="128">
        <v>864990</v>
      </c>
      <c r="F9" s="126">
        <v>883617</v>
      </c>
      <c r="G9" s="68" t="s">
        <v>136</v>
      </c>
      <c r="H9" s="125" t="s">
        <v>137</v>
      </c>
      <c r="I9" s="146" t="s">
        <v>124</v>
      </c>
      <c r="J9" s="69" t="s">
        <v>140</v>
      </c>
    </row>
    <row r="10" spans="1:14" s="134" customFormat="1" ht="80.099999999999994" customHeight="1" x14ac:dyDescent="0.15">
      <c r="A10" s="66" t="s">
        <v>130</v>
      </c>
      <c r="B10" s="70" t="s">
        <v>133</v>
      </c>
      <c r="C10" s="70" t="s">
        <v>143</v>
      </c>
      <c r="D10" s="147">
        <v>1000000</v>
      </c>
      <c r="E10" s="128">
        <v>946000</v>
      </c>
      <c r="F10" s="126">
        <v>992000</v>
      </c>
      <c r="G10" s="68" t="s">
        <v>138</v>
      </c>
      <c r="H10" s="140" t="s">
        <v>139</v>
      </c>
      <c r="I10" s="69" t="s">
        <v>125</v>
      </c>
      <c r="J10" s="69" t="s">
        <v>140</v>
      </c>
    </row>
    <row r="11" spans="1:14" ht="39.950000000000003" customHeight="1" x14ac:dyDescent="0.15">
      <c r="A11" s="159" t="s">
        <v>148</v>
      </c>
      <c r="B11" s="160"/>
      <c r="C11" s="161"/>
      <c r="D11" s="141">
        <v>57477000</v>
      </c>
      <c r="E11" s="141">
        <v>54231006</v>
      </c>
      <c r="F11" s="148"/>
      <c r="G11" s="142"/>
      <c r="H11" s="64"/>
      <c r="I11" s="133"/>
      <c r="J11" s="133"/>
    </row>
    <row r="12" spans="1:14" ht="11.25" customHeight="1" x14ac:dyDescent="0.15">
      <c r="A12" s="143"/>
      <c r="B12" s="144"/>
      <c r="C12" s="144"/>
      <c r="F12" s="145"/>
    </row>
    <row r="13" spans="1:14" x14ac:dyDescent="0.15">
      <c r="A13" s="61"/>
      <c r="B13" s="65"/>
    </row>
  </sheetData>
  <customSheetViews>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6"/>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9"/>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10"/>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A11:C11"/>
    <mergeCell ref="C4:C6"/>
    <mergeCell ref="F4:F6"/>
    <mergeCell ref="D4:D6"/>
    <mergeCell ref="E4:E6"/>
    <mergeCell ref="A4:A6"/>
    <mergeCell ref="B4:B6"/>
    <mergeCell ref="I2:J2"/>
    <mergeCell ref="D3:H3"/>
    <mergeCell ref="J4:J6"/>
    <mergeCell ref="I4:I6"/>
    <mergeCell ref="G4:G6"/>
    <mergeCell ref="H4:H6"/>
  </mergeCells>
  <phoneticPr fontId="2"/>
  <dataValidations count="2">
    <dataValidation imeMode="hiragana" allowBlank="1" showInputMessage="1" showErrorMessage="1" sqref="B1:C6 C9:C10 B10 A1:A10 C7 B7:B8 A13:C1048576"/>
    <dataValidation imeMode="off" allowBlank="1" showInputMessage="1" showErrorMessage="1" sqref="D1:F10 D13:F1048576"/>
  </dataValidations>
  <printOptions horizontalCentered="1"/>
  <pageMargins left="0.39370078740157483" right="0.39370078740157483" top="0.59055118110236227" bottom="0.59055118110236227" header="0.39370078740157483" footer="0.39370078740157483"/>
  <pageSetup paperSize="9" scale="70" fitToHeight="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1" customWidth="1"/>
    <col min="3" max="3" width="14.5" style="111" customWidth="1"/>
    <col min="4" max="4" width="19" style="111" customWidth="1"/>
    <col min="5" max="6" width="15.875" style="71" customWidth="1"/>
    <col min="7" max="7" width="10.125" style="71" customWidth="1"/>
    <col min="8" max="9" width="17.375" style="71" bestFit="1" customWidth="1"/>
    <col min="10" max="10" width="16.125" style="71" customWidth="1"/>
    <col min="11" max="11" width="7.875" style="71" customWidth="1"/>
    <col min="12" max="13" width="18.875" style="71" bestFit="1" customWidth="1"/>
    <col min="14" max="250" width="9" style="71"/>
    <col min="251" max="251" width="2.375" style="71" customWidth="1"/>
    <col min="252" max="252" width="14.5" style="71" customWidth="1"/>
    <col min="253" max="254" width="15.875" style="71" customWidth="1"/>
    <col min="255" max="256" width="15.625" style="71" customWidth="1"/>
    <col min="257" max="257" width="15.375" style="71" customWidth="1"/>
    <col min="258" max="506" width="9" style="71"/>
    <col min="507" max="507" width="2.375" style="71" customWidth="1"/>
    <col min="508" max="508" width="14.5" style="71" customWidth="1"/>
    <col min="509" max="510" width="15.875" style="71" customWidth="1"/>
    <col min="511" max="512" width="15.625" style="71" customWidth="1"/>
    <col min="513" max="513" width="15.375" style="71" customWidth="1"/>
    <col min="514" max="762" width="9" style="71"/>
    <col min="763" max="763" width="2.375" style="71" customWidth="1"/>
    <col min="764" max="764" width="14.5" style="71" customWidth="1"/>
    <col min="765" max="766" width="15.875" style="71" customWidth="1"/>
    <col min="767" max="768" width="15.625" style="71" customWidth="1"/>
    <col min="769" max="769" width="15.375" style="71" customWidth="1"/>
    <col min="770" max="1018" width="9" style="71"/>
    <col min="1019" max="1019" width="2.375" style="71" customWidth="1"/>
    <col min="1020" max="1020" width="14.5" style="71" customWidth="1"/>
    <col min="1021" max="1022" width="15.875" style="71" customWidth="1"/>
    <col min="1023" max="1024" width="15.625" style="71" customWidth="1"/>
    <col min="1025" max="1025" width="15.375" style="71" customWidth="1"/>
    <col min="1026" max="1274" width="9" style="71"/>
    <col min="1275" max="1275" width="2.375" style="71" customWidth="1"/>
    <col min="1276" max="1276" width="14.5" style="71" customWidth="1"/>
    <col min="1277" max="1278" width="15.875" style="71" customWidth="1"/>
    <col min="1279" max="1280" width="15.625" style="71" customWidth="1"/>
    <col min="1281" max="1281" width="15.375" style="71" customWidth="1"/>
    <col min="1282" max="1530" width="9" style="71"/>
    <col min="1531" max="1531" width="2.375" style="71" customWidth="1"/>
    <col min="1532" max="1532" width="14.5" style="71" customWidth="1"/>
    <col min="1533" max="1534" width="15.875" style="71" customWidth="1"/>
    <col min="1535" max="1536" width="15.625" style="71" customWidth="1"/>
    <col min="1537" max="1537" width="15.375" style="71" customWidth="1"/>
    <col min="1538" max="1786" width="9" style="71"/>
    <col min="1787" max="1787" width="2.375" style="71" customWidth="1"/>
    <col min="1788" max="1788" width="14.5" style="71" customWidth="1"/>
    <col min="1789" max="1790" width="15.875" style="71" customWidth="1"/>
    <col min="1791" max="1792" width="15.625" style="71" customWidth="1"/>
    <col min="1793" max="1793" width="15.375" style="71" customWidth="1"/>
    <col min="1794" max="2042" width="9" style="71"/>
    <col min="2043" max="2043" width="2.375" style="71" customWidth="1"/>
    <col min="2044" max="2044" width="14.5" style="71" customWidth="1"/>
    <col min="2045" max="2046" width="15.875" style="71" customWidth="1"/>
    <col min="2047" max="2048" width="15.625" style="71" customWidth="1"/>
    <col min="2049" max="2049" width="15.375" style="71" customWidth="1"/>
    <col min="2050" max="2298" width="9" style="71"/>
    <col min="2299" max="2299" width="2.375" style="71" customWidth="1"/>
    <col min="2300" max="2300" width="14.5" style="71" customWidth="1"/>
    <col min="2301" max="2302" width="15.875" style="71" customWidth="1"/>
    <col min="2303" max="2304" width="15.625" style="71" customWidth="1"/>
    <col min="2305" max="2305" width="15.375" style="71" customWidth="1"/>
    <col min="2306" max="2554" width="9" style="71"/>
    <col min="2555" max="2555" width="2.375" style="71" customWidth="1"/>
    <col min="2556" max="2556" width="14.5" style="71" customWidth="1"/>
    <col min="2557" max="2558" width="15.875" style="71" customWidth="1"/>
    <col min="2559" max="2560" width="15.625" style="71" customWidth="1"/>
    <col min="2561" max="2561" width="15.375" style="71" customWidth="1"/>
    <col min="2562" max="2810" width="9" style="71"/>
    <col min="2811" max="2811" width="2.375" style="71" customWidth="1"/>
    <col min="2812" max="2812" width="14.5" style="71" customWidth="1"/>
    <col min="2813" max="2814" width="15.875" style="71" customWidth="1"/>
    <col min="2815" max="2816" width="15.625" style="71" customWidth="1"/>
    <col min="2817" max="2817" width="15.375" style="71" customWidth="1"/>
    <col min="2818" max="3066" width="9" style="71"/>
    <col min="3067" max="3067" width="2.375" style="71" customWidth="1"/>
    <col min="3068" max="3068" width="14.5" style="71" customWidth="1"/>
    <col min="3069" max="3070" width="15.875" style="71" customWidth="1"/>
    <col min="3071" max="3072" width="15.625" style="71" customWidth="1"/>
    <col min="3073" max="3073" width="15.375" style="71" customWidth="1"/>
    <col min="3074" max="3322" width="9" style="71"/>
    <col min="3323" max="3323" width="2.375" style="71" customWidth="1"/>
    <col min="3324" max="3324" width="14.5" style="71" customWidth="1"/>
    <col min="3325" max="3326" width="15.875" style="71" customWidth="1"/>
    <col min="3327" max="3328" width="15.625" style="71" customWidth="1"/>
    <col min="3329" max="3329" width="15.375" style="71" customWidth="1"/>
    <col min="3330" max="3578" width="9" style="71"/>
    <col min="3579" max="3579" width="2.375" style="71" customWidth="1"/>
    <col min="3580" max="3580" width="14.5" style="71" customWidth="1"/>
    <col min="3581" max="3582" width="15.875" style="71" customWidth="1"/>
    <col min="3583" max="3584" width="15.625" style="71" customWidth="1"/>
    <col min="3585" max="3585" width="15.375" style="71" customWidth="1"/>
    <col min="3586" max="3834" width="9" style="71"/>
    <col min="3835" max="3835" width="2.375" style="71" customWidth="1"/>
    <col min="3836" max="3836" width="14.5" style="71" customWidth="1"/>
    <col min="3837" max="3838" width="15.875" style="71" customWidth="1"/>
    <col min="3839" max="3840" width="15.625" style="71" customWidth="1"/>
    <col min="3841" max="3841" width="15.375" style="71" customWidth="1"/>
    <col min="3842" max="4090" width="9" style="71"/>
    <col min="4091" max="4091" width="2.375" style="71" customWidth="1"/>
    <col min="4092" max="4092" width="14.5" style="71" customWidth="1"/>
    <col min="4093" max="4094" width="15.875" style="71" customWidth="1"/>
    <col min="4095" max="4096" width="15.625" style="71" customWidth="1"/>
    <col min="4097" max="4097" width="15.375" style="71" customWidth="1"/>
    <col min="4098" max="4346" width="9" style="71"/>
    <col min="4347" max="4347" width="2.375" style="71" customWidth="1"/>
    <col min="4348" max="4348" width="14.5" style="71" customWidth="1"/>
    <col min="4349" max="4350" width="15.875" style="71" customWidth="1"/>
    <col min="4351" max="4352" width="15.625" style="71" customWidth="1"/>
    <col min="4353" max="4353" width="15.375" style="71" customWidth="1"/>
    <col min="4354" max="4602" width="9" style="71"/>
    <col min="4603" max="4603" width="2.375" style="71" customWidth="1"/>
    <col min="4604" max="4604" width="14.5" style="71" customWidth="1"/>
    <col min="4605" max="4606" width="15.875" style="71" customWidth="1"/>
    <col min="4607" max="4608" width="15.625" style="71" customWidth="1"/>
    <col min="4609" max="4609" width="15.375" style="71" customWidth="1"/>
    <col min="4610" max="4858" width="9" style="71"/>
    <col min="4859" max="4859" width="2.375" style="71" customWidth="1"/>
    <col min="4860" max="4860" width="14.5" style="71" customWidth="1"/>
    <col min="4861" max="4862" width="15.875" style="71" customWidth="1"/>
    <col min="4863" max="4864" width="15.625" style="71" customWidth="1"/>
    <col min="4865" max="4865" width="15.375" style="71" customWidth="1"/>
    <col min="4866" max="5114" width="9" style="71"/>
    <col min="5115" max="5115" width="2.375" style="71" customWidth="1"/>
    <col min="5116" max="5116" width="14.5" style="71" customWidth="1"/>
    <col min="5117" max="5118" width="15.875" style="71" customWidth="1"/>
    <col min="5119" max="5120" width="15.625" style="71" customWidth="1"/>
    <col min="5121" max="5121" width="15.375" style="71" customWidth="1"/>
    <col min="5122" max="5370" width="9" style="71"/>
    <col min="5371" max="5371" width="2.375" style="71" customWidth="1"/>
    <col min="5372" max="5372" width="14.5" style="71" customWidth="1"/>
    <col min="5373" max="5374" width="15.875" style="71" customWidth="1"/>
    <col min="5375" max="5376" width="15.625" style="71" customWidth="1"/>
    <col min="5377" max="5377" width="15.375" style="71" customWidth="1"/>
    <col min="5378" max="5626" width="9" style="71"/>
    <col min="5627" max="5627" width="2.375" style="71" customWidth="1"/>
    <col min="5628" max="5628" width="14.5" style="71" customWidth="1"/>
    <col min="5629" max="5630" width="15.875" style="71" customWidth="1"/>
    <col min="5631" max="5632" width="15.625" style="71" customWidth="1"/>
    <col min="5633" max="5633" width="15.375" style="71" customWidth="1"/>
    <col min="5634" max="5882" width="9" style="71"/>
    <col min="5883" max="5883" width="2.375" style="71" customWidth="1"/>
    <col min="5884" max="5884" width="14.5" style="71" customWidth="1"/>
    <col min="5885" max="5886" width="15.875" style="71" customWidth="1"/>
    <col min="5887" max="5888" width="15.625" style="71" customWidth="1"/>
    <col min="5889" max="5889" width="15.375" style="71" customWidth="1"/>
    <col min="5890" max="6138" width="9" style="71"/>
    <col min="6139" max="6139" width="2.375" style="71" customWidth="1"/>
    <col min="6140" max="6140" width="14.5" style="71" customWidth="1"/>
    <col min="6141" max="6142" width="15.875" style="71" customWidth="1"/>
    <col min="6143" max="6144" width="15.625" style="71" customWidth="1"/>
    <col min="6145" max="6145" width="15.375" style="71" customWidth="1"/>
    <col min="6146" max="6394" width="9" style="71"/>
    <col min="6395" max="6395" width="2.375" style="71" customWidth="1"/>
    <col min="6396" max="6396" width="14.5" style="71" customWidth="1"/>
    <col min="6397" max="6398" width="15.875" style="71" customWidth="1"/>
    <col min="6399" max="6400" width="15.625" style="71" customWidth="1"/>
    <col min="6401" max="6401" width="15.375" style="71" customWidth="1"/>
    <col min="6402" max="6650" width="9" style="71"/>
    <col min="6651" max="6651" width="2.375" style="71" customWidth="1"/>
    <col min="6652" max="6652" width="14.5" style="71" customWidth="1"/>
    <col min="6653" max="6654" width="15.875" style="71" customWidth="1"/>
    <col min="6655" max="6656" width="15.625" style="71" customWidth="1"/>
    <col min="6657" max="6657" width="15.375" style="71" customWidth="1"/>
    <col min="6658" max="6906" width="9" style="71"/>
    <col min="6907" max="6907" width="2.375" style="71" customWidth="1"/>
    <col min="6908" max="6908" width="14.5" style="71" customWidth="1"/>
    <col min="6909" max="6910" width="15.875" style="71" customWidth="1"/>
    <col min="6911" max="6912" width="15.625" style="71" customWidth="1"/>
    <col min="6913" max="6913" width="15.375" style="71" customWidth="1"/>
    <col min="6914" max="7162" width="9" style="71"/>
    <col min="7163" max="7163" width="2.375" style="71" customWidth="1"/>
    <col min="7164" max="7164" width="14.5" style="71" customWidth="1"/>
    <col min="7165" max="7166" width="15.875" style="71" customWidth="1"/>
    <col min="7167" max="7168" width="15.625" style="71" customWidth="1"/>
    <col min="7169" max="7169" width="15.375" style="71" customWidth="1"/>
    <col min="7170" max="7418" width="9" style="71"/>
    <col min="7419" max="7419" width="2.375" style="71" customWidth="1"/>
    <col min="7420" max="7420" width="14.5" style="71" customWidth="1"/>
    <col min="7421" max="7422" width="15.875" style="71" customWidth="1"/>
    <col min="7423" max="7424" width="15.625" style="71" customWidth="1"/>
    <col min="7425" max="7425" width="15.375" style="71" customWidth="1"/>
    <col min="7426" max="7674" width="9" style="71"/>
    <col min="7675" max="7675" width="2.375" style="71" customWidth="1"/>
    <col min="7676" max="7676" width="14.5" style="71" customWidth="1"/>
    <col min="7677" max="7678" width="15.875" style="71" customWidth="1"/>
    <col min="7679" max="7680" width="15.625" style="71" customWidth="1"/>
    <col min="7681" max="7681" width="15.375" style="71" customWidth="1"/>
    <col min="7682" max="7930" width="9" style="71"/>
    <col min="7931" max="7931" width="2.375" style="71" customWidth="1"/>
    <col min="7932" max="7932" width="14.5" style="71" customWidth="1"/>
    <col min="7933" max="7934" width="15.875" style="71" customWidth="1"/>
    <col min="7935" max="7936" width="15.625" style="71" customWidth="1"/>
    <col min="7937" max="7937" width="15.375" style="71" customWidth="1"/>
    <col min="7938" max="8186" width="9" style="71"/>
    <col min="8187" max="8187" width="2.375" style="71" customWidth="1"/>
    <col min="8188" max="8188" width="14.5" style="71" customWidth="1"/>
    <col min="8189" max="8190" width="15.875" style="71" customWidth="1"/>
    <col min="8191" max="8192" width="15.625" style="71" customWidth="1"/>
    <col min="8193" max="8193" width="15.375" style="71" customWidth="1"/>
    <col min="8194" max="8442" width="9" style="71"/>
    <col min="8443" max="8443" width="2.375" style="71" customWidth="1"/>
    <col min="8444" max="8444" width="14.5" style="71" customWidth="1"/>
    <col min="8445" max="8446" width="15.875" style="71" customWidth="1"/>
    <col min="8447" max="8448" width="15.625" style="71" customWidth="1"/>
    <col min="8449" max="8449" width="15.375" style="71" customWidth="1"/>
    <col min="8450" max="8698" width="9" style="71"/>
    <col min="8699" max="8699" width="2.375" style="71" customWidth="1"/>
    <col min="8700" max="8700" width="14.5" style="71" customWidth="1"/>
    <col min="8701" max="8702" width="15.875" style="71" customWidth="1"/>
    <col min="8703" max="8704" width="15.625" style="71" customWidth="1"/>
    <col min="8705" max="8705" width="15.375" style="71" customWidth="1"/>
    <col min="8706" max="8954" width="9" style="71"/>
    <col min="8955" max="8955" width="2.375" style="71" customWidth="1"/>
    <col min="8956" max="8956" width="14.5" style="71" customWidth="1"/>
    <col min="8957" max="8958" width="15.875" style="71" customWidth="1"/>
    <col min="8959" max="8960" width="15.625" style="71" customWidth="1"/>
    <col min="8961" max="8961" width="15.375" style="71" customWidth="1"/>
    <col min="8962" max="9210" width="9" style="71"/>
    <col min="9211" max="9211" width="2.375" style="71" customWidth="1"/>
    <col min="9212" max="9212" width="14.5" style="71" customWidth="1"/>
    <col min="9213" max="9214" width="15.875" style="71" customWidth="1"/>
    <col min="9215" max="9216" width="15.625" style="71" customWidth="1"/>
    <col min="9217" max="9217" width="15.375" style="71" customWidth="1"/>
    <col min="9218" max="9466" width="9" style="71"/>
    <col min="9467" max="9467" width="2.375" style="71" customWidth="1"/>
    <col min="9468" max="9468" width="14.5" style="71" customWidth="1"/>
    <col min="9469" max="9470" width="15.875" style="71" customWidth="1"/>
    <col min="9471" max="9472" width="15.625" style="71" customWidth="1"/>
    <col min="9473" max="9473" width="15.375" style="71" customWidth="1"/>
    <col min="9474" max="9722" width="9" style="71"/>
    <col min="9723" max="9723" width="2.375" style="71" customWidth="1"/>
    <col min="9724" max="9724" width="14.5" style="71" customWidth="1"/>
    <col min="9725" max="9726" width="15.875" style="71" customWidth="1"/>
    <col min="9727" max="9728" width="15.625" style="71" customWidth="1"/>
    <col min="9729" max="9729" width="15.375" style="71" customWidth="1"/>
    <col min="9730" max="9978" width="9" style="71"/>
    <col min="9979" max="9979" width="2.375" style="71" customWidth="1"/>
    <col min="9980" max="9980" width="14.5" style="71" customWidth="1"/>
    <col min="9981" max="9982" width="15.875" style="71" customWidth="1"/>
    <col min="9983" max="9984" width="15.625" style="71" customWidth="1"/>
    <col min="9985" max="9985" width="15.375" style="71" customWidth="1"/>
    <col min="9986" max="10234" width="9" style="71"/>
    <col min="10235" max="10235" width="2.375" style="71" customWidth="1"/>
    <col min="10236" max="10236" width="14.5" style="71" customWidth="1"/>
    <col min="10237" max="10238" width="15.875" style="71" customWidth="1"/>
    <col min="10239" max="10240" width="15.625" style="71" customWidth="1"/>
    <col min="10241" max="10241" width="15.375" style="71" customWidth="1"/>
    <col min="10242" max="10490" width="9" style="71"/>
    <col min="10491" max="10491" width="2.375" style="71" customWidth="1"/>
    <col min="10492" max="10492" width="14.5" style="71" customWidth="1"/>
    <col min="10493" max="10494" width="15.875" style="71" customWidth="1"/>
    <col min="10495" max="10496" width="15.625" style="71" customWidth="1"/>
    <col min="10497" max="10497" width="15.375" style="71" customWidth="1"/>
    <col min="10498" max="10746" width="9" style="71"/>
    <col min="10747" max="10747" width="2.375" style="71" customWidth="1"/>
    <col min="10748" max="10748" width="14.5" style="71" customWidth="1"/>
    <col min="10749" max="10750" width="15.875" style="71" customWidth="1"/>
    <col min="10751" max="10752" width="15.625" style="71" customWidth="1"/>
    <col min="10753" max="10753" width="15.375" style="71" customWidth="1"/>
    <col min="10754" max="11002" width="9" style="71"/>
    <col min="11003" max="11003" width="2.375" style="71" customWidth="1"/>
    <col min="11004" max="11004" width="14.5" style="71" customWidth="1"/>
    <col min="11005" max="11006" width="15.875" style="71" customWidth="1"/>
    <col min="11007" max="11008" width="15.625" style="71" customWidth="1"/>
    <col min="11009" max="11009" width="15.375" style="71" customWidth="1"/>
    <col min="11010" max="11258" width="9" style="71"/>
    <col min="11259" max="11259" width="2.375" style="71" customWidth="1"/>
    <col min="11260" max="11260" width="14.5" style="71" customWidth="1"/>
    <col min="11261" max="11262" width="15.875" style="71" customWidth="1"/>
    <col min="11263" max="11264" width="15.625" style="71" customWidth="1"/>
    <col min="11265" max="11265" width="15.375" style="71" customWidth="1"/>
    <col min="11266" max="11514" width="9" style="71"/>
    <col min="11515" max="11515" width="2.375" style="71" customWidth="1"/>
    <col min="11516" max="11516" width="14.5" style="71" customWidth="1"/>
    <col min="11517" max="11518" width="15.875" style="71" customWidth="1"/>
    <col min="11519" max="11520" width="15.625" style="71" customWidth="1"/>
    <col min="11521" max="11521" width="15.375" style="71" customWidth="1"/>
    <col min="11522" max="11770" width="9" style="71"/>
    <col min="11771" max="11771" width="2.375" style="71" customWidth="1"/>
    <col min="11772" max="11772" width="14.5" style="71" customWidth="1"/>
    <col min="11773" max="11774" width="15.875" style="71" customWidth="1"/>
    <col min="11775" max="11776" width="15.625" style="71" customWidth="1"/>
    <col min="11777" max="11777" width="15.375" style="71" customWidth="1"/>
    <col min="11778" max="12026" width="9" style="71"/>
    <col min="12027" max="12027" width="2.375" style="71" customWidth="1"/>
    <col min="12028" max="12028" width="14.5" style="71" customWidth="1"/>
    <col min="12029" max="12030" width="15.875" style="71" customWidth="1"/>
    <col min="12031" max="12032" width="15.625" style="71" customWidth="1"/>
    <col min="12033" max="12033" width="15.375" style="71" customWidth="1"/>
    <col min="12034" max="12282" width="9" style="71"/>
    <col min="12283" max="12283" width="2.375" style="71" customWidth="1"/>
    <col min="12284" max="12284" width="14.5" style="71" customWidth="1"/>
    <col min="12285" max="12286" width="15.875" style="71" customWidth="1"/>
    <col min="12287" max="12288" width="15.625" style="71" customWidth="1"/>
    <col min="12289" max="12289" width="15.375" style="71" customWidth="1"/>
    <col min="12290" max="12538" width="9" style="71"/>
    <col min="12539" max="12539" width="2.375" style="71" customWidth="1"/>
    <col min="12540" max="12540" width="14.5" style="71" customWidth="1"/>
    <col min="12541" max="12542" width="15.875" style="71" customWidth="1"/>
    <col min="12543" max="12544" width="15.625" style="71" customWidth="1"/>
    <col min="12545" max="12545" width="15.375" style="71" customWidth="1"/>
    <col min="12546" max="12794" width="9" style="71"/>
    <col min="12795" max="12795" width="2.375" style="71" customWidth="1"/>
    <col min="12796" max="12796" width="14.5" style="71" customWidth="1"/>
    <col min="12797" max="12798" width="15.875" style="71" customWidth="1"/>
    <col min="12799" max="12800" width="15.625" style="71" customWidth="1"/>
    <col min="12801" max="12801" width="15.375" style="71" customWidth="1"/>
    <col min="12802" max="13050" width="9" style="71"/>
    <col min="13051" max="13051" width="2.375" style="71" customWidth="1"/>
    <col min="13052" max="13052" width="14.5" style="71" customWidth="1"/>
    <col min="13053" max="13054" width="15.875" style="71" customWidth="1"/>
    <col min="13055" max="13056" width="15.625" style="71" customWidth="1"/>
    <col min="13057" max="13057" width="15.375" style="71" customWidth="1"/>
    <col min="13058" max="13306" width="9" style="71"/>
    <col min="13307" max="13307" width="2.375" style="71" customWidth="1"/>
    <col min="13308" max="13308" width="14.5" style="71" customWidth="1"/>
    <col min="13309" max="13310" width="15.875" style="71" customWidth="1"/>
    <col min="13311" max="13312" width="15.625" style="71" customWidth="1"/>
    <col min="13313" max="13313" width="15.375" style="71" customWidth="1"/>
    <col min="13314" max="13562" width="9" style="71"/>
    <col min="13563" max="13563" width="2.375" style="71" customWidth="1"/>
    <col min="13564" max="13564" width="14.5" style="71" customWidth="1"/>
    <col min="13565" max="13566" width="15.875" style="71" customWidth="1"/>
    <col min="13567" max="13568" width="15.625" style="71" customWidth="1"/>
    <col min="13569" max="13569" width="15.375" style="71" customWidth="1"/>
    <col min="13570" max="13818" width="9" style="71"/>
    <col min="13819" max="13819" width="2.375" style="71" customWidth="1"/>
    <col min="13820" max="13820" width="14.5" style="71" customWidth="1"/>
    <col min="13821" max="13822" width="15.875" style="71" customWidth="1"/>
    <col min="13823" max="13824" width="15.625" style="71" customWidth="1"/>
    <col min="13825" max="13825" width="15.375" style="71" customWidth="1"/>
    <col min="13826" max="14074" width="9" style="71"/>
    <col min="14075" max="14075" width="2.375" style="71" customWidth="1"/>
    <col min="14076" max="14076" width="14.5" style="71" customWidth="1"/>
    <col min="14077" max="14078" width="15.875" style="71" customWidth="1"/>
    <col min="14079" max="14080" width="15.625" style="71" customWidth="1"/>
    <col min="14081" max="14081" width="15.375" style="71" customWidth="1"/>
    <col min="14082" max="14330" width="9" style="71"/>
    <col min="14331" max="14331" width="2.375" style="71" customWidth="1"/>
    <col min="14332" max="14332" width="14.5" style="71" customWidth="1"/>
    <col min="14333" max="14334" width="15.875" style="71" customWidth="1"/>
    <col min="14335" max="14336" width="15.625" style="71" customWidth="1"/>
    <col min="14337" max="14337" width="15.375" style="71" customWidth="1"/>
    <col min="14338" max="14586" width="9" style="71"/>
    <col min="14587" max="14587" width="2.375" style="71" customWidth="1"/>
    <col min="14588" max="14588" width="14.5" style="71" customWidth="1"/>
    <col min="14589" max="14590" width="15.875" style="71" customWidth="1"/>
    <col min="14591" max="14592" width="15.625" style="71" customWidth="1"/>
    <col min="14593" max="14593" width="15.375" style="71" customWidth="1"/>
    <col min="14594" max="14842" width="9" style="71"/>
    <col min="14843" max="14843" width="2.375" style="71" customWidth="1"/>
    <col min="14844" max="14844" width="14.5" style="71" customWidth="1"/>
    <col min="14845" max="14846" width="15.875" style="71" customWidth="1"/>
    <col min="14847" max="14848" width="15.625" style="71" customWidth="1"/>
    <col min="14849" max="14849" width="15.375" style="71" customWidth="1"/>
    <col min="14850" max="15098" width="9" style="71"/>
    <col min="15099" max="15099" width="2.375" style="71" customWidth="1"/>
    <col min="15100" max="15100" width="14.5" style="71" customWidth="1"/>
    <col min="15101" max="15102" width="15.875" style="71" customWidth="1"/>
    <col min="15103" max="15104" width="15.625" style="71" customWidth="1"/>
    <col min="15105" max="15105" width="15.375" style="71" customWidth="1"/>
    <col min="15106" max="15354" width="9" style="71"/>
    <col min="15355" max="15355" width="2.375" style="71" customWidth="1"/>
    <col min="15356" max="15356" width="14.5" style="71" customWidth="1"/>
    <col min="15357" max="15358" width="15.875" style="71" customWidth="1"/>
    <col min="15359" max="15360" width="15.625" style="71" customWidth="1"/>
    <col min="15361" max="15361" width="15.375" style="71" customWidth="1"/>
    <col min="15362" max="15610" width="9" style="71"/>
    <col min="15611" max="15611" width="2.375" style="71" customWidth="1"/>
    <col min="15612" max="15612" width="14.5" style="71" customWidth="1"/>
    <col min="15613" max="15614" width="15.875" style="71" customWidth="1"/>
    <col min="15615" max="15616" width="15.625" style="71" customWidth="1"/>
    <col min="15617" max="15617" width="15.375" style="71" customWidth="1"/>
    <col min="15618" max="15866" width="9" style="71"/>
    <col min="15867" max="15867" width="2.375" style="71" customWidth="1"/>
    <col min="15868" max="15868" width="14.5" style="71" customWidth="1"/>
    <col min="15869" max="15870" width="15.875" style="71" customWidth="1"/>
    <col min="15871" max="15872" width="15.625" style="71" customWidth="1"/>
    <col min="15873" max="15873" width="15.375" style="71" customWidth="1"/>
    <col min="15874" max="16122" width="9" style="71"/>
    <col min="16123" max="16123" width="2.375" style="71" customWidth="1"/>
    <col min="16124" max="16124" width="14.5" style="71" customWidth="1"/>
    <col min="16125" max="16126" width="15.875" style="71" customWidth="1"/>
    <col min="16127" max="16128" width="15.625" style="71" customWidth="1"/>
    <col min="16129" max="16129" width="15.375" style="71" customWidth="1"/>
    <col min="16130" max="16384" width="9" style="71"/>
  </cols>
  <sheetData>
    <row r="1" spans="1:13" x14ac:dyDescent="0.15">
      <c r="A1" s="167" t="s">
        <v>91</v>
      </c>
      <c r="B1" s="167"/>
      <c r="C1" s="167"/>
      <c r="D1" s="167"/>
      <c r="E1" s="167"/>
      <c r="F1" s="167"/>
      <c r="G1" s="167"/>
      <c r="H1" s="167"/>
      <c r="I1" s="167"/>
      <c r="J1" s="167"/>
      <c r="K1" s="167"/>
      <c r="L1" s="167"/>
      <c r="M1" s="167"/>
    </row>
    <row r="2" spans="1:13" ht="14.25" thickBot="1" x14ac:dyDescent="0.2">
      <c r="E2" s="112"/>
      <c r="F2" s="113"/>
      <c r="G2" s="112"/>
      <c r="H2" s="112"/>
      <c r="I2" s="112"/>
      <c r="J2" s="112"/>
      <c r="K2" s="112"/>
      <c r="L2" s="113"/>
      <c r="M2" s="113"/>
    </row>
    <row r="3" spans="1:13" ht="14.25" thickBot="1" x14ac:dyDescent="0.2">
      <c r="A3" s="168"/>
      <c r="B3" s="169"/>
      <c r="C3" s="170"/>
      <c r="D3" s="74" t="s">
        <v>101</v>
      </c>
      <c r="E3" s="75" t="s">
        <v>102</v>
      </c>
      <c r="F3" s="76" t="s">
        <v>92</v>
      </c>
      <c r="G3" s="77" t="s">
        <v>93</v>
      </c>
      <c r="H3" s="74" t="s">
        <v>103</v>
      </c>
      <c r="I3" s="75" t="s">
        <v>103</v>
      </c>
      <c r="J3" s="76" t="s">
        <v>92</v>
      </c>
      <c r="K3" s="77" t="s">
        <v>93</v>
      </c>
      <c r="L3" s="76" t="s">
        <v>104</v>
      </c>
      <c r="M3" s="76" t="s">
        <v>105</v>
      </c>
    </row>
    <row r="4" spans="1:13" x14ac:dyDescent="0.15">
      <c r="A4" s="171" t="s">
        <v>4</v>
      </c>
      <c r="B4" s="172"/>
      <c r="C4" s="173"/>
      <c r="D4" s="78" t="e">
        <f t="shared" ref="D4:G4" si="0">SUM(D5:D10,D35:D42)</f>
        <v>#REF!</v>
      </c>
      <c r="E4" s="79" t="e">
        <f t="shared" si="0"/>
        <v>#REF!</v>
      </c>
      <c r="F4" s="80">
        <f t="shared" si="0"/>
        <v>30857929</v>
      </c>
      <c r="G4" s="81" t="e">
        <f t="shared" si="0"/>
        <v>#REF!</v>
      </c>
      <c r="H4" s="78" t="e">
        <f t="shared" ref="H4:I4" si="1">SUM(H5:H10,H35:H42)</f>
        <v>#REF!</v>
      </c>
      <c r="I4" s="79" t="e">
        <f t="shared" si="1"/>
        <v>#REF!</v>
      </c>
      <c r="J4" s="81">
        <f>L4+M4</f>
        <v>33727476</v>
      </c>
      <c r="K4" s="81" t="e">
        <f t="shared" ref="K4" si="2">SUM(K5:K10,K35:K42)</f>
        <v>#REF!</v>
      </c>
      <c r="L4" s="80">
        <f t="shared" ref="L4:M4" si="3">SUM(L5:L10,L35:L42)</f>
        <v>2970154</v>
      </c>
      <c r="M4" s="80">
        <f t="shared" si="3"/>
        <v>30757322</v>
      </c>
    </row>
    <row r="5" spans="1:13" x14ac:dyDescent="0.15">
      <c r="A5" s="114"/>
      <c r="B5" s="174" t="s">
        <v>52</v>
      </c>
      <c r="C5" s="175"/>
      <c r="D5" s="82" t="e">
        <f>SUMIF(補助金支出一覧!#REF!,$B5,補助金支出一覧!#REF!)</f>
        <v>#REF!</v>
      </c>
      <c r="E5" s="83" t="e">
        <f>ROUND(D5/1000,1)</f>
        <v>#REF!</v>
      </c>
      <c r="F5" s="84">
        <v>2446626</v>
      </c>
      <c r="G5" s="85" t="e">
        <f>E5-F5</f>
        <v>#REF!</v>
      </c>
      <c r="H5" s="82" t="e">
        <f>SUMIF(補助金支出一覧!#REF!,$B5,補助金支出一覧!#REF!)</f>
        <v>#REF!</v>
      </c>
      <c r="I5" s="83" t="e">
        <f>ROUND(H5/1000,1)</f>
        <v>#REF!</v>
      </c>
      <c r="J5" s="85">
        <f>L5+M5+15000</f>
        <v>2380447</v>
      </c>
      <c r="K5" s="85" t="e">
        <f>I5-J5</f>
        <v>#REF!</v>
      </c>
      <c r="L5" s="84">
        <v>4000</v>
      </c>
      <c r="M5" s="84">
        <v>2361447</v>
      </c>
    </row>
    <row r="6" spans="1:13" x14ac:dyDescent="0.15">
      <c r="A6" s="115"/>
      <c r="B6" s="165" t="s">
        <v>55</v>
      </c>
      <c r="C6" s="166"/>
      <c r="D6" s="82" t="e">
        <f>SUMIF(補助金支出一覧!#REF!,$B6,補助金支出一覧!#REF!)</f>
        <v>#REF!</v>
      </c>
      <c r="E6" s="86" t="e">
        <f t="shared" ref="E6:E8" si="4">ROUND(D6/1000,1)</f>
        <v>#REF!</v>
      </c>
      <c r="F6" s="84">
        <v>740</v>
      </c>
      <c r="G6" s="85" t="e">
        <f t="shared" ref="G6:G8" si="5">E6-F6</f>
        <v>#REF!</v>
      </c>
      <c r="H6" s="82" t="e">
        <f>SUMIF(補助金支出一覧!#REF!,$B6,補助金支出一覧!#REF!)</f>
        <v>#REF!</v>
      </c>
      <c r="I6" s="86" t="e">
        <f t="shared" ref="I6:I9" si="6">ROUND(H6/1000,1)</f>
        <v>#REF!</v>
      </c>
      <c r="J6" s="85">
        <f>L6+M6</f>
        <v>180</v>
      </c>
      <c r="K6" s="85" t="e">
        <f t="shared" ref="K6:K9" si="7">I6-J6</f>
        <v>#REF!</v>
      </c>
      <c r="L6" s="84">
        <v>0</v>
      </c>
      <c r="M6" s="84">
        <v>180</v>
      </c>
    </row>
    <row r="7" spans="1:13" x14ac:dyDescent="0.15">
      <c r="A7" s="115"/>
      <c r="B7" s="165" t="s">
        <v>56</v>
      </c>
      <c r="C7" s="166"/>
      <c r="D7" s="82" t="e">
        <f>SUMIF(補助金支出一覧!#REF!,$B7,補助金支出一覧!#REF!)</f>
        <v>#REF!</v>
      </c>
      <c r="E7" s="86" t="e">
        <f t="shared" si="4"/>
        <v>#REF!</v>
      </c>
      <c r="F7" s="84">
        <v>18502</v>
      </c>
      <c r="G7" s="85" t="e">
        <f t="shared" si="5"/>
        <v>#REF!</v>
      </c>
      <c r="H7" s="82" t="e">
        <f>SUMIF(補助金支出一覧!#REF!,$B7,補助金支出一覧!#REF!)</f>
        <v>#REF!</v>
      </c>
      <c r="I7" s="86" t="e">
        <f t="shared" si="6"/>
        <v>#REF!</v>
      </c>
      <c r="J7" s="85">
        <f>L7+M7</f>
        <v>187236</v>
      </c>
      <c r="K7" s="85" t="e">
        <f t="shared" si="7"/>
        <v>#REF!</v>
      </c>
      <c r="L7" s="84">
        <v>0</v>
      </c>
      <c r="M7" s="84">
        <v>187236</v>
      </c>
    </row>
    <row r="8" spans="1:13" x14ac:dyDescent="0.15">
      <c r="A8" s="181"/>
      <c r="B8" s="165" t="s">
        <v>57</v>
      </c>
      <c r="C8" s="166"/>
      <c r="D8" s="82" t="e">
        <f>SUMIF(補助金支出一覧!#REF!,$B8,補助金支出一覧!#REF!)</f>
        <v>#REF!</v>
      </c>
      <c r="E8" s="86" t="e">
        <f t="shared" si="4"/>
        <v>#REF!</v>
      </c>
      <c r="F8" s="84">
        <v>1563024</v>
      </c>
      <c r="G8" s="85" t="e">
        <f t="shared" si="5"/>
        <v>#REF!</v>
      </c>
      <c r="H8" s="82" t="e">
        <f>SUMIF(補助金支出一覧!#REF!,$B8,補助金支出一覧!#REF!)</f>
        <v>#REF!</v>
      </c>
      <c r="I8" s="86" t="e">
        <f t="shared" si="6"/>
        <v>#REF!</v>
      </c>
      <c r="J8" s="85">
        <f>L8+M8-15000</f>
        <v>1779022</v>
      </c>
      <c r="K8" s="85" t="e">
        <f t="shared" si="7"/>
        <v>#REF!</v>
      </c>
      <c r="L8" s="84">
        <v>13000</v>
      </c>
      <c r="M8" s="84">
        <v>1781022</v>
      </c>
    </row>
    <row r="9" spans="1:13" ht="14.25" thickBot="1" x14ac:dyDescent="0.2">
      <c r="A9" s="181"/>
      <c r="B9" s="165" t="s">
        <v>51</v>
      </c>
      <c r="C9" s="166"/>
      <c r="D9" s="82" t="e">
        <f>SUMIF(補助金支出一覧!#REF!,$B9,補助金支出一覧!#REF!)</f>
        <v>#REF!</v>
      </c>
      <c r="E9" s="86" t="e">
        <f t="shared" ref="E9" si="8">ROUND(D9/1000,1)</f>
        <v>#REF!</v>
      </c>
      <c r="F9" s="84">
        <v>10000</v>
      </c>
      <c r="G9" s="85" t="e">
        <f t="shared" ref="G9" si="9">E9-F9</f>
        <v>#REF!</v>
      </c>
      <c r="H9" s="82" t="e">
        <f>SUMIF(補助金支出一覧!#REF!,$B9,補助金支出一覧!#REF!)</f>
        <v>#REF!</v>
      </c>
      <c r="I9" s="86" t="e">
        <f t="shared" si="6"/>
        <v>#REF!</v>
      </c>
      <c r="J9" s="85">
        <f>L9+M9</f>
        <v>0</v>
      </c>
      <c r="K9" s="85" t="e">
        <f t="shared" si="7"/>
        <v>#REF!</v>
      </c>
      <c r="L9" s="84">
        <v>0</v>
      </c>
      <c r="M9" s="84">
        <v>0</v>
      </c>
    </row>
    <row r="10" spans="1:13" x14ac:dyDescent="0.15">
      <c r="A10" s="182"/>
      <c r="B10" s="166" t="s">
        <v>64</v>
      </c>
      <c r="C10" s="176"/>
      <c r="D10" s="87" t="e">
        <f t="shared" ref="D10:J10" si="10">SUM(D11:D34)</f>
        <v>#REF!</v>
      </c>
      <c r="E10" s="88" t="e">
        <f t="shared" si="10"/>
        <v>#REF!</v>
      </c>
      <c r="F10" s="89">
        <f t="shared" si="10"/>
        <v>1063777</v>
      </c>
      <c r="G10" s="89" t="e">
        <f t="shared" si="10"/>
        <v>#REF!</v>
      </c>
      <c r="H10" s="78" t="e">
        <f t="shared" si="10"/>
        <v>#REF!</v>
      </c>
      <c r="I10" s="88" t="e">
        <f t="shared" si="10"/>
        <v>#REF!</v>
      </c>
      <c r="J10" s="89">
        <f t="shared" si="10"/>
        <v>963654</v>
      </c>
      <c r="K10" s="89" t="e">
        <f t="shared" ref="K10" si="11">SUM(K11:K34)</f>
        <v>#REF!</v>
      </c>
      <c r="L10" s="89">
        <f t="shared" ref="L10" si="12">SUM(L11:L34)</f>
        <v>149319</v>
      </c>
      <c r="M10" s="89">
        <f t="shared" ref="M10" si="13">SUM(M11:M34)</f>
        <v>814335</v>
      </c>
    </row>
    <row r="11" spans="1:13" x14ac:dyDescent="0.15">
      <c r="A11" s="182"/>
      <c r="B11" s="185"/>
      <c r="C11" s="116" t="s">
        <v>65</v>
      </c>
      <c r="D11" s="82" t="e">
        <f>SUMIF(補助金支出一覧!#REF!,$C11,補助金支出一覧!#REF!)</f>
        <v>#REF!</v>
      </c>
      <c r="E11" s="83" t="e">
        <f t="shared" ref="E11:E42" si="14">ROUND(D11/1000,1)</f>
        <v>#REF!</v>
      </c>
      <c r="F11" s="84">
        <v>184006</v>
      </c>
      <c r="G11" s="85" t="e">
        <f t="shared" ref="G11:G42" si="15">E11-F11</f>
        <v>#REF!</v>
      </c>
      <c r="H11" s="82" t="e">
        <f>SUMIF(補助金支出一覧!#REF!,$C11,補助金支出一覧!#REF!)</f>
        <v>#REF!</v>
      </c>
      <c r="I11" s="86" t="e">
        <f t="shared" ref="I11" si="16">ROUND(H11/1000,1)</f>
        <v>#REF!</v>
      </c>
      <c r="J11" s="85">
        <f t="shared" ref="J11:J42" si="17">L11+M11</f>
        <v>54659</v>
      </c>
      <c r="K11" s="85" t="e">
        <f t="shared" ref="K11:K42" si="18">I11-J11</f>
        <v>#REF!</v>
      </c>
      <c r="L11" s="84">
        <v>10600</v>
      </c>
      <c r="M11" s="84">
        <v>44059</v>
      </c>
    </row>
    <row r="12" spans="1:13" x14ac:dyDescent="0.15">
      <c r="A12" s="182"/>
      <c r="B12" s="186"/>
      <c r="C12" s="116" t="s">
        <v>75</v>
      </c>
      <c r="D12" s="82" t="e">
        <f>SUMIF(補助金支出一覧!#REF!,$C12,補助金支出一覧!#REF!)</f>
        <v>#REF!</v>
      </c>
      <c r="E12" s="86" t="e">
        <f t="shared" si="14"/>
        <v>#REF!</v>
      </c>
      <c r="F12" s="84">
        <v>23063</v>
      </c>
      <c r="G12" s="85" t="e">
        <f t="shared" si="15"/>
        <v>#REF!</v>
      </c>
      <c r="H12" s="82" t="e">
        <f>SUMIF(補助金支出一覧!#REF!,$C12,補助金支出一覧!#REF!)</f>
        <v>#REF!</v>
      </c>
      <c r="I12" s="86" t="e">
        <f t="shared" ref="I12:I34" si="19">ROUND(H12/1000,1)</f>
        <v>#REF!</v>
      </c>
      <c r="J12" s="85">
        <f t="shared" si="17"/>
        <v>35413</v>
      </c>
      <c r="K12" s="85" t="e">
        <f t="shared" si="18"/>
        <v>#REF!</v>
      </c>
      <c r="L12" s="84">
        <v>10600</v>
      </c>
      <c r="M12" s="84">
        <v>24813</v>
      </c>
    </row>
    <row r="13" spans="1:13" x14ac:dyDescent="0.15">
      <c r="A13" s="182"/>
      <c r="B13" s="186"/>
      <c r="C13" s="116" t="s">
        <v>66</v>
      </c>
      <c r="D13" s="82" t="e">
        <f>SUMIF(補助金支出一覧!#REF!,$C13,補助金支出一覧!#REF!)</f>
        <v>#REF!</v>
      </c>
      <c r="E13" s="86" t="e">
        <f t="shared" si="14"/>
        <v>#REF!</v>
      </c>
      <c r="F13" s="84">
        <v>20938</v>
      </c>
      <c r="G13" s="85" t="e">
        <f t="shared" si="15"/>
        <v>#REF!</v>
      </c>
      <c r="H13" s="82" t="e">
        <f>SUMIF(補助金支出一覧!#REF!,$C13,補助金支出一覧!#REF!)</f>
        <v>#REF!</v>
      </c>
      <c r="I13" s="86" t="e">
        <f t="shared" si="19"/>
        <v>#REF!</v>
      </c>
      <c r="J13" s="85">
        <f t="shared" si="17"/>
        <v>21654</v>
      </c>
      <c r="K13" s="85" t="e">
        <f t="shared" si="18"/>
        <v>#REF!</v>
      </c>
      <c r="L13" s="84">
        <v>5300</v>
      </c>
      <c r="M13" s="84">
        <v>16354</v>
      </c>
    </row>
    <row r="14" spans="1:13" x14ac:dyDescent="0.15">
      <c r="A14" s="182"/>
      <c r="B14" s="186"/>
      <c r="C14" s="116" t="s">
        <v>67</v>
      </c>
      <c r="D14" s="82" t="e">
        <f>SUMIF(補助金支出一覧!#REF!,$C14,補助金支出一覧!#REF!)</f>
        <v>#REF!</v>
      </c>
      <c r="E14" s="86" t="e">
        <f t="shared" si="14"/>
        <v>#REF!</v>
      </c>
      <c r="F14" s="84">
        <v>22974</v>
      </c>
      <c r="G14" s="85" t="e">
        <f t="shared" si="15"/>
        <v>#REF!</v>
      </c>
      <c r="H14" s="82" t="e">
        <f>SUMIF(補助金支出一覧!#REF!,$C14,補助金支出一覧!#REF!)</f>
        <v>#REF!</v>
      </c>
      <c r="I14" s="86" t="e">
        <f t="shared" si="19"/>
        <v>#REF!</v>
      </c>
      <c r="J14" s="85">
        <f t="shared" si="17"/>
        <v>22219</v>
      </c>
      <c r="K14" s="85" t="e">
        <f t="shared" si="18"/>
        <v>#REF!</v>
      </c>
      <c r="L14" s="84">
        <v>6890</v>
      </c>
      <c r="M14" s="84">
        <v>15329</v>
      </c>
    </row>
    <row r="15" spans="1:13" x14ac:dyDescent="0.15">
      <c r="A15" s="182"/>
      <c r="B15" s="186"/>
      <c r="C15" s="116" t="s">
        <v>76</v>
      </c>
      <c r="D15" s="82" t="e">
        <f>SUMIF(補助金支出一覧!#REF!,$C15,補助金支出一覧!#REF!)</f>
        <v>#REF!</v>
      </c>
      <c r="E15" s="86" t="e">
        <f t="shared" si="14"/>
        <v>#REF!</v>
      </c>
      <c r="F15" s="84">
        <v>59938</v>
      </c>
      <c r="G15" s="85" t="e">
        <f t="shared" si="15"/>
        <v>#REF!</v>
      </c>
      <c r="H15" s="82" t="e">
        <f>SUMIF(補助金支出一覧!#REF!,$C15,補助金支出一覧!#REF!)</f>
        <v>#REF!</v>
      </c>
      <c r="I15" s="86" t="e">
        <f t="shared" si="19"/>
        <v>#REF!</v>
      </c>
      <c r="J15" s="85">
        <f t="shared" si="17"/>
        <v>61084</v>
      </c>
      <c r="K15" s="85" t="e">
        <f t="shared" si="18"/>
        <v>#REF!</v>
      </c>
      <c r="L15" s="84">
        <v>2230</v>
      </c>
      <c r="M15" s="84">
        <v>58854</v>
      </c>
    </row>
    <row r="16" spans="1:13" x14ac:dyDescent="0.15">
      <c r="A16" s="182"/>
      <c r="B16" s="186"/>
      <c r="C16" s="116" t="s">
        <v>68</v>
      </c>
      <c r="D16" s="82" t="e">
        <f>SUMIF(補助金支出一覧!#REF!,$C16,補助金支出一覧!#REF!)</f>
        <v>#REF!</v>
      </c>
      <c r="E16" s="86" t="e">
        <f t="shared" si="14"/>
        <v>#REF!</v>
      </c>
      <c r="F16" s="84">
        <v>24388</v>
      </c>
      <c r="G16" s="85" t="e">
        <f t="shared" si="15"/>
        <v>#REF!</v>
      </c>
      <c r="H16" s="82" t="e">
        <f>SUMIF(補助金支出一覧!#REF!,$C16,補助金支出一覧!#REF!)</f>
        <v>#REF!</v>
      </c>
      <c r="I16" s="86" t="e">
        <f t="shared" si="19"/>
        <v>#REF!</v>
      </c>
      <c r="J16" s="85">
        <f t="shared" si="17"/>
        <v>24268</v>
      </c>
      <c r="K16" s="85" t="e">
        <f t="shared" si="18"/>
        <v>#REF!</v>
      </c>
      <c r="L16" s="84">
        <v>0</v>
      </c>
      <c r="M16" s="84">
        <v>24268</v>
      </c>
    </row>
    <row r="17" spans="1:13" x14ac:dyDescent="0.15">
      <c r="A17" s="182"/>
      <c r="B17" s="186"/>
      <c r="C17" s="116" t="s">
        <v>69</v>
      </c>
      <c r="D17" s="82" t="e">
        <f>SUMIF(補助金支出一覧!#REF!,$C17,補助金支出一覧!#REF!)</f>
        <v>#REF!</v>
      </c>
      <c r="E17" s="86" t="e">
        <f t="shared" si="14"/>
        <v>#REF!</v>
      </c>
      <c r="F17" s="84">
        <v>32203</v>
      </c>
      <c r="G17" s="85" t="e">
        <f t="shared" si="15"/>
        <v>#REF!</v>
      </c>
      <c r="H17" s="82" t="e">
        <f>SUMIF(補助金支出一覧!#REF!,$C17,補助金支出一覧!#REF!)</f>
        <v>#REF!</v>
      </c>
      <c r="I17" s="86" t="e">
        <f t="shared" si="19"/>
        <v>#REF!</v>
      </c>
      <c r="J17" s="85">
        <f t="shared" si="17"/>
        <v>37648</v>
      </c>
      <c r="K17" s="85" t="e">
        <f t="shared" si="18"/>
        <v>#REF!</v>
      </c>
      <c r="L17" s="84">
        <v>8520</v>
      </c>
      <c r="M17" s="84">
        <v>29128</v>
      </c>
    </row>
    <row r="18" spans="1:13" x14ac:dyDescent="0.15">
      <c r="A18" s="182"/>
      <c r="B18" s="186"/>
      <c r="C18" s="116" t="s">
        <v>94</v>
      </c>
      <c r="D18" s="82" t="e">
        <f>SUMIF(補助金支出一覧!#REF!,$C18,補助金支出一覧!#REF!)</f>
        <v>#REF!</v>
      </c>
      <c r="E18" s="86" t="e">
        <f t="shared" si="14"/>
        <v>#REF!</v>
      </c>
      <c r="F18" s="84">
        <v>113</v>
      </c>
      <c r="G18" s="85" t="e">
        <f t="shared" si="15"/>
        <v>#REF!</v>
      </c>
      <c r="H18" s="82" t="e">
        <f>SUMIF(補助金支出一覧!#REF!,$C18,補助金支出一覧!#REF!)</f>
        <v>#REF!</v>
      </c>
      <c r="I18" s="86" t="e">
        <f t="shared" si="19"/>
        <v>#REF!</v>
      </c>
      <c r="J18" s="85">
        <f t="shared" si="17"/>
        <v>3835</v>
      </c>
      <c r="K18" s="85" t="e">
        <f t="shared" si="18"/>
        <v>#REF!</v>
      </c>
      <c r="L18" s="84">
        <v>3835</v>
      </c>
      <c r="M18" s="84">
        <v>0</v>
      </c>
    </row>
    <row r="19" spans="1:13" x14ac:dyDescent="0.15">
      <c r="A19" s="182"/>
      <c r="B19" s="186"/>
      <c r="C19" s="116" t="s">
        <v>77</v>
      </c>
      <c r="D19" s="82" t="e">
        <f>SUMIF(補助金支出一覧!#REF!,$C19,補助金支出一覧!#REF!)</f>
        <v>#REF!</v>
      </c>
      <c r="E19" s="86" t="e">
        <f t="shared" si="14"/>
        <v>#REF!</v>
      </c>
      <c r="F19" s="84">
        <v>19832</v>
      </c>
      <c r="G19" s="85" t="e">
        <f t="shared" si="15"/>
        <v>#REF!</v>
      </c>
      <c r="H19" s="82" t="e">
        <f>SUMIF(補助金支出一覧!#REF!,$C19,補助金支出一覧!#REF!)</f>
        <v>#REF!</v>
      </c>
      <c r="I19" s="86" t="e">
        <f t="shared" si="19"/>
        <v>#REF!</v>
      </c>
      <c r="J19" s="85">
        <f t="shared" si="17"/>
        <v>15696</v>
      </c>
      <c r="K19" s="85" t="e">
        <f t="shared" si="18"/>
        <v>#REF!</v>
      </c>
      <c r="L19" s="84">
        <v>0</v>
      </c>
      <c r="M19" s="84">
        <v>15696</v>
      </c>
    </row>
    <row r="20" spans="1:13" x14ac:dyDescent="0.15">
      <c r="A20" s="182"/>
      <c r="B20" s="186"/>
      <c r="C20" s="116" t="s">
        <v>78</v>
      </c>
      <c r="D20" s="82" t="e">
        <f>SUMIF(補助金支出一覧!#REF!,$C20,補助金支出一覧!#REF!)</f>
        <v>#REF!</v>
      </c>
      <c r="E20" s="86" t="e">
        <f t="shared" si="14"/>
        <v>#REF!</v>
      </c>
      <c r="F20" s="84">
        <v>20242</v>
      </c>
      <c r="G20" s="85" t="e">
        <f t="shared" si="15"/>
        <v>#REF!</v>
      </c>
      <c r="H20" s="82" t="e">
        <f>SUMIF(補助金支出一覧!#REF!,$C20,補助金支出一覧!#REF!)</f>
        <v>#REF!</v>
      </c>
      <c r="I20" s="86" t="e">
        <f t="shared" si="19"/>
        <v>#REF!</v>
      </c>
      <c r="J20" s="85">
        <f t="shared" si="17"/>
        <v>18833</v>
      </c>
      <c r="K20" s="85" t="e">
        <f t="shared" si="18"/>
        <v>#REF!</v>
      </c>
      <c r="L20" s="84">
        <v>0</v>
      </c>
      <c r="M20" s="84">
        <v>18833</v>
      </c>
    </row>
    <row r="21" spans="1:13" x14ac:dyDescent="0.15">
      <c r="A21" s="182"/>
      <c r="B21" s="186"/>
      <c r="C21" s="116" t="s">
        <v>79</v>
      </c>
      <c r="D21" s="82" t="e">
        <f>SUMIF(補助金支出一覧!#REF!,$C21,補助金支出一覧!#REF!)</f>
        <v>#REF!</v>
      </c>
      <c r="E21" s="86" t="e">
        <f t="shared" si="14"/>
        <v>#REF!</v>
      </c>
      <c r="F21" s="84">
        <v>36691</v>
      </c>
      <c r="G21" s="85" t="e">
        <f t="shared" si="15"/>
        <v>#REF!</v>
      </c>
      <c r="H21" s="82" t="e">
        <f>SUMIF(補助金支出一覧!#REF!,$C21,補助金支出一覧!#REF!)</f>
        <v>#REF!</v>
      </c>
      <c r="I21" s="86" t="e">
        <f t="shared" si="19"/>
        <v>#REF!</v>
      </c>
      <c r="J21" s="85">
        <f t="shared" si="17"/>
        <v>47273</v>
      </c>
      <c r="K21" s="85" t="e">
        <f t="shared" si="18"/>
        <v>#REF!</v>
      </c>
      <c r="L21" s="84">
        <v>9540</v>
      </c>
      <c r="M21" s="84">
        <v>37733</v>
      </c>
    </row>
    <row r="22" spans="1:13" x14ac:dyDescent="0.15">
      <c r="A22" s="182"/>
      <c r="B22" s="186"/>
      <c r="C22" s="116" t="s">
        <v>80</v>
      </c>
      <c r="D22" s="82" t="e">
        <f>SUMIF(補助金支出一覧!#REF!,$C22,補助金支出一覧!#REF!)</f>
        <v>#REF!</v>
      </c>
      <c r="E22" s="86" t="e">
        <f t="shared" si="14"/>
        <v>#REF!</v>
      </c>
      <c r="F22" s="84">
        <v>58812</v>
      </c>
      <c r="G22" s="85" t="e">
        <f t="shared" si="15"/>
        <v>#REF!</v>
      </c>
      <c r="H22" s="82" t="e">
        <f>SUMIF(補助金支出一覧!#REF!,$C22,補助金支出一覧!#REF!)</f>
        <v>#REF!</v>
      </c>
      <c r="I22" s="86" t="e">
        <f t="shared" si="19"/>
        <v>#REF!</v>
      </c>
      <c r="J22" s="85">
        <f t="shared" si="17"/>
        <v>60855</v>
      </c>
      <c r="K22" s="85" t="e">
        <f t="shared" si="18"/>
        <v>#REF!</v>
      </c>
      <c r="L22" s="84">
        <v>15900</v>
      </c>
      <c r="M22" s="84">
        <v>44955</v>
      </c>
    </row>
    <row r="23" spans="1:13" x14ac:dyDescent="0.15">
      <c r="A23" s="182"/>
      <c r="B23" s="186"/>
      <c r="C23" s="116" t="s">
        <v>85</v>
      </c>
      <c r="D23" s="82" t="e">
        <f>SUMIF(補助金支出一覧!#REF!,$C23,補助金支出一覧!#REF!)</f>
        <v>#REF!</v>
      </c>
      <c r="E23" s="86" t="e">
        <f t="shared" si="14"/>
        <v>#REF!</v>
      </c>
      <c r="F23" s="84">
        <v>91621</v>
      </c>
      <c r="G23" s="85" t="e">
        <f t="shared" si="15"/>
        <v>#REF!</v>
      </c>
      <c r="H23" s="82" t="e">
        <f>SUMIF(補助金支出一覧!#REF!,$C23,補助金支出一覧!#REF!)</f>
        <v>#REF!</v>
      </c>
      <c r="I23" s="86" t="e">
        <f t="shared" si="19"/>
        <v>#REF!</v>
      </c>
      <c r="J23" s="85">
        <f t="shared" si="17"/>
        <v>97971</v>
      </c>
      <c r="K23" s="85" t="e">
        <f t="shared" si="18"/>
        <v>#REF!</v>
      </c>
      <c r="L23" s="84">
        <v>21200</v>
      </c>
      <c r="M23" s="84">
        <v>76771</v>
      </c>
    </row>
    <row r="24" spans="1:13" x14ac:dyDescent="0.15">
      <c r="A24" s="182"/>
      <c r="B24" s="186"/>
      <c r="C24" s="116" t="s">
        <v>81</v>
      </c>
      <c r="D24" s="82" t="e">
        <f>SUMIF(補助金支出一覧!#REF!,$C24,補助金支出一覧!#REF!)</f>
        <v>#REF!</v>
      </c>
      <c r="E24" s="86" t="e">
        <f t="shared" si="14"/>
        <v>#REF!</v>
      </c>
      <c r="F24" s="84">
        <v>28800</v>
      </c>
      <c r="G24" s="85" t="e">
        <f t="shared" si="15"/>
        <v>#REF!</v>
      </c>
      <c r="H24" s="82" t="e">
        <f>SUMIF(補助金支出一覧!#REF!,$C24,補助金支出一覧!#REF!)</f>
        <v>#REF!</v>
      </c>
      <c r="I24" s="86" t="e">
        <f t="shared" si="19"/>
        <v>#REF!</v>
      </c>
      <c r="J24" s="85">
        <f t="shared" si="17"/>
        <v>18400</v>
      </c>
      <c r="K24" s="85" t="e">
        <f t="shared" si="18"/>
        <v>#REF!</v>
      </c>
      <c r="L24" s="84">
        <v>0</v>
      </c>
      <c r="M24" s="84">
        <v>18400</v>
      </c>
    </row>
    <row r="25" spans="1:13" x14ac:dyDescent="0.15">
      <c r="A25" s="182"/>
      <c r="B25" s="186"/>
      <c r="C25" s="116" t="s">
        <v>70</v>
      </c>
      <c r="D25" s="82" t="e">
        <f>SUMIF(補助金支出一覧!#REF!,$C25,補助金支出一覧!#REF!)</f>
        <v>#REF!</v>
      </c>
      <c r="E25" s="86" t="e">
        <f t="shared" si="14"/>
        <v>#REF!</v>
      </c>
      <c r="F25" s="84">
        <v>43764</v>
      </c>
      <c r="G25" s="85" t="e">
        <f t="shared" si="15"/>
        <v>#REF!</v>
      </c>
      <c r="H25" s="82" t="e">
        <f>SUMIF(補助金支出一覧!#REF!,$C25,補助金支出一覧!#REF!)</f>
        <v>#REF!</v>
      </c>
      <c r="I25" s="86" t="e">
        <f t="shared" si="19"/>
        <v>#REF!</v>
      </c>
      <c r="J25" s="85">
        <f t="shared" si="17"/>
        <v>40763</v>
      </c>
      <c r="K25" s="85" t="e">
        <f t="shared" si="18"/>
        <v>#REF!</v>
      </c>
      <c r="L25" s="84">
        <v>5300</v>
      </c>
      <c r="M25" s="84">
        <v>35463</v>
      </c>
    </row>
    <row r="26" spans="1:13" x14ac:dyDescent="0.15">
      <c r="A26" s="182"/>
      <c r="B26" s="186"/>
      <c r="C26" s="116" t="s">
        <v>71</v>
      </c>
      <c r="D26" s="82" t="e">
        <f>SUMIF(補助金支出一覧!#REF!,$C26,補助金支出一覧!#REF!)</f>
        <v>#REF!</v>
      </c>
      <c r="E26" s="86" t="e">
        <f t="shared" si="14"/>
        <v>#REF!</v>
      </c>
      <c r="F26" s="84">
        <v>27439</v>
      </c>
      <c r="G26" s="85" t="e">
        <f t="shared" si="15"/>
        <v>#REF!</v>
      </c>
      <c r="H26" s="82" t="e">
        <f>SUMIF(補助金支出一覧!#REF!,$C26,補助金支出一覧!#REF!)</f>
        <v>#REF!</v>
      </c>
      <c r="I26" s="86" t="e">
        <f t="shared" si="19"/>
        <v>#REF!</v>
      </c>
      <c r="J26" s="85">
        <f t="shared" si="17"/>
        <v>26317</v>
      </c>
      <c r="K26" s="85" t="e">
        <f t="shared" si="18"/>
        <v>#REF!</v>
      </c>
      <c r="L26" s="84">
        <v>2120</v>
      </c>
      <c r="M26" s="84">
        <v>24197</v>
      </c>
    </row>
    <row r="27" spans="1:13" x14ac:dyDescent="0.15">
      <c r="A27" s="182"/>
      <c r="B27" s="186"/>
      <c r="C27" s="116" t="s">
        <v>82</v>
      </c>
      <c r="D27" s="82" t="e">
        <f>SUMIF(補助金支出一覧!#REF!,$C27,補助金支出一覧!#REF!)</f>
        <v>#REF!</v>
      </c>
      <c r="E27" s="86" t="e">
        <f t="shared" si="14"/>
        <v>#REF!</v>
      </c>
      <c r="F27" s="84">
        <v>49440</v>
      </c>
      <c r="G27" s="85" t="e">
        <f t="shared" si="15"/>
        <v>#REF!</v>
      </c>
      <c r="H27" s="82" t="e">
        <f>SUMIF(補助金支出一覧!#REF!,$C27,補助金支出一覧!#REF!)</f>
        <v>#REF!</v>
      </c>
      <c r="I27" s="86" t="e">
        <f t="shared" si="19"/>
        <v>#REF!</v>
      </c>
      <c r="J27" s="85">
        <f t="shared" si="17"/>
        <v>46598</v>
      </c>
      <c r="K27" s="85" t="e">
        <f t="shared" si="18"/>
        <v>#REF!</v>
      </c>
      <c r="L27" s="84">
        <v>1802</v>
      </c>
      <c r="M27" s="84">
        <v>44796</v>
      </c>
    </row>
    <row r="28" spans="1:13" x14ac:dyDescent="0.15">
      <c r="A28" s="182"/>
      <c r="B28" s="186"/>
      <c r="C28" s="116" t="s">
        <v>83</v>
      </c>
      <c r="D28" s="82" t="e">
        <f>SUMIF(補助金支出一覧!#REF!,$C28,補助金支出一覧!#REF!)</f>
        <v>#REF!</v>
      </c>
      <c r="E28" s="86" t="e">
        <f t="shared" si="14"/>
        <v>#REF!</v>
      </c>
      <c r="F28" s="84">
        <v>31350</v>
      </c>
      <c r="G28" s="85" t="e">
        <f t="shared" si="15"/>
        <v>#REF!</v>
      </c>
      <c r="H28" s="82" t="e">
        <f>SUMIF(補助金支出一覧!#REF!,$C28,補助金支出一覧!#REF!)</f>
        <v>#REF!</v>
      </c>
      <c r="I28" s="86" t="e">
        <f t="shared" si="19"/>
        <v>#REF!</v>
      </c>
      <c r="J28" s="85">
        <f t="shared" si="17"/>
        <v>38599</v>
      </c>
      <c r="K28" s="85" t="e">
        <f t="shared" si="18"/>
        <v>#REF!</v>
      </c>
      <c r="L28" s="84">
        <v>5300</v>
      </c>
      <c r="M28" s="84">
        <v>33299</v>
      </c>
    </row>
    <row r="29" spans="1:13" x14ac:dyDescent="0.15">
      <c r="A29" s="182"/>
      <c r="B29" s="186"/>
      <c r="C29" s="116" t="s">
        <v>72</v>
      </c>
      <c r="D29" s="82" t="e">
        <f>SUMIF(補助金支出一覧!#REF!,$C29,補助金支出一覧!#REF!)</f>
        <v>#REF!</v>
      </c>
      <c r="E29" s="86" t="e">
        <f t="shared" si="14"/>
        <v>#REF!</v>
      </c>
      <c r="F29" s="84">
        <v>25966</v>
      </c>
      <c r="G29" s="85" t="e">
        <f t="shared" si="15"/>
        <v>#REF!</v>
      </c>
      <c r="H29" s="82" t="e">
        <f>SUMIF(補助金支出一覧!#REF!,$C29,補助金支出一覧!#REF!)</f>
        <v>#REF!</v>
      </c>
      <c r="I29" s="86" t="e">
        <f t="shared" si="19"/>
        <v>#REF!</v>
      </c>
      <c r="J29" s="85">
        <f t="shared" si="17"/>
        <v>23000</v>
      </c>
      <c r="K29" s="85" t="e">
        <f t="shared" si="18"/>
        <v>#REF!</v>
      </c>
      <c r="L29" s="84">
        <v>0</v>
      </c>
      <c r="M29" s="84">
        <v>23000</v>
      </c>
    </row>
    <row r="30" spans="1:13" x14ac:dyDescent="0.15">
      <c r="A30" s="182"/>
      <c r="B30" s="186"/>
      <c r="C30" s="116" t="s">
        <v>73</v>
      </c>
      <c r="D30" s="82" t="e">
        <f>SUMIF(補助金支出一覧!#REF!,$C30,補助金支出一覧!#REF!)</f>
        <v>#REF!</v>
      </c>
      <c r="E30" s="86" t="e">
        <f t="shared" si="14"/>
        <v>#REF!</v>
      </c>
      <c r="F30" s="84">
        <v>40162</v>
      </c>
      <c r="G30" s="85" t="e">
        <f t="shared" si="15"/>
        <v>#REF!</v>
      </c>
      <c r="H30" s="82" t="e">
        <f>SUMIF(補助金支出一覧!#REF!,$C30,補助金支出一覧!#REF!)</f>
        <v>#REF!</v>
      </c>
      <c r="I30" s="86" t="e">
        <f t="shared" si="19"/>
        <v>#REF!</v>
      </c>
      <c r="J30" s="85">
        <f t="shared" si="17"/>
        <v>50797</v>
      </c>
      <c r="K30" s="85" t="e">
        <f t="shared" si="18"/>
        <v>#REF!</v>
      </c>
      <c r="L30" s="84">
        <v>10600</v>
      </c>
      <c r="M30" s="84">
        <v>40197</v>
      </c>
    </row>
    <row r="31" spans="1:13" x14ac:dyDescent="0.15">
      <c r="A31" s="182"/>
      <c r="B31" s="186"/>
      <c r="C31" s="116" t="s">
        <v>89</v>
      </c>
      <c r="D31" s="82" t="e">
        <f>SUMIF(補助金支出一覧!#REF!,$C31,補助金支出一覧!#REF!)</f>
        <v>#REF!</v>
      </c>
      <c r="E31" s="90" t="e">
        <f t="shared" si="14"/>
        <v>#REF!</v>
      </c>
      <c r="F31" s="91">
        <v>42470</v>
      </c>
      <c r="G31" s="85" t="e">
        <f t="shared" si="15"/>
        <v>#REF!</v>
      </c>
      <c r="H31" s="82" t="e">
        <f>SUMIF(補助金支出一覧!#REF!,$C31,補助金支出一覧!#REF!)</f>
        <v>#REF!</v>
      </c>
      <c r="I31" s="86" t="e">
        <f t="shared" si="19"/>
        <v>#REF!</v>
      </c>
      <c r="J31" s="85">
        <f t="shared" si="17"/>
        <v>47584</v>
      </c>
      <c r="K31" s="85" t="e">
        <f t="shared" si="18"/>
        <v>#REF!</v>
      </c>
      <c r="L31" s="91">
        <v>7300</v>
      </c>
      <c r="M31" s="84">
        <v>40284</v>
      </c>
    </row>
    <row r="32" spans="1:13" x14ac:dyDescent="0.15">
      <c r="A32" s="182"/>
      <c r="B32" s="186"/>
      <c r="C32" s="116" t="s">
        <v>90</v>
      </c>
      <c r="D32" s="82" t="e">
        <f>SUMIF(補助金支出一覧!#REF!,$C32,補助金支出一覧!#REF!)</f>
        <v>#REF!</v>
      </c>
      <c r="E32" s="86" t="e">
        <f t="shared" si="14"/>
        <v>#REF!</v>
      </c>
      <c r="F32" s="84">
        <v>45766</v>
      </c>
      <c r="G32" s="85" t="e">
        <f t="shared" si="15"/>
        <v>#REF!</v>
      </c>
      <c r="H32" s="82" t="e">
        <f>SUMIF(補助金支出一覧!#REF!,$C32,補助金支出一覧!#REF!)</f>
        <v>#REF!</v>
      </c>
      <c r="I32" s="86" t="e">
        <f t="shared" si="19"/>
        <v>#REF!</v>
      </c>
      <c r="J32" s="85">
        <f t="shared" si="17"/>
        <v>45222</v>
      </c>
      <c r="K32" s="85" t="e">
        <f t="shared" si="18"/>
        <v>#REF!</v>
      </c>
      <c r="L32" s="84">
        <v>0</v>
      </c>
      <c r="M32" s="84">
        <v>45222</v>
      </c>
    </row>
    <row r="33" spans="1:13" x14ac:dyDescent="0.15">
      <c r="A33" s="182"/>
      <c r="B33" s="186"/>
      <c r="C33" s="116" t="s">
        <v>74</v>
      </c>
      <c r="D33" s="82" t="e">
        <f>SUMIF(補助金支出一覧!#REF!,$C33,補助金支出一覧!#REF!)</f>
        <v>#REF!</v>
      </c>
      <c r="E33" s="86" t="e">
        <f t="shared" si="14"/>
        <v>#REF!</v>
      </c>
      <c r="F33" s="84">
        <v>52402</v>
      </c>
      <c r="G33" s="85" t="e">
        <f t="shared" si="15"/>
        <v>#REF!</v>
      </c>
      <c r="H33" s="82" t="e">
        <f>SUMIF(補助金支出一覧!#REF!,$C33,補助金支出一覧!#REF!)</f>
        <v>#REF!</v>
      </c>
      <c r="I33" s="86" t="e">
        <f t="shared" si="19"/>
        <v>#REF!</v>
      </c>
      <c r="J33" s="85">
        <f t="shared" si="17"/>
        <v>63782</v>
      </c>
      <c r="K33" s="85" t="e">
        <f t="shared" si="18"/>
        <v>#REF!</v>
      </c>
      <c r="L33" s="84">
        <v>11682</v>
      </c>
      <c r="M33" s="84">
        <v>52100</v>
      </c>
    </row>
    <row r="34" spans="1:13" x14ac:dyDescent="0.15">
      <c r="A34" s="182"/>
      <c r="B34" s="187"/>
      <c r="C34" s="116" t="s">
        <v>84</v>
      </c>
      <c r="D34" s="82" t="e">
        <f>SUMIF(補助金支出一覧!#REF!,$C34,補助金支出一覧!#REF!)</f>
        <v>#REF!</v>
      </c>
      <c r="E34" s="86" t="e">
        <f t="shared" si="14"/>
        <v>#REF!</v>
      </c>
      <c r="F34" s="84">
        <v>81397</v>
      </c>
      <c r="G34" s="85" t="e">
        <f t="shared" si="15"/>
        <v>#REF!</v>
      </c>
      <c r="H34" s="82" t="e">
        <f>SUMIF(補助金支出一覧!#REF!,$C34,補助金支出一覧!#REF!)</f>
        <v>#REF!</v>
      </c>
      <c r="I34" s="86" t="e">
        <f t="shared" si="19"/>
        <v>#REF!</v>
      </c>
      <c r="J34" s="85">
        <f t="shared" si="17"/>
        <v>61184</v>
      </c>
      <c r="K34" s="85" t="e">
        <f t="shared" si="18"/>
        <v>#REF!</v>
      </c>
      <c r="L34" s="84">
        <v>10600</v>
      </c>
      <c r="M34" s="84">
        <v>50584</v>
      </c>
    </row>
    <row r="35" spans="1:13" x14ac:dyDescent="0.15">
      <c r="A35" s="182"/>
      <c r="B35" s="166" t="s">
        <v>58</v>
      </c>
      <c r="C35" s="176"/>
      <c r="D35" s="82" t="e">
        <f>SUMIF(補助金支出一覧!#REF!,$B35,補助金支出一覧!#REF!)</f>
        <v>#REF!</v>
      </c>
      <c r="E35" s="86" t="e">
        <f t="shared" si="14"/>
        <v>#REF!</v>
      </c>
      <c r="F35" s="84">
        <v>8071923</v>
      </c>
      <c r="G35" s="85" t="e">
        <f t="shared" si="15"/>
        <v>#REF!</v>
      </c>
      <c r="H35" s="82" t="e">
        <f>SUMIF(補助金支出一覧!#REF!,$B35,補助金支出一覧!#REF!)</f>
        <v>#REF!</v>
      </c>
      <c r="I35" s="86" t="e">
        <f t="shared" ref="I35:I37" si="20">ROUND(H35/1000,1)</f>
        <v>#REF!</v>
      </c>
      <c r="J35" s="85">
        <f t="shared" si="17"/>
        <v>8111302</v>
      </c>
      <c r="K35" s="85" t="e">
        <f t="shared" si="18"/>
        <v>#REF!</v>
      </c>
      <c r="L35" s="84">
        <v>2361443</v>
      </c>
      <c r="M35" s="84">
        <v>5749859</v>
      </c>
    </row>
    <row r="36" spans="1:13" x14ac:dyDescent="0.15">
      <c r="A36" s="182"/>
      <c r="B36" s="166" t="s">
        <v>59</v>
      </c>
      <c r="C36" s="176"/>
      <c r="D36" s="82" t="e">
        <f>SUMIF(補助金支出一覧!#REF!,$B36,補助金支出一覧!#REF!)</f>
        <v>#REF!</v>
      </c>
      <c r="E36" s="86" t="e">
        <f t="shared" si="14"/>
        <v>#REF!</v>
      </c>
      <c r="F36" s="84">
        <v>133245</v>
      </c>
      <c r="G36" s="85" t="e">
        <f t="shared" si="15"/>
        <v>#REF!</v>
      </c>
      <c r="H36" s="82" t="e">
        <f>SUMIF(補助金支出一覧!#REF!,$B36,補助金支出一覧!#REF!)</f>
        <v>#REF!</v>
      </c>
      <c r="I36" s="86" t="e">
        <f t="shared" si="20"/>
        <v>#REF!</v>
      </c>
      <c r="J36" s="85">
        <f t="shared" si="17"/>
        <v>351810</v>
      </c>
      <c r="K36" s="85" t="e">
        <f t="shared" si="18"/>
        <v>#REF!</v>
      </c>
      <c r="L36" s="84">
        <v>0</v>
      </c>
      <c r="M36" s="84">
        <v>351810</v>
      </c>
    </row>
    <row r="37" spans="1:13" x14ac:dyDescent="0.15">
      <c r="A37" s="182"/>
      <c r="B37" s="166" t="s">
        <v>95</v>
      </c>
      <c r="C37" s="176"/>
      <c r="D37" s="82" t="e">
        <f>SUMIF(補助金支出一覧!#REF!,$B37,補助金支出一覧!#REF!)</f>
        <v>#REF!</v>
      </c>
      <c r="E37" s="86" t="e">
        <f t="shared" si="14"/>
        <v>#REF!</v>
      </c>
      <c r="F37" s="84">
        <v>9949507</v>
      </c>
      <c r="G37" s="85" t="e">
        <f t="shared" si="15"/>
        <v>#REF!</v>
      </c>
      <c r="H37" s="82" t="e">
        <f>SUMIF(補助金支出一覧!#REF!,$B37,補助金支出一覧!#REF!)</f>
        <v>#REF!</v>
      </c>
      <c r="I37" s="86" t="e">
        <f t="shared" si="20"/>
        <v>#REF!</v>
      </c>
      <c r="J37" s="85">
        <f t="shared" si="17"/>
        <v>10834634</v>
      </c>
      <c r="K37" s="85" t="e">
        <f t="shared" si="18"/>
        <v>#REF!</v>
      </c>
      <c r="L37" s="84">
        <v>53388</v>
      </c>
      <c r="M37" s="84">
        <v>10781246</v>
      </c>
    </row>
    <row r="38" spans="1:13" x14ac:dyDescent="0.15">
      <c r="A38" s="182"/>
      <c r="B38" s="166" t="s">
        <v>60</v>
      </c>
      <c r="C38" s="176"/>
      <c r="D38" s="82" t="e">
        <f>SUMIF(補助金支出一覧!#REF!,$B38,補助金支出一覧!#REF!)</f>
        <v>#REF!</v>
      </c>
      <c r="E38" s="86" t="e">
        <f t="shared" si="14"/>
        <v>#REF!</v>
      </c>
      <c r="F38" s="84">
        <v>21290</v>
      </c>
      <c r="G38" s="85" t="e">
        <f t="shared" si="15"/>
        <v>#REF!</v>
      </c>
      <c r="H38" s="82" t="e">
        <f>SUMIF(補助金支出一覧!#REF!,$B38,補助金支出一覧!#REF!)</f>
        <v>#REF!</v>
      </c>
      <c r="I38" s="86" t="e">
        <f t="shared" ref="I38:I42" si="21">ROUND(H38/1000,1)</f>
        <v>#REF!</v>
      </c>
      <c r="J38" s="85">
        <f t="shared" si="17"/>
        <v>159924</v>
      </c>
      <c r="K38" s="85" t="e">
        <f t="shared" si="18"/>
        <v>#REF!</v>
      </c>
      <c r="L38" s="84">
        <v>0</v>
      </c>
      <c r="M38" s="84">
        <v>159924</v>
      </c>
    </row>
    <row r="39" spans="1:13" x14ac:dyDescent="0.15">
      <c r="A39" s="182"/>
      <c r="B39" s="166" t="s">
        <v>96</v>
      </c>
      <c r="C39" s="176"/>
      <c r="D39" s="82" t="e">
        <f>SUMIF(補助金支出一覧!#REF!,$B39,補助金支出一覧!#REF!)</f>
        <v>#REF!</v>
      </c>
      <c r="E39" s="86" t="e">
        <f t="shared" si="14"/>
        <v>#REF!</v>
      </c>
      <c r="F39" s="84">
        <v>4577283</v>
      </c>
      <c r="G39" s="85" t="e">
        <f t="shared" si="15"/>
        <v>#REF!</v>
      </c>
      <c r="H39" s="82" t="e">
        <f>SUMIF(補助金支出一覧!#REF!,$B39,補助金支出一覧!#REF!)</f>
        <v>#REF!</v>
      </c>
      <c r="I39" s="86" t="e">
        <f t="shared" si="21"/>
        <v>#REF!</v>
      </c>
      <c r="J39" s="85">
        <f t="shared" si="17"/>
        <v>5729410</v>
      </c>
      <c r="K39" s="85" t="e">
        <f t="shared" si="18"/>
        <v>#REF!</v>
      </c>
      <c r="L39" s="84">
        <v>253666</v>
      </c>
      <c r="M39" s="84">
        <v>5475744</v>
      </c>
    </row>
    <row r="40" spans="1:13" x14ac:dyDescent="0.15">
      <c r="A40" s="182"/>
      <c r="B40" s="166" t="s">
        <v>61</v>
      </c>
      <c r="C40" s="176"/>
      <c r="D40" s="82" t="e">
        <f>SUMIF(補助金支出一覧!#REF!,$B40,補助金支出一覧!#REF!)</f>
        <v>#REF!</v>
      </c>
      <c r="E40" s="86" t="e">
        <f t="shared" si="14"/>
        <v>#REF!</v>
      </c>
      <c r="F40" s="84">
        <v>16908</v>
      </c>
      <c r="G40" s="85" t="e">
        <f t="shared" si="15"/>
        <v>#REF!</v>
      </c>
      <c r="H40" s="82" t="e">
        <f>SUMIF(補助金支出一覧!#REF!,$B40,補助金支出一覧!#REF!)</f>
        <v>#REF!</v>
      </c>
      <c r="I40" s="86" t="e">
        <f t="shared" si="21"/>
        <v>#REF!</v>
      </c>
      <c r="J40" s="85">
        <f t="shared" si="17"/>
        <v>11133</v>
      </c>
      <c r="K40" s="85" t="e">
        <f t="shared" si="18"/>
        <v>#REF!</v>
      </c>
      <c r="L40" s="84">
        <v>0</v>
      </c>
      <c r="M40" s="84">
        <v>11133</v>
      </c>
    </row>
    <row r="41" spans="1:13" x14ac:dyDescent="0.15">
      <c r="A41" s="183"/>
      <c r="B41" s="166" t="s">
        <v>62</v>
      </c>
      <c r="C41" s="176"/>
      <c r="D41" s="82" t="e">
        <f>SUMIF(補助金支出一覧!#REF!,$B41,補助金支出一覧!#REF!)</f>
        <v>#REF!</v>
      </c>
      <c r="E41" s="86" t="e">
        <f t="shared" si="14"/>
        <v>#REF!</v>
      </c>
      <c r="F41" s="84">
        <v>0</v>
      </c>
      <c r="G41" s="85" t="e">
        <f t="shared" si="15"/>
        <v>#REF!</v>
      </c>
      <c r="H41" s="82" t="e">
        <f>SUMIF(補助金支出一覧!#REF!,$B41,補助金支出一覧!#REF!)</f>
        <v>#REF!</v>
      </c>
      <c r="I41" s="86" t="e">
        <f t="shared" si="21"/>
        <v>#REF!</v>
      </c>
      <c r="J41" s="85">
        <f t="shared" si="17"/>
        <v>0</v>
      </c>
      <c r="K41" s="85" t="e">
        <f t="shared" si="18"/>
        <v>#REF!</v>
      </c>
      <c r="L41" s="84">
        <v>0</v>
      </c>
      <c r="M41" s="84"/>
    </row>
    <row r="42" spans="1:13" ht="14.25" thickBot="1" x14ac:dyDescent="0.2">
      <c r="A42" s="184"/>
      <c r="B42" s="177" t="s">
        <v>63</v>
      </c>
      <c r="C42" s="178"/>
      <c r="D42" s="82" t="e">
        <f>SUMIF(補助金支出一覧!#REF!,$B42,補助金支出一覧!#REF!)</f>
        <v>#REF!</v>
      </c>
      <c r="E42" s="83" t="e">
        <f t="shared" si="14"/>
        <v>#REF!</v>
      </c>
      <c r="F42" s="92">
        <v>2985104</v>
      </c>
      <c r="G42" s="85" t="e">
        <f t="shared" si="15"/>
        <v>#REF!</v>
      </c>
      <c r="H42" s="82" t="e">
        <f>SUMIF(補助金支出一覧!#REF!,$B42,補助金支出一覧!#REF!)</f>
        <v>#REF!</v>
      </c>
      <c r="I42" s="86" t="e">
        <f t="shared" si="21"/>
        <v>#REF!</v>
      </c>
      <c r="J42" s="85">
        <f t="shared" si="17"/>
        <v>3218724</v>
      </c>
      <c r="K42" s="85" t="e">
        <f t="shared" si="18"/>
        <v>#REF!</v>
      </c>
      <c r="L42" s="92">
        <v>135338</v>
      </c>
      <c r="M42" s="92">
        <v>3083386</v>
      </c>
    </row>
    <row r="43" spans="1:13" ht="14.25" thickBot="1" x14ac:dyDescent="0.2">
      <c r="A43" s="179" t="s">
        <v>97</v>
      </c>
      <c r="B43" s="180"/>
      <c r="C43" s="180"/>
      <c r="D43" s="93"/>
      <c r="E43" s="94"/>
      <c r="F43" s="95"/>
      <c r="G43" s="96"/>
      <c r="H43" s="109"/>
      <c r="I43" s="109"/>
      <c r="J43" s="109"/>
      <c r="K43" s="109"/>
      <c r="L43" s="95"/>
      <c r="M43" s="95"/>
    </row>
    <row r="44" spans="1:13" x14ac:dyDescent="0.15">
      <c r="D44" s="111" t="s">
        <v>98</v>
      </c>
      <c r="E44" s="117" t="e">
        <f>補助金支出一覧!#REF!/1000</f>
        <v>#REF!</v>
      </c>
      <c r="H44" s="111" t="s">
        <v>98</v>
      </c>
      <c r="I44" s="117" t="e">
        <f>補助金支出一覧!#REF!/1000</f>
        <v>#REF!</v>
      </c>
    </row>
    <row r="45" spans="1:13" x14ac:dyDescent="0.15">
      <c r="D45" s="111" t="s">
        <v>99</v>
      </c>
      <c r="E45" s="117" t="e">
        <f>E44-E4</f>
        <v>#REF!</v>
      </c>
      <c r="F45" s="118"/>
      <c r="H45" s="111" t="s">
        <v>99</v>
      </c>
      <c r="I45" s="117" t="e">
        <f>I44-I4</f>
        <v>#REF!</v>
      </c>
      <c r="L45" s="118"/>
      <c r="M45" s="118"/>
    </row>
    <row r="46" spans="1:13" x14ac:dyDescent="0.15">
      <c r="H46" s="111"/>
    </row>
    <row r="47" spans="1:13" x14ac:dyDescent="0.15">
      <c r="H47" s="111"/>
    </row>
    <row r="48" spans="1:13" x14ac:dyDescent="0.15">
      <c r="H48" s="111"/>
    </row>
    <row r="49" spans="8:8" x14ac:dyDescent="0.15">
      <c r="H49" s="111"/>
    </row>
    <row r="458" spans="1:27" s="120" customFormat="1" ht="75" customHeight="1" x14ac:dyDescent="0.15">
      <c r="A458" s="97" t="s">
        <v>72</v>
      </c>
      <c r="B458" s="98"/>
      <c r="C458" s="99" t="s">
        <v>86</v>
      </c>
      <c r="D458" s="98">
        <v>450</v>
      </c>
      <c r="E458" s="100" t="s">
        <v>87</v>
      </c>
      <c r="F458" s="101" t="s">
        <v>88</v>
      </c>
      <c r="G458" s="102" t="e">
        <f>#REF!+#REF!</f>
        <v>#REF!</v>
      </c>
      <c r="H458" s="102"/>
      <c r="I458" s="102"/>
      <c r="J458" s="102"/>
      <c r="K458" s="102"/>
      <c r="L458" s="101" t="s">
        <v>88</v>
      </c>
      <c r="M458" s="103">
        <v>0</v>
      </c>
      <c r="N458" s="104">
        <v>0</v>
      </c>
      <c r="O458" s="104">
        <v>0</v>
      </c>
      <c r="P458" s="104">
        <v>0</v>
      </c>
      <c r="Q458" s="104">
        <v>0</v>
      </c>
      <c r="R458" s="105">
        <v>0</v>
      </c>
      <c r="S458" s="71"/>
      <c r="T458" s="71"/>
      <c r="U458" s="106">
        <f t="shared" ref="U458:V458" si="22">Q458+S458</f>
        <v>0</v>
      </c>
      <c r="V458" s="107">
        <f t="shared" si="22"/>
        <v>0</v>
      </c>
      <c r="W458" s="99"/>
      <c r="X458" s="100"/>
      <c r="Y458" s="119" t="str">
        <f t="shared" ref="Y458" si="23">IF(Q458&lt;O458,"効果額下がってる！","○")</f>
        <v>○</v>
      </c>
      <c r="Z458" s="97" t="s">
        <v>54</v>
      </c>
      <c r="AA458" s="108" t="s">
        <v>100</v>
      </c>
    </row>
  </sheetData>
  <customSheetViews>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4"/>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5"/>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9"/>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10"/>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 ref="B7:C7"/>
    <mergeCell ref="A1:M1"/>
    <mergeCell ref="A3:C3"/>
    <mergeCell ref="A4:C4"/>
    <mergeCell ref="B5:C5"/>
    <mergeCell ref="B6:C6"/>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2019-09-18T02:27:53Z</cp:lastPrinted>
  <dcterms:created xsi:type="dcterms:W3CDTF">1997-01-08T22:48:59Z</dcterms:created>
  <dcterms:modified xsi:type="dcterms:W3CDTF">2019-10-17T01:01:50Z</dcterms:modified>
</cp:coreProperties>
</file>