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4830" yWindow="510" windowWidth="12195" windowHeight="10200" tabRatio="646"/>
  </bookViews>
  <sheets>
    <sheet name="一般会計" sheetId="7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9" i="78" l="1"/>
  <c r="E218" i="78"/>
  <c r="D217" i="78"/>
  <c r="E217" i="78" s="1"/>
  <c r="D216" i="78"/>
  <c r="E216" i="78" s="1"/>
  <c r="E215" i="78"/>
  <c r="E214" i="78"/>
  <c r="E213" i="78"/>
  <c r="E212" i="78"/>
  <c r="E211" i="78"/>
  <c r="E210" i="78"/>
  <c r="E209" i="78"/>
  <c r="E208" i="78"/>
  <c r="E207" i="78"/>
  <c r="E206" i="78"/>
  <c r="E205" i="78"/>
  <c r="E204" i="78"/>
  <c r="E203" i="78"/>
  <c r="E202" i="78"/>
  <c r="E201" i="78"/>
  <c r="E200" i="78"/>
  <c r="E199" i="78"/>
  <c r="E198" i="78"/>
  <c r="E197" i="78"/>
  <c r="E196" i="78"/>
  <c r="E195" i="78"/>
  <c r="E194" i="78"/>
  <c r="E193" i="78"/>
  <c r="E192" i="78"/>
  <c r="E191" i="78"/>
  <c r="E190" i="78"/>
  <c r="E189" i="78"/>
  <c r="E188" i="78"/>
  <c r="E187" i="78"/>
  <c r="E186" i="78"/>
  <c r="E185" i="78"/>
  <c r="E184" i="78"/>
  <c r="D183" i="78"/>
  <c r="E183" i="78" s="1"/>
  <c r="E182" i="78"/>
  <c r="E181" i="78"/>
  <c r="E180" i="78"/>
  <c r="E179" i="78"/>
  <c r="E178" i="78"/>
  <c r="E177" i="78"/>
  <c r="E176" i="78"/>
  <c r="E175" i="78"/>
  <c r="E174" i="78"/>
  <c r="E173" i="78"/>
  <c r="E172" i="78"/>
  <c r="E171" i="78"/>
  <c r="E170" i="78"/>
  <c r="D169" i="78"/>
  <c r="C169" i="78"/>
  <c r="C221" i="78" s="1"/>
  <c r="C168" i="78"/>
  <c r="E167" i="78"/>
  <c r="E166" i="78"/>
  <c r="E165" i="78"/>
  <c r="E164" i="78"/>
  <c r="E163" i="78"/>
  <c r="E162" i="78"/>
  <c r="E161" i="78"/>
  <c r="E160" i="78"/>
  <c r="E159" i="78"/>
  <c r="E158" i="78"/>
  <c r="E157" i="78"/>
  <c r="E156" i="78"/>
  <c r="E155" i="78"/>
  <c r="E154" i="78"/>
  <c r="E153" i="78"/>
  <c r="E152" i="78"/>
  <c r="E151" i="78"/>
  <c r="E150" i="78"/>
  <c r="E149" i="78"/>
  <c r="E148" i="78"/>
  <c r="E147" i="78"/>
  <c r="E146" i="78"/>
  <c r="E145" i="78"/>
  <c r="E144" i="78"/>
  <c r="E143" i="78"/>
  <c r="E142" i="78"/>
  <c r="E141" i="78"/>
  <c r="E140" i="78"/>
  <c r="E139" i="78"/>
  <c r="E138" i="78"/>
  <c r="E137" i="78"/>
  <c r="E136" i="78"/>
  <c r="E135" i="78"/>
  <c r="E134" i="78"/>
  <c r="E133" i="78"/>
  <c r="E132" i="78"/>
  <c r="E131" i="78"/>
  <c r="E130" i="78"/>
  <c r="E129" i="78"/>
  <c r="E128" i="78"/>
  <c r="E127" i="78"/>
  <c r="E126" i="78"/>
  <c r="E125" i="78"/>
  <c r="E124" i="78"/>
  <c r="E123" i="78"/>
  <c r="D122" i="78"/>
  <c r="E122" i="78" s="1"/>
  <c r="E121" i="78"/>
  <c r="E120" i="78"/>
  <c r="E119" i="78"/>
  <c r="E118" i="78"/>
  <c r="E117" i="78"/>
  <c r="E116" i="78"/>
  <c r="E115" i="78"/>
  <c r="E114" i="78"/>
  <c r="E113" i="78"/>
  <c r="E112" i="78"/>
  <c r="E111" i="78"/>
  <c r="E110" i="78"/>
  <c r="E109" i="78"/>
  <c r="E108" i="78"/>
  <c r="E107" i="78"/>
  <c r="E106" i="78"/>
  <c r="E105" i="78"/>
  <c r="E104" i="78"/>
  <c r="E103" i="78"/>
  <c r="E102" i="78"/>
  <c r="E101" i="78"/>
  <c r="E100" i="78"/>
  <c r="E99" i="78"/>
  <c r="E98" i="78"/>
  <c r="E97" i="78"/>
  <c r="E96" i="78"/>
  <c r="E95" i="78"/>
  <c r="E94" i="78"/>
  <c r="E93" i="78"/>
  <c r="E92" i="78"/>
  <c r="E91" i="78"/>
  <c r="G90" i="78"/>
  <c r="E90" i="78"/>
  <c r="E89" i="78"/>
  <c r="E88" i="78"/>
  <c r="E87" i="78"/>
  <c r="E86" i="78"/>
  <c r="E85" i="78"/>
  <c r="E84" i="78"/>
  <c r="E83" i="78"/>
  <c r="E82" i="78"/>
  <c r="E81" i="78"/>
  <c r="E80" i="78"/>
  <c r="E79" i="78"/>
  <c r="E78" i="78"/>
  <c r="E77" i="78"/>
  <c r="E76" i="78"/>
  <c r="E75" i="78"/>
  <c r="E74" i="78"/>
  <c r="E73" i="78"/>
  <c r="E72" i="78"/>
  <c r="E71" i="78"/>
  <c r="E70" i="78"/>
  <c r="E69" i="78"/>
  <c r="E68" i="78"/>
  <c r="E67" i="78"/>
  <c r="E66" i="78"/>
  <c r="E65" i="78"/>
  <c r="E64" i="78"/>
  <c r="E63" i="78"/>
  <c r="E62" i="78"/>
  <c r="E61" i="78"/>
  <c r="G60" i="78"/>
  <c r="E60" i="78"/>
  <c r="E59" i="78"/>
  <c r="E58" i="78"/>
  <c r="E57" i="78"/>
  <c r="E56" i="78"/>
  <c r="E55" i="78"/>
  <c r="G54" i="78"/>
  <c r="E54" i="78"/>
  <c r="G53" i="78"/>
  <c r="G221" i="78" s="1"/>
  <c r="E53" i="78"/>
  <c r="G52" i="78"/>
  <c r="G220" i="78" s="1"/>
  <c r="E52" i="78"/>
  <c r="E51" i="78"/>
  <c r="E50" i="78"/>
  <c r="E49" i="78"/>
  <c r="E48" i="78"/>
  <c r="E47" i="78"/>
  <c r="E46" i="78"/>
  <c r="E45" i="78"/>
  <c r="E44" i="78"/>
  <c r="E43" i="78"/>
  <c r="E42" i="78"/>
  <c r="E41" i="78"/>
  <c r="E40" i="78"/>
  <c r="E39" i="78"/>
  <c r="E38" i="78"/>
  <c r="E37" i="78"/>
  <c r="E36" i="78"/>
  <c r="E35" i="78"/>
  <c r="E34" i="78"/>
  <c r="E33" i="78"/>
  <c r="E32" i="78"/>
  <c r="E31" i="78"/>
  <c r="E30" i="78"/>
  <c r="E29" i="78"/>
  <c r="E28" i="78"/>
  <c r="E27" i="78"/>
  <c r="E26" i="78"/>
  <c r="E25" i="78"/>
  <c r="E24" i="78"/>
  <c r="E23" i="78"/>
  <c r="E22" i="78"/>
  <c r="D21" i="78"/>
  <c r="E21" i="78" s="1"/>
  <c r="E20" i="78"/>
  <c r="E19" i="78"/>
  <c r="E18" i="78"/>
  <c r="E17" i="78"/>
  <c r="E16" i="78"/>
  <c r="E15" i="78"/>
  <c r="E14" i="78"/>
  <c r="E13" i="78"/>
  <c r="E12" i="78"/>
  <c r="E11" i="78"/>
  <c r="E10" i="78"/>
  <c r="D9" i="78"/>
  <c r="D221" i="78" s="1"/>
  <c r="D8" i="78"/>
  <c r="D220" i="78" l="1"/>
  <c r="E168" i="78"/>
  <c r="C220" i="78"/>
  <c r="E169" i="78"/>
  <c r="E221" i="78"/>
  <c r="E8" i="78"/>
  <c r="E9" i="78"/>
  <c r="E220" i="78" l="1"/>
</calcChain>
</file>

<file path=xl/sharedStrings.xml><?xml version="1.0" encoding="utf-8"?>
<sst xmlns="http://schemas.openxmlformats.org/spreadsheetml/2006/main" count="272" uniqueCount="169">
  <si>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3"/>
  </si>
  <si>
    <t>(単位：千円)</t>
    <phoneticPr fontId="3"/>
  </si>
  <si>
    <t>　　</t>
  </si>
  <si>
    <t>所属計</t>
    <rPh sb="0" eb="2">
      <t>ショゾク</t>
    </rPh>
    <phoneticPr fontId="3"/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</si>
  <si>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</si>
  <si>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</si>
  <si>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</si>
  <si>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備  考</t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</si>
  <si>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</si>
  <si>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予 算 案 ②</t>
  </si>
  <si>
    <t>予算事業一覧</t>
    <rPh sb="4" eb="6">
      <t>イチラン</t>
    </rPh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</si>
  <si>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3"/>
  </si>
  <si>
    <t>所属名　建設局　</t>
    <rPh sb="0" eb="2">
      <t>ショゾク</t>
    </rPh>
    <rPh sb="2" eb="3">
      <t>メイ</t>
    </rPh>
    <rPh sb="4" eb="6">
      <t>ケンセツ</t>
    </rPh>
    <rPh sb="6" eb="7">
      <t>キョク</t>
    </rPh>
    <phoneticPr fontId="3"/>
  </si>
  <si>
    <t>土木総務事務費</t>
    <phoneticPr fontId="3"/>
  </si>
  <si>
    <t>ＡＴＣ庁舎事務室賃借料等</t>
    <phoneticPr fontId="3"/>
  </si>
  <si>
    <t>中央卸売市場庁舎賃借料等</t>
    <phoneticPr fontId="3"/>
  </si>
  <si>
    <t>総務課</t>
    <rPh sb="0" eb="2">
      <t>ソウム</t>
    </rPh>
    <rPh sb="2" eb="3">
      <t>カ</t>
    </rPh>
    <phoneticPr fontId="3"/>
  </si>
  <si>
    <t>総務課　他</t>
    <rPh sb="0" eb="2">
      <t>ソウム</t>
    </rPh>
    <rPh sb="2" eb="3">
      <t>カ</t>
    </rPh>
    <rPh sb="4" eb="5">
      <t>ホカ</t>
    </rPh>
    <phoneticPr fontId="3"/>
  </si>
  <si>
    <t>水防事務組合負担金</t>
    <phoneticPr fontId="4"/>
  </si>
  <si>
    <t>工務課</t>
    <rPh sb="0" eb="2">
      <t>コウム</t>
    </rPh>
    <rPh sb="2" eb="3">
      <t>カ</t>
    </rPh>
    <phoneticPr fontId="4"/>
  </si>
  <si>
    <t>道路管理事務費</t>
    <phoneticPr fontId="4"/>
  </si>
  <si>
    <t>区ＣＭ</t>
  </si>
  <si>
    <t>地下道の管理費</t>
    <phoneticPr fontId="4"/>
  </si>
  <si>
    <t>道路課　他</t>
    <phoneticPr fontId="4"/>
  </si>
  <si>
    <t>渡船場の管理費</t>
    <phoneticPr fontId="4"/>
  </si>
  <si>
    <t>河底とんねるの管理費</t>
    <phoneticPr fontId="4"/>
  </si>
  <si>
    <t>橋梁課</t>
    <phoneticPr fontId="4"/>
  </si>
  <si>
    <t>国直轄事業費負担金</t>
    <phoneticPr fontId="4"/>
  </si>
  <si>
    <t>道路管理センター負担金</t>
    <phoneticPr fontId="4"/>
  </si>
  <si>
    <t>管理課</t>
    <phoneticPr fontId="4"/>
  </si>
  <si>
    <t>道路課</t>
    <phoneticPr fontId="4"/>
  </si>
  <si>
    <t>御堂筋の道路空間再編</t>
    <phoneticPr fontId="4"/>
  </si>
  <si>
    <t>中之島通の歩行者空間整備</t>
    <phoneticPr fontId="4"/>
  </si>
  <si>
    <t>なんば駅周辺における空間再編推進事業</t>
    <phoneticPr fontId="4"/>
  </si>
  <si>
    <t>舗装維持補修</t>
    <phoneticPr fontId="4"/>
  </si>
  <si>
    <t>道路施設維持補修</t>
    <phoneticPr fontId="4"/>
  </si>
  <si>
    <t>道路照明灯の整備</t>
    <phoneticPr fontId="4"/>
  </si>
  <si>
    <t>測量明示課</t>
    <phoneticPr fontId="4"/>
  </si>
  <si>
    <t>道路改良</t>
    <phoneticPr fontId="4"/>
  </si>
  <si>
    <t>環境整備</t>
    <phoneticPr fontId="4"/>
  </si>
  <si>
    <t>幹線・電線共同溝整備</t>
    <phoneticPr fontId="4"/>
  </si>
  <si>
    <t>交通安全施設等整備</t>
    <phoneticPr fontId="4"/>
  </si>
  <si>
    <t>街路防犯灯の整備</t>
    <phoneticPr fontId="4"/>
  </si>
  <si>
    <t>事業所営繕</t>
    <phoneticPr fontId="4"/>
  </si>
  <si>
    <t>工務課</t>
    <phoneticPr fontId="4"/>
  </si>
  <si>
    <t>車両機械整備</t>
    <phoneticPr fontId="4"/>
  </si>
  <si>
    <t>道路橋梁総合管理システム・工事積算システム</t>
    <phoneticPr fontId="4"/>
  </si>
  <si>
    <t>公共施設の適正利用</t>
    <phoneticPr fontId="4"/>
  </si>
  <si>
    <t>不法占拠対策</t>
    <phoneticPr fontId="4"/>
  </si>
  <si>
    <t>放棄自動車対策</t>
    <phoneticPr fontId="4"/>
  </si>
  <si>
    <t>管理課
(管理適正化担当)</t>
    <phoneticPr fontId="4"/>
  </si>
  <si>
    <t>道路の適正利用</t>
    <phoneticPr fontId="4"/>
  </si>
  <si>
    <t>道路台帳管理</t>
    <phoneticPr fontId="4"/>
  </si>
  <si>
    <t>御堂筋の活性化</t>
    <phoneticPr fontId="4"/>
  </si>
  <si>
    <t>インフラ施策基本調査</t>
    <phoneticPr fontId="4"/>
  </si>
  <si>
    <t>企画課　他</t>
    <phoneticPr fontId="4"/>
  </si>
  <si>
    <t>自転車通行環境整備</t>
    <phoneticPr fontId="4"/>
  </si>
  <si>
    <t>道路高架下等駐車場管理事業</t>
    <phoneticPr fontId="4"/>
  </si>
  <si>
    <t>受託事業</t>
    <phoneticPr fontId="4"/>
  </si>
  <si>
    <t>橋梁の維持管理</t>
    <phoneticPr fontId="4"/>
  </si>
  <si>
    <t>老朽化橋梁の改修</t>
    <phoneticPr fontId="4"/>
  </si>
  <si>
    <t>橋梁の耐震対策</t>
    <phoneticPr fontId="4"/>
  </si>
  <si>
    <t>治水対策事業</t>
    <phoneticPr fontId="4"/>
  </si>
  <si>
    <t>南海トラフ巨大地震・津波に伴う河川施設の耐震対策事業</t>
    <phoneticPr fontId="4"/>
  </si>
  <si>
    <t>水都再生事業</t>
    <phoneticPr fontId="4"/>
  </si>
  <si>
    <t>河川の維持管理</t>
    <phoneticPr fontId="4"/>
  </si>
  <si>
    <t>河川課</t>
    <phoneticPr fontId="4"/>
  </si>
  <si>
    <t>公園管理運営費</t>
    <phoneticPr fontId="4"/>
  </si>
  <si>
    <t>作業体制整備</t>
    <phoneticPr fontId="4"/>
  </si>
  <si>
    <t>公園緑化部調整課　他</t>
    <phoneticPr fontId="4"/>
  </si>
  <si>
    <t>有料施設管理運営費</t>
    <phoneticPr fontId="4"/>
  </si>
  <si>
    <t>一般園地指定管理代行料</t>
    <phoneticPr fontId="4"/>
  </si>
  <si>
    <t>有料施設指定管理代行料</t>
    <phoneticPr fontId="4"/>
  </si>
  <si>
    <t>公園緑化部調整課</t>
    <phoneticPr fontId="4"/>
  </si>
  <si>
    <t>公園課</t>
    <phoneticPr fontId="4"/>
  </si>
  <si>
    <t>公園内電気施設整備</t>
    <phoneticPr fontId="4"/>
  </si>
  <si>
    <t>公園管理作業</t>
    <phoneticPr fontId="4"/>
  </si>
  <si>
    <t>公園適正化対策</t>
    <phoneticPr fontId="4"/>
  </si>
  <si>
    <t>緑化課</t>
    <phoneticPr fontId="4"/>
  </si>
  <si>
    <t>緑化の普及啓発事業等</t>
    <phoneticPr fontId="4"/>
  </si>
  <si>
    <t>緑化課
公園緑化部調整課</t>
    <phoneticPr fontId="4"/>
  </si>
  <si>
    <t>児童遊園の整備・運営</t>
    <phoneticPr fontId="4"/>
  </si>
  <si>
    <t>都市公園整備計画関連調査</t>
    <phoneticPr fontId="4"/>
  </si>
  <si>
    <t>緑化課</t>
    <rPh sb="0" eb="2">
      <t>リョクカ</t>
    </rPh>
    <rPh sb="2" eb="3">
      <t>カ</t>
    </rPh>
    <phoneticPr fontId="4"/>
  </si>
  <si>
    <t>鶴見中央公園整備負担金の償還</t>
    <phoneticPr fontId="4"/>
  </si>
  <si>
    <t>淀川河川公園整備事業</t>
    <phoneticPr fontId="4"/>
  </si>
  <si>
    <t>都市基幹公園等整備事業</t>
    <phoneticPr fontId="4"/>
  </si>
  <si>
    <t>公園課　他</t>
    <phoneticPr fontId="4"/>
  </si>
  <si>
    <t>住区基幹公園整備事業</t>
    <phoneticPr fontId="4"/>
  </si>
  <si>
    <t>公園緑化部調整課
公園課</t>
    <phoneticPr fontId="4"/>
  </si>
  <si>
    <t>難波宮跡公園の整備事業</t>
    <phoneticPr fontId="4"/>
  </si>
  <si>
    <t>天王寺動物園運営費交付金</t>
    <rPh sb="8" eb="9">
      <t>ヒ</t>
    </rPh>
    <phoneticPr fontId="4"/>
  </si>
  <si>
    <t>天王寺動物園施設整備費補助金</t>
    <rPh sb="10" eb="11">
      <t>ヒ</t>
    </rPh>
    <phoneticPr fontId="4"/>
  </si>
  <si>
    <t>天王寺動物園管理事務費</t>
    <phoneticPr fontId="4"/>
  </si>
  <si>
    <t>淀川左岸線２期
建設事務所</t>
    <phoneticPr fontId="4"/>
  </si>
  <si>
    <t>街路課</t>
    <phoneticPr fontId="4"/>
  </si>
  <si>
    <t>道路改築事業</t>
    <phoneticPr fontId="4"/>
  </si>
  <si>
    <t>密集市街地における防災・減災対策の推進に資する都市計画道路の整備</t>
    <phoneticPr fontId="4"/>
  </si>
  <si>
    <t>大阪モノレール延伸事業</t>
    <phoneticPr fontId="4"/>
  </si>
  <si>
    <t>電線類地中化事業</t>
    <phoneticPr fontId="4"/>
  </si>
  <si>
    <t>歩行者専用道整備事業</t>
    <phoneticPr fontId="4"/>
  </si>
  <si>
    <t>街路交通調査</t>
    <phoneticPr fontId="4"/>
  </si>
  <si>
    <t>雨水処理等に要する経費</t>
    <phoneticPr fontId="4"/>
  </si>
  <si>
    <t>経理課</t>
    <phoneticPr fontId="4"/>
  </si>
  <si>
    <t>花と緑のまちづくり推進基金
積立金</t>
    <phoneticPr fontId="4"/>
  </si>
  <si>
    <t>工務課(道路公園
設備担当)　他</t>
    <phoneticPr fontId="4"/>
  </si>
  <si>
    <t>企画課
(道路空間再編担当)</t>
    <phoneticPr fontId="4"/>
  </si>
  <si>
    <t>道路課
(道路維持担当)</t>
    <phoneticPr fontId="4"/>
  </si>
  <si>
    <t>道路課
(道路維持担当)　他</t>
    <phoneticPr fontId="4"/>
  </si>
  <si>
    <t>地下空間の防災・減災対策
(大阪駅前地下道東広場)</t>
    <phoneticPr fontId="4"/>
  </si>
  <si>
    <t>放置自転車対策事業(放置自転車の撤去費など)</t>
    <phoneticPr fontId="4"/>
  </si>
  <si>
    <t>方面調整課
(自転車対策担当)</t>
    <phoneticPr fontId="4"/>
  </si>
  <si>
    <t>工務課
(道路公園設備担当)</t>
    <phoneticPr fontId="4"/>
  </si>
  <si>
    <t>行政情報化関連事業(庁内情報利用パソコン等)</t>
    <phoneticPr fontId="4"/>
  </si>
  <si>
    <t>放置自転車対策事業(自転車駐車場整備)</t>
    <phoneticPr fontId="4"/>
  </si>
  <si>
    <t>方面調整課
(自転車施策担当)</t>
    <phoneticPr fontId="4"/>
  </si>
  <si>
    <t>都市基幹公園整備(維持補修)</t>
    <phoneticPr fontId="4"/>
  </si>
  <si>
    <t>住区基幹公園整備(維持補修)</t>
    <phoneticPr fontId="4"/>
  </si>
  <si>
    <t>公園施設整備(安全安心・リフレッシュ)</t>
    <phoneticPr fontId="4"/>
  </si>
  <si>
    <t>うめきた２期区域基盤整備事業(大深町地区防災公園街区整備事業)</t>
    <phoneticPr fontId="4"/>
  </si>
  <si>
    <t>天王寺大和川線(旧阪和線緑地)整備事業</t>
    <phoneticPr fontId="4"/>
  </si>
  <si>
    <t>天王寺公園・動物園の魅力向上事業(動物園)</t>
    <phoneticPr fontId="4"/>
  </si>
  <si>
    <t>淀川左岸線(２期)事業</t>
    <phoneticPr fontId="4"/>
  </si>
  <si>
    <t>天王寺大和川線整備事業(別途地方費分)</t>
    <phoneticPr fontId="4"/>
  </si>
  <si>
    <t>福町十三線立体交差事業(阪神なんば線)</t>
    <phoneticPr fontId="4"/>
  </si>
  <si>
    <t>街路課
(鉄道交差担当)</t>
    <phoneticPr fontId="4"/>
  </si>
  <si>
    <t>連続立体交差事業(阪急電鉄京都線・千里線)</t>
    <phoneticPr fontId="4"/>
  </si>
  <si>
    <t>うめきた２期区域基盤整備事業(ＪＲ東海道線支線地下化事業)</t>
    <phoneticPr fontId="4"/>
  </si>
  <si>
    <t>下水道建設事業及び下水道事業債(特例措置分)等の償還に要する経費</t>
    <phoneticPr fontId="4"/>
  </si>
  <si>
    <t>当 初 ①</t>
  </si>
  <si>
    <t>公園緑化部事務所移転費用</t>
    <rPh sb="0" eb="2">
      <t>コウエン</t>
    </rPh>
    <rPh sb="2" eb="4">
      <t>リョクカ</t>
    </rPh>
    <rPh sb="4" eb="5">
      <t>ブ</t>
    </rPh>
    <rPh sb="5" eb="7">
      <t>ジム</t>
    </rPh>
    <rPh sb="7" eb="8">
      <t>ショ</t>
    </rPh>
    <rPh sb="8" eb="10">
      <t>イテン</t>
    </rPh>
    <rPh sb="10" eb="12">
      <t>ヒヨウ</t>
    </rPh>
    <phoneticPr fontId="3"/>
  </si>
  <si>
    <t>道路区域境界線座標整備</t>
    <rPh sb="9" eb="11">
      <t>セイビ</t>
    </rPh>
    <phoneticPr fontId="4"/>
  </si>
  <si>
    <t>森之宮キャンパス開所に合わせた環境整備の推進</t>
    <phoneticPr fontId="4"/>
  </si>
  <si>
    <t>企画課</t>
    <rPh sb="0" eb="3">
      <t>キカクカ</t>
    </rPh>
    <phoneticPr fontId="4"/>
  </si>
  <si>
    <t>方面管理事務所　他</t>
    <rPh sb="8" eb="9">
      <t>ホカ</t>
    </rPh>
    <phoneticPr fontId="4"/>
  </si>
  <si>
    <t>管財課　他</t>
    <rPh sb="4" eb="5">
      <t>ホカ</t>
    </rPh>
    <phoneticPr fontId="4"/>
  </si>
  <si>
    <t>管理課　他</t>
    <rPh sb="4" eb="5">
      <t>ホカ</t>
    </rPh>
    <phoneticPr fontId="4"/>
  </si>
  <si>
    <t>西部方面管理事務所　他</t>
    <rPh sb="10" eb="11">
      <t>ホカ</t>
    </rPh>
    <phoneticPr fontId="4"/>
  </si>
  <si>
    <t>総務課
公園緑化部調整課</t>
    <rPh sb="0" eb="2">
      <t>ソウム</t>
    </rPh>
    <rPh sb="2" eb="3">
      <t>カ</t>
    </rPh>
    <rPh sb="4" eb="9">
      <t>コウエンリョッカブ</t>
    </rPh>
    <rPh sb="9" eb="12">
      <t>チョウセイカ</t>
    </rPh>
    <phoneticPr fontId="3"/>
  </si>
  <si>
    <t>橋梁課　他</t>
    <rPh sb="4" eb="5">
      <t>ホカ</t>
    </rPh>
    <phoneticPr fontId="4"/>
  </si>
  <si>
    <t>公園樹・街路樹等の保全育成</t>
    <rPh sb="7" eb="8">
      <t>ナド</t>
    </rPh>
    <phoneticPr fontId="4"/>
  </si>
  <si>
    <t>夜間景観における水辺の魅力向上(端建蔵橋のライトアップ)</t>
    <rPh sb="0" eb="4">
      <t>ヤカンケイカン</t>
    </rPh>
    <rPh sb="8" eb="10">
      <t>ミズベ</t>
    </rPh>
    <rPh sb="11" eb="15">
      <t>ミリョクコウジョウ</t>
    </rPh>
    <rPh sb="16" eb="18">
      <t>ハタ</t>
    </rPh>
    <rPh sb="18" eb="19">
      <t>クラ</t>
    </rPh>
    <rPh sb="19" eb="20">
      <t>バシ</t>
    </rPh>
    <phoneticPr fontId="4"/>
  </si>
  <si>
    <t>使用料の還付金</t>
    <rPh sb="0" eb="3">
      <t>シヨウリョウ</t>
    </rPh>
    <rPh sb="4" eb="7">
      <t>カンプキン</t>
    </rPh>
    <phoneticPr fontId="4"/>
  </si>
  <si>
    <t>公園緑化部調整課</t>
  </si>
  <si>
    <t>4 年 度</t>
    <phoneticPr fontId="4"/>
  </si>
  <si>
    <t>5 年 度</t>
    <rPh sb="2" eb="3">
      <t>ネン</t>
    </rPh>
    <rPh sb="4" eb="5">
      <t>ド</t>
    </rPh>
    <phoneticPr fontId="4"/>
  </si>
  <si>
    <t xml:space="preserve">総務課 </t>
    <rPh sb="0" eb="2">
      <t>ソウム</t>
    </rPh>
    <rPh sb="2" eb="3">
      <t>カ</t>
    </rPh>
    <phoneticPr fontId="3"/>
  </si>
  <si>
    <t>デザインマンホール</t>
    <phoneticPr fontId="3"/>
  </si>
  <si>
    <t>みち版・公園版　未来社会の体験</t>
    <phoneticPr fontId="3"/>
  </si>
  <si>
    <t>企画課
(道路空間再編担当)　他</t>
    <phoneticPr fontId="3"/>
  </si>
  <si>
    <t>淀川左岸線２期
建設事務所 他</t>
    <rPh sb="14" eb="15">
      <t>ホカ</t>
    </rPh>
    <phoneticPr fontId="3"/>
  </si>
  <si>
    <t>業務効率化・生産性の向上</t>
    <phoneticPr fontId="4"/>
  </si>
  <si>
    <t>万博開催に向けた主要集客エリアにおける環境整備・景観向上</t>
    <phoneticPr fontId="3"/>
  </si>
  <si>
    <t>万博来場者の安全・円滑な移動にかかるアクセスルートの環境整備</t>
    <phoneticPr fontId="4"/>
  </si>
  <si>
    <t>道路河川部調整課　他</t>
    <rPh sb="2" eb="4">
      <t>カセン</t>
    </rPh>
    <rPh sb="9" eb="10">
      <t>ホカ</t>
    </rPh>
    <phoneticPr fontId="4"/>
  </si>
  <si>
    <t>業務効率化・生産性の向上</t>
    <rPh sb="0" eb="2">
      <t>ギョウム</t>
    </rPh>
    <rPh sb="2" eb="5">
      <t>コウリツカ</t>
    </rPh>
    <rPh sb="6" eb="9">
      <t>セイサンセイ</t>
    </rPh>
    <rPh sb="10" eb="12">
      <t>コウジョウ</t>
    </rPh>
    <phoneticPr fontId="3"/>
  </si>
  <si>
    <t>　工務課　他</t>
    <rPh sb="1" eb="4">
      <t>コウムカ</t>
    </rPh>
    <rPh sb="5" eb="6">
      <t>ホカ</t>
    </rPh>
    <phoneticPr fontId="3"/>
  </si>
  <si>
    <t>デジタルデータを活用したまちづくり</t>
    <rPh sb="8" eb="10">
      <t>カツヨウ</t>
    </rPh>
    <phoneticPr fontId="3"/>
  </si>
  <si>
    <t>道路河川部調整課</t>
    <rPh sb="2" eb="4">
      <t>カセン</t>
    </rPh>
    <phoneticPr fontId="4"/>
  </si>
  <si>
    <t>万博開催に向けた主要集客エリアにおける環境整備・景観向上</t>
    <phoneticPr fontId="4"/>
  </si>
  <si>
    <t>公園緑化部調整課
工務課</t>
    <rPh sb="0" eb="5">
      <t>コウエンリョクカブ</t>
    </rPh>
    <rPh sb="5" eb="7">
      <t>チョウセイ</t>
    </rPh>
    <rPh sb="7" eb="8">
      <t>カ</t>
    </rPh>
    <rPh sb="9" eb="12">
      <t>コウムカ</t>
    </rPh>
    <phoneticPr fontId="4"/>
  </si>
  <si>
    <t>橋梁課　他</t>
    <rPh sb="0" eb="3">
      <t>キョウリョウカ</t>
    </rPh>
    <phoneticPr fontId="4"/>
  </si>
  <si>
    <t>橋梁課　他</t>
    <rPh sb="0" eb="2">
      <t>キョウリョウ</t>
    </rPh>
    <rPh sb="2" eb="3">
      <t>カ</t>
    </rPh>
    <phoneticPr fontId="4"/>
  </si>
  <si>
    <t>公園緑化部調整課
公園課　他</t>
    <phoneticPr fontId="4"/>
  </si>
  <si>
    <t>緑化課　公園課　他</t>
    <rPh sb="0" eb="2">
      <t>リョクカ</t>
    </rPh>
    <phoneticPr fontId="4"/>
  </si>
  <si>
    <t>公園緑化部調整課
緑化課　公園課　他</t>
    <rPh sb="9" eb="11">
      <t>リョクカ</t>
    </rPh>
    <rPh sb="11" eb="12">
      <t>カ</t>
    </rPh>
    <phoneticPr fontId="4"/>
  </si>
  <si>
    <t>道路課
(道路維持担当)　他</t>
  </si>
  <si>
    <t>下水道部施設管理課</t>
    <rPh sb="0" eb="3">
      <t>ゲスイドウ</t>
    </rPh>
    <rPh sb="3" eb="4">
      <t>ブ</t>
    </rPh>
    <rPh sb="4" eb="6">
      <t>シセツ</t>
    </rPh>
    <rPh sb="6" eb="9">
      <t>カンリカ</t>
    </rPh>
    <phoneticPr fontId="3"/>
  </si>
  <si>
    <t>公園緑化部調整課
企画課　他</t>
    <rPh sb="9" eb="12">
      <t>キカクカ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</si>
</sst>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\(#,##0\);\(&quot;△ &quot;#,##0\)"/>
    <numFmt numFmtId="178" formatCode="\(#,##0\)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0" fontId="6" fillId="0" borderId="0" applyNumberFormat="0" applyFill="0" applyBorder="0" applyAlignment="0" applyProtection="0"/>
  </cellStyleXfs>
  <cellXfs count="56">
    <xf numFmtId="0" fontId="0" fillId="0" borderId="0" xfId="0"/>
    <xf numFmtId="0" fontId="7" fillId="0" borderId="0" xfId="3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Font="1" applyFill="1" applyAlignment="1">
      <alignment horizontal="right" vertical="center"/>
    </xf>
    <xf numFmtId="0" fontId="9" fillId="0" borderId="0" xfId="3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1" fillId="0" borderId="0" xfId="3" applyFont="1" applyFill="1" applyAlignment="1">
      <alignment horizontal="left" vertical="center"/>
    </xf>
    <xf numFmtId="0" fontId="11" fillId="0" borderId="0" xfId="3" applyFont="1" applyFill="1" applyAlignment="1">
      <alignment horizontal="right" vertical="center"/>
    </xf>
    <xf numFmtId="0" fontId="12" fillId="0" borderId="0" xfId="3" applyFont="1" applyFill="1" applyAlignment="1">
      <alignment horizontal="right" vertical="center" wrapText="1"/>
    </xf>
    <xf numFmtId="0" fontId="12" fillId="0" borderId="0" xfId="3" applyFont="1" applyFill="1" applyAlignment="1">
      <alignment horizontal="right" vertical="center"/>
    </xf>
    <xf numFmtId="0" fontId="8" fillId="0" borderId="7" xfId="3" applyFont="1" applyFill="1" applyBorder="1" applyAlignment="1">
      <alignment horizontal="center" vertical="center"/>
    </xf>
    <xf numFmtId="0" fontId="8" fillId="0" borderId="6" xfId="3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center" vertical="center"/>
    </xf>
    <xf numFmtId="176" fontId="7" fillId="0" borderId="11" xfId="3" applyNumberFormat="1" applyFont="1" applyFill="1" applyBorder="1" applyAlignment="1">
      <alignment horizontal="right" vertical="center" shrinkToFit="1"/>
    </xf>
    <xf numFmtId="176" fontId="7" fillId="0" borderId="10" xfId="3" applyNumberFormat="1" applyFont="1" applyFill="1" applyBorder="1" applyAlignment="1">
      <alignment vertical="center" shrinkToFit="1"/>
    </xf>
    <xf numFmtId="176" fontId="7" fillId="0" borderId="24" xfId="3" applyNumberFormat="1" applyFont="1" applyFill="1" applyBorder="1" applyAlignment="1">
      <alignment vertical="center" shrinkToFit="1"/>
    </xf>
    <xf numFmtId="178" fontId="7" fillId="0" borderId="9" xfId="3" applyNumberFormat="1" applyFont="1" applyFill="1" applyBorder="1" applyAlignment="1">
      <alignment vertical="center" shrinkToFit="1"/>
    </xf>
    <xf numFmtId="177" fontId="7" fillId="0" borderId="9" xfId="3" applyNumberFormat="1" applyFont="1" applyFill="1" applyBorder="1" applyAlignment="1">
      <alignment vertical="center" shrinkToFit="1"/>
    </xf>
    <xf numFmtId="177" fontId="7" fillId="0" borderId="13" xfId="3" applyNumberFormat="1" applyFont="1" applyFill="1" applyBorder="1" applyAlignment="1">
      <alignment vertical="center" shrinkToFit="1"/>
    </xf>
    <xf numFmtId="176" fontId="7" fillId="0" borderId="11" xfId="3" applyNumberFormat="1" applyFont="1" applyFill="1" applyBorder="1" applyAlignment="1">
      <alignment vertical="center" shrinkToFit="1"/>
    </xf>
    <xf numFmtId="176" fontId="7" fillId="0" borderId="12" xfId="3" applyNumberFormat="1" applyFont="1" applyFill="1" applyBorder="1" applyAlignment="1">
      <alignment vertical="center" shrinkToFit="1"/>
    </xf>
    <xf numFmtId="178" fontId="7" fillId="0" borderId="10" xfId="3" applyNumberFormat="1" applyFont="1" applyFill="1" applyBorder="1" applyAlignment="1">
      <alignment vertical="center" shrinkToFit="1"/>
    </xf>
    <xf numFmtId="176" fontId="7" fillId="0" borderId="0" xfId="3" applyNumberFormat="1" applyFont="1" applyFill="1" applyAlignment="1">
      <alignment vertical="center" shrinkToFit="1"/>
    </xf>
    <xf numFmtId="177" fontId="7" fillId="0" borderId="0" xfId="3" applyNumberFormat="1" applyFont="1" applyFill="1" applyAlignment="1">
      <alignment vertical="center" shrinkToFit="1"/>
    </xf>
    <xf numFmtId="0" fontId="8" fillId="0" borderId="3" xfId="3" applyFont="1" applyFill="1" applyBorder="1" applyAlignment="1">
      <alignment horizontal="center" vertical="center"/>
    </xf>
    <xf numFmtId="176" fontId="7" fillId="0" borderId="12" xfId="3" applyNumberFormat="1" applyFont="1" applyFill="1" applyBorder="1" applyAlignment="1">
      <alignment horizontal="right" vertical="center" shrinkToFit="1"/>
    </xf>
    <xf numFmtId="178" fontId="7" fillId="0" borderId="14" xfId="3" applyNumberFormat="1" applyFont="1" applyFill="1" applyBorder="1" applyAlignment="1">
      <alignment vertical="center" shrinkToFit="1"/>
    </xf>
    <xf numFmtId="177" fontId="7" fillId="0" borderId="14" xfId="3" applyNumberFormat="1" applyFont="1" applyFill="1" applyBorder="1" applyAlignment="1">
      <alignment vertical="center" shrinkToFit="1"/>
    </xf>
    <xf numFmtId="177" fontId="7" fillId="0" borderId="15" xfId="3" applyNumberFormat="1" applyFont="1" applyFill="1" applyBorder="1" applyAlignment="1">
      <alignment vertical="center" shrinkToFit="1"/>
    </xf>
    <xf numFmtId="0" fontId="8" fillId="0" borderId="0" xfId="3" applyFont="1" applyFill="1" applyAlignment="1">
      <alignment vertical="center"/>
    </xf>
    <xf numFmtId="0" fontId="7" fillId="0" borderId="0" xfId="3" applyFont="1" applyFill="1" applyAlignment="1">
      <alignment horizontal="left" vertical="center"/>
    </xf>
    <xf numFmtId="0" fontId="8" fillId="0" borderId="19" xfId="3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/>
    </xf>
    <xf numFmtId="0" fontId="8" fillId="0" borderId="17" xfId="3" applyFont="1" applyFill="1" applyBorder="1" applyAlignment="1">
      <alignment horizontal="center" vertical="center"/>
    </xf>
    <xf numFmtId="0" fontId="8" fillId="0" borderId="23" xfId="3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0" fontId="8" fillId="0" borderId="21" xfId="3" applyFont="1" applyFill="1" applyBorder="1" applyAlignment="1">
      <alignment horizontal="center" vertical="center"/>
    </xf>
    <xf numFmtId="0" fontId="6" fillId="0" borderId="22" xfId="7" applyFill="1" applyBorder="1" applyAlignment="1">
      <alignment horizontal="left" vertical="center" wrapText="1"/>
    </xf>
    <xf numFmtId="0" fontId="6" fillId="0" borderId="8" xfId="7" applyFill="1" applyBorder="1" applyAlignment="1">
      <alignment horizontal="left" vertical="center" wrapText="1"/>
    </xf>
    <xf numFmtId="176" fontId="8" fillId="0" borderId="11" xfId="3" applyNumberFormat="1" applyFont="1" applyFill="1" applyBorder="1" applyAlignment="1">
      <alignment horizontal="center" vertical="center" wrapText="1"/>
    </xf>
    <xf numFmtId="176" fontId="8" fillId="0" borderId="9" xfId="3" applyNumberFormat="1" applyFont="1" applyFill="1" applyBorder="1" applyAlignment="1">
      <alignment horizontal="center" vertical="center" wrapText="1"/>
    </xf>
    <xf numFmtId="0" fontId="8" fillId="0" borderId="4" xfId="3" applyFont="1" applyFill="1" applyBorder="1" applyAlignment="1">
      <alignment horizontal="center" vertical="center"/>
    </xf>
    <xf numFmtId="0" fontId="6" fillId="0" borderId="26" xfId="7" applyFill="1" applyBorder="1" applyAlignment="1">
      <alignment horizontal="left" vertical="center" wrapText="1"/>
    </xf>
    <xf numFmtId="176" fontId="8" fillId="0" borderId="10" xfId="3" applyNumberFormat="1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/>
    </xf>
    <xf numFmtId="0" fontId="8" fillId="0" borderId="22" xfId="3" applyFont="1" applyFill="1" applyBorder="1" applyAlignment="1">
      <alignment horizontal="left" vertical="center" wrapText="1"/>
    </xf>
    <xf numFmtId="0" fontId="8" fillId="0" borderId="8" xfId="3" applyFont="1" applyFill="1" applyBorder="1" applyAlignment="1">
      <alignment horizontal="left" vertical="center" wrapText="1"/>
    </xf>
    <xf numFmtId="176" fontId="8" fillId="0" borderId="25" xfId="3" applyNumberFormat="1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right" vertical="center" wrapText="1"/>
    </xf>
    <xf numFmtId="0" fontId="8" fillId="0" borderId="5" xfId="3" applyFont="1" applyFill="1" applyBorder="1" applyAlignment="1">
      <alignment horizontal="center" vertical="center"/>
    </xf>
    <xf numFmtId="0" fontId="8" fillId="0" borderId="8" xfId="3" applyFont="1" applyFill="1" applyBorder="1" applyAlignment="1">
      <alignment horizontal="center" vertical="center"/>
    </xf>
    <xf numFmtId="0" fontId="8" fillId="0" borderId="7" xfId="3" applyFont="1" applyFill="1" applyBorder="1" applyAlignment="1">
      <alignment horizontal="center" vertical="center" wrapText="1"/>
    </xf>
    <xf numFmtId="0" fontId="8" fillId="0" borderId="9" xfId="3" applyFont="1" applyFill="1" applyBorder="1" applyAlignment="1">
      <alignment horizontal="center" vertical="center"/>
    </xf>
    <xf numFmtId="0" fontId="8" fillId="0" borderId="20" xfId="3" applyFont="1" applyFill="1" applyBorder="1" applyAlignment="1">
      <alignment horizontal="center" vertical="center"/>
    </xf>
    <xf numFmtId="0" fontId="8" fillId="0" borderId="16" xfId="3" applyFont="1" applyFill="1" applyBorder="1" applyAlignment="1">
      <alignment horizontal="center" vertical="center"/>
    </xf>
    <xf numFmtId="0" fontId="8" fillId="0" borderId="13" xfId="3" applyFont="1" applyFill="1" applyBorder="1" applyAlignment="1">
      <alignment horizontal="center" vertical="center"/>
    </xf>
  </cellXfs>
  <cellStyles count="8">
    <cellStyle name="ハイパーリンク 2" xfId="7"/>
    <cellStyle name="桁区切り 2" xfId="1"/>
    <cellStyle name="桁区切り 2 3" xfId="5"/>
    <cellStyle name="標準" xfId="0" builtinId="0"/>
    <cellStyle name="標準 17" xfId="4"/>
    <cellStyle name="標準 2" xfId="2"/>
    <cellStyle name="標準 3" xfId="6"/>
    <cellStyle name="標準_③予算事業別調書(目次様式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ity.osaka.lg.jp/kensetsu/cmsfiles/contents/0000587/587535/29.xlsx" TargetMode="External"/><Relationship Id="rId21" Type="http://schemas.openxmlformats.org/officeDocument/2006/relationships/hyperlink" Target="https://www.city.osaka.lg.jp/kensetsu/cmsfiles/contents/0000587/587535/24.xlsx" TargetMode="External"/><Relationship Id="rId34" Type="http://schemas.openxmlformats.org/officeDocument/2006/relationships/hyperlink" Target="https://www.city.osaka.lg.jp/kensetsu/cmsfiles/contents/0000587/587535/37.xlsx" TargetMode="External"/><Relationship Id="rId42" Type="http://schemas.openxmlformats.org/officeDocument/2006/relationships/hyperlink" Target="https://www.city.osaka.lg.jp/kensetsu/cmsfiles/contents/0000587/587535/45.xlsx" TargetMode="External"/><Relationship Id="rId47" Type="http://schemas.openxmlformats.org/officeDocument/2006/relationships/hyperlink" Target="https://www.city.osaka.lg.jp/kensetsu/cmsfiles/contents/0000587/587535/52.xls" TargetMode="External"/><Relationship Id="rId50" Type="http://schemas.openxmlformats.org/officeDocument/2006/relationships/hyperlink" Target="https://www.city.osaka.lg.jp/kensetsu/cmsfiles/contents/0000587/587535/55.xlsx" TargetMode="External"/><Relationship Id="rId55" Type="http://schemas.openxmlformats.org/officeDocument/2006/relationships/hyperlink" Target="https://www.city.osaka.lg.jp/kensetsu/cmsfiles/contents/0000587/587535/61.xls" TargetMode="External"/><Relationship Id="rId63" Type="http://schemas.openxmlformats.org/officeDocument/2006/relationships/hyperlink" Target="https://www.city.osaka.lg.jp/kensetsu/cmsfiles/contents/0000587/587535/69.xlsx" TargetMode="External"/><Relationship Id="rId68" Type="http://schemas.openxmlformats.org/officeDocument/2006/relationships/hyperlink" Target="https://www.city.osaka.lg.jp/kensetsu/cmsfiles/contents/0000587/587535/74.xlsx" TargetMode="External"/><Relationship Id="rId76" Type="http://schemas.openxmlformats.org/officeDocument/2006/relationships/hyperlink" Target="https://www.city.osaka.lg.jp/kensetsu/cmsfiles/contents/0000587/587535/82.xlsx" TargetMode="External"/><Relationship Id="rId84" Type="http://schemas.openxmlformats.org/officeDocument/2006/relationships/hyperlink" Target="https://www.city.osaka.lg.jp/kensetsu/cmsfiles/contents/0000587/587535/94.xls" TargetMode="External"/><Relationship Id="rId89" Type="http://schemas.openxmlformats.org/officeDocument/2006/relationships/hyperlink" Target="https://www.city.osaka.lg.jp/kensetsu/cmsfiles/contents/0000587/587535/100.xls" TargetMode="External"/><Relationship Id="rId97" Type="http://schemas.openxmlformats.org/officeDocument/2006/relationships/hyperlink" Target="https://www.city.osaka.lg.jp/kensetsu/cmsfiles/contents/0000587/587535/108.xlsx" TargetMode="External"/><Relationship Id="rId7" Type="http://schemas.openxmlformats.org/officeDocument/2006/relationships/hyperlink" Target="https://www.city.osaka.lg.jp/kensetsu/cmsfiles/contents/0000587/587535/10.xls" TargetMode="External"/><Relationship Id="rId71" Type="http://schemas.openxmlformats.org/officeDocument/2006/relationships/hyperlink" Target="https://www.city.osaka.lg.jp/kensetsu/cmsfiles/contents/0000587/587535/77.xlsx" TargetMode="External"/><Relationship Id="rId92" Type="http://schemas.openxmlformats.org/officeDocument/2006/relationships/hyperlink" Target="https://www.city.osaka.lg.jp/kensetsu/cmsfiles/contents/0000587/587535/103.xlsx" TargetMode="External"/><Relationship Id="rId2" Type="http://schemas.openxmlformats.org/officeDocument/2006/relationships/hyperlink" Target="https://www.city.osaka.lg.jp/kensetsu/cmsfiles/contents/0000587/587535/3.xlsx" TargetMode="External"/><Relationship Id="rId16" Type="http://schemas.openxmlformats.org/officeDocument/2006/relationships/hyperlink" Target="https://www.city.osaka.lg.jp/kensetsu/cmsfiles/contents/0000587/587535/19.xls" TargetMode="External"/><Relationship Id="rId29" Type="http://schemas.openxmlformats.org/officeDocument/2006/relationships/hyperlink" Target="https://www.city.osaka.lg.jp/kensetsu/cmsfiles/contents/0000587/587535/32.xlsx" TargetMode="External"/><Relationship Id="rId11" Type="http://schemas.openxmlformats.org/officeDocument/2006/relationships/hyperlink" Target="https://www.city.osaka.lg.jp/kensetsu/cmsfiles/contents/0000587/587535/14.xlsx" TargetMode="External"/><Relationship Id="rId24" Type="http://schemas.openxmlformats.org/officeDocument/2006/relationships/hyperlink" Target="https://www.city.osaka.lg.jp/kensetsu/cmsfiles/contents/0000587/587535/27.xlsx" TargetMode="External"/><Relationship Id="rId32" Type="http://schemas.openxmlformats.org/officeDocument/2006/relationships/hyperlink" Target="https://www.city.osaka.lg.jp/kensetsu/cmsfiles/contents/0000587/587535/35.xls" TargetMode="External"/><Relationship Id="rId37" Type="http://schemas.openxmlformats.org/officeDocument/2006/relationships/hyperlink" Target="https://www.city.osaka.lg.jp/kensetsu/cmsfiles/contents/0000587/587535/40.xlsx" TargetMode="External"/><Relationship Id="rId40" Type="http://schemas.openxmlformats.org/officeDocument/2006/relationships/hyperlink" Target="https://www.city.osaka.lg.jp/kensetsu/cmsfiles/contents/0000587/587535/43.xlsx" TargetMode="External"/><Relationship Id="rId45" Type="http://schemas.openxmlformats.org/officeDocument/2006/relationships/hyperlink" Target="https://www.city.osaka.lg.jp/kensetsu/cmsfiles/contents/0000587/587535/48.xlsx" TargetMode="External"/><Relationship Id="rId53" Type="http://schemas.openxmlformats.org/officeDocument/2006/relationships/hyperlink" Target="https://www.city.osaka.lg.jp/kensetsu/cmsfiles/contents/0000587/587535/59.xlsx" TargetMode="External"/><Relationship Id="rId58" Type="http://schemas.openxmlformats.org/officeDocument/2006/relationships/hyperlink" Target="https://www.city.osaka.lg.jp/kensetsu/cmsfiles/contents/0000587/587535/64.xlsx" TargetMode="External"/><Relationship Id="rId66" Type="http://schemas.openxmlformats.org/officeDocument/2006/relationships/hyperlink" Target="https://www.city.osaka.lg.jp/kensetsu/cmsfiles/contents/0000587/587535/72.xlsx" TargetMode="External"/><Relationship Id="rId74" Type="http://schemas.openxmlformats.org/officeDocument/2006/relationships/hyperlink" Target="https://www.city.osaka.lg.jp/kensetsu/cmsfiles/contents/0000587/587535/80.xlsx" TargetMode="External"/><Relationship Id="rId79" Type="http://schemas.openxmlformats.org/officeDocument/2006/relationships/hyperlink" Target="https://www.city.osaka.lg.jp/kensetsu/cmsfiles/contents/0000587/587535/85.xlsx" TargetMode="External"/><Relationship Id="rId87" Type="http://schemas.openxmlformats.org/officeDocument/2006/relationships/hyperlink" Target="https://www.city.osaka.lg.jp/kensetsu/cmsfiles/contents/0000587/587535/98.xlsx" TargetMode="External"/><Relationship Id="rId102" Type="http://schemas.openxmlformats.org/officeDocument/2006/relationships/printerSettings" Target="../printerSettings/printerSettings1.bin"/><Relationship Id="rId5" Type="http://schemas.openxmlformats.org/officeDocument/2006/relationships/hyperlink" Target="https://www.city.osaka.lg.jp/kensetsu/cmsfiles/contents/0000587/587535/8.xlsx" TargetMode="External"/><Relationship Id="rId61" Type="http://schemas.openxmlformats.org/officeDocument/2006/relationships/hyperlink" Target="https://www.city.osaka.lg.jp/kensetsu/cmsfiles/contents/0000587/587535/67.xlsx" TargetMode="External"/><Relationship Id="rId82" Type="http://schemas.openxmlformats.org/officeDocument/2006/relationships/hyperlink" Target="https://www.city.osaka.lg.jp/kensetsu/cmsfiles/contents/0000587/587535/88.xls" TargetMode="External"/><Relationship Id="rId90" Type="http://schemas.openxmlformats.org/officeDocument/2006/relationships/hyperlink" Target="https://www.city.osaka.lg.jp/kensetsu/cmsfiles/contents/0000587/587535/101.xlsx" TargetMode="External"/><Relationship Id="rId95" Type="http://schemas.openxmlformats.org/officeDocument/2006/relationships/hyperlink" Target="https://www.city.osaka.lg.jp/kensetsu/cmsfiles/contents/0000587/587535/106.xls" TargetMode="External"/><Relationship Id="rId19" Type="http://schemas.openxmlformats.org/officeDocument/2006/relationships/hyperlink" Target="https://www.city.osaka.lg.jp/kensetsu/cmsfiles/contents/0000587/587535/22.xlsx" TargetMode="External"/><Relationship Id="rId14" Type="http://schemas.openxmlformats.org/officeDocument/2006/relationships/hyperlink" Target="https://www.city.osaka.lg.jp/kensetsu/cmsfiles/contents/0000587/587535/17.xlsx" TargetMode="External"/><Relationship Id="rId22" Type="http://schemas.openxmlformats.org/officeDocument/2006/relationships/hyperlink" Target="https://www.city.osaka.lg.jp/kensetsu/cmsfiles/contents/0000587/587535/25.xlsx" TargetMode="External"/><Relationship Id="rId27" Type="http://schemas.openxmlformats.org/officeDocument/2006/relationships/hyperlink" Target="https://www.city.osaka.lg.jp/kensetsu/cmsfiles/contents/0000587/587535/30.xlsx" TargetMode="External"/><Relationship Id="rId30" Type="http://schemas.openxmlformats.org/officeDocument/2006/relationships/hyperlink" Target="https://www.city.osaka.lg.jp/kensetsu/cmsfiles/contents/0000587/587535/33.xlsx" TargetMode="External"/><Relationship Id="rId35" Type="http://schemas.openxmlformats.org/officeDocument/2006/relationships/hyperlink" Target="https://www.city.osaka.lg.jp/kensetsu/cmsfiles/contents/0000587/587535/38.xlsx" TargetMode="External"/><Relationship Id="rId43" Type="http://schemas.openxmlformats.org/officeDocument/2006/relationships/hyperlink" Target="https://www.city.osaka.lg.jp/kensetsu/cmsfiles/contents/0000587/587535/46.xls" TargetMode="External"/><Relationship Id="rId48" Type="http://schemas.openxmlformats.org/officeDocument/2006/relationships/hyperlink" Target="https://www.city.osaka.lg.jp/kensetsu/cmsfiles/contents/0000587/587535/53.xlsx" TargetMode="External"/><Relationship Id="rId56" Type="http://schemas.openxmlformats.org/officeDocument/2006/relationships/hyperlink" Target="https://www.city.osaka.lg.jp/kensetsu/cmsfiles/contents/0000587/587535/62.xls" TargetMode="External"/><Relationship Id="rId64" Type="http://schemas.openxmlformats.org/officeDocument/2006/relationships/hyperlink" Target="https://www.city.osaka.lg.jp/kensetsu/cmsfiles/contents/0000587/587535/70.xlsx" TargetMode="External"/><Relationship Id="rId69" Type="http://schemas.openxmlformats.org/officeDocument/2006/relationships/hyperlink" Target="https://www.city.osaka.lg.jp/kensetsu/cmsfiles/contents/0000587/587535/75.xlsx" TargetMode="External"/><Relationship Id="rId77" Type="http://schemas.openxmlformats.org/officeDocument/2006/relationships/hyperlink" Target="https://www.city.osaka.lg.jp/kensetsu/cmsfiles/contents/0000587/587535/83.xls" TargetMode="External"/><Relationship Id="rId100" Type="http://schemas.openxmlformats.org/officeDocument/2006/relationships/hyperlink" Target="https://www.city.osaka.lg.jp/kensetsu/cmsfiles/contents/0000587/587535/112.xlsx" TargetMode="External"/><Relationship Id="rId8" Type="http://schemas.openxmlformats.org/officeDocument/2006/relationships/hyperlink" Target="https://www.city.osaka.lg.jp/kensetsu/cmsfiles/contents/0000587/587535/11.xlsx" TargetMode="External"/><Relationship Id="rId51" Type="http://schemas.openxmlformats.org/officeDocument/2006/relationships/hyperlink" Target="https://www.city.osaka.lg.jp/kensetsu/cmsfiles/contents/0000587/587535/56.xlsx" TargetMode="External"/><Relationship Id="rId72" Type="http://schemas.openxmlformats.org/officeDocument/2006/relationships/hyperlink" Target="https://www.city.osaka.lg.jp/kensetsu/cmsfiles/contents/0000587/587535/78.xlsx" TargetMode="External"/><Relationship Id="rId80" Type="http://schemas.openxmlformats.org/officeDocument/2006/relationships/hyperlink" Target="https://www.city.osaka.lg.jp/kensetsu/cmsfiles/contents/0000587/587535/86.xls" TargetMode="External"/><Relationship Id="rId85" Type="http://schemas.openxmlformats.org/officeDocument/2006/relationships/hyperlink" Target="https://www.city.osaka.lg.jp/kensetsu/cmsfiles/contents/0000587/587535/95.xls" TargetMode="External"/><Relationship Id="rId93" Type="http://schemas.openxmlformats.org/officeDocument/2006/relationships/hyperlink" Target="https://www.city.osaka.lg.jp/kensetsu/cmsfiles/contents/0000587/587535/104.xls" TargetMode="External"/><Relationship Id="rId98" Type="http://schemas.openxmlformats.org/officeDocument/2006/relationships/hyperlink" Target="https://www.city.osaka.lg.jp/kensetsu/cmsfiles/contents/0000587/587535/109.xlsx" TargetMode="External"/><Relationship Id="rId3" Type="http://schemas.openxmlformats.org/officeDocument/2006/relationships/hyperlink" Target="https://www.city.osaka.lg.jp/kensetsu/cmsfiles/contents/0000587/587535/4.xlsx" TargetMode="External"/><Relationship Id="rId12" Type="http://schemas.openxmlformats.org/officeDocument/2006/relationships/hyperlink" Target="https://www.city.osaka.lg.jp/kensetsu/cmsfiles/contents/0000587/587535/15.xlsx" TargetMode="External"/><Relationship Id="rId17" Type="http://schemas.openxmlformats.org/officeDocument/2006/relationships/hyperlink" Target="https://www.city.osaka.lg.jp/kensetsu/cmsfiles/contents/0000587/587535/20.xls" TargetMode="External"/><Relationship Id="rId25" Type="http://schemas.openxmlformats.org/officeDocument/2006/relationships/hyperlink" Target="https://www.city.osaka.lg.jp/kensetsu/cmsfiles/contents/0000587/587535/28.xlsx" TargetMode="External"/><Relationship Id="rId33" Type="http://schemas.openxmlformats.org/officeDocument/2006/relationships/hyperlink" Target="https://www.city.osaka.lg.jp/kensetsu/cmsfiles/contents/0000587/587535/36.xlsx" TargetMode="External"/><Relationship Id="rId38" Type="http://schemas.openxmlformats.org/officeDocument/2006/relationships/hyperlink" Target="https://www.city.osaka.lg.jp/kensetsu/cmsfiles/contents/0000587/587535/41.xlsx" TargetMode="External"/><Relationship Id="rId46" Type="http://schemas.openxmlformats.org/officeDocument/2006/relationships/hyperlink" Target="https://www.city.osaka.lg.jp/kensetsu/cmsfiles/contents/0000587/587535/49.xlsx" TargetMode="External"/><Relationship Id="rId59" Type="http://schemas.openxmlformats.org/officeDocument/2006/relationships/hyperlink" Target="https://www.city.osaka.lg.jp/kensetsu/cmsfiles/contents/0000587/587535/65.xlsx" TargetMode="External"/><Relationship Id="rId67" Type="http://schemas.openxmlformats.org/officeDocument/2006/relationships/hyperlink" Target="https://www.city.osaka.lg.jp/kensetsu/cmsfiles/contents/0000587/587535/73.xls" TargetMode="External"/><Relationship Id="rId20" Type="http://schemas.openxmlformats.org/officeDocument/2006/relationships/hyperlink" Target="https://www.city.osaka.lg.jp/kensetsu/cmsfiles/contents/0000587/587535/23.xlsx" TargetMode="External"/><Relationship Id="rId41" Type="http://schemas.openxmlformats.org/officeDocument/2006/relationships/hyperlink" Target="https://www.city.osaka.lg.jp/kensetsu/cmsfiles/contents/0000587/587535/44.xls" TargetMode="External"/><Relationship Id="rId54" Type="http://schemas.openxmlformats.org/officeDocument/2006/relationships/hyperlink" Target="https://www.city.osaka.lg.jp/kensetsu/cmsfiles/contents/0000587/587535/60.xls" TargetMode="External"/><Relationship Id="rId62" Type="http://schemas.openxmlformats.org/officeDocument/2006/relationships/hyperlink" Target="https://www.city.osaka.lg.jp/kensetsu/cmsfiles/contents/0000587/587535/68.xlsx" TargetMode="External"/><Relationship Id="rId70" Type="http://schemas.openxmlformats.org/officeDocument/2006/relationships/hyperlink" Target="https://www.city.osaka.lg.jp/kensetsu/cmsfiles/contents/0000587/587535/76.xlsx" TargetMode="External"/><Relationship Id="rId75" Type="http://schemas.openxmlformats.org/officeDocument/2006/relationships/hyperlink" Target="https://www.city.osaka.lg.jp/kensetsu/cmsfiles/contents/0000587/587535/81.xlsx" TargetMode="External"/><Relationship Id="rId83" Type="http://schemas.openxmlformats.org/officeDocument/2006/relationships/hyperlink" Target="https://www.city.osaka.lg.jp/kensetsu/cmsfiles/contents/0000587/587535/89.xlsx" TargetMode="External"/><Relationship Id="rId88" Type="http://schemas.openxmlformats.org/officeDocument/2006/relationships/hyperlink" Target="https://www.city.osaka.lg.jp/kensetsu/cmsfiles/contents/0000587/587535/99.xls" TargetMode="External"/><Relationship Id="rId91" Type="http://schemas.openxmlformats.org/officeDocument/2006/relationships/hyperlink" Target="https://www.city.osaka.lg.jp/kensetsu/cmsfiles/contents/0000587/587535/102.xls" TargetMode="External"/><Relationship Id="rId96" Type="http://schemas.openxmlformats.org/officeDocument/2006/relationships/hyperlink" Target="https://www.city.osaka.lg.jp/kensetsu/cmsfiles/contents/0000587/587535/107.xls" TargetMode="External"/><Relationship Id="rId1" Type="http://schemas.openxmlformats.org/officeDocument/2006/relationships/hyperlink" Target="https://www.city.osaka.lg.jp/kensetsu/cmsfiles/contents/0000587/587535/2.xlsx" TargetMode="External"/><Relationship Id="rId6" Type="http://schemas.openxmlformats.org/officeDocument/2006/relationships/hyperlink" Target="https://www.city.osaka.lg.jp/kensetsu/cmsfiles/contents/0000587/587535/9.xlsx" TargetMode="External"/><Relationship Id="rId15" Type="http://schemas.openxmlformats.org/officeDocument/2006/relationships/hyperlink" Target="https://www.city.osaka.lg.jp/kensetsu/cmsfiles/contents/0000587/587535/18.xls" TargetMode="External"/><Relationship Id="rId23" Type="http://schemas.openxmlformats.org/officeDocument/2006/relationships/hyperlink" Target="https://www.city.osaka.lg.jp/kensetsu/cmsfiles/contents/0000587/587535/26.xlsx" TargetMode="External"/><Relationship Id="rId28" Type="http://schemas.openxmlformats.org/officeDocument/2006/relationships/hyperlink" Target="https://www.city.osaka.lg.jp/kensetsu/cmsfiles/contents/0000587/587535/31.xls" TargetMode="External"/><Relationship Id="rId36" Type="http://schemas.openxmlformats.org/officeDocument/2006/relationships/hyperlink" Target="https://www.city.osaka.lg.jp/kensetsu/cmsfiles/contents/0000587/587535/39.xlsx" TargetMode="External"/><Relationship Id="rId49" Type="http://schemas.openxmlformats.org/officeDocument/2006/relationships/hyperlink" Target="https://www.city.osaka.lg.jp/kensetsu/cmsfiles/contents/0000587/587535/54.xlsx" TargetMode="External"/><Relationship Id="rId57" Type="http://schemas.openxmlformats.org/officeDocument/2006/relationships/hyperlink" Target="https://www.city.osaka.lg.jp/kensetsu/cmsfiles/contents/0000587/587535/63.xlsx" TargetMode="External"/><Relationship Id="rId10" Type="http://schemas.openxmlformats.org/officeDocument/2006/relationships/hyperlink" Target="https://www.city.osaka.lg.jp/kensetsu/cmsfiles/contents/0000587/587535/13.xlsx" TargetMode="External"/><Relationship Id="rId31" Type="http://schemas.openxmlformats.org/officeDocument/2006/relationships/hyperlink" Target="https://www.city.osaka.lg.jp/kensetsu/cmsfiles/contents/0000587/587535/34.xls" TargetMode="External"/><Relationship Id="rId44" Type="http://schemas.openxmlformats.org/officeDocument/2006/relationships/hyperlink" Target="https://www.city.osaka.lg.jp/kensetsu/cmsfiles/contents/0000587/587535/47.xlsx" TargetMode="External"/><Relationship Id="rId52" Type="http://schemas.openxmlformats.org/officeDocument/2006/relationships/hyperlink" Target="https://www.city.osaka.lg.jp/kensetsu/cmsfiles/contents/0000587/587535/57.xlsx" TargetMode="External"/><Relationship Id="rId60" Type="http://schemas.openxmlformats.org/officeDocument/2006/relationships/hyperlink" Target="https://www.city.osaka.lg.jp/kensetsu/cmsfiles/contents/0000587/587535/66.xlsx" TargetMode="External"/><Relationship Id="rId65" Type="http://schemas.openxmlformats.org/officeDocument/2006/relationships/hyperlink" Target="https://www.city.osaka.lg.jp/kensetsu/cmsfiles/contents/0000587/587535/71.xlsx" TargetMode="External"/><Relationship Id="rId73" Type="http://schemas.openxmlformats.org/officeDocument/2006/relationships/hyperlink" Target="https://www.city.osaka.lg.jp/kensetsu/cmsfiles/contents/0000587/587535/79.xlsx" TargetMode="External"/><Relationship Id="rId78" Type="http://schemas.openxmlformats.org/officeDocument/2006/relationships/hyperlink" Target="https://www.city.osaka.lg.jp/kensetsu/cmsfiles/contents/0000587/587535/84.xlsx" TargetMode="External"/><Relationship Id="rId81" Type="http://schemas.openxmlformats.org/officeDocument/2006/relationships/hyperlink" Target="https://www.city.osaka.lg.jp/kensetsu/cmsfiles/contents/0000587/587535/87.xls" TargetMode="External"/><Relationship Id="rId86" Type="http://schemas.openxmlformats.org/officeDocument/2006/relationships/hyperlink" Target="https://www.city.osaka.lg.jp/kensetsu/cmsfiles/contents/0000587/587535/96.xls" TargetMode="External"/><Relationship Id="rId94" Type="http://schemas.openxmlformats.org/officeDocument/2006/relationships/hyperlink" Target="https://www.city.osaka.lg.jp/kensetsu/cmsfiles/contents/0000587/587535/105.xls" TargetMode="External"/><Relationship Id="rId99" Type="http://schemas.openxmlformats.org/officeDocument/2006/relationships/hyperlink" Target="https://www.city.osaka.lg.jp/kensetsu/cmsfiles/contents/0000587/587535/110.xlsx" TargetMode="External"/><Relationship Id="rId101" Type="http://schemas.openxmlformats.org/officeDocument/2006/relationships/hyperlink" Target="https://www.city.osaka.lg.jp/kensetsu/cmsfiles/contents/0000587/587535/113.xlsx" TargetMode="External"/><Relationship Id="rId4" Type="http://schemas.openxmlformats.org/officeDocument/2006/relationships/hyperlink" Target="https://www.city.osaka.lg.jp/kensetsu/cmsfiles/contents/0000587/587535/7.xls" TargetMode="External"/><Relationship Id="rId9" Type="http://schemas.openxmlformats.org/officeDocument/2006/relationships/hyperlink" Target="https://www.city.osaka.lg.jp/kensetsu/cmsfiles/contents/0000587/587535/12.xlsx" TargetMode="External"/><Relationship Id="rId13" Type="http://schemas.openxmlformats.org/officeDocument/2006/relationships/hyperlink" Target="https://www.city.osaka.lg.jp/kensetsu/cmsfiles/contents/0000587/587535/16.xlsx" TargetMode="External"/><Relationship Id="rId18" Type="http://schemas.openxmlformats.org/officeDocument/2006/relationships/hyperlink" Target="https://www.city.osaka.lg.jp/kensetsu/cmsfiles/contents/0000587/587535/21.xls" TargetMode="External"/><Relationship Id="rId39" Type="http://schemas.openxmlformats.org/officeDocument/2006/relationships/hyperlink" Target="https://www.city.osaka.lg.jp/kensetsu/cmsfiles/contents/0000587/587535/42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6"/>
  <sheetViews>
    <sheetView tabSelected="1" view="pageBreakPreview" topLeftCell="A178" zoomScale="90" zoomScaleNormal="100" zoomScaleSheetLayoutView="90" workbookViewId="0">
      <selection activeCell="J188" sqref="J188"/>
    </sheetView>
  </sheetViews>
  <sheetFormatPr defaultColWidth="8.625" defaultRowHeight="18" customHeight="1"/>
  <cols>
    <col min="1" max="1" width="33" style="1" customWidth="1"/>
    <col min="2" max="2" width="20.375" style="1" customWidth="1"/>
    <col min="3" max="3" width="13.75" style="1" customWidth="1"/>
    <col min="4" max="5" width="13.75" style="2" customWidth="1"/>
    <col min="6" max="6" width="6.25" style="1" customWidth="1"/>
    <col min="7" max="7" width="9.375" style="1" customWidth="1"/>
    <col min="8" max="8" width="3.25" style="1" bestFit="1" customWidth="1"/>
    <col min="9" max="9" width="7.375" style="1" bestFit="1" customWidth="1"/>
    <col min="10" max="10" width="2.875" style="1" customWidth="1"/>
    <col min="11" max="219" width="8.625" style="1" customWidth="1"/>
    <col min="220" max="16384" width="8.625" style="1"/>
  </cols>
  <sheetData>
    <row r="1" spans="1:7" ht="17.25">
      <c r="A1" s="4" t="s">
        <v>10</v>
      </c>
      <c r="B1" s="4"/>
      <c r="E1" s="1"/>
      <c r="F1" s="5"/>
      <c r="G1" s="5"/>
    </row>
    <row r="2" spans="1:7" ht="12.75">
      <c r="E2" s="1"/>
    </row>
    <row r="3" spans="1:7" ht="12.75">
      <c r="A3" s="6" t="s">
        <v>11</v>
      </c>
      <c r="B3" s="6"/>
      <c r="D3" s="6"/>
      <c r="E3" s="6"/>
      <c r="G3" s="7" t="s">
        <v>12</v>
      </c>
    </row>
    <row r="4" spans="1:7" ht="12.75">
      <c r="D4" s="6"/>
      <c r="E4" s="6"/>
    </row>
    <row r="5" spans="1:7" ht="24" customHeight="1" thickBot="1">
      <c r="C5" s="48" t="s">
        <v>0</v>
      </c>
      <c r="D5" s="48"/>
      <c r="E5" s="8"/>
      <c r="G5" s="9" t="s">
        <v>1</v>
      </c>
    </row>
    <row r="6" spans="1:7" ht="15" customHeight="1">
      <c r="A6" s="49" t="s">
        <v>6</v>
      </c>
      <c r="B6" s="51" t="s">
        <v>8</v>
      </c>
      <c r="C6" s="10" t="s">
        <v>144</v>
      </c>
      <c r="D6" s="11" t="s">
        <v>145</v>
      </c>
      <c r="E6" s="10" t="s">
        <v>4</v>
      </c>
      <c r="F6" s="53" t="s">
        <v>7</v>
      </c>
      <c r="G6" s="54"/>
    </row>
    <row r="7" spans="1:7" ht="18" customHeight="1">
      <c r="A7" s="50"/>
      <c r="B7" s="52"/>
      <c r="C7" s="12" t="s">
        <v>129</v>
      </c>
      <c r="D7" s="12" t="s">
        <v>9</v>
      </c>
      <c r="E7" s="12" t="s">
        <v>5</v>
      </c>
      <c r="F7" s="41"/>
      <c r="G7" s="55"/>
    </row>
    <row r="8" spans="1:7" ht="10.5" customHeight="1">
      <c r="A8" s="37" t="s">
        <v>13</v>
      </c>
      <c r="B8" s="39" t="s">
        <v>17</v>
      </c>
      <c r="C8" s="13">
        <v>276550</v>
      </c>
      <c r="D8" s="13">
        <f>290132+220</f>
        <v>290352</v>
      </c>
      <c r="E8" s="14">
        <f t="shared" ref="E8:E71" si="0">+D8-C8</f>
        <v>13802</v>
      </c>
      <c r="F8" s="35"/>
      <c r="G8" s="15"/>
    </row>
    <row r="9" spans="1:7" ht="27" customHeight="1">
      <c r="A9" s="38"/>
      <c r="B9" s="40"/>
      <c r="C9" s="16">
        <v>276238</v>
      </c>
      <c r="D9" s="16">
        <f>290132+220-298</f>
        <v>290054</v>
      </c>
      <c r="E9" s="17">
        <f t="shared" si="0"/>
        <v>13816</v>
      </c>
      <c r="F9" s="41"/>
      <c r="G9" s="18"/>
    </row>
    <row r="10" spans="1:7" ht="15" customHeight="1">
      <c r="A10" s="37" t="s">
        <v>113</v>
      </c>
      <c r="B10" s="39" t="s">
        <v>160</v>
      </c>
      <c r="C10" s="19">
        <v>17190</v>
      </c>
      <c r="D10" s="19">
        <v>16538</v>
      </c>
      <c r="E10" s="14">
        <f t="shared" si="0"/>
        <v>-652</v>
      </c>
      <c r="F10" s="35"/>
      <c r="G10" s="15"/>
    </row>
    <row r="11" spans="1:7" ht="15" customHeight="1">
      <c r="A11" s="38"/>
      <c r="B11" s="40"/>
      <c r="C11" s="16">
        <v>17190</v>
      </c>
      <c r="D11" s="16">
        <v>16538</v>
      </c>
      <c r="E11" s="17">
        <f t="shared" si="0"/>
        <v>-652</v>
      </c>
      <c r="F11" s="41"/>
      <c r="G11" s="18"/>
    </row>
    <row r="12" spans="1:7" ht="15" customHeight="1">
      <c r="A12" s="37" t="s">
        <v>14</v>
      </c>
      <c r="B12" s="39" t="s">
        <v>146</v>
      </c>
      <c r="C12" s="19">
        <v>457637</v>
      </c>
      <c r="D12" s="19">
        <v>489318</v>
      </c>
      <c r="E12" s="14">
        <f t="shared" si="0"/>
        <v>31681</v>
      </c>
      <c r="F12" s="35"/>
      <c r="G12" s="15"/>
    </row>
    <row r="13" spans="1:7" ht="15" customHeight="1">
      <c r="A13" s="38"/>
      <c r="B13" s="40"/>
      <c r="C13" s="16">
        <v>457637</v>
      </c>
      <c r="D13" s="16">
        <v>489318</v>
      </c>
      <c r="E13" s="17">
        <f t="shared" si="0"/>
        <v>31681</v>
      </c>
      <c r="F13" s="41"/>
      <c r="G13" s="18"/>
    </row>
    <row r="14" spans="1:7" ht="15" customHeight="1">
      <c r="A14" s="45" t="s">
        <v>15</v>
      </c>
      <c r="B14" s="39" t="s">
        <v>16</v>
      </c>
      <c r="C14" s="19">
        <v>55567</v>
      </c>
      <c r="D14" s="19">
        <v>0</v>
      </c>
      <c r="E14" s="14">
        <f t="shared" si="0"/>
        <v>-55567</v>
      </c>
      <c r="F14" s="35"/>
      <c r="G14" s="15"/>
    </row>
    <row r="15" spans="1:7" ht="15" customHeight="1">
      <c r="A15" s="46"/>
      <c r="B15" s="40"/>
      <c r="C15" s="16">
        <v>55567</v>
      </c>
      <c r="D15" s="16">
        <v>0</v>
      </c>
      <c r="E15" s="17">
        <f t="shared" si="0"/>
        <v>-55567</v>
      </c>
      <c r="F15" s="41"/>
      <c r="G15" s="18"/>
    </row>
    <row r="16" spans="1:7" ht="15" customHeight="1">
      <c r="A16" s="45" t="s">
        <v>130</v>
      </c>
      <c r="B16" s="39" t="s">
        <v>138</v>
      </c>
      <c r="C16" s="19">
        <v>115866</v>
      </c>
      <c r="D16" s="19">
        <v>0</v>
      </c>
      <c r="E16" s="14">
        <f t="shared" si="0"/>
        <v>-115866</v>
      </c>
      <c r="F16" s="35"/>
      <c r="G16" s="15"/>
    </row>
    <row r="17" spans="1:7" ht="15" customHeight="1">
      <c r="A17" s="46"/>
      <c r="B17" s="40"/>
      <c r="C17" s="16">
        <v>115866</v>
      </c>
      <c r="D17" s="16">
        <v>0</v>
      </c>
      <c r="E17" s="17">
        <f t="shared" si="0"/>
        <v>-115866</v>
      </c>
      <c r="F17" s="41"/>
      <c r="G17" s="18"/>
    </row>
    <row r="18" spans="1:7" ht="15" customHeight="1">
      <c r="A18" s="37" t="s">
        <v>18</v>
      </c>
      <c r="B18" s="39" t="s">
        <v>19</v>
      </c>
      <c r="C18" s="14">
        <v>304175</v>
      </c>
      <c r="D18" s="14">
        <v>312548</v>
      </c>
      <c r="E18" s="14">
        <f t="shared" si="0"/>
        <v>8373</v>
      </c>
      <c r="F18" s="35" t="s">
        <v>2</v>
      </c>
      <c r="G18" s="20"/>
    </row>
    <row r="19" spans="1:7" ht="15" customHeight="1">
      <c r="A19" s="38"/>
      <c r="B19" s="40"/>
      <c r="C19" s="21">
        <v>304175</v>
      </c>
      <c r="D19" s="21">
        <v>312548</v>
      </c>
      <c r="E19" s="17">
        <f t="shared" si="0"/>
        <v>8373</v>
      </c>
      <c r="F19" s="41"/>
      <c r="G19" s="18"/>
    </row>
    <row r="20" spans="1:7" ht="15" customHeight="1">
      <c r="A20" s="37" t="s">
        <v>20</v>
      </c>
      <c r="B20" s="39" t="s">
        <v>105</v>
      </c>
      <c r="C20" s="19">
        <v>71502</v>
      </c>
      <c r="D20" s="19">
        <v>59683</v>
      </c>
      <c r="E20" s="14">
        <f t="shared" si="0"/>
        <v>-11819</v>
      </c>
      <c r="F20" s="35" t="s">
        <v>21</v>
      </c>
      <c r="G20" s="15">
        <v>1970</v>
      </c>
    </row>
    <row r="21" spans="1:7" ht="15" customHeight="1">
      <c r="A21" s="38"/>
      <c r="B21" s="40"/>
      <c r="C21" s="16">
        <v>69981</v>
      </c>
      <c r="D21" s="16">
        <f>13245049+27-13186861</f>
        <v>58215</v>
      </c>
      <c r="E21" s="17">
        <f t="shared" si="0"/>
        <v>-11766</v>
      </c>
      <c r="F21" s="41"/>
      <c r="G21" s="18">
        <v>1970</v>
      </c>
    </row>
    <row r="22" spans="1:7" ht="15" customHeight="1">
      <c r="A22" s="37" t="s">
        <v>22</v>
      </c>
      <c r="B22" s="39" t="s">
        <v>23</v>
      </c>
      <c r="C22" s="19">
        <v>454015</v>
      </c>
      <c r="D22" s="19">
        <v>505104</v>
      </c>
      <c r="E22" s="14">
        <f t="shared" si="0"/>
        <v>51089</v>
      </c>
      <c r="F22" s="35" t="s">
        <v>2</v>
      </c>
      <c r="G22" s="15"/>
    </row>
    <row r="23" spans="1:7" ht="15" customHeight="1">
      <c r="A23" s="38"/>
      <c r="B23" s="40"/>
      <c r="C23" s="16">
        <v>384398</v>
      </c>
      <c r="D23" s="16">
        <v>412589</v>
      </c>
      <c r="E23" s="17">
        <f t="shared" si="0"/>
        <v>28191</v>
      </c>
      <c r="F23" s="41"/>
      <c r="G23" s="18"/>
    </row>
    <row r="24" spans="1:7" ht="15" customHeight="1">
      <c r="A24" s="37" t="s">
        <v>24</v>
      </c>
      <c r="B24" s="39" t="s">
        <v>137</v>
      </c>
      <c r="C24" s="19">
        <v>95171</v>
      </c>
      <c r="D24" s="19">
        <v>121120</v>
      </c>
      <c r="E24" s="14">
        <f t="shared" si="0"/>
        <v>25949</v>
      </c>
      <c r="F24" s="35" t="s">
        <v>2</v>
      </c>
      <c r="G24" s="15"/>
    </row>
    <row r="25" spans="1:7" ht="15" customHeight="1">
      <c r="A25" s="38"/>
      <c r="B25" s="40"/>
      <c r="C25" s="16">
        <v>95171</v>
      </c>
      <c r="D25" s="16">
        <v>121120</v>
      </c>
      <c r="E25" s="17">
        <f t="shared" si="0"/>
        <v>25949</v>
      </c>
      <c r="F25" s="41"/>
      <c r="G25" s="18"/>
    </row>
    <row r="26" spans="1:7" ht="15" customHeight="1">
      <c r="A26" s="37" t="s">
        <v>25</v>
      </c>
      <c r="B26" s="39" t="s">
        <v>26</v>
      </c>
      <c r="C26" s="19">
        <v>50230</v>
      </c>
      <c r="D26" s="19">
        <v>52555</v>
      </c>
      <c r="E26" s="14">
        <f t="shared" si="0"/>
        <v>2325</v>
      </c>
      <c r="F26" s="35" t="s">
        <v>2</v>
      </c>
      <c r="G26" s="15"/>
    </row>
    <row r="27" spans="1:7" ht="15" customHeight="1">
      <c r="A27" s="38"/>
      <c r="B27" s="40"/>
      <c r="C27" s="16">
        <v>50230</v>
      </c>
      <c r="D27" s="16">
        <v>52555</v>
      </c>
      <c r="E27" s="17">
        <f t="shared" si="0"/>
        <v>2325</v>
      </c>
      <c r="F27" s="41"/>
      <c r="G27" s="18"/>
    </row>
    <row r="28" spans="1:7" ht="15" customHeight="1">
      <c r="A28" s="37" t="s">
        <v>27</v>
      </c>
      <c r="B28" s="39" t="s">
        <v>154</v>
      </c>
      <c r="C28" s="19">
        <v>98000</v>
      </c>
      <c r="D28" s="19">
        <v>279000</v>
      </c>
      <c r="E28" s="14">
        <f t="shared" si="0"/>
        <v>181000</v>
      </c>
      <c r="F28" s="35" t="s">
        <v>2</v>
      </c>
      <c r="G28" s="15"/>
    </row>
    <row r="29" spans="1:7" ht="15" customHeight="1">
      <c r="A29" s="38"/>
      <c r="B29" s="40"/>
      <c r="C29" s="16">
        <v>10000</v>
      </c>
      <c r="D29" s="16">
        <v>28000</v>
      </c>
      <c r="E29" s="17">
        <f t="shared" si="0"/>
        <v>18000</v>
      </c>
      <c r="F29" s="41"/>
      <c r="G29" s="18"/>
    </row>
    <row r="30" spans="1:7" ht="15" customHeight="1">
      <c r="A30" s="37" t="s">
        <v>28</v>
      </c>
      <c r="B30" s="39" t="s">
        <v>29</v>
      </c>
      <c r="C30" s="19">
        <v>89243</v>
      </c>
      <c r="D30" s="19">
        <v>88521</v>
      </c>
      <c r="E30" s="14">
        <f t="shared" si="0"/>
        <v>-722</v>
      </c>
      <c r="F30" s="35" t="s">
        <v>2</v>
      </c>
      <c r="G30" s="15"/>
    </row>
    <row r="31" spans="1:7" ht="15" customHeight="1">
      <c r="A31" s="38"/>
      <c r="B31" s="40"/>
      <c r="C31" s="16">
        <v>89243</v>
      </c>
      <c r="D31" s="16">
        <v>88521</v>
      </c>
      <c r="E31" s="17">
        <f t="shared" si="0"/>
        <v>-722</v>
      </c>
      <c r="F31" s="41"/>
      <c r="G31" s="18"/>
    </row>
    <row r="32" spans="1:7" ht="15" customHeight="1">
      <c r="A32" s="37" t="s">
        <v>132</v>
      </c>
      <c r="B32" s="39" t="s">
        <v>133</v>
      </c>
      <c r="C32" s="19">
        <v>10000</v>
      </c>
      <c r="D32" s="19">
        <v>97000</v>
      </c>
      <c r="E32" s="14">
        <f t="shared" si="0"/>
        <v>87000</v>
      </c>
      <c r="F32" s="35" t="s">
        <v>2</v>
      </c>
      <c r="G32" s="15"/>
    </row>
    <row r="33" spans="1:10" ht="15" customHeight="1">
      <c r="A33" s="38"/>
      <c r="B33" s="40"/>
      <c r="C33" s="16">
        <v>1000</v>
      </c>
      <c r="D33" s="16">
        <v>10000</v>
      </c>
      <c r="E33" s="17">
        <f t="shared" si="0"/>
        <v>9000</v>
      </c>
      <c r="F33" s="41"/>
      <c r="G33" s="18"/>
    </row>
    <row r="34" spans="1:10" ht="15" customHeight="1">
      <c r="A34" s="37" t="s">
        <v>31</v>
      </c>
      <c r="B34" s="39" t="s">
        <v>106</v>
      </c>
      <c r="C34" s="19">
        <v>613000</v>
      </c>
      <c r="D34" s="19">
        <v>1904000</v>
      </c>
      <c r="E34" s="14">
        <f t="shared" si="0"/>
        <v>1291000</v>
      </c>
      <c r="F34" s="35" t="s">
        <v>2</v>
      </c>
      <c r="G34" s="15"/>
    </row>
    <row r="35" spans="1:10" ht="15" customHeight="1">
      <c r="A35" s="38"/>
      <c r="B35" s="40"/>
      <c r="C35" s="16">
        <v>36250</v>
      </c>
      <c r="D35" s="16">
        <v>128035</v>
      </c>
      <c r="E35" s="17">
        <f t="shared" si="0"/>
        <v>91785</v>
      </c>
      <c r="F35" s="41"/>
      <c r="G35" s="18"/>
    </row>
    <row r="36" spans="1:10" ht="15" customHeight="1">
      <c r="A36" s="37" t="s">
        <v>32</v>
      </c>
      <c r="B36" s="39" t="s">
        <v>106</v>
      </c>
      <c r="C36" s="19">
        <v>471000</v>
      </c>
      <c r="D36" s="19">
        <v>36500</v>
      </c>
      <c r="E36" s="14">
        <f t="shared" si="0"/>
        <v>-434500</v>
      </c>
      <c r="F36" s="35" t="s">
        <v>2</v>
      </c>
      <c r="G36" s="15"/>
    </row>
    <row r="37" spans="1:10" ht="15" customHeight="1">
      <c r="A37" s="38"/>
      <c r="B37" s="40"/>
      <c r="C37" s="16">
        <v>111000</v>
      </c>
      <c r="D37" s="16">
        <v>32500</v>
      </c>
      <c r="E37" s="17">
        <f t="shared" si="0"/>
        <v>-78500</v>
      </c>
      <c r="F37" s="41"/>
      <c r="G37" s="18"/>
    </row>
    <row r="38" spans="1:10" ht="15" customHeight="1">
      <c r="A38" s="37" t="s">
        <v>33</v>
      </c>
      <c r="B38" s="39" t="s">
        <v>106</v>
      </c>
      <c r="C38" s="19">
        <v>330000</v>
      </c>
      <c r="D38" s="19">
        <v>210000</v>
      </c>
      <c r="E38" s="14">
        <f t="shared" si="0"/>
        <v>-120000</v>
      </c>
      <c r="F38" s="35" t="s">
        <v>2</v>
      </c>
      <c r="G38" s="15"/>
    </row>
    <row r="39" spans="1:10" ht="15" customHeight="1">
      <c r="A39" s="38"/>
      <c r="B39" s="40"/>
      <c r="C39" s="16">
        <v>6834</v>
      </c>
      <c r="D39" s="16">
        <v>3000</v>
      </c>
      <c r="E39" s="17">
        <f t="shared" si="0"/>
        <v>-3834</v>
      </c>
      <c r="F39" s="41"/>
      <c r="G39" s="18"/>
    </row>
    <row r="40" spans="1:10" ht="15" customHeight="1">
      <c r="A40" s="37" t="s">
        <v>153</v>
      </c>
      <c r="B40" s="39" t="s">
        <v>166</v>
      </c>
      <c r="C40" s="19">
        <v>0</v>
      </c>
      <c r="D40" s="19">
        <v>646500</v>
      </c>
      <c r="E40" s="14">
        <f t="shared" si="0"/>
        <v>646500</v>
      </c>
      <c r="F40" s="35"/>
      <c r="G40" s="15"/>
      <c r="J40" s="22"/>
    </row>
    <row r="41" spans="1:10" ht="15" customHeight="1">
      <c r="A41" s="38"/>
      <c r="B41" s="40"/>
      <c r="C41" s="16">
        <v>0</v>
      </c>
      <c r="D41" s="16">
        <v>266350</v>
      </c>
      <c r="E41" s="17">
        <f t="shared" si="0"/>
        <v>266350</v>
      </c>
      <c r="F41" s="41"/>
      <c r="G41" s="18"/>
      <c r="J41" s="23"/>
    </row>
    <row r="42" spans="1:10" ht="15" customHeight="1">
      <c r="A42" s="37" t="s">
        <v>152</v>
      </c>
      <c r="B42" s="39" t="s">
        <v>166</v>
      </c>
      <c r="C42" s="19">
        <v>0</v>
      </c>
      <c r="D42" s="19">
        <v>782500</v>
      </c>
      <c r="E42" s="14">
        <f t="shared" si="0"/>
        <v>782500</v>
      </c>
      <c r="F42" s="35"/>
      <c r="G42" s="15"/>
      <c r="J42" s="22"/>
    </row>
    <row r="43" spans="1:10" ht="15" customHeight="1">
      <c r="A43" s="38"/>
      <c r="B43" s="40"/>
      <c r="C43" s="16">
        <v>0</v>
      </c>
      <c r="D43" s="16">
        <v>238500</v>
      </c>
      <c r="E43" s="17">
        <f t="shared" si="0"/>
        <v>238500</v>
      </c>
      <c r="F43" s="41"/>
      <c r="G43" s="18"/>
      <c r="J43" s="23"/>
    </row>
    <row r="44" spans="1:10" ht="19.5" customHeight="1">
      <c r="A44" s="37" t="s">
        <v>147</v>
      </c>
      <c r="B44" s="39" t="s">
        <v>167</v>
      </c>
      <c r="C44" s="19">
        <v>0</v>
      </c>
      <c r="D44" s="19">
        <v>9240</v>
      </c>
      <c r="E44" s="14">
        <f t="shared" si="0"/>
        <v>9240</v>
      </c>
      <c r="F44" s="35"/>
      <c r="G44" s="15"/>
    </row>
    <row r="45" spans="1:10" ht="19.5" customHeight="1">
      <c r="A45" s="38"/>
      <c r="B45" s="40"/>
      <c r="C45" s="16">
        <v>0</v>
      </c>
      <c r="D45" s="16">
        <v>9240</v>
      </c>
      <c r="E45" s="17">
        <f t="shared" si="0"/>
        <v>9240</v>
      </c>
      <c r="F45" s="41"/>
      <c r="G45" s="18"/>
    </row>
    <row r="46" spans="1:10" ht="19.5" customHeight="1">
      <c r="A46" s="37" t="s">
        <v>148</v>
      </c>
      <c r="B46" s="39" t="s">
        <v>149</v>
      </c>
      <c r="C46" s="19">
        <v>30000</v>
      </c>
      <c r="D46" s="19">
        <v>135000</v>
      </c>
      <c r="E46" s="14">
        <f t="shared" si="0"/>
        <v>105000</v>
      </c>
      <c r="F46" s="35"/>
      <c r="G46" s="15"/>
    </row>
    <row r="47" spans="1:10" ht="19.5" customHeight="1">
      <c r="A47" s="38"/>
      <c r="B47" s="40"/>
      <c r="C47" s="21">
        <v>30000</v>
      </c>
      <c r="D47" s="16">
        <v>135000</v>
      </c>
      <c r="E47" s="17">
        <f t="shared" si="0"/>
        <v>105000</v>
      </c>
      <c r="F47" s="41"/>
      <c r="G47" s="18"/>
    </row>
    <row r="48" spans="1:10" ht="15" customHeight="1">
      <c r="A48" s="37" t="s">
        <v>155</v>
      </c>
      <c r="B48" s="39" t="s">
        <v>156</v>
      </c>
      <c r="C48" s="19">
        <v>0</v>
      </c>
      <c r="D48" s="19">
        <v>62171</v>
      </c>
      <c r="E48" s="14">
        <f t="shared" si="0"/>
        <v>62171</v>
      </c>
      <c r="F48" s="35"/>
      <c r="G48" s="15"/>
    </row>
    <row r="49" spans="1:7" ht="15" customHeight="1">
      <c r="A49" s="38"/>
      <c r="B49" s="40"/>
      <c r="C49" s="16">
        <v>0</v>
      </c>
      <c r="D49" s="16">
        <v>62171</v>
      </c>
      <c r="E49" s="17">
        <f t="shared" si="0"/>
        <v>62171</v>
      </c>
      <c r="F49" s="41"/>
      <c r="G49" s="18"/>
    </row>
    <row r="50" spans="1:7" ht="15" customHeight="1">
      <c r="A50" s="37" t="s">
        <v>157</v>
      </c>
      <c r="B50" s="39" t="s">
        <v>149</v>
      </c>
      <c r="C50" s="19">
        <v>0</v>
      </c>
      <c r="D50" s="19">
        <v>60000</v>
      </c>
      <c r="E50" s="14">
        <f t="shared" si="0"/>
        <v>60000</v>
      </c>
      <c r="F50" s="35"/>
      <c r="G50" s="15"/>
    </row>
    <row r="51" spans="1:7" ht="15" customHeight="1">
      <c r="A51" s="38"/>
      <c r="B51" s="40"/>
      <c r="C51" s="16">
        <v>0</v>
      </c>
      <c r="D51" s="16">
        <v>60000</v>
      </c>
      <c r="E51" s="17">
        <f t="shared" si="0"/>
        <v>60000</v>
      </c>
      <c r="F51" s="41"/>
      <c r="G51" s="18"/>
    </row>
    <row r="52" spans="1:7" ht="15" customHeight="1">
      <c r="A52" s="37" t="s">
        <v>34</v>
      </c>
      <c r="B52" s="39" t="s">
        <v>107</v>
      </c>
      <c r="C52" s="19">
        <v>3868053</v>
      </c>
      <c r="D52" s="19">
        <v>3844564</v>
      </c>
      <c r="E52" s="14">
        <f t="shared" si="0"/>
        <v>-23489</v>
      </c>
      <c r="F52" s="35" t="s">
        <v>21</v>
      </c>
      <c r="G52" s="15">
        <f>1445700+207133</f>
        <v>1652833</v>
      </c>
    </row>
    <row r="53" spans="1:7" ht="15" customHeight="1">
      <c r="A53" s="38"/>
      <c r="B53" s="40"/>
      <c r="C53" s="16">
        <v>594053</v>
      </c>
      <c r="D53" s="16">
        <v>598524</v>
      </c>
      <c r="E53" s="17">
        <f t="shared" si="0"/>
        <v>4471</v>
      </c>
      <c r="F53" s="41"/>
      <c r="G53" s="18">
        <f>144700+207133</f>
        <v>351833</v>
      </c>
    </row>
    <row r="54" spans="1:7" ht="15" customHeight="1">
      <c r="A54" s="37" t="s">
        <v>35</v>
      </c>
      <c r="B54" s="39" t="s">
        <v>108</v>
      </c>
      <c r="C54" s="19">
        <v>2317173</v>
      </c>
      <c r="D54" s="19">
        <v>2087747</v>
      </c>
      <c r="E54" s="14">
        <f t="shared" si="0"/>
        <v>-229426</v>
      </c>
      <c r="F54" s="35" t="s">
        <v>21</v>
      </c>
      <c r="G54" s="15">
        <f>157162+114217</f>
        <v>271379</v>
      </c>
    </row>
    <row r="55" spans="1:7" ht="15" customHeight="1">
      <c r="A55" s="38"/>
      <c r="B55" s="40"/>
      <c r="C55" s="16">
        <v>919054</v>
      </c>
      <c r="D55" s="16">
        <v>780527</v>
      </c>
      <c r="E55" s="17">
        <f t="shared" si="0"/>
        <v>-138527</v>
      </c>
      <c r="F55" s="41"/>
      <c r="G55" s="18">
        <v>114217</v>
      </c>
    </row>
    <row r="56" spans="1:7" ht="15" customHeight="1">
      <c r="A56" s="37" t="s">
        <v>109</v>
      </c>
      <c r="B56" s="39" t="s">
        <v>107</v>
      </c>
      <c r="C56" s="19">
        <v>940000</v>
      </c>
      <c r="D56" s="19">
        <v>1278500</v>
      </c>
      <c r="E56" s="14">
        <f t="shared" si="0"/>
        <v>338500</v>
      </c>
      <c r="F56" s="24"/>
      <c r="G56" s="15"/>
    </row>
    <row r="57" spans="1:7" ht="15" customHeight="1">
      <c r="A57" s="38"/>
      <c r="B57" s="40"/>
      <c r="C57" s="16">
        <v>0</v>
      </c>
      <c r="D57" s="16">
        <v>0</v>
      </c>
      <c r="E57" s="17">
        <f t="shared" si="0"/>
        <v>0</v>
      </c>
      <c r="F57" s="24"/>
      <c r="G57" s="18"/>
    </row>
    <row r="58" spans="1:7" ht="15" customHeight="1">
      <c r="A58" s="37" t="s">
        <v>110</v>
      </c>
      <c r="B58" s="39" t="s">
        <v>111</v>
      </c>
      <c r="C58" s="19">
        <v>595745</v>
      </c>
      <c r="D58" s="19">
        <v>607586</v>
      </c>
      <c r="E58" s="14">
        <f t="shared" si="0"/>
        <v>11841</v>
      </c>
      <c r="F58" s="35" t="s">
        <v>21</v>
      </c>
      <c r="G58" s="15">
        <v>566075</v>
      </c>
    </row>
    <row r="59" spans="1:7" ht="15" customHeight="1">
      <c r="A59" s="38"/>
      <c r="B59" s="40"/>
      <c r="C59" s="16">
        <v>552859</v>
      </c>
      <c r="D59" s="16">
        <v>564700</v>
      </c>
      <c r="E59" s="17">
        <f t="shared" si="0"/>
        <v>11841</v>
      </c>
      <c r="F59" s="41"/>
      <c r="G59" s="18">
        <v>541924</v>
      </c>
    </row>
    <row r="60" spans="1:7" ht="15" customHeight="1">
      <c r="A60" s="37" t="s">
        <v>36</v>
      </c>
      <c r="B60" s="39" t="s">
        <v>112</v>
      </c>
      <c r="C60" s="19">
        <v>1922220</v>
      </c>
      <c r="D60" s="19">
        <v>2090135</v>
      </c>
      <c r="E60" s="19">
        <f t="shared" si="0"/>
        <v>167915</v>
      </c>
      <c r="F60" s="35" t="s">
        <v>21</v>
      </c>
      <c r="G60" s="20">
        <f>444000+109641</f>
        <v>553641</v>
      </c>
    </row>
    <row r="61" spans="1:7" ht="15" customHeight="1">
      <c r="A61" s="38"/>
      <c r="B61" s="40"/>
      <c r="C61" s="16">
        <v>1241711</v>
      </c>
      <c r="D61" s="16">
        <v>1367849</v>
      </c>
      <c r="E61" s="17">
        <f t="shared" si="0"/>
        <v>126138</v>
      </c>
      <c r="F61" s="41"/>
      <c r="G61" s="18">
        <v>109641</v>
      </c>
    </row>
    <row r="62" spans="1:7" ht="15" customHeight="1">
      <c r="A62" s="37" t="s">
        <v>131</v>
      </c>
      <c r="B62" s="39" t="s">
        <v>37</v>
      </c>
      <c r="C62" s="19">
        <v>178000</v>
      </c>
      <c r="D62" s="19">
        <v>258000</v>
      </c>
      <c r="E62" s="19">
        <f t="shared" si="0"/>
        <v>80000</v>
      </c>
      <c r="F62" s="35" t="s">
        <v>2</v>
      </c>
      <c r="G62" s="20"/>
    </row>
    <row r="63" spans="1:7" ht="15" customHeight="1">
      <c r="A63" s="38"/>
      <c r="B63" s="40"/>
      <c r="C63" s="16">
        <v>58000</v>
      </c>
      <c r="D63" s="16">
        <v>138000</v>
      </c>
      <c r="E63" s="17">
        <f t="shared" si="0"/>
        <v>80000</v>
      </c>
      <c r="F63" s="41"/>
      <c r="G63" s="18"/>
    </row>
    <row r="64" spans="1:7" ht="15" customHeight="1">
      <c r="A64" s="37" t="s">
        <v>38</v>
      </c>
      <c r="B64" s="39" t="s">
        <v>30</v>
      </c>
      <c r="C64" s="19">
        <v>242000</v>
      </c>
      <c r="D64" s="19">
        <v>478000</v>
      </c>
      <c r="E64" s="19">
        <f t="shared" si="0"/>
        <v>236000</v>
      </c>
      <c r="F64" s="35" t="s">
        <v>2</v>
      </c>
      <c r="G64" s="20"/>
    </row>
    <row r="65" spans="1:7" ht="15" customHeight="1">
      <c r="A65" s="38"/>
      <c r="B65" s="40"/>
      <c r="C65" s="16">
        <v>16650</v>
      </c>
      <c r="D65" s="16">
        <v>37900</v>
      </c>
      <c r="E65" s="17">
        <f t="shared" si="0"/>
        <v>21250</v>
      </c>
      <c r="F65" s="41"/>
      <c r="G65" s="18"/>
    </row>
    <row r="66" spans="1:7" ht="15" customHeight="1">
      <c r="A66" s="37" t="s">
        <v>39</v>
      </c>
      <c r="B66" s="39" t="s">
        <v>30</v>
      </c>
      <c r="C66" s="19">
        <v>84000</v>
      </c>
      <c r="D66" s="19">
        <v>15000</v>
      </c>
      <c r="E66" s="19">
        <f t="shared" si="0"/>
        <v>-69000</v>
      </c>
      <c r="F66" s="35" t="s">
        <v>2</v>
      </c>
      <c r="G66" s="20"/>
    </row>
    <row r="67" spans="1:7" ht="15" customHeight="1">
      <c r="A67" s="38"/>
      <c r="B67" s="40"/>
      <c r="C67" s="16">
        <v>11000</v>
      </c>
      <c r="D67" s="16">
        <v>1000</v>
      </c>
      <c r="E67" s="17">
        <f t="shared" si="0"/>
        <v>-10000</v>
      </c>
      <c r="F67" s="41"/>
      <c r="G67" s="18"/>
    </row>
    <row r="68" spans="1:7" ht="15" customHeight="1">
      <c r="A68" s="37" t="s">
        <v>40</v>
      </c>
      <c r="B68" s="39" t="s">
        <v>30</v>
      </c>
      <c r="C68" s="19">
        <v>3036400</v>
      </c>
      <c r="D68" s="19">
        <v>2875744</v>
      </c>
      <c r="E68" s="14">
        <f t="shared" si="0"/>
        <v>-160656</v>
      </c>
      <c r="F68" s="35" t="s">
        <v>2</v>
      </c>
      <c r="G68" s="15"/>
    </row>
    <row r="69" spans="1:7" ht="15" customHeight="1">
      <c r="A69" s="38"/>
      <c r="B69" s="40"/>
      <c r="C69" s="16">
        <v>172360</v>
      </c>
      <c r="D69" s="16">
        <v>227933</v>
      </c>
      <c r="E69" s="17">
        <f t="shared" si="0"/>
        <v>55573</v>
      </c>
      <c r="F69" s="41"/>
      <c r="G69" s="18"/>
    </row>
    <row r="70" spans="1:7" ht="15" customHeight="1">
      <c r="A70" s="37" t="s">
        <v>41</v>
      </c>
      <c r="B70" s="39" t="s">
        <v>30</v>
      </c>
      <c r="C70" s="19">
        <v>587000</v>
      </c>
      <c r="D70" s="19">
        <v>731226</v>
      </c>
      <c r="E70" s="14">
        <f t="shared" si="0"/>
        <v>144226</v>
      </c>
      <c r="F70" s="35" t="s">
        <v>2</v>
      </c>
      <c r="G70" s="15"/>
    </row>
    <row r="71" spans="1:7" ht="15" customHeight="1">
      <c r="A71" s="38"/>
      <c r="B71" s="40"/>
      <c r="C71" s="16">
        <v>162100</v>
      </c>
      <c r="D71" s="16">
        <v>247010</v>
      </c>
      <c r="E71" s="17">
        <f t="shared" si="0"/>
        <v>84910</v>
      </c>
      <c r="F71" s="41"/>
      <c r="G71" s="18"/>
    </row>
    <row r="72" spans="1:7" ht="15" customHeight="1">
      <c r="A72" s="37" t="s">
        <v>42</v>
      </c>
      <c r="B72" s="39" t="s">
        <v>112</v>
      </c>
      <c r="C72" s="19">
        <v>8278</v>
      </c>
      <c r="D72" s="19">
        <v>8278</v>
      </c>
      <c r="E72" s="14">
        <f t="shared" ref="E72:E103" si="1">+D72-C72</f>
        <v>0</v>
      </c>
      <c r="F72" s="35" t="s">
        <v>21</v>
      </c>
      <c r="G72" s="15">
        <v>8112</v>
      </c>
    </row>
    <row r="73" spans="1:7" ht="15" customHeight="1">
      <c r="A73" s="38"/>
      <c r="B73" s="40"/>
      <c r="C73" s="16">
        <v>8278</v>
      </c>
      <c r="D73" s="16">
        <v>8278</v>
      </c>
      <c r="E73" s="17">
        <f t="shared" si="1"/>
        <v>0</v>
      </c>
      <c r="F73" s="41"/>
      <c r="G73" s="18">
        <v>8112</v>
      </c>
    </row>
    <row r="74" spans="1:7" ht="15" customHeight="1">
      <c r="A74" s="37" t="s">
        <v>43</v>
      </c>
      <c r="B74" s="39" t="s">
        <v>134</v>
      </c>
      <c r="C74" s="19">
        <v>106701</v>
      </c>
      <c r="D74" s="19">
        <v>106394</v>
      </c>
      <c r="E74" s="19">
        <f t="shared" si="1"/>
        <v>-307</v>
      </c>
      <c r="F74" s="35" t="s">
        <v>2</v>
      </c>
      <c r="G74" s="20"/>
    </row>
    <row r="75" spans="1:7" ht="15" customHeight="1">
      <c r="A75" s="38"/>
      <c r="B75" s="40"/>
      <c r="C75" s="16">
        <v>106701</v>
      </c>
      <c r="D75" s="16">
        <v>106394</v>
      </c>
      <c r="E75" s="17">
        <f t="shared" si="1"/>
        <v>-307</v>
      </c>
      <c r="F75" s="41"/>
      <c r="G75" s="18"/>
    </row>
    <row r="76" spans="1:7" ht="15" customHeight="1">
      <c r="A76" s="37" t="s">
        <v>45</v>
      </c>
      <c r="B76" s="39" t="s">
        <v>44</v>
      </c>
      <c r="C76" s="19">
        <v>58732</v>
      </c>
      <c r="D76" s="19">
        <v>70761</v>
      </c>
      <c r="E76" s="14">
        <f t="shared" si="1"/>
        <v>12029</v>
      </c>
      <c r="F76" s="35" t="s">
        <v>2</v>
      </c>
      <c r="G76" s="15"/>
    </row>
    <row r="77" spans="1:7" ht="15" customHeight="1">
      <c r="A77" s="38"/>
      <c r="B77" s="40"/>
      <c r="C77" s="16">
        <v>58732</v>
      </c>
      <c r="D77" s="16">
        <v>70761</v>
      </c>
      <c r="E77" s="17">
        <f t="shared" si="1"/>
        <v>12029</v>
      </c>
      <c r="F77" s="41"/>
      <c r="G77" s="18"/>
    </row>
    <row r="78" spans="1:7" ht="15" customHeight="1">
      <c r="A78" s="37" t="s">
        <v>113</v>
      </c>
      <c r="B78" s="39" t="s">
        <v>44</v>
      </c>
      <c r="C78" s="19">
        <v>76648</v>
      </c>
      <c r="D78" s="19">
        <v>81951</v>
      </c>
      <c r="E78" s="14">
        <f t="shared" si="1"/>
        <v>5303</v>
      </c>
      <c r="F78" s="35" t="s">
        <v>2</v>
      </c>
      <c r="G78" s="15"/>
    </row>
    <row r="79" spans="1:7" ht="15" customHeight="1">
      <c r="A79" s="38"/>
      <c r="B79" s="40"/>
      <c r="C79" s="16">
        <v>76648</v>
      </c>
      <c r="D79" s="16">
        <v>81951</v>
      </c>
      <c r="E79" s="17">
        <f t="shared" si="1"/>
        <v>5303</v>
      </c>
      <c r="F79" s="41"/>
      <c r="G79" s="18"/>
    </row>
    <row r="80" spans="1:7" ht="15" customHeight="1">
      <c r="A80" s="37" t="s">
        <v>46</v>
      </c>
      <c r="B80" s="39" t="s">
        <v>44</v>
      </c>
      <c r="C80" s="19">
        <v>164131</v>
      </c>
      <c r="D80" s="19">
        <v>189606</v>
      </c>
      <c r="E80" s="14">
        <f t="shared" si="1"/>
        <v>25475</v>
      </c>
      <c r="F80" s="35" t="s">
        <v>2</v>
      </c>
      <c r="G80" s="15"/>
    </row>
    <row r="81" spans="1:7" ht="15" customHeight="1">
      <c r="A81" s="38"/>
      <c r="B81" s="40"/>
      <c r="C81" s="16">
        <v>164131</v>
      </c>
      <c r="D81" s="16">
        <v>189606</v>
      </c>
      <c r="E81" s="17">
        <f t="shared" si="1"/>
        <v>25475</v>
      </c>
      <c r="F81" s="41"/>
      <c r="G81" s="18"/>
    </row>
    <row r="82" spans="1:7" ht="15" customHeight="1">
      <c r="A82" s="37" t="s">
        <v>47</v>
      </c>
      <c r="B82" s="39" t="s">
        <v>50</v>
      </c>
      <c r="C82" s="19">
        <v>3745</v>
      </c>
      <c r="D82" s="19">
        <v>3745</v>
      </c>
      <c r="E82" s="14">
        <f t="shared" si="1"/>
        <v>0</v>
      </c>
      <c r="F82" s="35" t="s">
        <v>2</v>
      </c>
      <c r="G82" s="15"/>
    </row>
    <row r="83" spans="1:7" ht="15" customHeight="1">
      <c r="A83" s="38"/>
      <c r="B83" s="40"/>
      <c r="C83" s="16">
        <v>3745</v>
      </c>
      <c r="D83" s="16">
        <v>3745</v>
      </c>
      <c r="E83" s="17">
        <f t="shared" si="1"/>
        <v>0</v>
      </c>
      <c r="F83" s="41"/>
      <c r="G83" s="18"/>
    </row>
    <row r="84" spans="1:7" ht="15" customHeight="1">
      <c r="A84" s="37" t="s">
        <v>48</v>
      </c>
      <c r="B84" s="39" t="s">
        <v>50</v>
      </c>
      <c r="C84" s="19">
        <v>6164</v>
      </c>
      <c r="D84" s="19">
        <v>6164</v>
      </c>
      <c r="E84" s="14">
        <f t="shared" si="1"/>
        <v>0</v>
      </c>
      <c r="F84" s="35" t="s">
        <v>2</v>
      </c>
      <c r="G84" s="15"/>
    </row>
    <row r="85" spans="1:7" ht="15" customHeight="1">
      <c r="A85" s="38"/>
      <c r="B85" s="40"/>
      <c r="C85" s="16">
        <v>6164</v>
      </c>
      <c r="D85" s="16">
        <v>6164</v>
      </c>
      <c r="E85" s="17">
        <f t="shared" si="1"/>
        <v>0</v>
      </c>
      <c r="F85" s="41"/>
      <c r="G85" s="18"/>
    </row>
    <row r="86" spans="1:7" ht="15" customHeight="1">
      <c r="A86" s="37" t="s">
        <v>49</v>
      </c>
      <c r="B86" s="39" t="s">
        <v>50</v>
      </c>
      <c r="C86" s="19">
        <v>60</v>
      </c>
      <c r="D86" s="19">
        <v>60</v>
      </c>
      <c r="E86" s="14">
        <f t="shared" si="1"/>
        <v>0</v>
      </c>
      <c r="F86" s="35" t="s">
        <v>2</v>
      </c>
      <c r="G86" s="15"/>
    </row>
    <row r="87" spans="1:7" ht="15" customHeight="1">
      <c r="A87" s="38"/>
      <c r="B87" s="40"/>
      <c r="C87" s="16">
        <v>60</v>
      </c>
      <c r="D87" s="16">
        <v>60</v>
      </c>
      <c r="E87" s="17">
        <f t="shared" si="1"/>
        <v>0</v>
      </c>
      <c r="F87" s="41"/>
      <c r="G87" s="18"/>
    </row>
    <row r="88" spans="1:7" ht="15" customHeight="1">
      <c r="A88" s="37" t="s">
        <v>51</v>
      </c>
      <c r="B88" s="39" t="s">
        <v>136</v>
      </c>
      <c r="C88" s="19">
        <v>19033</v>
      </c>
      <c r="D88" s="19">
        <v>18928</v>
      </c>
      <c r="E88" s="14">
        <f t="shared" si="1"/>
        <v>-105</v>
      </c>
      <c r="F88" s="35" t="s">
        <v>21</v>
      </c>
      <c r="G88" s="15">
        <v>2267</v>
      </c>
    </row>
    <row r="89" spans="1:7" ht="15" customHeight="1">
      <c r="A89" s="38"/>
      <c r="B89" s="40"/>
      <c r="C89" s="16">
        <v>19033</v>
      </c>
      <c r="D89" s="16">
        <v>18928</v>
      </c>
      <c r="E89" s="17">
        <f t="shared" si="1"/>
        <v>-105</v>
      </c>
      <c r="F89" s="41"/>
      <c r="G89" s="18">
        <v>2267</v>
      </c>
    </row>
    <row r="90" spans="1:7" ht="15" customHeight="1">
      <c r="A90" s="37" t="s">
        <v>114</v>
      </c>
      <c r="B90" s="39" t="s">
        <v>115</v>
      </c>
      <c r="C90" s="19">
        <v>272864</v>
      </c>
      <c r="D90" s="19">
        <v>228388</v>
      </c>
      <c r="E90" s="14">
        <f t="shared" si="1"/>
        <v>-44476</v>
      </c>
      <c r="F90" s="35" t="s">
        <v>21</v>
      </c>
      <c r="G90" s="15">
        <f>15374+87000</f>
        <v>102374</v>
      </c>
    </row>
    <row r="91" spans="1:7" ht="15" customHeight="1">
      <c r="A91" s="38"/>
      <c r="B91" s="40"/>
      <c r="C91" s="16">
        <v>131864</v>
      </c>
      <c r="D91" s="16">
        <v>129388</v>
      </c>
      <c r="E91" s="17">
        <f t="shared" si="1"/>
        <v>-2476</v>
      </c>
      <c r="F91" s="41"/>
      <c r="G91" s="18">
        <v>15374</v>
      </c>
    </row>
    <row r="92" spans="1:7" ht="15" customHeight="1">
      <c r="A92" s="37" t="s">
        <v>52</v>
      </c>
      <c r="B92" s="39" t="s">
        <v>135</v>
      </c>
      <c r="C92" s="19">
        <v>48445</v>
      </c>
      <c r="D92" s="19">
        <v>65670</v>
      </c>
      <c r="E92" s="14">
        <f t="shared" si="1"/>
        <v>17225</v>
      </c>
      <c r="F92" s="35"/>
      <c r="G92" s="15"/>
    </row>
    <row r="93" spans="1:7" ht="15" customHeight="1">
      <c r="A93" s="38"/>
      <c r="B93" s="40"/>
      <c r="C93" s="16">
        <v>48445</v>
      </c>
      <c r="D93" s="16">
        <v>65670</v>
      </c>
      <c r="E93" s="17">
        <f t="shared" si="1"/>
        <v>17225</v>
      </c>
      <c r="F93" s="41"/>
      <c r="G93" s="18"/>
    </row>
    <row r="94" spans="1:7" ht="15" customHeight="1">
      <c r="A94" s="37" t="s">
        <v>53</v>
      </c>
      <c r="B94" s="39" t="s">
        <v>106</v>
      </c>
      <c r="C94" s="19">
        <v>458000</v>
      </c>
      <c r="D94" s="19">
        <v>458000</v>
      </c>
      <c r="E94" s="14">
        <f t="shared" si="1"/>
        <v>0</v>
      </c>
      <c r="F94" s="35" t="s">
        <v>2</v>
      </c>
      <c r="G94" s="15"/>
    </row>
    <row r="95" spans="1:7" ht="15" customHeight="1">
      <c r="A95" s="38"/>
      <c r="B95" s="40"/>
      <c r="C95" s="16">
        <v>315500</v>
      </c>
      <c r="D95" s="16">
        <v>289000</v>
      </c>
      <c r="E95" s="17">
        <f t="shared" si="1"/>
        <v>-26500</v>
      </c>
      <c r="F95" s="41"/>
      <c r="G95" s="18"/>
    </row>
    <row r="96" spans="1:7" ht="15" customHeight="1">
      <c r="A96" s="37" t="s">
        <v>54</v>
      </c>
      <c r="B96" s="39" t="s">
        <v>55</v>
      </c>
      <c r="C96" s="19">
        <v>170694</v>
      </c>
      <c r="D96" s="19">
        <v>201694</v>
      </c>
      <c r="E96" s="14">
        <f t="shared" si="1"/>
        <v>31000</v>
      </c>
      <c r="F96" s="35" t="s">
        <v>2</v>
      </c>
      <c r="G96" s="15"/>
    </row>
    <row r="97" spans="1:7" ht="15" customHeight="1">
      <c r="A97" s="38"/>
      <c r="B97" s="40"/>
      <c r="C97" s="16">
        <v>170694</v>
      </c>
      <c r="D97" s="16">
        <v>201694</v>
      </c>
      <c r="E97" s="17">
        <f t="shared" si="1"/>
        <v>31000</v>
      </c>
      <c r="F97" s="41"/>
      <c r="G97" s="18"/>
    </row>
    <row r="98" spans="1:7" ht="15" customHeight="1">
      <c r="A98" s="37" t="s">
        <v>56</v>
      </c>
      <c r="B98" s="39" t="s">
        <v>115</v>
      </c>
      <c r="C98" s="19">
        <v>407360</v>
      </c>
      <c r="D98" s="19">
        <v>285628</v>
      </c>
      <c r="E98" s="14">
        <f t="shared" si="1"/>
        <v>-121732</v>
      </c>
      <c r="F98" s="35"/>
      <c r="G98" s="15"/>
    </row>
    <row r="99" spans="1:7" ht="15" customHeight="1">
      <c r="A99" s="38"/>
      <c r="B99" s="40"/>
      <c r="C99" s="16">
        <v>38160</v>
      </c>
      <c r="D99" s="16">
        <v>27728</v>
      </c>
      <c r="E99" s="17">
        <f t="shared" si="1"/>
        <v>-10432</v>
      </c>
      <c r="F99" s="41"/>
      <c r="G99" s="18"/>
    </row>
    <row r="100" spans="1:7" ht="15" customHeight="1">
      <c r="A100" s="37" t="s">
        <v>57</v>
      </c>
      <c r="B100" s="39" t="s">
        <v>158</v>
      </c>
      <c r="C100" s="19">
        <v>68739</v>
      </c>
      <c r="D100" s="19">
        <v>85539</v>
      </c>
      <c r="E100" s="14">
        <f t="shared" si="1"/>
        <v>16800</v>
      </c>
      <c r="F100" s="24"/>
      <c r="G100" s="15"/>
    </row>
    <row r="101" spans="1:7" ht="15" customHeight="1">
      <c r="A101" s="38"/>
      <c r="B101" s="40"/>
      <c r="C101" s="16">
        <v>0</v>
      </c>
      <c r="D101" s="16">
        <v>0</v>
      </c>
      <c r="E101" s="17">
        <f t="shared" si="1"/>
        <v>0</v>
      </c>
      <c r="F101" s="24"/>
      <c r="G101" s="18"/>
    </row>
    <row r="102" spans="1:7" ht="15" customHeight="1">
      <c r="A102" s="37" t="s">
        <v>58</v>
      </c>
      <c r="B102" s="39" t="s">
        <v>107</v>
      </c>
      <c r="C102" s="19">
        <v>300000</v>
      </c>
      <c r="D102" s="19">
        <v>332100</v>
      </c>
      <c r="E102" s="14">
        <f t="shared" si="1"/>
        <v>32100</v>
      </c>
      <c r="F102" s="35"/>
      <c r="G102" s="15"/>
    </row>
    <row r="103" spans="1:7" ht="15" customHeight="1">
      <c r="A103" s="38"/>
      <c r="B103" s="40"/>
      <c r="C103" s="16">
        <v>0</v>
      </c>
      <c r="D103" s="16">
        <v>0</v>
      </c>
      <c r="E103" s="17">
        <f t="shared" si="1"/>
        <v>0</v>
      </c>
      <c r="F103" s="41"/>
      <c r="G103" s="18"/>
    </row>
    <row r="104" spans="1:7" ht="15" customHeight="1">
      <c r="A104" s="37" t="s">
        <v>141</v>
      </c>
      <c r="B104" s="39" t="s">
        <v>139</v>
      </c>
      <c r="C104" s="19">
        <v>20000</v>
      </c>
      <c r="D104" s="19">
        <v>41000</v>
      </c>
      <c r="E104" s="14">
        <f t="shared" ref="E104:E181" si="2">+D104-C104</f>
        <v>21000</v>
      </c>
      <c r="F104" s="35"/>
      <c r="G104" s="15"/>
    </row>
    <row r="105" spans="1:7" ht="15" customHeight="1">
      <c r="A105" s="38"/>
      <c r="B105" s="40"/>
      <c r="C105" s="16">
        <v>1000</v>
      </c>
      <c r="D105" s="16">
        <v>2000</v>
      </c>
      <c r="E105" s="17">
        <f t="shared" si="2"/>
        <v>1000</v>
      </c>
      <c r="F105" s="41"/>
      <c r="G105" s="18"/>
    </row>
    <row r="106" spans="1:7" ht="15" customHeight="1">
      <c r="A106" s="37" t="s">
        <v>153</v>
      </c>
      <c r="B106" s="39" t="s">
        <v>161</v>
      </c>
      <c r="C106" s="19">
        <v>0</v>
      </c>
      <c r="D106" s="19">
        <v>272000</v>
      </c>
      <c r="E106" s="14">
        <f>+D106-C106</f>
        <v>272000</v>
      </c>
      <c r="F106" s="35"/>
      <c r="G106" s="15"/>
    </row>
    <row r="107" spans="1:7" ht="15" customHeight="1">
      <c r="A107" s="38"/>
      <c r="B107" s="40"/>
      <c r="C107" s="16">
        <v>0</v>
      </c>
      <c r="D107" s="16">
        <v>272000</v>
      </c>
      <c r="E107" s="17">
        <f>+D107-C107</f>
        <v>272000</v>
      </c>
      <c r="F107" s="41"/>
      <c r="G107" s="18"/>
    </row>
    <row r="108" spans="1:7" ht="15" customHeight="1">
      <c r="A108" s="37" t="s">
        <v>159</v>
      </c>
      <c r="B108" s="39" t="s">
        <v>162</v>
      </c>
      <c r="C108" s="19">
        <v>0</v>
      </c>
      <c r="D108" s="19">
        <v>210000</v>
      </c>
      <c r="E108" s="14">
        <f>+D108-C108</f>
        <v>210000</v>
      </c>
      <c r="F108" s="35"/>
      <c r="G108" s="15"/>
    </row>
    <row r="109" spans="1:7" ht="15" customHeight="1">
      <c r="A109" s="38"/>
      <c r="B109" s="40"/>
      <c r="C109" s="16">
        <v>0</v>
      </c>
      <c r="D109" s="16">
        <v>21000</v>
      </c>
      <c r="E109" s="17">
        <f>+D109-C109</f>
        <v>21000</v>
      </c>
      <c r="F109" s="41"/>
      <c r="G109" s="18"/>
    </row>
    <row r="110" spans="1:7" ht="15" customHeight="1">
      <c r="A110" s="37" t="s">
        <v>59</v>
      </c>
      <c r="B110" s="39" t="s">
        <v>26</v>
      </c>
      <c r="C110" s="19">
        <v>2698953</v>
      </c>
      <c r="D110" s="19">
        <v>2807971</v>
      </c>
      <c r="E110" s="14">
        <f t="shared" si="2"/>
        <v>109018</v>
      </c>
      <c r="F110" s="35"/>
      <c r="G110" s="15"/>
    </row>
    <row r="111" spans="1:7" ht="15" customHeight="1">
      <c r="A111" s="38"/>
      <c r="B111" s="40"/>
      <c r="C111" s="16">
        <v>970193</v>
      </c>
      <c r="D111" s="16">
        <v>962061</v>
      </c>
      <c r="E111" s="17">
        <f t="shared" si="2"/>
        <v>-8132</v>
      </c>
      <c r="F111" s="41"/>
      <c r="G111" s="18"/>
    </row>
    <row r="112" spans="1:7" ht="19.5" customHeight="1">
      <c r="A112" s="37" t="s">
        <v>60</v>
      </c>
      <c r="B112" s="39" t="s">
        <v>26</v>
      </c>
      <c r="C112" s="19">
        <v>879939</v>
      </c>
      <c r="D112" s="19">
        <v>1661000</v>
      </c>
      <c r="E112" s="14">
        <f t="shared" si="2"/>
        <v>781061</v>
      </c>
      <c r="F112" s="24"/>
      <c r="G112" s="15"/>
    </row>
    <row r="113" spans="1:7" ht="19.5" customHeight="1">
      <c r="A113" s="38"/>
      <c r="B113" s="40"/>
      <c r="C113" s="16">
        <v>45239</v>
      </c>
      <c r="D113" s="16">
        <v>76800</v>
      </c>
      <c r="E113" s="17">
        <f t="shared" si="2"/>
        <v>31561</v>
      </c>
      <c r="F113" s="24"/>
      <c r="G113" s="18"/>
    </row>
    <row r="114" spans="1:7" ht="15" customHeight="1">
      <c r="A114" s="37" t="s">
        <v>61</v>
      </c>
      <c r="B114" s="39" t="s">
        <v>26</v>
      </c>
      <c r="C114" s="19">
        <v>720000</v>
      </c>
      <c r="D114" s="19">
        <v>643000</v>
      </c>
      <c r="E114" s="14">
        <f t="shared" si="2"/>
        <v>-77000</v>
      </c>
      <c r="F114" s="35"/>
      <c r="G114" s="15"/>
    </row>
    <row r="115" spans="1:7" ht="15" customHeight="1">
      <c r="A115" s="38"/>
      <c r="B115" s="40"/>
      <c r="C115" s="16">
        <v>67100</v>
      </c>
      <c r="D115" s="16">
        <v>21550</v>
      </c>
      <c r="E115" s="17">
        <f t="shared" si="2"/>
        <v>-45550</v>
      </c>
      <c r="F115" s="41"/>
      <c r="G115" s="18"/>
    </row>
    <row r="116" spans="1:7" ht="15" customHeight="1">
      <c r="A116" s="37" t="s">
        <v>62</v>
      </c>
      <c r="B116" s="39" t="s">
        <v>66</v>
      </c>
      <c r="C116" s="14">
        <v>489000</v>
      </c>
      <c r="D116" s="14">
        <v>1446700</v>
      </c>
      <c r="E116" s="14">
        <f t="shared" si="2"/>
        <v>957700</v>
      </c>
      <c r="F116" s="24"/>
      <c r="G116" s="15"/>
    </row>
    <row r="117" spans="1:7" ht="15" customHeight="1">
      <c r="A117" s="38"/>
      <c r="B117" s="40"/>
      <c r="C117" s="21">
        <v>9500</v>
      </c>
      <c r="D117" s="21">
        <v>9450</v>
      </c>
      <c r="E117" s="17">
        <f t="shared" si="2"/>
        <v>-50</v>
      </c>
      <c r="F117" s="24"/>
      <c r="G117" s="18"/>
    </row>
    <row r="118" spans="1:7" ht="15" customHeight="1">
      <c r="A118" s="37" t="s">
        <v>63</v>
      </c>
      <c r="B118" s="39" t="s">
        <v>66</v>
      </c>
      <c r="C118" s="13">
        <v>2674000</v>
      </c>
      <c r="D118" s="13">
        <v>1197000</v>
      </c>
      <c r="E118" s="14">
        <f t="shared" si="2"/>
        <v>-1477000</v>
      </c>
      <c r="F118" s="35"/>
      <c r="G118" s="15"/>
    </row>
    <row r="119" spans="1:7" ht="15" customHeight="1">
      <c r="A119" s="38"/>
      <c r="B119" s="40"/>
      <c r="C119" s="16">
        <v>10500</v>
      </c>
      <c r="D119" s="16">
        <v>1500</v>
      </c>
      <c r="E119" s="17">
        <f t="shared" si="2"/>
        <v>-9000</v>
      </c>
      <c r="F119" s="41"/>
      <c r="G119" s="18"/>
    </row>
    <row r="120" spans="1:7" ht="15" customHeight="1">
      <c r="A120" s="37" t="s">
        <v>64</v>
      </c>
      <c r="B120" s="39" t="s">
        <v>66</v>
      </c>
      <c r="C120" s="19">
        <v>132309</v>
      </c>
      <c r="D120" s="19">
        <v>111109</v>
      </c>
      <c r="E120" s="14">
        <f t="shared" si="2"/>
        <v>-21200</v>
      </c>
      <c r="F120" s="35"/>
      <c r="G120" s="15"/>
    </row>
    <row r="121" spans="1:7" ht="15" customHeight="1">
      <c r="A121" s="38"/>
      <c r="B121" s="40"/>
      <c r="C121" s="16">
        <v>16294</v>
      </c>
      <c r="D121" s="16">
        <v>66344</v>
      </c>
      <c r="E121" s="17">
        <f t="shared" si="2"/>
        <v>50050</v>
      </c>
      <c r="F121" s="41"/>
      <c r="G121" s="18"/>
    </row>
    <row r="122" spans="1:7" ht="15" customHeight="1">
      <c r="A122" s="37" t="s">
        <v>65</v>
      </c>
      <c r="B122" s="39" t="s">
        <v>66</v>
      </c>
      <c r="C122" s="19">
        <v>1867436</v>
      </c>
      <c r="D122" s="19">
        <f>1768414+1000+4148</f>
        <v>1773562</v>
      </c>
      <c r="E122" s="14">
        <f t="shared" si="2"/>
        <v>-93874</v>
      </c>
      <c r="F122" s="35" t="s">
        <v>21</v>
      </c>
      <c r="G122" s="15">
        <v>74376</v>
      </c>
    </row>
    <row r="123" spans="1:7" ht="15" customHeight="1">
      <c r="A123" s="38"/>
      <c r="B123" s="40"/>
      <c r="C123" s="16">
        <v>563719</v>
      </c>
      <c r="D123" s="16">
        <v>525734</v>
      </c>
      <c r="E123" s="17">
        <f t="shared" si="2"/>
        <v>-37985</v>
      </c>
      <c r="F123" s="41"/>
      <c r="G123" s="18">
        <v>63376</v>
      </c>
    </row>
    <row r="124" spans="1:7" ht="15" customHeight="1">
      <c r="A124" s="37" t="s">
        <v>67</v>
      </c>
      <c r="B124" s="39" t="s">
        <v>69</v>
      </c>
      <c r="C124" s="19">
        <v>532041</v>
      </c>
      <c r="D124" s="19">
        <v>412524</v>
      </c>
      <c r="E124" s="14">
        <f t="shared" si="2"/>
        <v>-119517</v>
      </c>
      <c r="F124" s="35" t="s">
        <v>21</v>
      </c>
      <c r="G124" s="15">
        <v>286897</v>
      </c>
    </row>
    <row r="125" spans="1:7" ht="15" customHeight="1">
      <c r="A125" s="38"/>
      <c r="B125" s="40"/>
      <c r="C125" s="16">
        <v>401699</v>
      </c>
      <c r="D125" s="16">
        <v>385004</v>
      </c>
      <c r="E125" s="17">
        <f t="shared" si="2"/>
        <v>-16695</v>
      </c>
      <c r="F125" s="41"/>
      <c r="G125" s="18">
        <v>271818</v>
      </c>
    </row>
    <row r="126" spans="1:7" ht="15" customHeight="1">
      <c r="A126" s="37" t="s">
        <v>68</v>
      </c>
      <c r="B126" s="39" t="s">
        <v>44</v>
      </c>
      <c r="C126" s="19">
        <v>143448</v>
      </c>
      <c r="D126" s="19">
        <v>144536</v>
      </c>
      <c r="E126" s="19">
        <f t="shared" si="2"/>
        <v>1088</v>
      </c>
      <c r="F126" s="35"/>
      <c r="G126" s="20"/>
    </row>
    <row r="127" spans="1:7" ht="15" customHeight="1">
      <c r="A127" s="38"/>
      <c r="B127" s="40"/>
      <c r="C127" s="16">
        <v>143448</v>
      </c>
      <c r="D127" s="16">
        <v>69536</v>
      </c>
      <c r="E127" s="17">
        <f t="shared" si="2"/>
        <v>-73912</v>
      </c>
      <c r="F127" s="41"/>
      <c r="G127" s="18"/>
    </row>
    <row r="128" spans="1:7" ht="15" customHeight="1">
      <c r="A128" s="37" t="s">
        <v>70</v>
      </c>
      <c r="B128" s="39" t="s">
        <v>69</v>
      </c>
      <c r="C128" s="19">
        <v>72637</v>
      </c>
      <c r="D128" s="19">
        <v>70511</v>
      </c>
      <c r="E128" s="19">
        <f t="shared" si="2"/>
        <v>-2126</v>
      </c>
      <c r="F128" s="35" t="s">
        <v>21</v>
      </c>
      <c r="G128" s="20">
        <v>39614</v>
      </c>
    </row>
    <row r="129" spans="1:7" ht="15" customHeight="1">
      <c r="A129" s="38"/>
      <c r="B129" s="40"/>
      <c r="C129" s="16">
        <v>72547</v>
      </c>
      <c r="D129" s="16">
        <v>70511</v>
      </c>
      <c r="E129" s="17">
        <f t="shared" si="2"/>
        <v>-2036</v>
      </c>
      <c r="F129" s="41"/>
      <c r="G129" s="18">
        <v>39614</v>
      </c>
    </row>
    <row r="130" spans="1:7" ht="15" customHeight="1">
      <c r="A130" s="42" t="s">
        <v>71</v>
      </c>
      <c r="B130" s="39" t="s">
        <v>73</v>
      </c>
      <c r="C130" s="14">
        <v>664698</v>
      </c>
      <c r="D130" s="14">
        <v>653890</v>
      </c>
      <c r="E130" s="14">
        <f t="shared" si="2"/>
        <v>-10808</v>
      </c>
      <c r="F130" s="35" t="s">
        <v>21</v>
      </c>
      <c r="G130" s="15">
        <v>83892</v>
      </c>
    </row>
    <row r="131" spans="1:7" ht="15" customHeight="1">
      <c r="A131" s="42"/>
      <c r="B131" s="40"/>
      <c r="C131" s="21">
        <v>664309</v>
      </c>
      <c r="D131" s="21">
        <v>649807</v>
      </c>
      <c r="E131" s="17">
        <f t="shared" si="2"/>
        <v>-14502</v>
      </c>
      <c r="F131" s="41"/>
      <c r="G131" s="18">
        <v>80392</v>
      </c>
    </row>
    <row r="132" spans="1:7" ht="15" customHeight="1">
      <c r="A132" s="37" t="s">
        <v>72</v>
      </c>
      <c r="B132" s="39" t="s">
        <v>73</v>
      </c>
      <c r="C132" s="19">
        <v>601768</v>
      </c>
      <c r="D132" s="19">
        <v>597508</v>
      </c>
      <c r="E132" s="14">
        <f t="shared" si="2"/>
        <v>-4260</v>
      </c>
      <c r="F132" s="35"/>
      <c r="G132" s="15"/>
    </row>
    <row r="133" spans="1:7" ht="15" customHeight="1">
      <c r="A133" s="38"/>
      <c r="B133" s="40"/>
      <c r="C133" s="16">
        <v>601768</v>
      </c>
      <c r="D133" s="16">
        <v>597508</v>
      </c>
      <c r="E133" s="17">
        <f t="shared" si="2"/>
        <v>-4260</v>
      </c>
      <c r="F133" s="41"/>
      <c r="G133" s="18"/>
    </row>
    <row r="134" spans="1:7" ht="15" customHeight="1">
      <c r="A134" s="37" t="s">
        <v>116</v>
      </c>
      <c r="B134" s="39" t="s">
        <v>74</v>
      </c>
      <c r="C134" s="19">
        <v>6500</v>
      </c>
      <c r="D134" s="19">
        <v>6500</v>
      </c>
      <c r="E134" s="19">
        <f t="shared" si="2"/>
        <v>0</v>
      </c>
      <c r="F134" s="35"/>
      <c r="G134" s="20"/>
    </row>
    <row r="135" spans="1:7" ht="15" customHeight="1">
      <c r="A135" s="38"/>
      <c r="B135" s="40"/>
      <c r="C135" s="16">
        <v>6500</v>
      </c>
      <c r="D135" s="16">
        <v>6500</v>
      </c>
      <c r="E135" s="17">
        <f t="shared" si="2"/>
        <v>0</v>
      </c>
      <c r="F135" s="41"/>
      <c r="G135" s="18"/>
    </row>
    <row r="136" spans="1:7" ht="15" customHeight="1">
      <c r="A136" s="37" t="s">
        <v>117</v>
      </c>
      <c r="B136" s="39" t="s">
        <v>74</v>
      </c>
      <c r="C136" s="19">
        <v>143687</v>
      </c>
      <c r="D136" s="19">
        <v>148462</v>
      </c>
      <c r="E136" s="19">
        <f t="shared" si="2"/>
        <v>4775</v>
      </c>
      <c r="F136" s="35" t="s">
        <v>21</v>
      </c>
      <c r="G136" s="20">
        <v>148462</v>
      </c>
    </row>
    <row r="137" spans="1:7" ht="15" customHeight="1">
      <c r="A137" s="38"/>
      <c r="B137" s="40"/>
      <c r="C137" s="16">
        <v>143687</v>
      </c>
      <c r="D137" s="16">
        <v>148462</v>
      </c>
      <c r="E137" s="17">
        <f t="shared" si="2"/>
        <v>4775</v>
      </c>
      <c r="F137" s="41"/>
      <c r="G137" s="18">
        <v>148462</v>
      </c>
    </row>
    <row r="138" spans="1:7" ht="15" customHeight="1">
      <c r="A138" s="42" t="s">
        <v>118</v>
      </c>
      <c r="B138" s="39" t="s">
        <v>74</v>
      </c>
      <c r="C138" s="14">
        <v>219985</v>
      </c>
      <c r="D138" s="14">
        <v>219985</v>
      </c>
      <c r="E138" s="14">
        <f t="shared" si="2"/>
        <v>0</v>
      </c>
      <c r="F138" s="35" t="s">
        <v>21</v>
      </c>
      <c r="G138" s="15">
        <v>219985</v>
      </c>
    </row>
    <row r="139" spans="1:7" ht="15" customHeight="1">
      <c r="A139" s="42"/>
      <c r="B139" s="40"/>
      <c r="C139" s="21">
        <v>54985</v>
      </c>
      <c r="D139" s="21">
        <v>54985</v>
      </c>
      <c r="E139" s="17">
        <f t="shared" si="2"/>
        <v>0</v>
      </c>
      <c r="F139" s="41"/>
      <c r="G139" s="18">
        <v>54985</v>
      </c>
    </row>
    <row r="140" spans="1:7" ht="15" customHeight="1">
      <c r="A140" s="37" t="s">
        <v>75</v>
      </c>
      <c r="B140" s="39" t="s">
        <v>112</v>
      </c>
      <c r="C140" s="19">
        <v>112912</v>
      </c>
      <c r="D140" s="19">
        <v>107126</v>
      </c>
      <c r="E140" s="14">
        <f t="shared" si="2"/>
        <v>-5786</v>
      </c>
      <c r="F140" s="35" t="s">
        <v>21</v>
      </c>
      <c r="G140" s="15">
        <v>101211</v>
      </c>
    </row>
    <row r="141" spans="1:7" ht="15" customHeight="1">
      <c r="A141" s="38"/>
      <c r="B141" s="40"/>
      <c r="C141" s="16">
        <v>112912</v>
      </c>
      <c r="D141" s="16">
        <v>57126</v>
      </c>
      <c r="E141" s="17">
        <f t="shared" si="2"/>
        <v>-55786</v>
      </c>
      <c r="F141" s="41"/>
      <c r="G141" s="18">
        <v>51211</v>
      </c>
    </row>
    <row r="142" spans="1:7" ht="15" customHeight="1">
      <c r="A142" s="42" t="s">
        <v>76</v>
      </c>
      <c r="B142" s="39" t="s">
        <v>69</v>
      </c>
      <c r="C142" s="14">
        <v>691872</v>
      </c>
      <c r="D142" s="14">
        <v>713704</v>
      </c>
      <c r="E142" s="14">
        <f t="shared" si="2"/>
        <v>21832</v>
      </c>
      <c r="F142" s="35" t="s">
        <v>21</v>
      </c>
      <c r="G142" s="15">
        <v>511704</v>
      </c>
    </row>
    <row r="143" spans="1:7" ht="15" customHeight="1">
      <c r="A143" s="42"/>
      <c r="B143" s="40"/>
      <c r="C143" s="21">
        <v>691622</v>
      </c>
      <c r="D143" s="21">
        <v>713454</v>
      </c>
      <c r="E143" s="17">
        <f t="shared" si="2"/>
        <v>21832</v>
      </c>
      <c r="F143" s="41"/>
      <c r="G143" s="18">
        <v>511704</v>
      </c>
    </row>
    <row r="144" spans="1:7" ht="15" customHeight="1">
      <c r="A144" s="37" t="s">
        <v>77</v>
      </c>
      <c r="B144" s="39" t="s">
        <v>50</v>
      </c>
      <c r="C144" s="19">
        <v>32031</v>
      </c>
      <c r="D144" s="19">
        <v>32031</v>
      </c>
      <c r="E144" s="14">
        <f t="shared" si="2"/>
        <v>0</v>
      </c>
      <c r="F144" s="35" t="s">
        <v>21</v>
      </c>
      <c r="G144" s="15">
        <v>22826</v>
      </c>
    </row>
    <row r="145" spans="1:7" ht="15" customHeight="1">
      <c r="A145" s="38"/>
      <c r="B145" s="40"/>
      <c r="C145" s="16">
        <v>32031</v>
      </c>
      <c r="D145" s="16">
        <v>32031</v>
      </c>
      <c r="E145" s="17">
        <f t="shared" si="2"/>
        <v>0</v>
      </c>
      <c r="F145" s="41"/>
      <c r="G145" s="18">
        <v>22826</v>
      </c>
    </row>
    <row r="146" spans="1:7" ht="15" customHeight="1">
      <c r="A146" s="42" t="s">
        <v>140</v>
      </c>
      <c r="B146" s="39" t="s">
        <v>78</v>
      </c>
      <c r="C146" s="14">
        <v>2125846</v>
      </c>
      <c r="D146" s="14">
        <v>2345350</v>
      </c>
      <c r="E146" s="14">
        <f t="shared" si="2"/>
        <v>219504</v>
      </c>
      <c r="F146" s="35" t="s">
        <v>21</v>
      </c>
      <c r="G146" s="15">
        <v>506800</v>
      </c>
    </row>
    <row r="147" spans="1:7" ht="15" customHeight="1">
      <c r="A147" s="42"/>
      <c r="B147" s="40"/>
      <c r="C147" s="21">
        <v>1196327</v>
      </c>
      <c r="D147" s="21">
        <v>1335181</v>
      </c>
      <c r="E147" s="17">
        <f t="shared" si="2"/>
        <v>138854</v>
      </c>
      <c r="F147" s="41"/>
      <c r="G147" s="18">
        <v>444195</v>
      </c>
    </row>
    <row r="148" spans="1:7" ht="15" customHeight="1">
      <c r="A148" s="37" t="s">
        <v>119</v>
      </c>
      <c r="B148" s="39" t="s">
        <v>73</v>
      </c>
      <c r="C148" s="19">
        <v>2177537</v>
      </c>
      <c r="D148" s="19">
        <v>2198655</v>
      </c>
      <c r="E148" s="14">
        <f t="shared" si="2"/>
        <v>21118</v>
      </c>
      <c r="F148" s="35"/>
      <c r="G148" s="15"/>
    </row>
    <row r="149" spans="1:7" ht="15" customHeight="1">
      <c r="A149" s="38"/>
      <c r="B149" s="40"/>
      <c r="C149" s="16">
        <v>0</v>
      </c>
      <c r="D149" s="16">
        <v>0</v>
      </c>
      <c r="E149" s="17">
        <f t="shared" si="2"/>
        <v>0</v>
      </c>
      <c r="F149" s="41"/>
      <c r="G149" s="18"/>
    </row>
    <row r="150" spans="1:7" ht="15" customHeight="1">
      <c r="A150" s="42" t="s">
        <v>79</v>
      </c>
      <c r="B150" s="39" t="s">
        <v>80</v>
      </c>
      <c r="C150" s="14">
        <v>11346</v>
      </c>
      <c r="D150" s="14">
        <v>45367</v>
      </c>
      <c r="E150" s="14">
        <f t="shared" si="2"/>
        <v>34021</v>
      </c>
      <c r="F150" s="35" t="s">
        <v>21</v>
      </c>
      <c r="G150" s="15">
        <v>3603</v>
      </c>
    </row>
    <row r="151" spans="1:7" ht="15" customHeight="1">
      <c r="A151" s="42"/>
      <c r="B151" s="40"/>
      <c r="C151" s="21">
        <v>4046</v>
      </c>
      <c r="D151" s="21">
        <v>7067</v>
      </c>
      <c r="E151" s="17">
        <f t="shared" si="2"/>
        <v>3021</v>
      </c>
      <c r="F151" s="41"/>
      <c r="G151" s="18">
        <v>3603</v>
      </c>
    </row>
    <row r="152" spans="1:7" ht="22.5" customHeight="1">
      <c r="A152" s="37" t="s">
        <v>81</v>
      </c>
      <c r="B152" s="39" t="s">
        <v>73</v>
      </c>
      <c r="C152" s="19">
        <v>8108</v>
      </c>
      <c r="D152" s="19">
        <v>4430</v>
      </c>
      <c r="E152" s="14">
        <f t="shared" si="2"/>
        <v>-3678</v>
      </c>
      <c r="F152" s="35" t="s">
        <v>21</v>
      </c>
      <c r="G152" s="15">
        <v>4430</v>
      </c>
    </row>
    <row r="153" spans="1:7" ht="22.5" customHeight="1">
      <c r="A153" s="38"/>
      <c r="B153" s="40"/>
      <c r="C153" s="16">
        <v>8108</v>
      </c>
      <c r="D153" s="16">
        <v>4430</v>
      </c>
      <c r="E153" s="17">
        <f t="shared" si="2"/>
        <v>-3678</v>
      </c>
      <c r="F153" s="41"/>
      <c r="G153" s="18">
        <v>4430</v>
      </c>
    </row>
    <row r="154" spans="1:7" ht="15" customHeight="1">
      <c r="A154" s="42" t="s">
        <v>82</v>
      </c>
      <c r="B154" s="39" t="s">
        <v>73</v>
      </c>
      <c r="C154" s="14">
        <v>33790</v>
      </c>
      <c r="D154" s="14">
        <v>44539</v>
      </c>
      <c r="E154" s="14">
        <f t="shared" si="2"/>
        <v>10749</v>
      </c>
      <c r="F154" s="35"/>
      <c r="G154" s="15"/>
    </row>
    <row r="155" spans="1:7" ht="15" customHeight="1">
      <c r="A155" s="42"/>
      <c r="B155" s="40"/>
      <c r="C155" s="21">
        <v>33790</v>
      </c>
      <c r="D155" s="21">
        <v>44539</v>
      </c>
      <c r="E155" s="17">
        <f t="shared" si="2"/>
        <v>10749</v>
      </c>
      <c r="F155" s="41"/>
      <c r="G155" s="18"/>
    </row>
    <row r="156" spans="1:7" ht="15" customHeight="1">
      <c r="A156" s="37" t="s">
        <v>46</v>
      </c>
      <c r="B156" s="39" t="s">
        <v>44</v>
      </c>
      <c r="C156" s="19">
        <v>38437</v>
      </c>
      <c r="D156" s="19">
        <v>43813</v>
      </c>
      <c r="E156" s="14">
        <f t="shared" si="2"/>
        <v>5376</v>
      </c>
      <c r="F156" s="35"/>
      <c r="G156" s="15"/>
    </row>
    <row r="157" spans="1:7" ht="15" customHeight="1">
      <c r="A157" s="38"/>
      <c r="B157" s="40"/>
      <c r="C157" s="16">
        <v>38437</v>
      </c>
      <c r="D157" s="16">
        <v>43813</v>
      </c>
      <c r="E157" s="17">
        <f t="shared" si="2"/>
        <v>5376</v>
      </c>
      <c r="F157" s="41"/>
      <c r="G157" s="18"/>
    </row>
    <row r="158" spans="1:7" ht="15" customHeight="1">
      <c r="A158" s="42" t="s">
        <v>58</v>
      </c>
      <c r="B158" s="39" t="s">
        <v>83</v>
      </c>
      <c r="C158" s="14">
        <v>93500</v>
      </c>
      <c r="D158" s="14">
        <v>93500</v>
      </c>
      <c r="E158" s="14">
        <f t="shared" si="2"/>
        <v>0</v>
      </c>
      <c r="F158" s="35"/>
      <c r="G158" s="15"/>
    </row>
    <row r="159" spans="1:7" ht="15" customHeight="1">
      <c r="A159" s="42"/>
      <c r="B159" s="40"/>
      <c r="C159" s="21">
        <v>0</v>
      </c>
      <c r="D159" s="21">
        <v>0</v>
      </c>
      <c r="E159" s="17">
        <f t="shared" si="2"/>
        <v>0</v>
      </c>
      <c r="F159" s="41"/>
      <c r="G159" s="18"/>
    </row>
    <row r="160" spans="1:7" ht="15" customHeight="1">
      <c r="A160" s="37" t="s">
        <v>84</v>
      </c>
      <c r="B160" s="39" t="s">
        <v>73</v>
      </c>
      <c r="C160" s="19">
        <v>8923</v>
      </c>
      <c r="D160" s="19">
        <v>8923</v>
      </c>
      <c r="E160" s="14">
        <f t="shared" si="2"/>
        <v>0</v>
      </c>
      <c r="F160" s="35"/>
      <c r="G160" s="15"/>
    </row>
    <row r="161" spans="1:7" ht="15" customHeight="1">
      <c r="A161" s="38"/>
      <c r="B161" s="40"/>
      <c r="C161" s="16">
        <v>8923</v>
      </c>
      <c r="D161" s="16">
        <v>8923</v>
      </c>
      <c r="E161" s="17">
        <f t="shared" si="2"/>
        <v>0</v>
      </c>
      <c r="F161" s="41"/>
      <c r="G161" s="18"/>
    </row>
    <row r="162" spans="1:7" ht="15" customHeight="1">
      <c r="A162" s="37" t="s">
        <v>85</v>
      </c>
      <c r="B162" s="39" t="s">
        <v>73</v>
      </c>
      <c r="C162" s="19">
        <v>7611</v>
      </c>
      <c r="D162" s="19">
        <v>7980</v>
      </c>
      <c r="E162" s="14">
        <f t="shared" si="2"/>
        <v>369</v>
      </c>
      <c r="F162" s="35"/>
      <c r="G162" s="15"/>
    </row>
    <row r="163" spans="1:7" ht="15" customHeight="1">
      <c r="A163" s="38"/>
      <c r="B163" s="40"/>
      <c r="C163" s="16">
        <v>1611</v>
      </c>
      <c r="D163" s="16">
        <v>980</v>
      </c>
      <c r="E163" s="17">
        <f t="shared" si="2"/>
        <v>-631</v>
      </c>
      <c r="F163" s="41"/>
      <c r="G163" s="18"/>
    </row>
    <row r="164" spans="1:7" ht="15" customHeight="1">
      <c r="A164" s="37" t="s">
        <v>90</v>
      </c>
      <c r="B164" s="39" t="s">
        <v>73</v>
      </c>
      <c r="C164" s="19">
        <v>90</v>
      </c>
      <c r="D164" s="19">
        <v>17701</v>
      </c>
      <c r="E164" s="14">
        <f>+D164-C164</f>
        <v>17611</v>
      </c>
      <c r="F164" s="35"/>
      <c r="G164" s="15"/>
    </row>
    <row r="165" spans="1:7" ht="15" customHeight="1">
      <c r="A165" s="38"/>
      <c r="B165" s="40"/>
      <c r="C165" s="16">
        <v>45</v>
      </c>
      <c r="D165" s="16">
        <v>0</v>
      </c>
      <c r="E165" s="17">
        <f>+D165-C165</f>
        <v>-45</v>
      </c>
      <c r="F165" s="41"/>
      <c r="G165" s="18"/>
    </row>
    <row r="166" spans="1:7" ht="15" customHeight="1">
      <c r="A166" s="42" t="s">
        <v>86</v>
      </c>
      <c r="B166" s="39" t="s">
        <v>87</v>
      </c>
      <c r="C166" s="14">
        <v>825863</v>
      </c>
      <c r="D166" s="14">
        <v>1168131</v>
      </c>
      <c r="E166" s="14">
        <f t="shared" si="2"/>
        <v>342268</v>
      </c>
      <c r="F166" s="35"/>
      <c r="G166" s="15"/>
    </row>
    <row r="167" spans="1:7" ht="15" customHeight="1">
      <c r="A167" s="42"/>
      <c r="B167" s="40"/>
      <c r="C167" s="21">
        <v>189368</v>
      </c>
      <c r="D167" s="21">
        <v>243731</v>
      </c>
      <c r="E167" s="17">
        <f t="shared" si="2"/>
        <v>54363</v>
      </c>
      <c r="F167" s="41"/>
      <c r="G167" s="18"/>
    </row>
    <row r="168" spans="1:7" ht="15" customHeight="1">
      <c r="A168" s="37" t="s">
        <v>88</v>
      </c>
      <c r="B168" s="39" t="s">
        <v>89</v>
      </c>
      <c r="C168" s="19">
        <f>2362190+95770</f>
        <v>2457960</v>
      </c>
      <c r="D168" s="19">
        <v>2548354</v>
      </c>
      <c r="E168" s="14">
        <f t="shared" si="2"/>
        <v>90394</v>
      </c>
      <c r="F168" s="35"/>
      <c r="G168" s="15"/>
    </row>
    <row r="169" spans="1:7" ht="15" customHeight="1">
      <c r="A169" s="38"/>
      <c r="B169" s="40"/>
      <c r="C169" s="16">
        <f>465990+0</f>
        <v>465990</v>
      </c>
      <c r="D169" s="16">
        <f>534991+9000</f>
        <v>543991</v>
      </c>
      <c r="E169" s="17">
        <f t="shared" si="2"/>
        <v>78001</v>
      </c>
      <c r="F169" s="41"/>
      <c r="G169" s="18"/>
    </row>
    <row r="170" spans="1:7" ht="15" customHeight="1">
      <c r="A170" s="37" t="s">
        <v>153</v>
      </c>
      <c r="B170" s="39" t="s">
        <v>164</v>
      </c>
      <c r="C170" s="19">
        <v>0</v>
      </c>
      <c r="D170" s="19">
        <v>424165</v>
      </c>
      <c r="E170" s="14">
        <f>+D170-C170</f>
        <v>424165</v>
      </c>
      <c r="F170" s="35"/>
      <c r="G170" s="15"/>
    </row>
    <row r="171" spans="1:7" ht="15" customHeight="1">
      <c r="A171" s="38"/>
      <c r="B171" s="40"/>
      <c r="C171" s="16">
        <v>0</v>
      </c>
      <c r="D171" s="16">
        <v>352665</v>
      </c>
      <c r="E171" s="17">
        <f>+D171-C171</f>
        <v>352665</v>
      </c>
      <c r="F171" s="41"/>
      <c r="G171" s="18"/>
    </row>
    <row r="172" spans="1:7" ht="15" customHeight="1">
      <c r="A172" s="37" t="s">
        <v>152</v>
      </c>
      <c r="B172" s="39" t="s">
        <v>165</v>
      </c>
      <c r="C172" s="19">
        <v>0</v>
      </c>
      <c r="D172" s="19">
        <v>630303</v>
      </c>
      <c r="E172" s="14">
        <f t="shared" ref="E172:E175" si="3">+D172-C172</f>
        <v>630303</v>
      </c>
      <c r="F172" s="35"/>
      <c r="G172" s="15"/>
    </row>
    <row r="173" spans="1:7" ht="15" customHeight="1">
      <c r="A173" s="38"/>
      <c r="B173" s="40"/>
      <c r="C173" s="16">
        <v>0</v>
      </c>
      <c r="D173" s="16">
        <v>317243</v>
      </c>
      <c r="E173" s="17">
        <f t="shared" si="3"/>
        <v>317243</v>
      </c>
      <c r="F173" s="41"/>
      <c r="G173" s="18"/>
    </row>
    <row r="174" spans="1:7" ht="15" customHeight="1">
      <c r="A174" s="37" t="s">
        <v>148</v>
      </c>
      <c r="B174" s="47" t="s">
        <v>168</v>
      </c>
      <c r="C174" s="19">
        <v>10000</v>
      </c>
      <c r="D174" s="19">
        <v>32000</v>
      </c>
      <c r="E174" s="19">
        <f t="shared" si="3"/>
        <v>22000</v>
      </c>
      <c r="F174" s="35"/>
      <c r="G174" s="20"/>
    </row>
    <row r="175" spans="1:7" ht="15" customHeight="1">
      <c r="A175" s="38"/>
      <c r="B175" s="47"/>
      <c r="C175" s="16">
        <v>10000</v>
      </c>
      <c r="D175" s="16">
        <v>32000</v>
      </c>
      <c r="E175" s="17">
        <f t="shared" si="3"/>
        <v>22000</v>
      </c>
      <c r="F175" s="41"/>
      <c r="G175" s="18"/>
    </row>
    <row r="176" spans="1:7" ht="19.5" customHeight="1">
      <c r="A176" s="37" t="s">
        <v>151</v>
      </c>
      <c r="B176" s="39" t="s">
        <v>163</v>
      </c>
      <c r="C176" s="19">
        <v>0</v>
      </c>
      <c r="D176" s="19">
        <v>26634</v>
      </c>
      <c r="E176" s="19">
        <f t="shared" si="2"/>
        <v>26634</v>
      </c>
      <c r="F176" s="35"/>
      <c r="G176" s="20"/>
    </row>
    <row r="177" spans="1:7" ht="19.5" customHeight="1">
      <c r="A177" s="38"/>
      <c r="B177" s="40"/>
      <c r="C177" s="16">
        <v>0</v>
      </c>
      <c r="D177" s="16">
        <v>26634</v>
      </c>
      <c r="E177" s="17">
        <f t="shared" si="2"/>
        <v>26634</v>
      </c>
      <c r="F177" s="41"/>
      <c r="G177" s="18"/>
    </row>
    <row r="178" spans="1:7" ht="15" customHeight="1">
      <c r="A178" s="45" t="s">
        <v>142</v>
      </c>
      <c r="B178" s="39" t="s">
        <v>73</v>
      </c>
      <c r="C178" s="19">
        <v>366</v>
      </c>
      <c r="D178" s="19">
        <v>416</v>
      </c>
      <c r="E178" s="14">
        <f t="shared" si="2"/>
        <v>50</v>
      </c>
      <c r="F178" s="35"/>
      <c r="G178" s="15"/>
    </row>
    <row r="179" spans="1:7" ht="15" customHeight="1">
      <c r="A179" s="46"/>
      <c r="B179" s="40"/>
      <c r="C179" s="16">
        <v>366</v>
      </c>
      <c r="D179" s="16">
        <v>416</v>
      </c>
      <c r="E179" s="17">
        <f t="shared" si="2"/>
        <v>50</v>
      </c>
      <c r="F179" s="41"/>
      <c r="G179" s="18"/>
    </row>
    <row r="180" spans="1:7" ht="15" customHeight="1">
      <c r="A180" s="45" t="s">
        <v>120</v>
      </c>
      <c r="B180" s="39" t="s">
        <v>73</v>
      </c>
      <c r="C180" s="19">
        <v>1291944</v>
      </c>
      <c r="D180" s="19">
        <v>0</v>
      </c>
      <c r="E180" s="19">
        <f t="shared" si="2"/>
        <v>-1291944</v>
      </c>
      <c r="F180" s="35"/>
      <c r="G180" s="20"/>
    </row>
    <row r="181" spans="1:7" ht="15" customHeight="1">
      <c r="A181" s="46"/>
      <c r="B181" s="40"/>
      <c r="C181" s="16">
        <v>292254</v>
      </c>
      <c r="D181" s="16">
        <v>0</v>
      </c>
      <c r="E181" s="17">
        <f t="shared" si="2"/>
        <v>-292254</v>
      </c>
      <c r="F181" s="41"/>
      <c r="G181" s="18"/>
    </row>
    <row r="182" spans="1:7" ht="15" customHeight="1">
      <c r="A182" s="37" t="s">
        <v>91</v>
      </c>
      <c r="B182" s="39" t="s">
        <v>143</v>
      </c>
      <c r="C182" s="19">
        <v>1223787</v>
      </c>
      <c r="D182" s="19">
        <v>1240621</v>
      </c>
      <c r="E182" s="19">
        <f>+D182-C182</f>
        <v>16834</v>
      </c>
      <c r="F182" s="35"/>
      <c r="G182" s="20"/>
    </row>
    <row r="183" spans="1:7" ht="15" customHeight="1">
      <c r="A183" s="38"/>
      <c r="B183" s="40"/>
      <c r="C183" s="16">
        <v>1206547</v>
      </c>
      <c r="D183" s="16">
        <f>D182-17240</f>
        <v>1223381</v>
      </c>
      <c r="E183" s="17">
        <f t="shared" ref="E183:E219" si="4">+D183-C183</f>
        <v>16834</v>
      </c>
      <c r="F183" s="41"/>
      <c r="G183" s="18"/>
    </row>
    <row r="184" spans="1:7" ht="15" customHeight="1">
      <c r="A184" s="37" t="s">
        <v>92</v>
      </c>
      <c r="B184" s="39" t="s">
        <v>143</v>
      </c>
      <c r="C184" s="19">
        <v>561467</v>
      </c>
      <c r="D184" s="19">
        <v>1506607</v>
      </c>
      <c r="E184" s="14">
        <f t="shared" si="4"/>
        <v>945140</v>
      </c>
      <c r="F184" s="35"/>
      <c r="G184" s="15"/>
    </row>
    <row r="185" spans="1:7" ht="15" customHeight="1">
      <c r="A185" s="38"/>
      <c r="B185" s="40"/>
      <c r="C185" s="16">
        <v>187467</v>
      </c>
      <c r="D185" s="16">
        <v>377607</v>
      </c>
      <c r="E185" s="17">
        <f t="shared" si="4"/>
        <v>190140</v>
      </c>
      <c r="F185" s="41"/>
      <c r="G185" s="18"/>
    </row>
    <row r="186" spans="1:7" ht="15" customHeight="1">
      <c r="A186" s="37" t="s">
        <v>93</v>
      </c>
      <c r="B186" s="39" t="s">
        <v>143</v>
      </c>
      <c r="C186" s="19">
        <v>439</v>
      </c>
      <c r="D186" s="19">
        <v>531</v>
      </c>
      <c r="E186" s="19">
        <f t="shared" si="4"/>
        <v>92</v>
      </c>
      <c r="F186" s="35"/>
      <c r="G186" s="20"/>
    </row>
    <row r="187" spans="1:7" ht="15" customHeight="1">
      <c r="A187" s="38"/>
      <c r="B187" s="40"/>
      <c r="C187" s="16">
        <v>439</v>
      </c>
      <c r="D187" s="16">
        <v>531</v>
      </c>
      <c r="E187" s="17">
        <f t="shared" si="4"/>
        <v>92</v>
      </c>
      <c r="F187" s="41"/>
      <c r="G187" s="18"/>
    </row>
    <row r="188" spans="1:7" ht="15" customHeight="1">
      <c r="A188" s="45" t="s">
        <v>121</v>
      </c>
      <c r="B188" s="39" t="s">
        <v>73</v>
      </c>
      <c r="C188" s="19">
        <v>1440428</v>
      </c>
      <c r="D188" s="19">
        <v>0</v>
      </c>
      <c r="E188" s="14">
        <f>+D188-C188</f>
        <v>-1440428</v>
      </c>
      <c r="F188" s="35"/>
      <c r="G188" s="15"/>
    </row>
    <row r="189" spans="1:7" ht="15" customHeight="1">
      <c r="A189" s="46"/>
      <c r="B189" s="40"/>
      <c r="C189" s="16">
        <v>362428</v>
      </c>
      <c r="D189" s="16">
        <v>0</v>
      </c>
      <c r="E189" s="17">
        <f>+D189-C189</f>
        <v>-362428</v>
      </c>
      <c r="F189" s="41"/>
      <c r="G189" s="18"/>
    </row>
    <row r="190" spans="1:7" ht="15" customHeight="1">
      <c r="A190" s="37" t="s">
        <v>104</v>
      </c>
      <c r="B190" s="39" t="s">
        <v>73</v>
      </c>
      <c r="C190" s="19">
        <v>49856</v>
      </c>
      <c r="D190" s="19">
        <v>50522</v>
      </c>
      <c r="E190" s="14">
        <f>+D190-C190</f>
        <v>666</v>
      </c>
      <c r="F190" s="35"/>
      <c r="G190" s="15"/>
    </row>
    <row r="191" spans="1:7" ht="15" customHeight="1">
      <c r="A191" s="38"/>
      <c r="B191" s="40"/>
      <c r="C191" s="16">
        <v>0</v>
      </c>
      <c r="D191" s="16">
        <v>0</v>
      </c>
      <c r="E191" s="17">
        <f>+D191-C191</f>
        <v>0</v>
      </c>
      <c r="F191" s="41"/>
      <c r="G191" s="18"/>
    </row>
    <row r="192" spans="1:7" ht="15" customHeight="1">
      <c r="A192" s="37" t="s">
        <v>122</v>
      </c>
      <c r="B192" s="39" t="s">
        <v>94</v>
      </c>
      <c r="C192" s="19">
        <v>28607000</v>
      </c>
      <c r="D192" s="19">
        <v>30067000</v>
      </c>
      <c r="E192" s="14">
        <f t="shared" ref="E192:E201" si="5">+D192-C192</f>
        <v>1460000</v>
      </c>
      <c r="F192" s="35"/>
      <c r="G192" s="15"/>
    </row>
    <row r="193" spans="1:7" ht="15" customHeight="1">
      <c r="A193" s="38"/>
      <c r="B193" s="40"/>
      <c r="C193" s="16">
        <v>1504800</v>
      </c>
      <c r="D193" s="16">
        <v>1691000</v>
      </c>
      <c r="E193" s="17">
        <f t="shared" si="5"/>
        <v>186200</v>
      </c>
      <c r="F193" s="41"/>
      <c r="G193" s="18"/>
    </row>
    <row r="194" spans="1:7" ht="15" customHeight="1">
      <c r="A194" s="42" t="s">
        <v>123</v>
      </c>
      <c r="B194" s="39" t="s">
        <v>95</v>
      </c>
      <c r="C194" s="14">
        <v>184950</v>
      </c>
      <c r="D194" s="14">
        <v>306000</v>
      </c>
      <c r="E194" s="14">
        <f t="shared" si="5"/>
        <v>121050</v>
      </c>
      <c r="F194" s="35"/>
      <c r="G194" s="15"/>
    </row>
    <row r="195" spans="1:7" ht="15" customHeight="1">
      <c r="A195" s="42"/>
      <c r="B195" s="40"/>
      <c r="C195" s="21">
        <v>18950</v>
      </c>
      <c r="D195" s="21">
        <v>31000</v>
      </c>
      <c r="E195" s="17">
        <f t="shared" si="5"/>
        <v>12050</v>
      </c>
      <c r="F195" s="41"/>
      <c r="G195" s="18"/>
    </row>
    <row r="196" spans="1:7" ht="15" customHeight="1">
      <c r="A196" s="37" t="s">
        <v>124</v>
      </c>
      <c r="B196" s="39" t="s">
        <v>125</v>
      </c>
      <c r="C196" s="19">
        <v>499000</v>
      </c>
      <c r="D196" s="19">
        <v>499000</v>
      </c>
      <c r="E196" s="14">
        <f t="shared" si="5"/>
        <v>0</v>
      </c>
      <c r="F196" s="35"/>
      <c r="G196" s="15"/>
    </row>
    <row r="197" spans="1:7" ht="15" customHeight="1">
      <c r="A197" s="38"/>
      <c r="B197" s="40"/>
      <c r="C197" s="16">
        <v>0</v>
      </c>
      <c r="D197" s="16">
        <v>0</v>
      </c>
      <c r="E197" s="17">
        <f t="shared" si="5"/>
        <v>0</v>
      </c>
      <c r="F197" s="41"/>
      <c r="G197" s="18"/>
    </row>
    <row r="198" spans="1:7" ht="15" customHeight="1">
      <c r="A198" s="37" t="s">
        <v>153</v>
      </c>
      <c r="B198" s="39" t="s">
        <v>150</v>
      </c>
      <c r="C198" s="19">
        <v>0</v>
      </c>
      <c r="D198" s="19">
        <v>20000</v>
      </c>
      <c r="E198" s="14">
        <f t="shared" si="5"/>
        <v>20000</v>
      </c>
      <c r="F198" s="35"/>
      <c r="G198" s="15"/>
    </row>
    <row r="199" spans="1:7" ht="15" customHeight="1">
      <c r="A199" s="38"/>
      <c r="B199" s="40"/>
      <c r="C199" s="16">
        <v>0</v>
      </c>
      <c r="D199" s="16">
        <v>20000</v>
      </c>
      <c r="E199" s="17">
        <f t="shared" si="5"/>
        <v>20000</v>
      </c>
      <c r="F199" s="41"/>
      <c r="G199" s="18"/>
    </row>
    <row r="200" spans="1:7" ht="15" customHeight="1">
      <c r="A200" s="42" t="s">
        <v>96</v>
      </c>
      <c r="B200" s="39" t="s">
        <v>95</v>
      </c>
      <c r="C200" s="14">
        <v>4610625</v>
      </c>
      <c r="D200" s="14">
        <v>5886033</v>
      </c>
      <c r="E200" s="14">
        <f t="shared" si="5"/>
        <v>1275408</v>
      </c>
      <c r="F200" s="35"/>
      <c r="G200" s="15"/>
    </row>
    <row r="201" spans="1:7" ht="15" customHeight="1">
      <c r="A201" s="42"/>
      <c r="B201" s="40"/>
      <c r="C201" s="21">
        <v>534078</v>
      </c>
      <c r="D201" s="21">
        <v>536383</v>
      </c>
      <c r="E201" s="17">
        <f t="shared" si="5"/>
        <v>2305</v>
      </c>
      <c r="F201" s="41"/>
      <c r="G201" s="18"/>
    </row>
    <row r="202" spans="1:7" ht="19.5" customHeight="1">
      <c r="A202" s="37" t="s">
        <v>97</v>
      </c>
      <c r="B202" s="39" t="s">
        <v>95</v>
      </c>
      <c r="C202" s="19">
        <v>375600</v>
      </c>
      <c r="D202" s="19">
        <v>838000</v>
      </c>
      <c r="E202" s="14">
        <f t="shared" si="4"/>
        <v>462400</v>
      </c>
      <c r="F202" s="35"/>
      <c r="G202" s="15"/>
    </row>
    <row r="203" spans="1:7" ht="19.5" customHeight="1">
      <c r="A203" s="38"/>
      <c r="B203" s="40"/>
      <c r="C203" s="16">
        <v>1000</v>
      </c>
      <c r="D203" s="16">
        <v>1000</v>
      </c>
      <c r="E203" s="17">
        <f t="shared" si="4"/>
        <v>0</v>
      </c>
      <c r="F203" s="41"/>
      <c r="G203" s="18"/>
    </row>
    <row r="204" spans="1:7" ht="15" customHeight="1">
      <c r="A204" s="42" t="s">
        <v>126</v>
      </c>
      <c r="B204" s="39" t="s">
        <v>125</v>
      </c>
      <c r="C204" s="14">
        <v>14028000</v>
      </c>
      <c r="D204" s="14">
        <v>10023000</v>
      </c>
      <c r="E204" s="14">
        <f t="shared" si="4"/>
        <v>-4005000</v>
      </c>
      <c r="F204" s="35"/>
      <c r="G204" s="15"/>
    </row>
    <row r="205" spans="1:7" ht="15" customHeight="1">
      <c r="A205" s="42"/>
      <c r="B205" s="40"/>
      <c r="C205" s="21">
        <v>636500</v>
      </c>
      <c r="D205" s="21">
        <v>454500</v>
      </c>
      <c r="E205" s="17">
        <f t="shared" si="4"/>
        <v>-182000</v>
      </c>
      <c r="F205" s="41"/>
      <c r="G205" s="18"/>
    </row>
    <row r="206" spans="1:7" ht="22.5" customHeight="1">
      <c r="A206" s="37" t="s">
        <v>127</v>
      </c>
      <c r="B206" s="39" t="s">
        <v>125</v>
      </c>
      <c r="C206" s="19">
        <v>4581000</v>
      </c>
      <c r="D206" s="19">
        <v>1224058</v>
      </c>
      <c r="E206" s="14">
        <f t="shared" si="4"/>
        <v>-3356942</v>
      </c>
      <c r="F206" s="35"/>
      <c r="G206" s="15"/>
    </row>
    <row r="207" spans="1:7" ht="22.5" customHeight="1">
      <c r="A207" s="38"/>
      <c r="B207" s="40"/>
      <c r="C207" s="16">
        <v>160000</v>
      </c>
      <c r="D207" s="16">
        <v>91058</v>
      </c>
      <c r="E207" s="17">
        <f t="shared" si="4"/>
        <v>-68942</v>
      </c>
      <c r="F207" s="41"/>
      <c r="G207" s="18"/>
    </row>
    <row r="208" spans="1:7" ht="15" customHeight="1">
      <c r="A208" s="42" t="s">
        <v>98</v>
      </c>
      <c r="B208" s="39" t="s">
        <v>125</v>
      </c>
      <c r="C208" s="14">
        <v>102120</v>
      </c>
      <c r="D208" s="14">
        <v>394537</v>
      </c>
      <c r="E208" s="14">
        <f t="shared" si="4"/>
        <v>292417</v>
      </c>
      <c r="F208" s="35"/>
      <c r="G208" s="15"/>
    </row>
    <row r="209" spans="1:7" ht="15" customHeight="1">
      <c r="A209" s="42"/>
      <c r="B209" s="40"/>
      <c r="C209" s="21">
        <v>0</v>
      </c>
      <c r="D209" s="21">
        <v>0</v>
      </c>
      <c r="E209" s="17">
        <f t="shared" si="4"/>
        <v>0</v>
      </c>
      <c r="F209" s="41"/>
      <c r="G209" s="18"/>
    </row>
    <row r="210" spans="1:7" ht="22.5" customHeight="1">
      <c r="A210" s="37" t="s">
        <v>99</v>
      </c>
      <c r="B210" s="39" t="s">
        <v>95</v>
      </c>
      <c r="C210" s="19">
        <v>133200</v>
      </c>
      <c r="D210" s="19">
        <v>13000</v>
      </c>
      <c r="E210" s="14">
        <f t="shared" si="4"/>
        <v>-120200</v>
      </c>
      <c r="F210" s="35"/>
      <c r="G210" s="15"/>
    </row>
    <row r="211" spans="1:7" ht="22.5" customHeight="1">
      <c r="A211" s="38"/>
      <c r="B211" s="40"/>
      <c r="C211" s="16">
        <v>7875</v>
      </c>
      <c r="D211" s="16">
        <v>0</v>
      </c>
      <c r="E211" s="17">
        <f t="shared" si="4"/>
        <v>-7875</v>
      </c>
      <c r="F211" s="41"/>
      <c r="G211" s="18"/>
    </row>
    <row r="212" spans="1:7" ht="15" customHeight="1">
      <c r="A212" s="42" t="s">
        <v>100</v>
      </c>
      <c r="B212" s="39" t="s">
        <v>95</v>
      </c>
      <c r="C212" s="14">
        <v>2000</v>
      </c>
      <c r="D212" s="14">
        <v>15000</v>
      </c>
      <c r="E212" s="14">
        <f t="shared" si="4"/>
        <v>13000</v>
      </c>
      <c r="F212" s="35"/>
      <c r="G212" s="15"/>
    </row>
    <row r="213" spans="1:7" ht="15" customHeight="1">
      <c r="A213" s="42"/>
      <c r="B213" s="40"/>
      <c r="C213" s="21">
        <v>0</v>
      </c>
      <c r="D213" s="21">
        <v>2000</v>
      </c>
      <c r="E213" s="17">
        <f t="shared" si="4"/>
        <v>2000</v>
      </c>
      <c r="F213" s="41"/>
      <c r="G213" s="18"/>
    </row>
    <row r="214" spans="1:7" ht="15" customHeight="1">
      <c r="A214" s="37" t="s">
        <v>101</v>
      </c>
      <c r="B214" s="39" t="s">
        <v>95</v>
      </c>
      <c r="C214" s="19">
        <v>100000</v>
      </c>
      <c r="D214" s="19">
        <v>100000</v>
      </c>
      <c r="E214" s="14">
        <f t="shared" si="4"/>
        <v>0</v>
      </c>
      <c r="F214" s="35"/>
      <c r="G214" s="15"/>
    </row>
    <row r="215" spans="1:7" ht="15" customHeight="1">
      <c r="A215" s="38"/>
      <c r="B215" s="40"/>
      <c r="C215" s="16">
        <v>100000</v>
      </c>
      <c r="D215" s="16">
        <v>100000</v>
      </c>
      <c r="E215" s="17">
        <f t="shared" si="4"/>
        <v>0</v>
      </c>
      <c r="F215" s="41"/>
      <c r="G215" s="18"/>
    </row>
    <row r="216" spans="1:7" ht="15" customHeight="1">
      <c r="A216" s="37" t="s">
        <v>102</v>
      </c>
      <c r="B216" s="39" t="s">
        <v>103</v>
      </c>
      <c r="C216" s="19">
        <v>23455888</v>
      </c>
      <c r="D216" s="19">
        <f>23887425</f>
        <v>23887425</v>
      </c>
      <c r="E216" s="14">
        <f t="shared" si="4"/>
        <v>431537</v>
      </c>
      <c r="F216" s="35"/>
      <c r="G216" s="15"/>
    </row>
    <row r="217" spans="1:7" ht="15" customHeight="1">
      <c r="A217" s="38"/>
      <c r="B217" s="40"/>
      <c r="C217" s="16">
        <v>23455888</v>
      </c>
      <c r="D217" s="16">
        <f>23887425</f>
        <v>23887425</v>
      </c>
      <c r="E217" s="17">
        <f t="shared" si="4"/>
        <v>431537</v>
      </c>
      <c r="F217" s="41"/>
      <c r="G217" s="18"/>
    </row>
    <row r="218" spans="1:7" ht="15" customHeight="1">
      <c r="A218" s="42" t="s">
        <v>128</v>
      </c>
      <c r="B218" s="43" t="s">
        <v>103</v>
      </c>
      <c r="C218" s="14">
        <v>334277</v>
      </c>
      <c r="D218" s="19">
        <v>120979</v>
      </c>
      <c r="E218" s="14">
        <f t="shared" si="4"/>
        <v>-213298</v>
      </c>
      <c r="F218" s="44"/>
      <c r="G218" s="15"/>
    </row>
    <row r="219" spans="1:7" ht="15" customHeight="1">
      <c r="A219" s="42"/>
      <c r="B219" s="40"/>
      <c r="C219" s="21">
        <v>334277</v>
      </c>
      <c r="D219" s="16">
        <v>120979</v>
      </c>
      <c r="E219" s="17">
        <f t="shared" si="4"/>
        <v>-213298</v>
      </c>
      <c r="F219" s="41"/>
      <c r="G219" s="18"/>
    </row>
    <row r="220" spans="1:7" ht="15" customHeight="1">
      <c r="A220" s="31" t="s">
        <v>3</v>
      </c>
      <c r="B220" s="32"/>
      <c r="C220" s="19">
        <f>SUM(C8,C10,C12,C14,C16,C18,C20,C22,C24,C26,C28,C30,C32,C34,C36,C38,C40,C42,C44,C46,C48,C50,C52,C54,C56,C58,C60,C62,C64,C66,C68,C70,C72,C74,C76,C78,C80,C82,C84,C86,C88,C90,C92,C94,C96,C98,C100,C102,C104,C106,C108,C110,C112,C114,C116,C118,C120,C122,C124,C126,C128,C130,C132,C134,C136,C138,C140,C142,C144,C146,C148,C150,C152,C154,C156,C158,C160,C162,C164,C166,C168,C170,C172,C174,C176,C180,C182,C184,C186,C188,C192,C194,C196,C198,C200,C202,C204,C206,C208,C210,C212,C214,C216,C218,C178,C190)</f>
        <v>121563505</v>
      </c>
      <c r="D220" s="19">
        <f>SUM(D8,D10,D12,D14,D16,D18,D20,D22,D24,D26,D28,D30,D32,D34,D36,D38,D40,D42,D44,D46,D48,D50,D52,D54,D56,D58,D60,D62,D64,D66,D68,D70,D72,D74,D76,D78,D80,D82,D84,D86,D88,D90,D92,D94,D96,D98,D100,D102,D104,D106,D108,D110,D112,D114,D116,D118,D120,D122,D124,D126,D128,D130,D132,D134,D136,D138,D140,D142,D144,D146,D148,D150,D152,D154,D156,D158,D160,D162,D164,D166,D168,D170,D172,D174,D176,D180,D182,D184,D186,D188,D192,D194,D196,D198,D200,D202,D204,D206,D208,D210,D212,D214,D216,D218,D178,D190)</f>
        <v>121669751</v>
      </c>
      <c r="E220" s="13">
        <f>+D220-C220</f>
        <v>106246</v>
      </c>
      <c r="F220" s="35" t="s">
        <v>21</v>
      </c>
      <c r="G220" s="25">
        <f>SUM(G8,G10,G12,G14,G16,G18,G20,G22,G24,G26,G28,G30,G32,G34,G36,G38,G40,G42,G44,G46,G48,G50,G52,G54,G56,G58,G60,G62,G64,G66,G68,G70,G72,G74,G76,G78,G80,G82,G84,G86,G88,G90,G92,G94,G96,G98,G100,G102,G104,G106,G108,G110,G112,G114,G116,G118,G120,G122,G124,G126,G128,G130,G132,G134,G136,G138,G140,G142,G144,G146,G148,G150,G152,G154,G156,G158,G160,G162,G164,G166,G168,G170,G172,G174,G176,G180,G182,G184,G186,G188,G192,G194,G196,G198,G200,G202,G204,G206,G208,G210,G212,G214,G216,G218,G178,G190)</f>
        <v>5162451</v>
      </c>
    </row>
    <row r="221" spans="1:7" ht="15" customHeight="1" thickBot="1">
      <c r="A221" s="33"/>
      <c r="B221" s="34"/>
      <c r="C221" s="26">
        <f>SUM(C9,C11,C13,C15,C17,C19,C21,C23,C25,C27,C29,C31,C33,C35,C37,C39,C41,C43,C45,C47,C49,C51,C53,C55,C57,C59,C61,C63,C65,C67,C69,C71,C73,C75,C77,C79,C81,C83,C85,C87,C89,C91,C93,C95,C97,C99,C101,C103,C105,C107,C109,C111,C113,C115,C117,C119,C121,C123,C125,C127,C129,C131,C133,C135,C137,C139,C141,C143,C145,C147,C149,C151,C153,C155,C157,C159,C161,C163,C165,C167,C169,C171,C173,C175,C177,C181,C183,C185,C187,C189,C193,C195,C197,C199,C201,C203,C205,C207,C209,C211,C213,C215,C217,C219,C179,C191)</f>
        <v>42355289</v>
      </c>
      <c r="D221" s="26">
        <f>SUM(D9,D11,D13,D15,D17,D19,D21,D23,D25,D27,D29,D31,D33,D35,D37,D39,D41,D43,D45,D47,D49,D51,D53,D55,D57,D59,D61,D63,D65,D67,D69,D71,D73,D75,D77,D79,D81,D83,D85,D87,D89,D91,D93,D95,D97,D99,D101,D103,D105,D107,D109,D111,D113,D115,D117,D119,D121,D123,D125,D127,D129,D131,D133,D135,D137,D139,D141,D143,D145,D147,D149,D151,D153,D155,D157,D159,D161,D163,D165,D167,D169,D171,D173,D175,D177,D181,D183,D185,D187,D189,D193,D195,D197,D199,D201,D203,D205,D207,D209,D211,D213,D215,D217,D219,D179,D191)</f>
        <v>44218904</v>
      </c>
      <c r="E221" s="27">
        <f>+D221-C221</f>
        <v>1863615</v>
      </c>
      <c r="F221" s="36"/>
      <c r="G221" s="28">
        <f>SUM(G9,G11,G13,G15,G17,G19,G21,G23,G25,G27,G29,G31,G33,G35,G37,G39,G41,G43,G45,G47,G49,G51,G53,G55,G57,G59,G61,G63,G65,G67,G69,G71,G73,G75,G77,G79,G81,G83,G85,G87,G89,G91,G93,G95,G97,G99,G101,G103,G105,G107,G109,G111,G113,G115,G117,G119,G121,G123,G125,G127,G129,G131,G133,G135,G137,G139,G141,G143,G145,G147,G149,G151,G153,G155,G157,G159,G161,G163,G165,G167,G169,G171,G173,G175,G177,G181,G183,G185,G187,G189,G193,G195,G197,G199,G201,G203,G205,G207,G209,G211,G213,G215,G217,G219,G179,G191)</f>
        <v>2841954</v>
      </c>
    </row>
    <row r="222" spans="1:7" ht="22.5" customHeight="1">
      <c r="A222" s="29"/>
      <c r="B222" s="29"/>
    </row>
    <row r="223" spans="1:7" ht="22.5" customHeight="1">
      <c r="D223" s="3"/>
      <c r="E223" s="3"/>
      <c r="F223" s="30"/>
    </row>
    <row r="224" spans="1:7" ht="15" customHeight="1">
      <c r="B224" s="29"/>
      <c r="D224" s="3"/>
      <c r="E224" s="3"/>
      <c r="F224" s="30"/>
    </row>
    <row r="225" spans="4:6" ht="15" customHeight="1">
      <c r="D225" s="3"/>
      <c r="E225" s="3"/>
      <c r="F225" s="30"/>
    </row>
    <row r="226" spans="4:6" ht="15" customHeight="1">
      <c r="D226" s="3"/>
      <c r="E226" s="3"/>
      <c r="F226" s="30"/>
    </row>
  </sheetData>
  <mergeCells count="320">
    <mergeCell ref="C5:D5"/>
    <mergeCell ref="A6:A7"/>
    <mergeCell ref="B6:B7"/>
    <mergeCell ref="F6:G7"/>
    <mergeCell ref="A8:A9"/>
    <mergeCell ref="B8:B9"/>
    <mergeCell ref="F8:F9"/>
    <mergeCell ref="A14:A15"/>
    <mergeCell ref="B14:B15"/>
    <mergeCell ref="F14:F15"/>
    <mergeCell ref="A16:A17"/>
    <mergeCell ref="B16:B17"/>
    <mergeCell ref="F16:F17"/>
    <mergeCell ref="A10:A11"/>
    <mergeCell ref="B10:B11"/>
    <mergeCell ref="F10:F11"/>
    <mergeCell ref="A12:A13"/>
    <mergeCell ref="B12:B13"/>
    <mergeCell ref="F12:F13"/>
    <mergeCell ref="A22:A23"/>
    <mergeCell ref="B22:B23"/>
    <mergeCell ref="F22:F23"/>
    <mergeCell ref="A24:A25"/>
    <mergeCell ref="B24:B25"/>
    <mergeCell ref="F24:F25"/>
    <mergeCell ref="A18:A19"/>
    <mergeCell ref="B18:B19"/>
    <mergeCell ref="F18:F19"/>
    <mergeCell ref="A20:A21"/>
    <mergeCell ref="B20:B21"/>
    <mergeCell ref="F20:F21"/>
    <mergeCell ref="A30:A31"/>
    <mergeCell ref="B30:B31"/>
    <mergeCell ref="F30:F31"/>
    <mergeCell ref="A32:A33"/>
    <mergeCell ref="B32:B33"/>
    <mergeCell ref="F32:F33"/>
    <mergeCell ref="A26:A27"/>
    <mergeCell ref="B26:B27"/>
    <mergeCell ref="F26:F27"/>
    <mergeCell ref="A28:A29"/>
    <mergeCell ref="B28:B29"/>
    <mergeCell ref="F28:F29"/>
    <mergeCell ref="A38:A39"/>
    <mergeCell ref="B38:B39"/>
    <mergeCell ref="F38:F39"/>
    <mergeCell ref="A40:A41"/>
    <mergeCell ref="B40:B41"/>
    <mergeCell ref="F40:F41"/>
    <mergeCell ref="A34:A35"/>
    <mergeCell ref="B34:B35"/>
    <mergeCell ref="F34:F35"/>
    <mergeCell ref="A36:A37"/>
    <mergeCell ref="B36:B37"/>
    <mergeCell ref="F36:F37"/>
    <mergeCell ref="A46:A47"/>
    <mergeCell ref="B46:B47"/>
    <mergeCell ref="F46:F47"/>
    <mergeCell ref="A48:A49"/>
    <mergeCell ref="B48:B49"/>
    <mergeCell ref="F48:F49"/>
    <mergeCell ref="A42:A43"/>
    <mergeCell ref="B42:B43"/>
    <mergeCell ref="F42:F43"/>
    <mergeCell ref="A44:A45"/>
    <mergeCell ref="B44:B45"/>
    <mergeCell ref="F44:F45"/>
    <mergeCell ref="A54:A55"/>
    <mergeCell ref="B54:B55"/>
    <mergeCell ref="F54:F55"/>
    <mergeCell ref="A56:A57"/>
    <mergeCell ref="B56:B57"/>
    <mergeCell ref="A58:A59"/>
    <mergeCell ref="B58:B59"/>
    <mergeCell ref="F58:F59"/>
    <mergeCell ref="A50:A51"/>
    <mergeCell ref="B50:B51"/>
    <mergeCell ref="F50:F51"/>
    <mergeCell ref="A52:A53"/>
    <mergeCell ref="B52:B53"/>
    <mergeCell ref="F52:F53"/>
    <mergeCell ref="A64:A65"/>
    <mergeCell ref="B64:B65"/>
    <mergeCell ref="F64:F65"/>
    <mergeCell ref="A66:A67"/>
    <mergeCell ref="B66:B67"/>
    <mergeCell ref="F66:F67"/>
    <mergeCell ref="A60:A61"/>
    <mergeCell ref="B60:B61"/>
    <mergeCell ref="F60:F61"/>
    <mergeCell ref="A62:A63"/>
    <mergeCell ref="B62:B63"/>
    <mergeCell ref="F62:F63"/>
    <mergeCell ref="A72:A73"/>
    <mergeCell ref="B72:B73"/>
    <mergeCell ref="F72:F73"/>
    <mergeCell ref="A74:A75"/>
    <mergeCell ref="B74:B75"/>
    <mergeCell ref="F74:F75"/>
    <mergeCell ref="A68:A69"/>
    <mergeCell ref="B68:B69"/>
    <mergeCell ref="F68:F69"/>
    <mergeCell ref="A70:A71"/>
    <mergeCell ref="B70:B71"/>
    <mergeCell ref="F70:F71"/>
    <mergeCell ref="A80:A81"/>
    <mergeCell ref="B80:B81"/>
    <mergeCell ref="F80:F81"/>
    <mergeCell ref="A82:A83"/>
    <mergeCell ref="B82:B83"/>
    <mergeCell ref="F82:F83"/>
    <mergeCell ref="A76:A77"/>
    <mergeCell ref="B76:B77"/>
    <mergeCell ref="F76:F77"/>
    <mergeCell ref="A78:A79"/>
    <mergeCell ref="B78:B79"/>
    <mergeCell ref="F78:F79"/>
    <mergeCell ref="A88:A89"/>
    <mergeCell ref="B88:B89"/>
    <mergeCell ref="F88:F89"/>
    <mergeCell ref="A90:A91"/>
    <mergeCell ref="B90:B91"/>
    <mergeCell ref="F90:F91"/>
    <mergeCell ref="A84:A85"/>
    <mergeCell ref="B84:B85"/>
    <mergeCell ref="F84:F85"/>
    <mergeCell ref="A86:A87"/>
    <mergeCell ref="B86:B87"/>
    <mergeCell ref="F86:F87"/>
    <mergeCell ref="A96:A97"/>
    <mergeCell ref="B96:B97"/>
    <mergeCell ref="F96:F97"/>
    <mergeCell ref="A98:A99"/>
    <mergeCell ref="B98:B99"/>
    <mergeCell ref="F98:F99"/>
    <mergeCell ref="A92:A93"/>
    <mergeCell ref="B92:B93"/>
    <mergeCell ref="F92:F93"/>
    <mergeCell ref="A94:A95"/>
    <mergeCell ref="B94:B95"/>
    <mergeCell ref="F94:F95"/>
    <mergeCell ref="A104:A105"/>
    <mergeCell ref="B104:B105"/>
    <mergeCell ref="F104:F105"/>
    <mergeCell ref="A106:A107"/>
    <mergeCell ref="B106:B107"/>
    <mergeCell ref="F106:F107"/>
    <mergeCell ref="A100:A101"/>
    <mergeCell ref="B100:B101"/>
    <mergeCell ref="A102:A103"/>
    <mergeCell ref="B102:B103"/>
    <mergeCell ref="F102:F103"/>
    <mergeCell ref="A112:A113"/>
    <mergeCell ref="B112:B113"/>
    <mergeCell ref="A114:A115"/>
    <mergeCell ref="B114:B115"/>
    <mergeCell ref="F114:F115"/>
    <mergeCell ref="A116:A117"/>
    <mergeCell ref="B116:B117"/>
    <mergeCell ref="A108:A109"/>
    <mergeCell ref="B108:B109"/>
    <mergeCell ref="F108:F109"/>
    <mergeCell ref="A110:A111"/>
    <mergeCell ref="B110:B111"/>
    <mergeCell ref="F110:F111"/>
    <mergeCell ref="A122:A123"/>
    <mergeCell ref="B122:B123"/>
    <mergeCell ref="F122:F123"/>
    <mergeCell ref="A124:A125"/>
    <mergeCell ref="B124:B125"/>
    <mergeCell ref="F124:F125"/>
    <mergeCell ref="A118:A119"/>
    <mergeCell ref="B118:B119"/>
    <mergeCell ref="F118:F119"/>
    <mergeCell ref="A120:A121"/>
    <mergeCell ref="B120:B121"/>
    <mergeCell ref="F120:F121"/>
    <mergeCell ref="A130:A131"/>
    <mergeCell ref="B130:B131"/>
    <mergeCell ref="F130:F131"/>
    <mergeCell ref="A132:A133"/>
    <mergeCell ref="B132:B133"/>
    <mergeCell ref="F132:F133"/>
    <mergeCell ref="A126:A127"/>
    <mergeCell ref="B126:B127"/>
    <mergeCell ref="F126:F127"/>
    <mergeCell ref="A128:A129"/>
    <mergeCell ref="B128:B129"/>
    <mergeCell ref="F128:F129"/>
    <mergeCell ref="A138:A139"/>
    <mergeCell ref="B138:B139"/>
    <mergeCell ref="F138:F139"/>
    <mergeCell ref="A140:A141"/>
    <mergeCell ref="B140:B141"/>
    <mergeCell ref="F140:F141"/>
    <mergeCell ref="A134:A135"/>
    <mergeCell ref="B134:B135"/>
    <mergeCell ref="F134:F135"/>
    <mergeCell ref="A136:A137"/>
    <mergeCell ref="B136:B137"/>
    <mergeCell ref="F136:F137"/>
    <mergeCell ref="A146:A147"/>
    <mergeCell ref="B146:B147"/>
    <mergeCell ref="F146:F147"/>
    <mergeCell ref="A148:A149"/>
    <mergeCell ref="B148:B149"/>
    <mergeCell ref="F148:F149"/>
    <mergeCell ref="A142:A143"/>
    <mergeCell ref="B142:B143"/>
    <mergeCell ref="F142:F143"/>
    <mergeCell ref="A144:A145"/>
    <mergeCell ref="B144:B145"/>
    <mergeCell ref="F144:F145"/>
    <mergeCell ref="A154:A155"/>
    <mergeCell ref="B154:B155"/>
    <mergeCell ref="F154:F155"/>
    <mergeCell ref="A156:A157"/>
    <mergeCell ref="B156:B157"/>
    <mergeCell ref="F156:F157"/>
    <mergeCell ref="A150:A151"/>
    <mergeCell ref="B150:B151"/>
    <mergeCell ref="F150:F151"/>
    <mergeCell ref="A152:A153"/>
    <mergeCell ref="B152:B153"/>
    <mergeCell ref="F152:F153"/>
    <mergeCell ref="A162:A163"/>
    <mergeCell ref="B162:B163"/>
    <mergeCell ref="F162:F163"/>
    <mergeCell ref="A164:A165"/>
    <mergeCell ref="B164:B165"/>
    <mergeCell ref="F164:F165"/>
    <mergeCell ref="A158:A159"/>
    <mergeCell ref="B158:B159"/>
    <mergeCell ref="F158:F159"/>
    <mergeCell ref="A160:A161"/>
    <mergeCell ref="B160:B161"/>
    <mergeCell ref="F160:F161"/>
    <mergeCell ref="A170:A171"/>
    <mergeCell ref="B170:B171"/>
    <mergeCell ref="F170:F171"/>
    <mergeCell ref="A172:A173"/>
    <mergeCell ref="B172:B173"/>
    <mergeCell ref="F172:F173"/>
    <mergeCell ref="A166:A167"/>
    <mergeCell ref="B166:B167"/>
    <mergeCell ref="F166:F167"/>
    <mergeCell ref="A168:A169"/>
    <mergeCell ref="B168:B169"/>
    <mergeCell ref="F168:F169"/>
    <mergeCell ref="A178:A179"/>
    <mergeCell ref="B178:B179"/>
    <mergeCell ref="F178:F179"/>
    <mergeCell ref="A180:A181"/>
    <mergeCell ref="B180:B181"/>
    <mergeCell ref="F180:F181"/>
    <mergeCell ref="A174:A175"/>
    <mergeCell ref="B174:B175"/>
    <mergeCell ref="F174:F175"/>
    <mergeCell ref="A176:A177"/>
    <mergeCell ref="B176:B177"/>
    <mergeCell ref="F176:F177"/>
    <mergeCell ref="A184:A185"/>
    <mergeCell ref="B184:B185"/>
    <mergeCell ref="F184:F185"/>
    <mergeCell ref="A186:A187"/>
    <mergeCell ref="B186:B187"/>
    <mergeCell ref="F186:F187"/>
    <mergeCell ref="A182:A183"/>
    <mergeCell ref="B182:B183"/>
    <mergeCell ref="F182:F183"/>
    <mergeCell ref="A192:A193"/>
    <mergeCell ref="B192:B193"/>
    <mergeCell ref="F192:F193"/>
    <mergeCell ref="A194:A195"/>
    <mergeCell ref="B194:B195"/>
    <mergeCell ref="F194:F195"/>
    <mergeCell ref="A188:A189"/>
    <mergeCell ref="B188:B189"/>
    <mergeCell ref="F188:F189"/>
    <mergeCell ref="A190:A191"/>
    <mergeCell ref="B190:B191"/>
    <mergeCell ref="F190:F191"/>
    <mergeCell ref="A200:A201"/>
    <mergeCell ref="B200:B201"/>
    <mergeCell ref="F200:F201"/>
    <mergeCell ref="A202:A203"/>
    <mergeCell ref="B202:B203"/>
    <mergeCell ref="F202:F203"/>
    <mergeCell ref="A196:A197"/>
    <mergeCell ref="B196:B197"/>
    <mergeCell ref="F196:F197"/>
    <mergeCell ref="A198:A199"/>
    <mergeCell ref="B198:B199"/>
    <mergeCell ref="F198:F199"/>
    <mergeCell ref="A208:A209"/>
    <mergeCell ref="B208:B209"/>
    <mergeCell ref="F208:F209"/>
    <mergeCell ref="A210:A211"/>
    <mergeCell ref="B210:B211"/>
    <mergeCell ref="F210:F211"/>
    <mergeCell ref="A204:A205"/>
    <mergeCell ref="B204:B205"/>
    <mergeCell ref="F204:F205"/>
    <mergeCell ref="A206:A207"/>
    <mergeCell ref="B206:B207"/>
    <mergeCell ref="F206:F207"/>
    <mergeCell ref="A220:B221"/>
    <mergeCell ref="F220:F221"/>
    <mergeCell ref="A216:A217"/>
    <mergeCell ref="B216:B217"/>
    <mergeCell ref="F216:F217"/>
    <mergeCell ref="A218:A219"/>
    <mergeCell ref="B218:B219"/>
    <mergeCell ref="F218:F219"/>
    <mergeCell ref="A212:A213"/>
    <mergeCell ref="B212:B213"/>
    <mergeCell ref="F212:F213"/>
    <mergeCell ref="A214:A215"/>
    <mergeCell ref="B214:B215"/>
    <mergeCell ref="F214:F215"/>
  </mergeCells>
  <phoneticPr fontId="4"/>
  <dataValidations count="2">
    <dataValidation type="list" allowBlank="1" showInputMessage="1" showErrorMessage="1" sqref="D7">
      <formula1>"調 整 ③,予 算 案 ②,予 算 ②"</formula1>
    </dataValidation>
    <dataValidation type="list" allowBlank="1" showInputMessage="1" showErrorMessage="1" sqref="F128:F131 F136:F147 F150:F153 F122:F125 F58:F91 F94:F97 F52:F55 F8:F39 F104:F109">
      <formula1>"　　,区ＣＭ"</formula1>
    </dataValidation>
  </dataValidations>
  <hyperlinks>
    <hyperlink ref="A8:A9" r:id="rId1" display="土木総務事務費"/>
    <hyperlink ref="A10:A11" r:id="rId2" display="行政情報化関連事業(庁内情報利用パソコン等)"/>
    <hyperlink ref="A12:A13" r:id="rId3" display="ＡＴＣ庁舎事務室賃借料等"/>
    <hyperlink ref="A18:A19" r:id="rId4" display="水防事務組合負担金"/>
    <hyperlink ref="A20:A21" r:id="rId5" display="道路管理事務費"/>
    <hyperlink ref="A22:A23" r:id="rId6" display="地下道の管理費"/>
    <hyperlink ref="A24:A25" r:id="rId7" display="渡船場の管理費"/>
    <hyperlink ref="A26:A27" r:id="rId8" display="河底とんねるの管理費"/>
    <hyperlink ref="A28:A29" r:id="rId9" display="国直轄事業費負担金"/>
    <hyperlink ref="A30:A31" r:id="rId10" display="道路管理センター負担金"/>
    <hyperlink ref="A32:A33" r:id="rId11" display="森之宮キャンパス開所に合わせた環境整備の推進"/>
    <hyperlink ref="A34:A35" r:id="rId12" display="御堂筋の道路空間再編"/>
    <hyperlink ref="A36:A37" r:id="rId13" display="中之島通の歩行者空間整備"/>
    <hyperlink ref="A38:A39" r:id="rId14" display="なんば駅周辺における空間再編推進事業"/>
    <hyperlink ref="A40:A41" r:id="rId15" display="万博来場者の安全・円滑な移動にかかるアクセスルートの環境整備"/>
    <hyperlink ref="A42:A43" r:id="rId16" display="万博開催に向けた主要集客エリアにおける環境整備・景観向上"/>
    <hyperlink ref="A44:A45" r:id="rId17" display="デザインマンホール"/>
    <hyperlink ref="A46:A47" r:id="rId18" display="みち版・公園版　未来社会の体験"/>
    <hyperlink ref="A48:A49" r:id="rId19" display="業務効率化・生産性の向上"/>
    <hyperlink ref="A50:A51" r:id="rId20" display="デジタルデータを活用したまちづくり"/>
    <hyperlink ref="A52:A53" r:id="rId21" display="舗装維持補修"/>
    <hyperlink ref="A54:A55" r:id="rId22" display="道路施設維持補修"/>
    <hyperlink ref="A56:A57" r:id="rId23" display="https://www.city.osaka.lg.jp/kensetsu/cmsfiles/contents/0000587/587535/26.xlsx"/>
    <hyperlink ref="A58:A59" r:id="rId24" display="放置自転車対策事業(放置自転車の撤去費など)"/>
    <hyperlink ref="A60:A61" r:id="rId25" display="道路照明灯の整備"/>
    <hyperlink ref="A62:A63" r:id="rId26" display="道路区域境界線座標整備"/>
    <hyperlink ref="A64:A65" r:id="rId27" display="道路改良"/>
    <hyperlink ref="A66:A67" r:id="rId28" display="環境整備"/>
    <hyperlink ref="A68:A69" r:id="rId29" display="幹線・電線共同溝整備"/>
    <hyperlink ref="A70:A71" r:id="rId30" display="交通安全施設等整備"/>
    <hyperlink ref="A72:A73" r:id="rId31" display="街路防犯灯の整備"/>
    <hyperlink ref="A74:A75" r:id="rId32" display="事業所営繕"/>
    <hyperlink ref="A76:A77" r:id="rId33" display="車両機械整備"/>
    <hyperlink ref="A78:A79" r:id="rId34" display="行政情報化関連事業(庁内情報利用パソコン等)"/>
    <hyperlink ref="A80:A81" r:id="rId35" display="道路橋梁総合管理システム・工事積算システム"/>
    <hyperlink ref="A82:A83" r:id="rId36" display="公共施設の適正利用"/>
    <hyperlink ref="A84:A85" r:id="rId37" display="不法占拠対策"/>
    <hyperlink ref="A86:A87" r:id="rId38" display="放棄自動車対策"/>
    <hyperlink ref="A88:A89" r:id="rId39" display="道路の適正利用"/>
    <hyperlink ref="A90:A91" r:id="rId40" display="放置自転車対策事業(自転車駐車場整備)"/>
    <hyperlink ref="A92:A93" r:id="rId41" display="道路台帳管理"/>
    <hyperlink ref="A94:A95" r:id="rId42" display="御堂筋の活性化"/>
    <hyperlink ref="A96:A97" r:id="rId43" display="インフラ施策基本調査"/>
    <hyperlink ref="A98:A99" r:id="rId44" display="自転車通行環境整備"/>
    <hyperlink ref="A100:A101" r:id="rId45" display="道路高架下等駐車場管理事業"/>
    <hyperlink ref="A102:A103" r:id="rId46" display="受託事業"/>
    <hyperlink ref="A104:A105" r:id="rId47" display="夜間景観における水辺の魅力向上(端建蔵橋のライトアップ)"/>
    <hyperlink ref="A106:A107" r:id="rId48" display="万博来場者の安全・円滑な移動にかかるアクセスルートの環境整備"/>
    <hyperlink ref="A108:A109" r:id="rId49" display="万博開催に向けた主要集客エリアにおける環境整備・景観向上"/>
    <hyperlink ref="A110:A111" r:id="rId50" display="橋梁の維持管理"/>
    <hyperlink ref="A112:A113" r:id="rId51" display="老朽化橋梁の改修"/>
    <hyperlink ref="A114:A115" r:id="rId52" display="橋梁の耐震対策"/>
    <hyperlink ref="A116:A117" r:id="rId53" display="治水対策事業"/>
    <hyperlink ref="A118:A119" r:id="rId54" display="南海トラフ巨大地震・津波に伴う河川施設の耐震対策事業"/>
    <hyperlink ref="A120:A121" r:id="rId55" display="水都再生事業"/>
    <hyperlink ref="A122:A123" r:id="rId56" display="河川の維持管理"/>
    <hyperlink ref="A124:A125" r:id="rId57" display="公園管理運営費"/>
    <hyperlink ref="A126:A127" r:id="rId58" display="作業体制整備"/>
    <hyperlink ref="A128:A129" r:id="rId59" display="有料施設管理運営費"/>
    <hyperlink ref="A130:A131" r:id="rId60" display="一般園地指定管理代行料"/>
    <hyperlink ref="A132:A133" r:id="rId61" display="有料施設指定管理代行料"/>
    <hyperlink ref="A134:A135" r:id="rId62" display="都市基幹公園整備(維持補修)"/>
    <hyperlink ref="A136:A137" r:id="rId63" display="住区基幹公園整備(維持補修)"/>
    <hyperlink ref="A138:A139" r:id="rId64" display="公園施設整備(安全安心・リフレッシュ)"/>
    <hyperlink ref="A140:A141" r:id="rId65" display="公園内電気施設整備"/>
    <hyperlink ref="A142:A143" r:id="rId66" display="公園管理作業"/>
    <hyperlink ref="A144:A145" r:id="rId67" display="公園適正化対策"/>
    <hyperlink ref="A146:A147" r:id="rId68" display="公園樹・街路樹等の保全育成"/>
    <hyperlink ref="A148:A149" r:id="rId69" display="うめきた２期区域基盤整備事業(大深町地区防災公園街区整備事業)"/>
    <hyperlink ref="A150:A151" r:id="rId70" display="緑化の普及啓発事業等"/>
    <hyperlink ref="A152:A153" r:id="rId71" display="児童遊園の整備・運営"/>
    <hyperlink ref="A154:A155" r:id="rId72" display="都市公園整備計画関連調査"/>
    <hyperlink ref="A156:A157" r:id="rId73" display="道路橋梁総合管理システム・工事積算システム"/>
    <hyperlink ref="A158:A159" r:id="rId74" display="受託事業"/>
    <hyperlink ref="A160:A161" r:id="rId75" display="鶴見中央公園整備負担金の償還"/>
    <hyperlink ref="A162:A163" r:id="rId76" display="淀川河川公園整備事業"/>
    <hyperlink ref="A164:A165" r:id="rId77" display="難波宮跡公園の整備事業"/>
    <hyperlink ref="A166:A167" r:id="rId78" display="都市基幹公園等整備事業"/>
    <hyperlink ref="A168:A169" r:id="rId79" display="住区基幹公園整備事業"/>
    <hyperlink ref="A170:A171" r:id="rId80" display="万博来場者の安全・円滑な移動にかかるアクセスルートの環境整備"/>
    <hyperlink ref="A172:A173" r:id="rId81" display="万博開催に向けた主要集客エリアにおける環境整備・景観向上"/>
    <hyperlink ref="A174:A175" r:id="rId82" display="みち版・公園版　未来社会の体験"/>
    <hyperlink ref="A176:A177" r:id="rId83" display="業務効率化・生産性の向上"/>
    <hyperlink ref="A182:A183" r:id="rId84" display="天王寺動物園運営費交付金"/>
    <hyperlink ref="A184:A185" r:id="rId85" display="天王寺動物園施設整備費補助金"/>
    <hyperlink ref="A186:A187" r:id="rId86" display="天王寺動物園管理事務費"/>
    <hyperlink ref="A190:A191" r:id="rId87" display="https://www.city.osaka.lg.jp/kensetsu/cmsfiles/contents/0000587/587535/98.xlsx"/>
    <hyperlink ref="A192:A193" r:id="rId88" display="淀川左岸線(２期)事業"/>
    <hyperlink ref="A194:A195" r:id="rId89" display="天王寺大和川線整備事業(別途地方費分)"/>
    <hyperlink ref="A196:A197" r:id="rId90" display="福町十三線立体交差事業(阪神なんば線)"/>
    <hyperlink ref="A198:A199" r:id="rId91" display="万博来場者の安全・円滑な移動にかかるアクセスルートの環境整備"/>
    <hyperlink ref="A200:A201" r:id="rId92" display="道路改築事業"/>
    <hyperlink ref="A202:A203" r:id="rId93" display="密集市街地における防災・減災対策の推進に資する都市計画道路の整備"/>
    <hyperlink ref="A204:A205" r:id="rId94" display="連続立体交差事業(阪急電鉄京都線・千里線)"/>
    <hyperlink ref="A206:A207" r:id="rId95" display="うめきた２期区域基盤整備事業(ＪＲ東海道線支線地下化事業)"/>
    <hyperlink ref="A208:A209" r:id="rId96" display="大阪モノレール延伸事業"/>
    <hyperlink ref="A210:A211" r:id="rId97" display="電線類地中化事業"/>
    <hyperlink ref="A212:A213" r:id="rId98" display="歩行者専用道整備事業"/>
    <hyperlink ref="A214:A215" r:id="rId99" display="街路交通調査"/>
    <hyperlink ref="A216:A217" r:id="rId100" display="雨水処理等に要する経費"/>
    <hyperlink ref="A218:A219" r:id="rId101" display="下水道建設事業及び下水道事業債(特例措置分)等の償還に要する経費"/>
  </hyperlinks>
  <pageMargins left="0.70866141732283472" right="0.70866141732283472" top="0.78740157480314965" bottom="0.59055118110236227" header="0.31496062992125984" footer="0.31496062992125984"/>
  <pageSetup paperSize="9" scale="77" orientation="portrait" cellComments="asDisplayed" r:id="rId102"/>
  <rowBreaks count="2" manualBreakCount="2">
    <brk id="65" max="6" man="1"/>
    <brk id="18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一般会計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2022-12-19T23:19:30Z</dcterms:created>
  <dcterms:modified xsi:type="dcterms:W3CDTF">2022-12-20T02:38:46Z</dcterms:modified>
</cp:coreProperties>
</file>