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0C937E64-2829-47BE-8DC4-FFA008AC2BBB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政令会計" sheetId="83" r:id="rId1"/>
  </sheets>
  <definedNames>
    <definedName name="_xlnm.Print_Area" localSheetId="0">政令会計!$A$1:$H$19</definedName>
    <definedName name="_xlnm.Print_Area">#REF!</definedName>
    <definedName name="_xlnm.Print_Titles" localSheetId="0">政令会計!$3:$7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3" l="1"/>
  <c r="C19" i="83"/>
  <c r="C18" i="83"/>
  <c r="D10" i="83"/>
  <c r="D8" i="83"/>
  <c r="D18" i="83" s="1"/>
  <c r="D14" i="83"/>
  <c r="E17" i="83" l="1"/>
  <c r="E16" i="83"/>
  <c r="E15" i="83"/>
  <c r="E14" i="83"/>
  <c r="E13" i="83"/>
  <c r="E12" i="83"/>
  <c r="G18" i="83" l="1"/>
  <c r="F18" i="83" s="1"/>
  <c r="G19" i="83"/>
  <c r="E11" i="83" l="1"/>
  <c r="E10" i="83"/>
  <c r="E9" i="83"/>
  <c r="E19" i="83" s="1"/>
  <c r="E8" i="83"/>
  <c r="E18" i="83" s="1"/>
</calcChain>
</file>

<file path=xl/sharedStrings.xml><?xml version="1.0" encoding="utf-8"?>
<sst xmlns="http://schemas.openxmlformats.org/spreadsheetml/2006/main" count="29" uniqueCount="21">
  <si>
    <t>(単位：千円)</t>
    <phoneticPr fontId="3"/>
  </si>
  <si>
    <t>備  考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</si>
  <si>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</si>
  <si>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</si>
  <si>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</si>
  <si>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</si>
  <si>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</si>
  <si>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</si>
  <si>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</si>
  <si>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</si>
  <si>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会計名　　駐車場事業会計　　</t>
    <rPh sb="0" eb="2">
      <t>カイケイ</t>
    </rPh>
    <rPh sb="2" eb="3">
      <t>メイ</t>
    </rPh>
    <rPh sb="5" eb="8">
      <t>チュウシャジョウ</t>
    </rPh>
    <rPh sb="8" eb="10">
      <t>ジギョウ</t>
    </rPh>
    <rPh sb="10" eb="12">
      <t>カイケイ</t>
    </rPh>
    <phoneticPr fontId="3"/>
  </si>
  <si>
    <t>所属名　建設局　</t>
    <rPh sb="0" eb="2">
      <t>ショゾク</t>
    </rPh>
    <rPh sb="2" eb="3">
      <t>メイ</t>
    </rPh>
    <phoneticPr fontId="3"/>
  </si>
  <si>
    <t>道路河川部調整課</t>
  </si>
  <si>
    <t>駐車場事業費元利償還金及公債諸費</t>
  </si>
  <si>
    <t>予備費</t>
  </si>
  <si>
    <t>5 年 度</t>
    <phoneticPr fontId="3"/>
  </si>
  <si>
    <t>6 年 度</t>
    <rPh sb="2" eb="3">
      <t>ネン</t>
    </rPh>
    <rPh sb="4" eb="5">
      <t>ド</t>
    </rPh>
    <phoneticPr fontId="4"/>
  </si>
  <si>
    <t>市立駐車場管理運営費</t>
    <phoneticPr fontId="4"/>
  </si>
  <si>
    <t>都市整備事業基金積立金</t>
    <phoneticPr fontId="4"/>
  </si>
  <si>
    <t>一般会計繰出金</t>
    <phoneticPr fontId="4"/>
  </si>
  <si>
    <t>算 定 ②</t>
    <rPh sb="0" eb="1">
      <t>サン</t>
    </rPh>
    <rPh sb="2" eb="3">
      <t>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</si>
</sst>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4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vertical="center" shrinkToFit="1"/>
    </xf>
    <xf numFmtId="176" fontId="6" fillId="0" borderId="8" xfId="3" applyNumberFormat="1" applyFont="1" applyFill="1" applyBorder="1" applyAlignment="1">
      <alignment horizontal="right" vertical="center" shrinkToFit="1"/>
    </xf>
    <xf numFmtId="178" fontId="6" fillId="0" borderId="7" xfId="3" applyNumberFormat="1" applyFont="1" applyFill="1" applyBorder="1" applyAlignment="1">
      <alignment vertical="center" shrinkToFit="1"/>
    </xf>
    <xf numFmtId="177" fontId="6" fillId="0" borderId="6" xfId="3" applyNumberFormat="1" applyFont="1" applyFill="1" applyBorder="1" applyAlignment="1">
      <alignment vertical="center" shrinkToFit="1"/>
    </xf>
    <xf numFmtId="176" fontId="6" fillId="0" borderId="8" xfId="3" applyNumberFormat="1" applyFont="1" applyFill="1" applyBorder="1" applyAlignment="1">
      <alignment vertical="center" shrinkToFit="1"/>
    </xf>
    <xf numFmtId="178" fontId="6" fillId="0" borderId="6" xfId="3" applyNumberFormat="1" applyFont="1" applyFill="1" applyBorder="1" applyAlignment="1">
      <alignment vertical="center" shrinkToFit="1"/>
    </xf>
    <xf numFmtId="176" fontId="6" fillId="0" borderId="9" xfId="3" applyNumberFormat="1" applyFont="1" applyFill="1" applyBorder="1" applyAlignment="1">
      <alignment horizontal="right" vertical="center" shrinkToFit="1"/>
    </xf>
    <xf numFmtId="178" fontId="6" fillId="0" borderId="11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12" fillId="0" borderId="0" xfId="8" applyFill="1" applyAlignment="1">
      <alignment vertical="center"/>
    </xf>
    <xf numFmtId="0" fontId="12" fillId="0" borderId="0" xfId="8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12" fillId="0" borderId="19" xfId="8" applyNumberFormat="1" applyFill="1" applyBorder="1" applyAlignment="1">
      <alignment horizontal="left" vertical="center" wrapText="1"/>
    </xf>
    <xf numFmtId="176" fontId="7" fillId="0" borderId="19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12" fillId="0" borderId="7" xfId="8" applyNumberFormat="1" applyFill="1" applyBorder="1" applyAlignment="1">
      <alignment horizontal="left" vertical="center" wrapText="1"/>
    </xf>
    <xf numFmtId="176" fontId="7" fillId="0" borderId="7" xfId="3" applyNumberFormat="1" applyFont="1" applyFill="1" applyBorder="1" applyAlignment="1">
      <alignment horizontal="center" vertical="center" wrapText="1"/>
    </xf>
    <xf numFmtId="176" fontId="7" fillId="0" borderId="6" xfId="3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right" vertical="center" wrapText="1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 wrapText="1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12" fillId="0" borderId="8" xfId="8" applyNumberFormat="1" applyFill="1" applyBorder="1" applyAlignment="1">
      <alignment horizontal="left" vertical="center" wrapText="1"/>
    </xf>
    <xf numFmtId="0" fontId="12" fillId="0" borderId="6" xfId="8" applyNumberFormat="1" applyFill="1" applyBorder="1" applyAlignment="1">
      <alignment horizontal="left" vertical="center" wrapText="1"/>
    </xf>
    <xf numFmtId="176" fontId="7" fillId="0" borderId="8" xfId="3" applyNumberFormat="1" applyFont="1" applyFill="1" applyBorder="1" applyAlignment="1">
      <alignment horizontal="center"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ensetsu/cmsfiles/contents/0000615/615014/03.xlsx" TargetMode="External"/><Relationship Id="rId2" Type="http://schemas.openxmlformats.org/officeDocument/2006/relationships/hyperlink" Target="https://www.city.osaka.lg.jp/kensetsu/cmsfiles/contents/0000615/615014/02.xlsx" TargetMode="External"/><Relationship Id="rId1" Type="http://schemas.openxmlformats.org/officeDocument/2006/relationships/hyperlink" Target="https://www.city.osaka.lg.jp/kensetsu/cmsfiles/contents/0000615/615014/0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kensetsu/cmsfiles/contents/0000615/615014/05.xlsx" TargetMode="External"/><Relationship Id="rId4" Type="http://schemas.openxmlformats.org/officeDocument/2006/relationships/hyperlink" Target="https://www.city.osaka.lg.jp/kensetsu/cmsfiles/contents/0000615/615014/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5"/>
  <sheetViews>
    <sheetView tabSelected="1" view="pageBreakPreview" zoomScaleNormal="100" zoomScaleSheetLayoutView="100" workbookViewId="0">
      <selection activeCell="J22" sqref="J22"/>
    </sheetView>
  </sheetViews>
  <sheetFormatPr defaultColWidth="8.625" defaultRowHeight="18" customHeight="1"/>
  <cols>
    <col min="1" max="1" width="23.75" style="2" customWidth="1"/>
    <col min="2" max="2" width="17.5" style="2" customWidth="1"/>
    <col min="3" max="3" width="12.5" style="2" customWidth="1"/>
    <col min="4" max="5" width="12.5" style="3" customWidth="1"/>
    <col min="6" max="6" width="6.25" style="4" customWidth="1"/>
    <col min="7" max="7" width="9.375" style="4" customWidth="1"/>
    <col min="8" max="8" width="3.25" style="4" bestFit="1" customWidth="1"/>
    <col min="9" max="9" width="7.375" style="4" bestFit="1" customWidth="1"/>
    <col min="10" max="10" width="73.625" style="4" customWidth="1"/>
    <col min="11" max="11" width="9.125" style="4" customWidth="1"/>
    <col min="12" max="219" width="8.625" style="4" customWidth="1"/>
    <col min="220" max="16384" width="8.625" style="4"/>
  </cols>
  <sheetData>
    <row r="1" spans="1:11" ht="18" customHeight="1">
      <c r="A1" s="1" t="s">
        <v>8</v>
      </c>
      <c r="E1" s="2"/>
      <c r="F1" s="29"/>
      <c r="G1" s="29"/>
    </row>
    <row r="2" spans="1:11" ht="15" customHeight="1">
      <c r="E2" s="2"/>
    </row>
    <row r="3" spans="1:11" ht="18" customHeight="1">
      <c r="A3" s="5" t="s">
        <v>10</v>
      </c>
      <c r="B3" s="4"/>
      <c r="C3" s="4"/>
      <c r="D3" s="5"/>
      <c r="E3" s="5"/>
      <c r="G3" s="24" t="s">
        <v>11</v>
      </c>
    </row>
    <row r="4" spans="1:11" ht="10.5" customHeight="1">
      <c r="B4" s="4"/>
      <c r="C4" s="4"/>
      <c r="D4" s="5"/>
      <c r="E4" s="5"/>
    </row>
    <row r="5" spans="1:11" ht="27" customHeight="1" thickBot="1">
      <c r="C5" s="48" t="s">
        <v>9</v>
      </c>
      <c r="D5" s="48"/>
      <c r="E5" s="6"/>
      <c r="G5" s="8" t="s">
        <v>0</v>
      </c>
      <c r="J5" s="33"/>
      <c r="K5" s="33"/>
    </row>
    <row r="6" spans="1:11" ht="15" customHeight="1">
      <c r="A6" s="49" t="s">
        <v>5</v>
      </c>
      <c r="B6" s="51" t="s">
        <v>6</v>
      </c>
      <c r="C6" s="30" t="s">
        <v>15</v>
      </c>
      <c r="D6" s="9" t="s">
        <v>16</v>
      </c>
      <c r="E6" s="30" t="s">
        <v>3</v>
      </c>
      <c r="F6" s="52" t="s">
        <v>1</v>
      </c>
      <c r="G6" s="53"/>
    </row>
    <row r="7" spans="1:11" ht="15" customHeight="1">
      <c r="A7" s="50"/>
      <c r="B7" s="50"/>
      <c r="C7" s="31" t="s">
        <v>7</v>
      </c>
      <c r="D7" s="32" t="s">
        <v>20</v>
      </c>
      <c r="E7" s="31" t="s">
        <v>4</v>
      </c>
      <c r="F7" s="54"/>
      <c r="G7" s="55"/>
    </row>
    <row r="8" spans="1:11" ht="15" customHeight="1">
      <c r="A8" s="56" t="s">
        <v>17</v>
      </c>
      <c r="B8" s="58" t="s">
        <v>12</v>
      </c>
      <c r="C8" s="10">
        <v>1261960</v>
      </c>
      <c r="D8" s="10">
        <f>1684748+70380</f>
        <v>1755128</v>
      </c>
      <c r="E8" s="10">
        <f t="shared" ref="E8:E11" si="0">+D8-C8</f>
        <v>493168</v>
      </c>
      <c r="F8" s="40" t="s">
        <v>2</v>
      </c>
      <c r="G8" s="25"/>
      <c r="I8" s="35"/>
      <c r="J8" s="34"/>
      <c r="K8" s="34"/>
    </row>
    <row r="9" spans="1:11" ht="15" customHeight="1">
      <c r="A9" s="57"/>
      <c r="B9" s="47"/>
      <c r="C9" s="12">
        <v>0</v>
      </c>
      <c r="D9" s="12">
        <v>0</v>
      </c>
      <c r="E9" s="13">
        <f t="shared" si="0"/>
        <v>0</v>
      </c>
      <c r="F9" s="44"/>
      <c r="G9" s="26"/>
      <c r="I9" s="35"/>
      <c r="J9" s="35"/>
      <c r="K9" s="35"/>
    </row>
    <row r="10" spans="1:11" ht="15" customHeight="1">
      <c r="A10" s="42" t="s">
        <v>18</v>
      </c>
      <c r="B10" s="43" t="s">
        <v>12</v>
      </c>
      <c r="C10" s="14">
        <v>100</v>
      </c>
      <c r="D10" s="14">
        <f>100-34</f>
        <v>66</v>
      </c>
      <c r="E10" s="10">
        <f t="shared" si="0"/>
        <v>-34</v>
      </c>
      <c r="F10" s="40" t="s">
        <v>2</v>
      </c>
      <c r="G10" s="25"/>
      <c r="I10" s="35"/>
      <c r="J10" s="34"/>
    </row>
    <row r="11" spans="1:11" ht="15" customHeight="1">
      <c r="A11" s="42"/>
      <c r="B11" s="43"/>
      <c r="C11" s="15">
        <v>0</v>
      </c>
      <c r="D11" s="15">
        <v>0</v>
      </c>
      <c r="E11" s="13">
        <f t="shared" si="0"/>
        <v>0</v>
      </c>
      <c r="F11" s="44"/>
      <c r="G11" s="26"/>
      <c r="I11" s="35"/>
      <c r="J11" s="35"/>
    </row>
    <row r="12" spans="1:11" ht="15" customHeight="1">
      <c r="A12" s="42" t="s">
        <v>13</v>
      </c>
      <c r="B12" s="43" t="s">
        <v>12</v>
      </c>
      <c r="C12" s="14">
        <v>52</v>
      </c>
      <c r="D12" s="14">
        <v>52</v>
      </c>
      <c r="E12" s="10">
        <f t="shared" ref="E12:E15" si="1">+D12-C12</f>
        <v>0</v>
      </c>
      <c r="F12" s="40" t="s">
        <v>2</v>
      </c>
      <c r="G12" s="25"/>
      <c r="I12" s="35"/>
      <c r="J12" s="34"/>
    </row>
    <row r="13" spans="1:11" ht="15" customHeight="1">
      <c r="A13" s="42"/>
      <c r="B13" s="43"/>
      <c r="C13" s="15">
        <v>0</v>
      </c>
      <c r="D13" s="15">
        <v>0</v>
      </c>
      <c r="E13" s="13">
        <f t="shared" si="1"/>
        <v>0</v>
      </c>
      <c r="F13" s="44"/>
      <c r="G13" s="26"/>
      <c r="I13" s="35"/>
      <c r="J13" s="35"/>
    </row>
    <row r="14" spans="1:11" ht="15" customHeight="1">
      <c r="A14" s="42" t="s">
        <v>19</v>
      </c>
      <c r="B14" s="43" t="s">
        <v>12</v>
      </c>
      <c r="C14" s="14">
        <v>1514193</v>
      </c>
      <c r="D14" s="14">
        <f>1020988-70380</f>
        <v>950608</v>
      </c>
      <c r="E14" s="10">
        <f t="shared" si="1"/>
        <v>-563585</v>
      </c>
      <c r="F14" s="40" t="s">
        <v>2</v>
      </c>
      <c r="G14" s="25"/>
      <c r="I14" s="35"/>
      <c r="J14" s="34"/>
    </row>
    <row r="15" spans="1:11" ht="15" customHeight="1">
      <c r="A15" s="42"/>
      <c r="B15" s="43"/>
      <c r="C15" s="15">
        <v>0</v>
      </c>
      <c r="D15" s="15">
        <v>0</v>
      </c>
      <c r="E15" s="13">
        <f t="shared" si="1"/>
        <v>0</v>
      </c>
      <c r="F15" s="44"/>
      <c r="G15" s="26"/>
      <c r="I15" s="35"/>
      <c r="J15" s="35"/>
    </row>
    <row r="16" spans="1:11" ht="15" customHeight="1">
      <c r="A16" s="45" t="s">
        <v>14</v>
      </c>
      <c r="B16" s="46" t="s">
        <v>12</v>
      </c>
      <c r="C16" s="10">
        <v>1000</v>
      </c>
      <c r="D16" s="10">
        <v>1000</v>
      </c>
      <c r="E16" s="10">
        <f t="shared" ref="E16:E17" si="2">+D16-C16</f>
        <v>0</v>
      </c>
      <c r="F16" s="40" t="s">
        <v>2</v>
      </c>
      <c r="G16" s="25"/>
      <c r="I16" s="35"/>
      <c r="J16" s="34"/>
    </row>
    <row r="17" spans="1:10" ht="15" customHeight="1">
      <c r="A17" s="45"/>
      <c r="B17" s="47"/>
      <c r="C17" s="12">
        <v>0</v>
      </c>
      <c r="D17" s="12">
        <v>0</v>
      </c>
      <c r="E17" s="13">
        <f t="shared" si="2"/>
        <v>0</v>
      </c>
      <c r="F17" s="44"/>
      <c r="G17" s="26"/>
      <c r="I17" s="35"/>
      <c r="J17" s="35"/>
    </row>
    <row r="18" spans="1:10" ht="15" customHeight="1">
      <c r="A18" s="36"/>
      <c r="B18" s="37"/>
      <c r="C18" s="14">
        <f>SUM(C8,C10,C12,,C14,C16)</f>
        <v>2777305</v>
      </c>
      <c r="D18" s="14">
        <f t="shared" ref="D18:E18" si="3">SUM(D8,D10,D12,,D14,D16)</f>
        <v>2706854</v>
      </c>
      <c r="E18" s="11">
        <f t="shared" si="3"/>
        <v>-70451</v>
      </c>
      <c r="F18" s="40" t="str">
        <f>IF(G18="　","　","区ＣＭ")</f>
        <v>　</v>
      </c>
      <c r="G18" s="16" t="str">
        <f>IF(SUMIF(I8:I17,I18,G8:G17)=0,"　",SUMIF(I8:I17,I18,G8:G17))</f>
        <v>　</v>
      </c>
    </row>
    <row r="19" spans="1:10" ht="15" customHeight="1" thickBot="1">
      <c r="A19" s="38"/>
      <c r="B19" s="39"/>
      <c r="C19" s="17">
        <f>SUM(C9,,C11,C13,C15,C17)</f>
        <v>0</v>
      </c>
      <c r="D19" s="17">
        <f t="shared" ref="D19:E19" si="4">SUM(D9,,D11,D13,D15,D17)</f>
        <v>0</v>
      </c>
      <c r="E19" s="18">
        <f t="shared" si="4"/>
        <v>0</v>
      </c>
      <c r="F19" s="41"/>
      <c r="G19" s="19" t="str">
        <f>IF(SUMIF(I8:I17,I19,G8:G17)=0,"　",SUMIF(I8:I17,I19,G8:G17))</f>
        <v>　</v>
      </c>
    </row>
    <row r="20" spans="1:10" ht="12.75">
      <c r="A20" s="28"/>
      <c r="B20" s="28"/>
      <c r="C20" s="20"/>
      <c r="D20" s="21"/>
      <c r="E20" s="21"/>
    </row>
    <row r="21" spans="1:10" ht="18" customHeight="1">
      <c r="A21" s="27"/>
      <c r="B21" s="23"/>
      <c r="D21" s="7"/>
      <c r="E21" s="7"/>
    </row>
    <row r="22" spans="1:10" ht="18" customHeight="1">
      <c r="D22" s="7"/>
      <c r="E22" s="7"/>
      <c r="F22" s="22"/>
    </row>
    <row r="23" spans="1:10" ht="18" customHeight="1">
      <c r="B23" s="23"/>
      <c r="D23" s="7"/>
      <c r="E23" s="7"/>
      <c r="F23" s="22"/>
    </row>
    <row r="24" spans="1:10" ht="18" customHeight="1">
      <c r="D24" s="7"/>
      <c r="E24" s="7"/>
      <c r="F24" s="22"/>
    </row>
    <row r="25" spans="1:10" ht="18" customHeight="1">
      <c r="D25" s="7"/>
      <c r="E25" s="7"/>
      <c r="F25" s="22"/>
    </row>
  </sheetData>
  <mergeCells count="32">
    <mergeCell ref="I8:I9"/>
    <mergeCell ref="I10:I11"/>
    <mergeCell ref="I12:I13"/>
    <mergeCell ref="I14:I15"/>
    <mergeCell ref="I16:I17"/>
    <mergeCell ref="C5:D5"/>
    <mergeCell ref="A6:A7"/>
    <mergeCell ref="B6:B7"/>
    <mergeCell ref="F6:G7"/>
    <mergeCell ref="A8:A9"/>
    <mergeCell ref="B8:B9"/>
    <mergeCell ref="F8:F9"/>
    <mergeCell ref="A18:B19"/>
    <mergeCell ref="F18:F19"/>
    <mergeCell ref="A10:A11"/>
    <mergeCell ref="B10:B11"/>
    <mergeCell ref="F10:F11"/>
    <mergeCell ref="A12:A13"/>
    <mergeCell ref="B12:B13"/>
    <mergeCell ref="F12:F13"/>
    <mergeCell ref="A14:A15"/>
    <mergeCell ref="B14:B15"/>
    <mergeCell ref="F14:F15"/>
    <mergeCell ref="A16:A17"/>
    <mergeCell ref="B16:B17"/>
    <mergeCell ref="F16:F17"/>
    <mergeCell ref="J16:J17"/>
    <mergeCell ref="K8:K9"/>
    <mergeCell ref="J8:J9"/>
    <mergeCell ref="J10:J11"/>
    <mergeCell ref="J12:J13"/>
    <mergeCell ref="J14:J15"/>
  </mergeCells>
  <phoneticPr fontId="4"/>
  <dataValidations count="1">
    <dataValidation type="list" allowBlank="1" showInputMessage="1" showErrorMessage="1" sqref="F8:F17" xr:uid="{00000000-0002-0000-0000-000001000000}">
      <formula1>"　　,区ＣＭ"</formula1>
    </dataValidation>
  </dataValidations>
  <hyperlinks>
    <hyperlink ref="A8:A9" r:id="rId1" display="市立駐車場管理運営費" xr:uid="{59DC8729-A65B-4DE1-B06C-6582102E4FC3}"/>
    <hyperlink ref="A10:A11" r:id="rId2" display="都市整備事業基金積立金" xr:uid="{A76C2BA4-F21A-4EE0-A6C0-6F49FA9E3956}"/>
    <hyperlink ref="A12:A13" r:id="rId3" display="駐車場事業費元利償還金及公債諸費" xr:uid="{4C0BA7E2-6EF9-4E5B-B288-6F931FF1F24C}"/>
    <hyperlink ref="A14:A15" r:id="rId4" display="一般会計繰出金" xr:uid="{7CD40470-9E7A-4F5E-8C6B-380CA5DD2DB3}"/>
    <hyperlink ref="A16:A17" r:id="rId5" display="予備費" xr:uid="{B8B6E328-4705-4514-B0C2-EC4F20988D0A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政令会計</vt:lpstr>
      <vt:lpstr>政令会計!Print_Area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2023-12-21T04:17:51Z</dcterms:modified>
</cp:coreProperties>
</file>