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6A261D82-EC70-4F62-96B7-9C208170AE81}" xr6:coauthVersionLast="47" xr6:coauthVersionMax="47" xr10:uidLastSave="{00000000-0000-0000-0000-000000000000}"/>
  <bookViews>
    <workbookView xWindow="-23148" yWindow="-2628" windowWidth="23256" windowHeight="12456" xr2:uid="{00000000-000D-0000-FFFF-FFFF00000000}"/>
  </bookViews>
  <sheets>
    <sheet name="歳入一覧" sheetId="1" r:id="rId1"/>
  </sheets>
  <definedNames>
    <definedName name="①">#REF!</definedName>
    <definedName name="①1">#REF!</definedName>
    <definedName name="①2">#REF!</definedName>
    <definedName name="②1">#REF!</definedName>
    <definedName name="②2">#REF!</definedName>
    <definedName name="③1">#REF!</definedName>
    <definedName name="③2">#REF!</definedName>
    <definedName name="④1">#REF!</definedName>
    <definedName name="④2">#REF!</definedName>
    <definedName name="⑥1">#REF!</definedName>
    <definedName name="a">#REF!</definedName>
    <definedName name="b">#REF!</definedName>
    <definedName name="d">#REF!</definedName>
    <definedName name="_xlnm.Print_Titles" localSheetId="0">歳入一覧!$1:$7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G89" i="1"/>
  <c r="I90" i="1"/>
  <c r="A90" i="1"/>
  <c r="H38" i="1"/>
  <c r="G38" i="1"/>
  <c r="I38" i="1" s="1"/>
  <c r="I39" i="1"/>
  <c r="A39" i="1"/>
  <c r="A38" i="1"/>
  <c r="H31" i="1"/>
  <c r="G31" i="1"/>
  <c r="I32" i="1"/>
  <c r="A32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7" i="1"/>
  <c r="A36" i="1"/>
  <c r="A35" i="1"/>
  <c r="A34" i="1"/>
  <c r="A33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H25" i="1"/>
  <c r="G25" i="1"/>
  <c r="I26" i="1"/>
  <c r="I24" i="1"/>
  <c r="I27" i="1"/>
  <c r="H35" i="1"/>
  <c r="I31" i="1" l="1"/>
  <c r="I25" i="1"/>
  <c r="I95" i="1"/>
  <c r="I94" i="1"/>
  <c r="G35" i="1" l="1"/>
  <c r="H44" i="1" l="1"/>
  <c r="H43" i="1" s="1"/>
  <c r="G44" i="1"/>
  <c r="G43" i="1" s="1"/>
  <c r="I42" i="1"/>
  <c r="I41" i="1" s="1"/>
  <c r="I40" i="1" s="1"/>
  <c r="H41" i="1"/>
  <c r="H40" i="1" s="1"/>
  <c r="G41" i="1"/>
  <c r="G40" i="1" s="1"/>
  <c r="I44" i="1" l="1"/>
  <c r="I43" i="1" s="1"/>
  <c r="G48" i="1" l="1"/>
  <c r="G47" i="1" s="1"/>
  <c r="H48" i="1"/>
  <c r="H47" i="1" s="1"/>
  <c r="I49" i="1"/>
  <c r="I48" i="1" s="1"/>
  <c r="I47" i="1" s="1"/>
  <c r="H34" i="1"/>
  <c r="H33" i="1" s="1"/>
  <c r="G34" i="1" l="1"/>
  <c r="G33" i="1" s="1"/>
  <c r="I37" i="1"/>
  <c r="H103" i="1"/>
  <c r="I60" i="1"/>
  <c r="I59" i="1" s="1"/>
  <c r="H59" i="1"/>
  <c r="G59" i="1"/>
  <c r="I58" i="1"/>
  <c r="I57" i="1" s="1"/>
  <c r="H57" i="1"/>
  <c r="G57" i="1"/>
  <c r="I52" i="1"/>
  <c r="I51" i="1" s="1"/>
  <c r="H51" i="1"/>
  <c r="G51" i="1"/>
  <c r="I97" i="1"/>
  <c r="I92" i="1"/>
  <c r="H84" i="1"/>
  <c r="G84" i="1"/>
  <c r="H79" i="1"/>
  <c r="G79" i="1"/>
  <c r="H16" i="1"/>
  <c r="G16" i="1"/>
  <c r="H10" i="1"/>
  <c r="G10" i="1"/>
  <c r="G56" i="1" l="1"/>
  <c r="I56" i="1"/>
  <c r="H56" i="1"/>
  <c r="I96" i="1"/>
  <c r="I20" i="1" l="1"/>
  <c r="I19" i="1"/>
  <c r="I18" i="1"/>
  <c r="I17" i="1"/>
  <c r="I14" i="1"/>
  <c r="I13" i="1"/>
  <c r="I12" i="1"/>
  <c r="I11" i="1"/>
  <c r="I104" i="1"/>
  <c r="I102" i="1"/>
  <c r="I101" i="1"/>
  <c r="H9" i="1"/>
  <c r="G9" i="1"/>
  <c r="I10" i="1" l="1"/>
  <c r="I16" i="1"/>
  <c r="I29" i="1"/>
  <c r="G23" i="1"/>
  <c r="H100" i="1"/>
  <c r="G100" i="1"/>
  <c r="I54" i="1"/>
  <c r="H99" i="1" l="1"/>
  <c r="H98" i="1" s="1"/>
  <c r="I103" i="1"/>
  <c r="I100" i="1" s="1"/>
  <c r="H23" i="1" l="1"/>
  <c r="H88" i="1"/>
  <c r="H87" i="1" s="1"/>
  <c r="H83" i="1"/>
  <c r="H78" i="1"/>
  <c r="H75" i="1"/>
  <c r="H73" i="1"/>
  <c r="H70" i="1"/>
  <c r="H69" i="1" s="1"/>
  <c r="H66" i="1"/>
  <c r="H65" i="1" s="1"/>
  <c r="H64" i="1" s="1"/>
  <c r="H62" i="1"/>
  <c r="H61" i="1" s="1"/>
  <c r="H55" i="1" s="1"/>
  <c r="H53" i="1"/>
  <c r="H50" i="1" s="1"/>
  <c r="H46" i="1" s="1"/>
  <c r="H15" i="1"/>
  <c r="H8" i="1" s="1"/>
  <c r="H22" i="1" l="1"/>
  <c r="H21" i="1" s="1"/>
  <c r="H77" i="1"/>
  <c r="H72" i="1"/>
  <c r="H68" i="1" s="1"/>
  <c r="H105" i="1" l="1"/>
  <c r="G99" i="1"/>
  <c r="G98" i="1" s="1"/>
  <c r="G88" i="1"/>
  <c r="G87" i="1" s="1"/>
  <c r="G83" i="1"/>
  <c r="G78" i="1"/>
  <c r="G75" i="1"/>
  <c r="G73" i="1"/>
  <c r="G70" i="1"/>
  <c r="G69" i="1" s="1"/>
  <c r="G66" i="1"/>
  <c r="G65" i="1" s="1"/>
  <c r="G64" i="1" s="1"/>
  <c r="G62" i="1"/>
  <c r="G61" i="1" s="1"/>
  <c r="G55" i="1" s="1"/>
  <c r="G53" i="1"/>
  <c r="G50" i="1" s="1"/>
  <c r="G46" i="1" s="1"/>
  <c r="G15" i="1"/>
  <c r="G8" i="1" s="1"/>
  <c r="G72" i="1" l="1"/>
  <c r="G68" i="1" s="1"/>
  <c r="G77" i="1"/>
  <c r="I89" i="1"/>
  <c r="I36" i="1"/>
  <c r="I35" i="1" s="1"/>
  <c r="I34" i="1" s="1"/>
  <c r="I33" i="1" s="1"/>
  <c r="I30" i="1"/>
  <c r="I85" i="1" l="1"/>
  <c r="I93" i="1" l="1"/>
  <c r="I91" i="1"/>
  <c r="I86" i="1"/>
  <c r="I84" i="1" s="1"/>
  <c r="I82" i="1"/>
  <c r="I81" i="1"/>
  <c r="I80" i="1"/>
  <c r="I76" i="1"/>
  <c r="I75" i="1" s="1"/>
  <c r="I74" i="1"/>
  <c r="I73" i="1" s="1"/>
  <c r="I71" i="1"/>
  <c r="I70" i="1" s="1"/>
  <c r="I69" i="1" s="1"/>
  <c r="I67" i="1"/>
  <c r="I66" i="1" s="1"/>
  <c r="I65" i="1" s="1"/>
  <c r="I64" i="1" s="1"/>
  <c r="I63" i="1"/>
  <c r="I62" i="1" s="1"/>
  <c r="I61" i="1" s="1"/>
  <c r="I55" i="1" s="1"/>
  <c r="I53" i="1"/>
  <c r="I50" i="1" s="1"/>
  <c r="I46" i="1" s="1"/>
  <c r="I79" i="1" l="1"/>
  <c r="I78" i="1" s="1"/>
  <c r="I83" i="1"/>
  <c r="I88" i="1"/>
  <c r="I87" i="1" s="1"/>
  <c r="I72" i="1"/>
  <c r="I68" i="1" s="1"/>
  <c r="I99" i="1"/>
  <c r="I98" i="1" s="1"/>
  <c r="I45" i="1"/>
  <c r="I77" i="1" l="1"/>
  <c r="I9" i="1"/>
  <c r="I15" i="1"/>
  <c r="I8" i="1" l="1"/>
  <c r="I28" i="1"/>
  <c r="I23" i="1" s="1"/>
  <c r="G22" i="1"/>
  <c r="I22" i="1" l="1"/>
  <c r="I21" i="1" s="1"/>
  <c r="I105" i="1" s="1"/>
  <c r="G21" i="1"/>
  <c r="G105" i="1" s="1"/>
</calcChain>
</file>

<file path=xl/sharedStrings.xml><?xml version="1.0" encoding="utf-8"?>
<sst xmlns="http://schemas.openxmlformats.org/spreadsheetml/2006/main" count="145" uniqueCount="145">
  <si>
    <t>科目</t>
    <rPh sb="0" eb="2">
      <t>カモク</t>
    </rPh>
    <phoneticPr fontId="5"/>
  </si>
  <si>
    <t>増減</t>
    <rPh sb="0" eb="2">
      <t>ゾウゲン</t>
    </rPh>
    <phoneticPr fontId="5"/>
  </si>
  <si>
    <t>1項　使用料</t>
    <rPh sb="1" eb="2">
      <t>コウ</t>
    </rPh>
    <rPh sb="3" eb="6">
      <t>シヨウリョウ</t>
    </rPh>
    <phoneticPr fontId="3"/>
  </si>
  <si>
    <t>4節　其他使用料</t>
    <rPh sb="1" eb="2">
      <t>セツ</t>
    </rPh>
    <rPh sb="3" eb="5">
      <t>ソノタ</t>
    </rPh>
    <rPh sb="5" eb="8">
      <t>シヨウリョウ</t>
    </rPh>
    <phoneticPr fontId="3"/>
  </si>
  <si>
    <t>3節　公園使用料</t>
    <rPh sb="1" eb="2">
      <t>セツ</t>
    </rPh>
    <rPh sb="3" eb="5">
      <t>コウエン</t>
    </rPh>
    <rPh sb="5" eb="8">
      <t>シヨウリョウ</t>
    </rPh>
    <phoneticPr fontId="3"/>
  </si>
  <si>
    <t>7目　土木使用料</t>
    <rPh sb="1" eb="2">
      <t>モク</t>
    </rPh>
    <rPh sb="3" eb="5">
      <t>ドボク</t>
    </rPh>
    <rPh sb="5" eb="8">
      <t>シヨウリョウ</t>
    </rPh>
    <phoneticPr fontId="3"/>
  </si>
  <si>
    <t>1節　道路使用料</t>
    <rPh sb="1" eb="2">
      <t>セツ</t>
    </rPh>
    <rPh sb="3" eb="5">
      <t>ドウロ</t>
    </rPh>
    <rPh sb="5" eb="8">
      <t>シヨウリョウ</t>
    </rPh>
    <phoneticPr fontId="3"/>
  </si>
  <si>
    <t>2節　河川使用料</t>
    <rPh sb="1" eb="2">
      <t>セツ</t>
    </rPh>
    <rPh sb="3" eb="5">
      <t>カセン</t>
    </rPh>
    <rPh sb="5" eb="8">
      <t>シヨウリョウ</t>
    </rPh>
    <phoneticPr fontId="3"/>
  </si>
  <si>
    <t>2節　道路手数料</t>
    <rPh sb="1" eb="2">
      <t>セツ</t>
    </rPh>
    <rPh sb="3" eb="5">
      <t>ドウロ</t>
    </rPh>
    <rPh sb="5" eb="7">
      <t>テスウ</t>
    </rPh>
    <rPh sb="7" eb="8">
      <t>リョウ</t>
    </rPh>
    <phoneticPr fontId="3"/>
  </si>
  <si>
    <t>7目　土木手数料</t>
    <rPh sb="1" eb="2">
      <t>モク</t>
    </rPh>
    <rPh sb="3" eb="5">
      <t>ドボク</t>
    </rPh>
    <rPh sb="5" eb="7">
      <t>テスウ</t>
    </rPh>
    <rPh sb="7" eb="8">
      <t>リョウ</t>
    </rPh>
    <phoneticPr fontId="3"/>
  </si>
  <si>
    <t>1節　屋外広告物手数料</t>
    <rPh sb="1" eb="2">
      <t>セツ</t>
    </rPh>
    <rPh sb="3" eb="5">
      <t>オクガイ</t>
    </rPh>
    <rPh sb="5" eb="7">
      <t>コウコク</t>
    </rPh>
    <rPh sb="7" eb="8">
      <t>ブツ</t>
    </rPh>
    <rPh sb="8" eb="10">
      <t>テスウ</t>
    </rPh>
    <rPh sb="10" eb="11">
      <t>リョウ</t>
    </rPh>
    <phoneticPr fontId="3"/>
  </si>
  <si>
    <t>4節　其他手数料</t>
    <rPh sb="1" eb="2">
      <t>セツ</t>
    </rPh>
    <rPh sb="3" eb="5">
      <t>ソノタ</t>
    </rPh>
    <rPh sb="5" eb="8">
      <t>テスウリョウ</t>
    </rPh>
    <phoneticPr fontId="3"/>
  </si>
  <si>
    <t>3節　河川費補助金</t>
    <rPh sb="1" eb="2">
      <t>セツ</t>
    </rPh>
    <rPh sb="3" eb="5">
      <t>カセン</t>
    </rPh>
    <rPh sb="5" eb="6">
      <t>ヒ</t>
    </rPh>
    <rPh sb="6" eb="9">
      <t>ホジョキン</t>
    </rPh>
    <phoneticPr fontId="3"/>
  </si>
  <si>
    <t>2項　府補助金</t>
    <rPh sb="1" eb="2">
      <t>コウ</t>
    </rPh>
    <rPh sb="3" eb="4">
      <t>フ</t>
    </rPh>
    <rPh sb="4" eb="7">
      <t>ホジョキン</t>
    </rPh>
    <phoneticPr fontId="3"/>
  </si>
  <si>
    <t>1節　緑化行政事務費交付金</t>
    <rPh sb="1" eb="2">
      <t>セツ</t>
    </rPh>
    <rPh sb="3" eb="5">
      <t>リョクカ</t>
    </rPh>
    <rPh sb="5" eb="7">
      <t>ギョウセイ</t>
    </rPh>
    <rPh sb="7" eb="10">
      <t>ジムヒ</t>
    </rPh>
    <rPh sb="10" eb="13">
      <t>コウフキン</t>
    </rPh>
    <phoneticPr fontId="3"/>
  </si>
  <si>
    <t>2項　利子及配当金収入</t>
    <rPh sb="1" eb="2">
      <t>コウ</t>
    </rPh>
    <rPh sb="3" eb="5">
      <t>リシ</t>
    </rPh>
    <rPh sb="5" eb="6">
      <t>オヨ</t>
    </rPh>
    <rPh sb="6" eb="9">
      <t>ハイトウキン</t>
    </rPh>
    <rPh sb="9" eb="11">
      <t>シュウニュウ</t>
    </rPh>
    <phoneticPr fontId="3"/>
  </si>
  <si>
    <t>1節　蓄積基金利子</t>
    <rPh sb="1" eb="2">
      <t>セツ</t>
    </rPh>
    <rPh sb="3" eb="5">
      <t>チクセキ</t>
    </rPh>
    <rPh sb="5" eb="7">
      <t>キキン</t>
    </rPh>
    <rPh sb="7" eb="9">
      <t>リシ</t>
    </rPh>
    <phoneticPr fontId="3"/>
  </si>
  <si>
    <t>1項　特別会計繰入金</t>
    <rPh sb="1" eb="2">
      <t>コウ</t>
    </rPh>
    <rPh sb="3" eb="5">
      <t>トクベツ</t>
    </rPh>
    <rPh sb="5" eb="7">
      <t>カイケイ</t>
    </rPh>
    <rPh sb="7" eb="9">
      <t>クリイレ</t>
    </rPh>
    <rPh sb="9" eb="10">
      <t>キン</t>
    </rPh>
    <phoneticPr fontId="3"/>
  </si>
  <si>
    <t>1節　負担金</t>
    <rPh sb="1" eb="2">
      <t>セツ</t>
    </rPh>
    <rPh sb="3" eb="6">
      <t>フタンキン</t>
    </rPh>
    <phoneticPr fontId="3"/>
  </si>
  <si>
    <t>3項　蓄積基金繰入金</t>
    <rPh sb="1" eb="2">
      <t>コウ</t>
    </rPh>
    <rPh sb="3" eb="5">
      <t>チクセキ</t>
    </rPh>
    <rPh sb="5" eb="7">
      <t>キキン</t>
    </rPh>
    <rPh sb="7" eb="9">
      <t>クリイレ</t>
    </rPh>
    <rPh sb="9" eb="10">
      <t>キン</t>
    </rPh>
    <phoneticPr fontId="3"/>
  </si>
  <si>
    <t>1節　花と緑のまちづくり推進基金繰入金</t>
    <rPh sb="1" eb="2">
      <t>セツ</t>
    </rPh>
    <rPh sb="3" eb="4">
      <t>ハナ</t>
    </rPh>
    <rPh sb="5" eb="6">
      <t>ミドリ</t>
    </rPh>
    <rPh sb="12" eb="14">
      <t>スイシン</t>
    </rPh>
    <rPh sb="14" eb="16">
      <t>キキン</t>
    </rPh>
    <rPh sb="16" eb="18">
      <t>クリイレ</t>
    </rPh>
    <rPh sb="18" eb="19">
      <t>キン</t>
    </rPh>
    <phoneticPr fontId="3"/>
  </si>
  <si>
    <t>1節　都市整備事業基金繰入金</t>
    <rPh sb="1" eb="2">
      <t>セツ</t>
    </rPh>
    <rPh sb="3" eb="5">
      <t>トシ</t>
    </rPh>
    <rPh sb="5" eb="7">
      <t>セイビ</t>
    </rPh>
    <rPh sb="7" eb="9">
      <t>ジギョウ</t>
    </rPh>
    <rPh sb="9" eb="11">
      <t>キキン</t>
    </rPh>
    <rPh sb="11" eb="13">
      <t>クリイレ</t>
    </rPh>
    <rPh sb="13" eb="14">
      <t>キン</t>
    </rPh>
    <phoneticPr fontId="3"/>
  </si>
  <si>
    <t>3項　貸付金元利収入</t>
    <rPh sb="1" eb="2">
      <t>コウ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3"/>
  </si>
  <si>
    <t>4項　受託事業収入</t>
    <rPh sb="1" eb="2">
      <t>コウ</t>
    </rPh>
    <rPh sb="3" eb="5">
      <t>ジュタク</t>
    </rPh>
    <rPh sb="5" eb="7">
      <t>ジギョウ</t>
    </rPh>
    <rPh sb="7" eb="9">
      <t>シュウニュウ</t>
    </rPh>
    <phoneticPr fontId="3"/>
  </si>
  <si>
    <t>1目　受託事業収入</t>
    <rPh sb="1" eb="2">
      <t>モク</t>
    </rPh>
    <rPh sb="3" eb="5">
      <t>ジュタク</t>
    </rPh>
    <rPh sb="5" eb="7">
      <t>ジギョウ</t>
    </rPh>
    <rPh sb="7" eb="9">
      <t>シュウニュウ</t>
    </rPh>
    <phoneticPr fontId="3"/>
  </si>
  <si>
    <t>6項　雑入</t>
    <rPh sb="1" eb="2">
      <t>コウ</t>
    </rPh>
    <rPh sb="3" eb="5">
      <t>ザツニュウ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</si>
  <si>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</si>
  <si>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1項　市債</t>
    <rPh sb="1" eb="2">
      <t>コウ</t>
    </rPh>
    <rPh sb="3" eb="5">
      <t>シサイ</t>
    </rPh>
    <phoneticPr fontId="3"/>
  </si>
  <si>
    <t>7目　土木債</t>
    <rPh sb="1" eb="2">
      <t>モク</t>
    </rPh>
    <rPh sb="3" eb="5">
      <t>ドボク</t>
    </rPh>
    <rPh sb="5" eb="6">
      <t>サイ</t>
    </rPh>
    <phoneticPr fontId="3"/>
  </si>
  <si>
    <t>1節　道路橋梁事業資金</t>
    <rPh sb="1" eb="2">
      <t>セツ</t>
    </rPh>
    <rPh sb="3" eb="5">
      <t>ドウロ</t>
    </rPh>
    <rPh sb="5" eb="7">
      <t>キョウリョウ</t>
    </rPh>
    <rPh sb="7" eb="9">
      <t>ジギョウ</t>
    </rPh>
    <rPh sb="9" eb="11">
      <t>シキン</t>
    </rPh>
    <phoneticPr fontId="3"/>
  </si>
  <si>
    <t>2節　河川事業資金</t>
    <rPh sb="1" eb="2">
      <t>セツ</t>
    </rPh>
    <rPh sb="3" eb="5">
      <t>カセン</t>
    </rPh>
    <rPh sb="5" eb="7">
      <t>ジギョウ</t>
    </rPh>
    <rPh sb="7" eb="9">
      <t>シキン</t>
    </rPh>
    <phoneticPr fontId="3"/>
  </si>
  <si>
    <t>3節　公園事業資金</t>
    <rPh sb="1" eb="2">
      <t>セツ</t>
    </rPh>
    <rPh sb="3" eb="5">
      <t>コウエン</t>
    </rPh>
    <rPh sb="5" eb="7">
      <t>ジギョウ</t>
    </rPh>
    <rPh sb="7" eb="9">
      <t>シキン</t>
    </rPh>
    <phoneticPr fontId="3"/>
  </si>
  <si>
    <t>歳入合計</t>
    <rPh sb="0" eb="2">
      <t>サイニュウ</t>
    </rPh>
    <rPh sb="2" eb="4">
      <t>ゴウケイ</t>
    </rPh>
    <phoneticPr fontId="3"/>
  </si>
  <si>
    <t>花と緑のまちづくり推進基金からの繰入金</t>
    <rPh sb="0" eb="1">
      <t>ハナ</t>
    </rPh>
    <rPh sb="2" eb="3">
      <t>ミドリ</t>
    </rPh>
    <rPh sb="9" eb="11">
      <t>スイシン</t>
    </rPh>
    <rPh sb="11" eb="13">
      <t>キキン</t>
    </rPh>
    <rPh sb="16" eb="18">
      <t>クリイレ</t>
    </rPh>
    <rPh sb="18" eb="19">
      <t>キン</t>
    </rPh>
    <phoneticPr fontId="3"/>
  </si>
  <si>
    <t>自転車、ミニバイク撤去保管に係る手数料</t>
    <rPh sb="0" eb="3">
      <t>ジテンシャ</t>
    </rPh>
    <rPh sb="9" eb="11">
      <t>テッキョ</t>
    </rPh>
    <rPh sb="11" eb="13">
      <t>ホカン</t>
    </rPh>
    <rPh sb="14" eb="15">
      <t>カカ</t>
    </rPh>
    <rPh sb="16" eb="19">
      <t>テスウリョウ</t>
    </rPh>
    <phoneticPr fontId="3"/>
  </si>
  <si>
    <t>各種証明の発行に係る手数料</t>
    <rPh sb="0" eb="2">
      <t>カクシュ</t>
    </rPh>
    <rPh sb="2" eb="4">
      <t>ショウメイ</t>
    </rPh>
    <rPh sb="5" eb="7">
      <t>ハッコウ</t>
    </rPh>
    <rPh sb="8" eb="9">
      <t>カカ</t>
    </rPh>
    <rPh sb="10" eb="13">
      <t>テスウリョウ</t>
    </rPh>
    <phoneticPr fontId="3"/>
  </si>
  <si>
    <t>蓄積基金の運用利子収入</t>
    <rPh sb="0" eb="2">
      <t>チクセキ</t>
    </rPh>
    <rPh sb="2" eb="4">
      <t>キキン</t>
    </rPh>
    <rPh sb="5" eb="7">
      <t>ウンヨウ</t>
    </rPh>
    <rPh sb="7" eb="9">
      <t>リシ</t>
    </rPh>
    <rPh sb="9" eb="11">
      <t>シュウニュウ</t>
    </rPh>
    <phoneticPr fontId="3"/>
  </si>
  <si>
    <t>都市整備事業基金からの繰入金</t>
    <rPh sb="0" eb="2">
      <t>トシ</t>
    </rPh>
    <rPh sb="2" eb="4">
      <t>セイビ</t>
    </rPh>
    <rPh sb="4" eb="6">
      <t>ジギョウ</t>
    </rPh>
    <rPh sb="6" eb="8">
      <t>キキン</t>
    </rPh>
    <rPh sb="11" eb="13">
      <t>クリイレ</t>
    </rPh>
    <rPh sb="13" eb="14">
      <t>キン</t>
    </rPh>
    <phoneticPr fontId="3"/>
  </si>
  <si>
    <t>大阪市街地開発株式会社貸付金元金の返還金収入</t>
    <rPh sb="0" eb="2">
      <t>オオサカ</t>
    </rPh>
    <rPh sb="2" eb="5">
      <t>シガイチ</t>
    </rPh>
    <rPh sb="5" eb="7">
      <t>カイハツ</t>
    </rPh>
    <rPh sb="7" eb="11">
      <t>カブシキガイシャ</t>
    </rPh>
    <rPh sb="11" eb="13">
      <t>カシツケ</t>
    </rPh>
    <rPh sb="13" eb="14">
      <t>キン</t>
    </rPh>
    <rPh sb="14" eb="16">
      <t>ガンキン</t>
    </rPh>
    <phoneticPr fontId="3"/>
  </si>
  <si>
    <t>説明</t>
    <rPh sb="0" eb="2">
      <t>セツメイ</t>
    </rPh>
    <phoneticPr fontId="6"/>
  </si>
  <si>
    <t>1節　道路費補助金</t>
    <rPh sb="1" eb="2">
      <t>セツ</t>
    </rPh>
    <rPh sb="3" eb="5">
      <t>ドウロ</t>
    </rPh>
    <rPh sb="5" eb="6">
      <t>ヒ</t>
    </rPh>
    <rPh sb="6" eb="9">
      <t>ホジョキン</t>
    </rPh>
    <phoneticPr fontId="3"/>
  </si>
  <si>
    <t>2節　橋梁費補助金</t>
    <rPh sb="1" eb="2">
      <t>セツ</t>
    </rPh>
    <rPh sb="3" eb="5">
      <t>キョウリョウ</t>
    </rPh>
    <rPh sb="5" eb="6">
      <t>ヒ</t>
    </rPh>
    <rPh sb="6" eb="9">
      <t>ホジョキン</t>
    </rPh>
    <phoneticPr fontId="3"/>
  </si>
  <si>
    <t>3節　自転車等撤去保管手数料</t>
    <rPh sb="1" eb="2">
      <t>セツ</t>
    </rPh>
    <rPh sb="3" eb="6">
      <t>ジテンシャ</t>
    </rPh>
    <rPh sb="6" eb="7">
      <t>トウ</t>
    </rPh>
    <rPh sb="7" eb="9">
      <t>テッキョ</t>
    </rPh>
    <rPh sb="9" eb="11">
      <t>ホカン</t>
    </rPh>
    <rPh sb="11" eb="14">
      <t>テスウリョウ</t>
    </rPh>
    <phoneticPr fontId="3"/>
  </si>
  <si>
    <t>通し</t>
    <phoneticPr fontId="5"/>
  </si>
  <si>
    <t>番号</t>
    <phoneticPr fontId="5"/>
  </si>
  <si>
    <t>備考</t>
    <phoneticPr fontId="5"/>
  </si>
  <si>
    <t>道路橋梁事業に係る市債</t>
    <rPh sb="0" eb="2">
      <t>ドウロ</t>
    </rPh>
    <rPh sb="2" eb="4">
      <t>キョウリョウ</t>
    </rPh>
    <rPh sb="4" eb="6">
      <t>ジギョウ</t>
    </rPh>
    <rPh sb="9" eb="11">
      <t>シサイ</t>
    </rPh>
    <phoneticPr fontId="3"/>
  </si>
  <si>
    <t>河川事業に係る市債</t>
    <rPh sb="0" eb="2">
      <t>カセン</t>
    </rPh>
    <rPh sb="2" eb="4">
      <t>ジギョウ</t>
    </rPh>
    <rPh sb="7" eb="9">
      <t>シサイ</t>
    </rPh>
    <phoneticPr fontId="3"/>
  </si>
  <si>
    <t>公園事業に係る市債</t>
    <rPh sb="0" eb="2">
      <t>コウエン</t>
    </rPh>
    <rPh sb="2" eb="4">
      <t>ジギョウ</t>
    </rPh>
    <rPh sb="7" eb="9">
      <t>シサイ</t>
    </rPh>
    <phoneticPr fontId="3"/>
  </si>
  <si>
    <t>都市計画事業に係る市債</t>
    <rPh sb="0" eb="2">
      <t>トシ</t>
    </rPh>
    <rPh sb="2" eb="4">
      <t>ケイカク</t>
    </rPh>
    <rPh sb="4" eb="6">
      <t>ジギョウ</t>
    </rPh>
    <rPh sb="9" eb="11">
      <t>シサイ</t>
    </rPh>
    <phoneticPr fontId="3"/>
  </si>
  <si>
    <t>駐車場事業会計からの負担金</t>
    <rPh sb="0" eb="3">
      <t>チュウシャジョウ</t>
    </rPh>
    <rPh sb="3" eb="5">
      <t>ジギョウ</t>
    </rPh>
    <rPh sb="5" eb="7">
      <t>カイケイ</t>
    </rPh>
    <rPh sb="10" eb="13">
      <t>フタンキン</t>
    </rPh>
    <phoneticPr fontId="3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</si>
  <si>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</si>
  <si>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4節　公園費補助金</t>
    <rPh sb="1" eb="2">
      <t>セツ</t>
    </rPh>
    <rPh sb="3" eb="5">
      <t>コウエン</t>
    </rPh>
    <rPh sb="5" eb="6">
      <t>ヒ</t>
    </rPh>
    <rPh sb="6" eb="9">
      <t>ホジョキン</t>
    </rPh>
    <phoneticPr fontId="3"/>
  </si>
  <si>
    <t>行政財産の目的外使用料</t>
    <rPh sb="0" eb="2">
      <t>ギョウセイ</t>
    </rPh>
    <rPh sb="2" eb="4">
      <t>ザイサン</t>
    </rPh>
    <rPh sb="5" eb="7">
      <t>モクテキ</t>
    </rPh>
    <rPh sb="7" eb="8">
      <t>ガイ</t>
    </rPh>
    <rPh sb="8" eb="10">
      <t>シヨウ</t>
    </rPh>
    <rPh sb="10" eb="11">
      <t>リョウ</t>
    </rPh>
    <phoneticPr fontId="3"/>
  </si>
  <si>
    <t>電柱、電話柱、管路等</t>
    <rPh sb="0" eb="2">
      <t>デンチュウ</t>
    </rPh>
    <rPh sb="3" eb="5">
      <t>デンワ</t>
    </rPh>
    <rPh sb="5" eb="6">
      <t>チュウ</t>
    </rPh>
    <rPh sb="7" eb="9">
      <t>カンロ</t>
    </rPh>
    <rPh sb="9" eb="10">
      <t>トウ</t>
    </rPh>
    <phoneticPr fontId="6"/>
  </si>
  <si>
    <t>緑化行政事務に対する交付金</t>
    <rPh sb="0" eb="2">
      <t>リョクカ</t>
    </rPh>
    <rPh sb="2" eb="4">
      <t>ギョウセイ</t>
    </rPh>
    <rPh sb="4" eb="6">
      <t>ジム</t>
    </rPh>
    <rPh sb="7" eb="8">
      <t>タイ</t>
    </rPh>
    <rPh sb="10" eb="13">
      <t>コウフキン</t>
    </rPh>
    <phoneticPr fontId="6"/>
  </si>
  <si>
    <t>2目　駐車場事業会計繰入金</t>
    <rPh sb="1" eb="2">
      <t>モク</t>
    </rPh>
    <rPh sb="3" eb="6">
      <t>チュウシャジョウ</t>
    </rPh>
    <rPh sb="6" eb="8">
      <t>ジギョウ</t>
    </rPh>
    <rPh sb="8" eb="10">
      <t>カイケイ</t>
    </rPh>
    <rPh sb="10" eb="12">
      <t>クリイレ</t>
    </rPh>
    <rPh sb="12" eb="13">
      <t>キン</t>
    </rPh>
    <phoneticPr fontId="3"/>
  </si>
  <si>
    <t>4節　都市計画事業資金</t>
    <rPh sb="1" eb="2">
      <t>セツ</t>
    </rPh>
    <rPh sb="3" eb="5">
      <t>トシ</t>
    </rPh>
    <rPh sb="5" eb="7">
      <t>ケイカク</t>
    </rPh>
    <rPh sb="7" eb="9">
      <t>ジギョウ</t>
    </rPh>
    <rPh sb="9" eb="11">
      <t>シキン</t>
    </rPh>
    <phoneticPr fontId="3"/>
  </si>
  <si>
    <t>3節　樹木復旧其他収入</t>
    <phoneticPr fontId="3"/>
  </si>
  <si>
    <t>街路樹撤去復旧工事に係る費用負担収入</t>
    <phoneticPr fontId="3"/>
  </si>
  <si>
    <t>道路占用許可、掘削許可に係る手数料等</t>
    <rPh sb="2" eb="4">
      <t>センヨウ</t>
    </rPh>
    <rPh sb="4" eb="6">
      <t>キョカ</t>
    </rPh>
    <rPh sb="7" eb="9">
      <t>クッサク</t>
    </rPh>
    <rPh sb="9" eb="11">
      <t>キョカ</t>
    </rPh>
    <rPh sb="12" eb="13">
      <t>カカ</t>
    </rPh>
    <rPh sb="17" eb="18">
      <t>トウ</t>
    </rPh>
    <phoneticPr fontId="3"/>
  </si>
  <si>
    <t>掛け出し、桟橋等</t>
    <rPh sb="0" eb="1">
      <t>カ</t>
    </rPh>
    <rPh sb="2" eb="3">
      <t>ダ</t>
    </rPh>
    <rPh sb="5" eb="7">
      <t>サンバシ</t>
    </rPh>
    <rPh sb="7" eb="8">
      <t>トウ</t>
    </rPh>
    <phoneticPr fontId="6"/>
  </si>
  <si>
    <t>広告塔・広告板設置許可に係る手数料等</t>
    <rPh sb="0" eb="3">
      <t>コウコクトウ</t>
    </rPh>
    <rPh sb="4" eb="6">
      <t>コウコク</t>
    </rPh>
    <rPh sb="6" eb="7">
      <t>イタ</t>
    </rPh>
    <rPh sb="7" eb="9">
      <t>セッチ</t>
    </rPh>
    <rPh sb="9" eb="11">
      <t>キョカ</t>
    </rPh>
    <rPh sb="12" eb="13">
      <t>カカ</t>
    </rPh>
    <rPh sb="14" eb="17">
      <t>テスウリョウ</t>
    </rPh>
    <rPh sb="17" eb="18">
      <t>トウ</t>
    </rPh>
    <phoneticPr fontId="3"/>
  </si>
  <si>
    <t>当初①</t>
    <rPh sb="0" eb="2">
      <t>トウショ</t>
    </rPh>
    <phoneticPr fontId="3"/>
  </si>
  <si>
    <t>売店、駐車場等</t>
    <rPh sb="6" eb="7">
      <t>トウ</t>
    </rPh>
    <phoneticPr fontId="6"/>
  </si>
  <si>
    <t>2項　国庫補助金</t>
    <rPh sb="1" eb="2">
      <t>コウ</t>
    </rPh>
    <rPh sb="3" eb="5">
      <t>コッコ</t>
    </rPh>
    <rPh sb="5" eb="8">
      <t>ホジョキン</t>
    </rPh>
    <phoneticPr fontId="3"/>
  </si>
  <si>
    <t>2項　物品売却代</t>
    <rPh sb="1" eb="2">
      <t>コウ</t>
    </rPh>
    <rPh sb="3" eb="5">
      <t>ブッピン</t>
    </rPh>
    <rPh sb="5" eb="7">
      <t>バイキャク</t>
    </rPh>
    <rPh sb="7" eb="8">
      <t>ダイ</t>
    </rPh>
    <phoneticPr fontId="3"/>
  </si>
  <si>
    <t>1節　各種不用品</t>
    <rPh sb="1" eb="2">
      <t>セツ</t>
    </rPh>
    <rPh sb="3" eb="5">
      <t>カクシュ</t>
    </rPh>
    <rPh sb="5" eb="8">
      <t>フヨウヒン</t>
    </rPh>
    <phoneticPr fontId="3"/>
  </si>
  <si>
    <t>各種不用品売却代</t>
    <rPh sb="0" eb="2">
      <t>カクシュ</t>
    </rPh>
    <rPh sb="2" eb="5">
      <t>フヨウヒン</t>
    </rPh>
    <rPh sb="5" eb="7">
      <t>バイキャク</t>
    </rPh>
    <rPh sb="7" eb="8">
      <t>ダイ</t>
    </rPh>
    <phoneticPr fontId="3"/>
  </si>
  <si>
    <t>1目　雑品売却代</t>
    <rPh sb="1" eb="2">
      <t>モク</t>
    </rPh>
    <rPh sb="3" eb="5">
      <t>ザッピン</t>
    </rPh>
    <rPh sb="5" eb="7">
      <t>バイキャク</t>
    </rPh>
    <rPh sb="7" eb="8">
      <t>ダイ</t>
    </rPh>
    <phoneticPr fontId="3"/>
  </si>
  <si>
    <t>2項　手数料</t>
    <rPh sb="1" eb="2">
      <t>コウ</t>
    </rPh>
    <rPh sb="3" eb="6">
      <t>テスウリョウ</t>
    </rPh>
    <phoneticPr fontId="3"/>
  </si>
  <si>
    <t>広告収入・私用光熱水費に係る収入等</t>
    <rPh sb="0" eb="4">
      <t>コウコクシュウニュウ</t>
    </rPh>
    <rPh sb="5" eb="6">
      <t>ワタクシ</t>
    </rPh>
    <rPh sb="6" eb="7">
      <t>ヨウ</t>
    </rPh>
    <rPh sb="7" eb="11">
      <t>コウネツスイヒ</t>
    </rPh>
    <rPh sb="12" eb="13">
      <t>カカ</t>
    </rPh>
    <rPh sb="14" eb="16">
      <t>シュウニュウ</t>
    </rPh>
    <rPh sb="16" eb="17">
      <t>トウ</t>
    </rPh>
    <phoneticPr fontId="3"/>
  </si>
  <si>
    <t>駐輪場運営に係る指定管理者納付金等</t>
    <rPh sb="0" eb="3">
      <t>チュウリンジョウ</t>
    </rPh>
    <rPh sb="3" eb="5">
      <t>ウンエイ</t>
    </rPh>
    <rPh sb="6" eb="7">
      <t>カカ</t>
    </rPh>
    <rPh sb="8" eb="13">
      <t>シテイカンリシャ</t>
    </rPh>
    <rPh sb="13" eb="16">
      <t>ノウフキン</t>
    </rPh>
    <rPh sb="16" eb="17">
      <t>トウ</t>
    </rPh>
    <phoneticPr fontId="3"/>
  </si>
  <si>
    <t>道路高架下駐車場管理事業収入</t>
    <rPh sb="0" eb="5">
      <t>ドウロコウカシタ</t>
    </rPh>
    <rPh sb="5" eb="8">
      <t>チュウシャジョウ</t>
    </rPh>
    <rPh sb="8" eb="12">
      <t>カンリジギョウ</t>
    </rPh>
    <rPh sb="12" eb="14">
      <t>シュウニュウ</t>
    </rPh>
    <phoneticPr fontId="3"/>
  </si>
  <si>
    <t>所属名　建設局</t>
    <rPh sb="0" eb="2">
      <t>ショゾク</t>
    </rPh>
    <rPh sb="2" eb="3">
      <t>メイ</t>
    </rPh>
    <rPh sb="4" eb="7">
      <t>ケンセツキョク</t>
    </rPh>
    <phoneticPr fontId="5"/>
  </si>
  <si>
    <t>1項　寄附金</t>
    <rPh sb="1" eb="2">
      <t>コウ</t>
    </rPh>
    <phoneticPr fontId="3"/>
  </si>
  <si>
    <t>10目　公園費寄附金</t>
    <rPh sb="2" eb="3">
      <t>モク</t>
    </rPh>
    <rPh sb="4" eb="6">
      <t>コウエン</t>
    </rPh>
    <rPh sb="6" eb="7">
      <t>ヒ</t>
    </rPh>
    <phoneticPr fontId="3"/>
  </si>
  <si>
    <t>1節　公園費寄附金</t>
    <rPh sb="1" eb="2">
      <t>セツ</t>
    </rPh>
    <rPh sb="3" eb="5">
      <t>コウエン</t>
    </rPh>
    <rPh sb="5" eb="6">
      <t>ヒ</t>
    </rPh>
    <phoneticPr fontId="3"/>
  </si>
  <si>
    <t>花と緑のまちづくり関係事業に対する寄附金</t>
    <rPh sb="0" eb="1">
      <t>ハナ</t>
    </rPh>
    <rPh sb="2" eb="3">
      <t>ミドリ</t>
    </rPh>
    <rPh sb="9" eb="11">
      <t>カンケイ</t>
    </rPh>
    <rPh sb="11" eb="13">
      <t>ジギョウ</t>
    </rPh>
    <rPh sb="14" eb="15">
      <t>タイ</t>
    </rPh>
    <phoneticPr fontId="3"/>
  </si>
  <si>
    <t>予算案②</t>
    <rPh sb="0" eb="3">
      <t>ヨサンアン</t>
    </rPh>
    <phoneticPr fontId="3"/>
  </si>
  <si>
    <t>1目　貸付金元利収入</t>
    <rPh sb="1" eb="2">
      <t>モク</t>
    </rPh>
    <rPh sb="3" eb="5">
      <t>カシツケ</t>
    </rPh>
    <rPh sb="5" eb="6">
      <t>キン</t>
    </rPh>
    <rPh sb="6" eb="8">
      <t>ガンリ</t>
    </rPh>
    <rPh sb="8" eb="10">
      <t>シュウニュウ</t>
    </rPh>
    <phoneticPr fontId="3"/>
  </si>
  <si>
    <t>クリスタ長堀株式会社貸付金の利子収入</t>
    <rPh sb="4" eb="6">
      <t>ナガホリ</t>
    </rPh>
    <rPh sb="6" eb="10">
      <t>カブシキガイシャ</t>
    </rPh>
    <rPh sb="10" eb="12">
      <t>カシツケ</t>
    </rPh>
    <rPh sb="12" eb="13">
      <t>キン</t>
    </rPh>
    <rPh sb="14" eb="16">
      <t>リシ</t>
    </rPh>
    <rPh sb="16" eb="18">
      <t>シュウニュウ</t>
    </rPh>
    <phoneticPr fontId="3"/>
  </si>
  <si>
    <t>株式会社湊町開発センター貸付金元金の返還金収入</t>
    <rPh sb="0" eb="4">
      <t>カブシキガイシャ</t>
    </rPh>
    <rPh sb="4" eb="6">
      <t>ミナトマチ</t>
    </rPh>
    <rPh sb="6" eb="8">
      <t>カイハツ</t>
    </rPh>
    <rPh sb="12" eb="14">
      <t>カシツケ</t>
    </rPh>
    <rPh sb="14" eb="15">
      <t>キン</t>
    </rPh>
    <rPh sb="15" eb="17">
      <t>ガンキン</t>
    </rPh>
    <phoneticPr fontId="3"/>
  </si>
  <si>
    <t>2節　道路掘削跡復旧其他収入</t>
    <rPh sb="1" eb="2">
      <t>セツ</t>
    </rPh>
    <rPh sb="3" eb="5">
      <t>ドウロ</t>
    </rPh>
    <rPh sb="5" eb="6">
      <t>ホル</t>
    </rPh>
    <rPh sb="6" eb="7">
      <t>サク</t>
    </rPh>
    <rPh sb="7" eb="8">
      <t>アト</t>
    </rPh>
    <rPh sb="8" eb="10">
      <t>フッキュウ</t>
    </rPh>
    <rPh sb="10" eb="12">
      <t>ソノタ</t>
    </rPh>
    <rPh sb="12" eb="14">
      <t>シュウニュウ</t>
    </rPh>
    <phoneticPr fontId="3"/>
  </si>
  <si>
    <t>道路掘削跡復旧工事に係る費用負担収入</t>
    <rPh sb="0" eb="2">
      <t>ドウロ</t>
    </rPh>
    <rPh sb="2" eb="3">
      <t>ホル</t>
    </rPh>
    <rPh sb="3" eb="4">
      <t>サク</t>
    </rPh>
    <rPh sb="4" eb="5">
      <t>アト</t>
    </rPh>
    <rPh sb="5" eb="7">
      <t>フッキュウ</t>
    </rPh>
    <rPh sb="7" eb="9">
      <t>コウジ</t>
    </rPh>
    <rPh sb="10" eb="11">
      <t>カカ</t>
    </rPh>
    <rPh sb="12" eb="14">
      <t>ヒヨウ</t>
    </rPh>
    <rPh sb="14" eb="16">
      <t>フタン</t>
    </rPh>
    <rPh sb="16" eb="18">
      <t>シュウニュウ</t>
    </rPh>
    <phoneticPr fontId="3"/>
  </si>
  <si>
    <t>7目　土木費国庫補助金</t>
    <rPh sb="1" eb="2">
      <t>モク</t>
    </rPh>
    <rPh sb="3" eb="5">
      <t>ドボク</t>
    </rPh>
    <rPh sb="5" eb="6">
      <t>ヒ</t>
    </rPh>
    <rPh sb="6" eb="8">
      <t>コッコ</t>
    </rPh>
    <rPh sb="8" eb="11">
      <t>ホジョキン</t>
    </rPh>
    <phoneticPr fontId="3"/>
  </si>
  <si>
    <t>23目　都市整備事業基金繰入金</t>
    <rPh sb="2" eb="3">
      <t>モク</t>
    </rPh>
    <rPh sb="4" eb="6">
      <t>トシ</t>
    </rPh>
    <rPh sb="6" eb="8">
      <t>セイビ</t>
    </rPh>
    <rPh sb="8" eb="10">
      <t>ジギョウ</t>
    </rPh>
    <rPh sb="10" eb="12">
      <t>キキン</t>
    </rPh>
    <rPh sb="12" eb="14">
      <t>クリイレ</t>
    </rPh>
    <rPh sb="14" eb="15">
      <t>キン</t>
    </rPh>
    <phoneticPr fontId="3"/>
  </si>
  <si>
    <t>幹線・電線共同溝整備に対する補助金等</t>
    <rPh sb="0" eb="2">
      <t>カンセン</t>
    </rPh>
    <rPh sb="3" eb="5">
      <t>デンセン</t>
    </rPh>
    <rPh sb="5" eb="8">
      <t>キョウドウコウ</t>
    </rPh>
    <rPh sb="8" eb="10">
      <t>セイビ</t>
    </rPh>
    <phoneticPr fontId="3"/>
  </si>
  <si>
    <t>東横堀川等の耐震対策にあわせた
水辺魅力空間づくりに対する補助金等</t>
    <rPh sb="26" eb="27">
      <t>タイ</t>
    </rPh>
    <rPh sb="29" eb="33">
      <t>ホジョキントウ</t>
    </rPh>
    <phoneticPr fontId="3"/>
  </si>
  <si>
    <t>（②-①）</t>
  </si>
  <si>
    <t>共同溝占用者負担金（幹線・電線共同溝整備、道路施設維持補修）</t>
    <phoneticPr fontId="3"/>
  </si>
  <si>
    <t>(単位：千円)</t>
    <phoneticPr fontId="3"/>
  </si>
  <si>
    <t>1節　土地賃貸料</t>
    <rPh sb="1" eb="2">
      <t>セツ</t>
    </rPh>
    <rPh sb="3" eb="5">
      <t>トチ</t>
    </rPh>
    <rPh sb="5" eb="8">
      <t>チンタイリョウ</t>
    </rPh>
    <phoneticPr fontId="3"/>
  </si>
  <si>
    <t>1目　賃貸料</t>
    <rPh sb="1" eb="2">
      <t>モク</t>
    </rPh>
    <rPh sb="3" eb="6">
      <t>チンタイリョウ</t>
    </rPh>
    <phoneticPr fontId="3"/>
  </si>
  <si>
    <t>1項　財産貸付収入</t>
    <rPh sb="1" eb="2">
      <t>コウ</t>
    </rPh>
    <rPh sb="3" eb="5">
      <t>ザイサン</t>
    </rPh>
    <rPh sb="5" eb="7">
      <t>カシツケ</t>
    </rPh>
    <rPh sb="7" eb="9">
      <t>シュウニュウ</t>
    </rPh>
    <phoneticPr fontId="3"/>
  </si>
  <si>
    <t>７年度</t>
    <rPh sb="1" eb="3">
      <t>ネンド</t>
    </rPh>
    <phoneticPr fontId="3"/>
  </si>
  <si>
    <t>橋梁保全に対する補助金等</t>
    <rPh sb="0" eb="2">
      <t>キョウリョウ</t>
    </rPh>
    <rPh sb="2" eb="4">
      <t>ホゼン</t>
    </rPh>
    <rPh sb="5" eb="6">
      <t>タイ</t>
    </rPh>
    <phoneticPr fontId="3"/>
  </si>
  <si>
    <t>８年度</t>
    <rPh sb="1" eb="3">
      <t>ネンド</t>
    </rPh>
    <phoneticPr fontId="3"/>
  </si>
  <si>
    <t>1目　運用基金利子</t>
    <rPh sb="1" eb="2">
      <t>モク</t>
    </rPh>
    <phoneticPr fontId="3"/>
  </si>
  <si>
    <t>1節　運用基金利子</t>
    <rPh sb="1" eb="2">
      <t>セツ</t>
    </rPh>
    <phoneticPr fontId="3"/>
  </si>
  <si>
    <t>1項　不動産売却代</t>
    <rPh sb="1" eb="2">
      <t>コウ</t>
    </rPh>
    <rPh sb="3" eb="6">
      <t>フドウサン</t>
    </rPh>
    <rPh sb="6" eb="8">
      <t>バイキャク</t>
    </rPh>
    <rPh sb="8" eb="9">
      <t>ダイ</t>
    </rPh>
    <phoneticPr fontId="3"/>
  </si>
  <si>
    <t>1目　土地売却代</t>
    <phoneticPr fontId="3"/>
  </si>
  <si>
    <t>1節　其他不用地</t>
    <phoneticPr fontId="3"/>
  </si>
  <si>
    <t>3目　工作物売却代</t>
    <rPh sb="1" eb="2">
      <t>モク</t>
    </rPh>
    <rPh sb="3" eb="6">
      <t>コウサクブツ</t>
    </rPh>
    <rPh sb="6" eb="8">
      <t>バイキャク</t>
    </rPh>
    <rPh sb="8" eb="9">
      <t>ダイ</t>
    </rPh>
    <phoneticPr fontId="3"/>
  </si>
  <si>
    <t>未利用地売却代</t>
    <rPh sb="0" eb="1">
      <t>ミ</t>
    </rPh>
    <rPh sb="1" eb="4">
      <t>リヨウチ</t>
    </rPh>
    <rPh sb="4" eb="6">
      <t>バイキャク</t>
    </rPh>
    <rPh sb="6" eb="7">
      <t>ダイ</t>
    </rPh>
    <phoneticPr fontId="3"/>
  </si>
  <si>
    <t>15款　使用料及手数料</t>
    <rPh sb="2" eb="3">
      <t>カン</t>
    </rPh>
    <rPh sb="4" eb="7">
      <t>シヨウリョウ</t>
    </rPh>
    <rPh sb="7" eb="8">
      <t>オヨ</t>
    </rPh>
    <rPh sb="8" eb="11">
      <t>テスウリョウ</t>
    </rPh>
    <phoneticPr fontId="3"/>
  </si>
  <si>
    <t>16款　国庫支出金</t>
    <rPh sb="2" eb="3">
      <t>カン</t>
    </rPh>
    <rPh sb="4" eb="6">
      <t>コッコ</t>
    </rPh>
    <rPh sb="6" eb="9">
      <t>シシュツキン</t>
    </rPh>
    <phoneticPr fontId="3"/>
  </si>
  <si>
    <t>9節　街路事業費補助金</t>
    <rPh sb="1" eb="2">
      <t>セツ</t>
    </rPh>
    <rPh sb="3" eb="5">
      <t>ガイロ</t>
    </rPh>
    <rPh sb="5" eb="7">
      <t>ジギョウ</t>
    </rPh>
    <rPh sb="7" eb="8">
      <t>ヒ</t>
    </rPh>
    <rPh sb="8" eb="11">
      <t>ホジョキン</t>
    </rPh>
    <phoneticPr fontId="3"/>
  </si>
  <si>
    <t>17款　府支出金</t>
    <rPh sb="2" eb="3">
      <t>カン</t>
    </rPh>
    <rPh sb="4" eb="5">
      <t>フ</t>
    </rPh>
    <rPh sb="5" eb="8">
      <t>シシュツキン</t>
    </rPh>
    <phoneticPr fontId="3"/>
  </si>
  <si>
    <t>18款　財産収入</t>
    <rPh sb="2" eb="3">
      <t>カン</t>
    </rPh>
    <rPh sb="4" eb="6">
      <t>ザイサン</t>
    </rPh>
    <rPh sb="6" eb="8">
      <t>シュウニュウ</t>
    </rPh>
    <phoneticPr fontId="3"/>
  </si>
  <si>
    <t>2目　蓄積基金利子</t>
    <rPh sb="1" eb="2">
      <t>モク</t>
    </rPh>
    <rPh sb="3" eb="5">
      <t>チクセキ</t>
    </rPh>
    <rPh sb="5" eb="7">
      <t>キキン</t>
    </rPh>
    <rPh sb="7" eb="9">
      <t>リシ</t>
    </rPh>
    <phoneticPr fontId="3"/>
  </si>
  <si>
    <t>19款　財産売却代</t>
    <rPh sb="2" eb="3">
      <t>カン</t>
    </rPh>
    <rPh sb="4" eb="6">
      <t>ザイサン</t>
    </rPh>
    <rPh sb="6" eb="8">
      <t>バイキャク</t>
    </rPh>
    <rPh sb="8" eb="9">
      <t>ダイ</t>
    </rPh>
    <phoneticPr fontId="3"/>
  </si>
  <si>
    <t>20款　寄附金</t>
    <rPh sb="2" eb="3">
      <t>カン</t>
    </rPh>
    <phoneticPr fontId="3"/>
  </si>
  <si>
    <t>21款　繰入金</t>
    <rPh sb="2" eb="3">
      <t>カン</t>
    </rPh>
    <rPh sb="4" eb="6">
      <t>クリイレ</t>
    </rPh>
    <rPh sb="6" eb="7">
      <t>キン</t>
    </rPh>
    <phoneticPr fontId="3"/>
  </si>
  <si>
    <t>16目　花と緑のまちづくり推進基金繰入金</t>
    <rPh sb="2" eb="3">
      <t>モク</t>
    </rPh>
    <rPh sb="4" eb="5">
      <t>ハナ</t>
    </rPh>
    <rPh sb="6" eb="7">
      <t>ミドリ</t>
    </rPh>
    <rPh sb="13" eb="15">
      <t>スイシン</t>
    </rPh>
    <rPh sb="15" eb="17">
      <t>キキン</t>
    </rPh>
    <rPh sb="17" eb="19">
      <t>クリイレ</t>
    </rPh>
    <rPh sb="19" eb="20">
      <t>キン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</si>
  <si>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</si>
  <si>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7節　クリスタ長堀株式会社貸付金元利収入</t>
    <rPh sb="1" eb="2">
      <t>セツ</t>
    </rPh>
    <rPh sb="7" eb="9">
      <t>ナガホリ</t>
    </rPh>
    <rPh sb="9" eb="13">
      <t>カブシキカイシャ</t>
    </rPh>
    <rPh sb="13" eb="15">
      <t>カシツケ</t>
    </rPh>
    <rPh sb="15" eb="16">
      <t>キン</t>
    </rPh>
    <rPh sb="16" eb="18">
      <t>ガンリ</t>
    </rPh>
    <rPh sb="18" eb="20">
      <t>シュウニュウ</t>
    </rPh>
    <phoneticPr fontId="3"/>
  </si>
  <si>
    <t>8節　株式会社湊町開発センター貸付金元利収入</t>
    <rPh sb="1" eb="2">
      <t>セツ</t>
    </rPh>
    <rPh sb="3" eb="7">
      <t>カブシキガイシャ</t>
    </rPh>
    <rPh sb="7" eb="9">
      <t>ミナトマチ</t>
    </rPh>
    <rPh sb="9" eb="11">
      <t>カイハツ</t>
    </rPh>
    <rPh sb="15" eb="17">
      <t>カシツケ</t>
    </rPh>
    <rPh sb="17" eb="18">
      <t>キン</t>
    </rPh>
    <rPh sb="18" eb="20">
      <t>ガンリ</t>
    </rPh>
    <rPh sb="20" eb="22">
      <t>シュウニュウ</t>
    </rPh>
    <phoneticPr fontId="3"/>
  </si>
  <si>
    <t>9節　大阪市街地開発株式会社貸付金元利収入</t>
    <rPh sb="1" eb="2">
      <t>セツ</t>
    </rPh>
    <rPh sb="3" eb="5">
      <t>オオサカ</t>
    </rPh>
    <rPh sb="5" eb="8">
      <t>シガイチ</t>
    </rPh>
    <rPh sb="8" eb="10">
      <t>カイハツ</t>
    </rPh>
    <rPh sb="10" eb="14">
      <t>カブシキガイシャ</t>
    </rPh>
    <rPh sb="14" eb="16">
      <t>カシツケ</t>
    </rPh>
    <rPh sb="16" eb="17">
      <t>キン</t>
    </rPh>
    <rPh sb="17" eb="19">
      <t>ガンリ</t>
    </rPh>
    <rPh sb="19" eb="21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</si>
  <si>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</si>
  <si>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24款　市債</t>
    <rPh sb="2" eb="3">
      <t>カン</t>
    </rPh>
    <rPh sb="4" eb="6">
      <t>シサイ</t>
    </rPh>
    <phoneticPr fontId="3"/>
  </si>
  <si>
    <t>7目　土木費府補助金</t>
    <rPh sb="1" eb="2">
      <t>モク</t>
    </rPh>
    <rPh sb="3" eb="5">
      <t>ドボク</t>
    </rPh>
    <rPh sb="5" eb="6">
      <t>ヒ</t>
    </rPh>
    <rPh sb="6" eb="7">
      <t>フ</t>
    </rPh>
    <rPh sb="7" eb="10">
      <t>ホジョキン</t>
    </rPh>
    <phoneticPr fontId="3"/>
  </si>
  <si>
    <t>2節　公園費補助金</t>
    <rPh sb="1" eb="2">
      <t>セツ</t>
    </rPh>
    <rPh sb="3" eb="5">
      <t>コウエン</t>
    </rPh>
    <rPh sb="5" eb="6">
      <t>ヒ</t>
    </rPh>
    <rPh sb="6" eb="9">
      <t>ホジョキン</t>
    </rPh>
    <phoneticPr fontId="3"/>
  </si>
  <si>
    <t>1節　河川費補助金</t>
    <rPh sb="1" eb="2">
      <t>セツ</t>
    </rPh>
    <rPh sb="3" eb="5">
      <t>カセン</t>
    </rPh>
    <rPh sb="5" eb="6">
      <t>ヒ</t>
    </rPh>
    <rPh sb="6" eb="9">
      <t>ホジョキン</t>
    </rPh>
    <phoneticPr fontId="3"/>
  </si>
  <si>
    <t>3項　委託金</t>
    <rPh sb="1" eb="2">
      <t>コウ</t>
    </rPh>
    <rPh sb="3" eb="5">
      <t>イタク</t>
    </rPh>
    <rPh sb="5" eb="6">
      <t>キン</t>
    </rPh>
    <phoneticPr fontId="3"/>
  </si>
  <si>
    <t>5目　土木費委託金</t>
    <rPh sb="1" eb="2">
      <t>モク</t>
    </rPh>
    <rPh sb="3" eb="5">
      <t>ドボク</t>
    </rPh>
    <rPh sb="5" eb="6">
      <t>ヒ</t>
    </rPh>
    <rPh sb="6" eb="8">
      <t>イタク</t>
    </rPh>
    <rPh sb="8" eb="9">
      <t>キン</t>
    </rPh>
    <phoneticPr fontId="3"/>
  </si>
  <si>
    <t>1節　河川施設管理委託金</t>
    <rPh sb="1" eb="2">
      <t>セツ</t>
    </rPh>
    <rPh sb="3" eb="5">
      <t>カセン</t>
    </rPh>
    <rPh sb="5" eb="7">
      <t>シセツ</t>
    </rPh>
    <rPh sb="7" eb="9">
      <t>カンリ</t>
    </rPh>
    <rPh sb="9" eb="11">
      <t>イタク</t>
    </rPh>
    <rPh sb="11" eb="12">
      <t>キン</t>
    </rPh>
    <phoneticPr fontId="3"/>
  </si>
  <si>
    <t>河川施設管理に対する委託金</t>
    <rPh sb="0" eb="2">
      <t>カセン</t>
    </rPh>
    <rPh sb="2" eb="4">
      <t>シセツ</t>
    </rPh>
    <rPh sb="4" eb="6">
      <t>カンリ</t>
    </rPh>
    <rPh sb="7" eb="8">
      <t>タイ</t>
    </rPh>
    <rPh sb="10" eb="12">
      <t>イタク</t>
    </rPh>
    <rPh sb="12" eb="13">
      <t>キン</t>
    </rPh>
    <phoneticPr fontId="6"/>
  </si>
  <si>
    <t>4項　府交付金</t>
    <rPh sb="1" eb="2">
      <t>コウ</t>
    </rPh>
    <rPh sb="3" eb="4">
      <t>フ</t>
    </rPh>
    <rPh sb="4" eb="6">
      <t>コウフ</t>
    </rPh>
    <phoneticPr fontId="3"/>
  </si>
  <si>
    <t>7目　土木費府交付金</t>
    <rPh sb="1" eb="2">
      <t>モク</t>
    </rPh>
    <rPh sb="3" eb="5">
      <t>ドボク</t>
    </rPh>
    <rPh sb="5" eb="6">
      <t>ヒ</t>
    </rPh>
    <rPh sb="6" eb="7">
      <t>フ</t>
    </rPh>
    <rPh sb="7" eb="10">
      <t>コウフキン</t>
    </rPh>
    <phoneticPr fontId="3"/>
  </si>
  <si>
    <t>淀川左岸線（2期）事業に対する補助金等</t>
    <phoneticPr fontId="3"/>
  </si>
  <si>
    <t>未利用地賃借料</t>
    <rPh sb="0" eb="4">
      <t>ミリヨウチ</t>
    </rPh>
    <rPh sb="4" eb="7">
      <t>チンシャクリョウ</t>
    </rPh>
    <phoneticPr fontId="3"/>
  </si>
  <si>
    <t>（2025年日本国際博覧会協会からの負担金）</t>
    <rPh sb="5" eb="6">
      <t>ネン</t>
    </rPh>
    <rPh sb="6" eb="8">
      <t>ニホン</t>
    </rPh>
    <rPh sb="8" eb="10">
      <t>コクサイ</t>
    </rPh>
    <rPh sb="10" eb="13">
      <t>ハクランカイ</t>
    </rPh>
    <rPh sb="13" eb="15">
      <t>キョウカイ</t>
    </rPh>
    <rPh sb="18" eb="21">
      <t>フタンキン</t>
    </rPh>
    <phoneticPr fontId="3"/>
  </si>
  <si>
    <t>（南港ポートタウン線大規模修繕事業分担金（橋梁保全））</t>
    <rPh sb="1" eb="3">
      <t>ナンコウ</t>
    </rPh>
    <rPh sb="9" eb="10">
      <t>セン</t>
    </rPh>
    <rPh sb="10" eb="13">
      <t>ダイキボ</t>
    </rPh>
    <rPh sb="13" eb="15">
      <t>シュウゼン</t>
    </rPh>
    <rPh sb="15" eb="17">
      <t>ジギョウ</t>
    </rPh>
    <rPh sb="17" eb="20">
      <t>ブンタンキン</t>
    </rPh>
    <rPh sb="21" eb="23">
      <t>キョウリョウ</t>
    </rPh>
    <rPh sb="23" eb="25">
      <t>ホゼン</t>
    </rPh>
    <phoneticPr fontId="3"/>
  </si>
  <si>
    <t>橋梁事業自治体からの負担金</t>
    <phoneticPr fontId="3"/>
  </si>
  <si>
    <t>住区基幹公園整備事業に対する補助金等</t>
  </si>
  <si>
    <t>1節　工作物</t>
    <phoneticPr fontId="3"/>
  </si>
  <si>
    <t>工作物売却代</t>
    <rPh sb="3" eb="5">
      <t>バイキャク</t>
    </rPh>
    <rPh sb="5" eb="6">
      <t>ダイ</t>
    </rPh>
    <phoneticPr fontId="3"/>
  </si>
  <si>
    <t>御堂筋の道路空間再編に対する補助金</t>
    <rPh sb="0" eb="3">
      <t>ミドウスジ</t>
    </rPh>
    <rPh sb="4" eb="8">
      <t>ドウロクウカン</t>
    </rPh>
    <rPh sb="8" eb="10">
      <t>サイヘン</t>
    </rPh>
    <rPh sb="11" eb="12">
      <t>タイ</t>
    </rPh>
    <rPh sb="14" eb="17">
      <t>ホジョキン</t>
    </rPh>
    <phoneticPr fontId="3"/>
  </si>
  <si>
    <t>京橋駅周辺まちづくりの推進に対する補助金</t>
    <rPh sb="0" eb="3">
      <t>キョウバシエキ</t>
    </rPh>
    <rPh sb="3" eb="5">
      <t>シュウヘン</t>
    </rPh>
    <rPh sb="11" eb="13">
      <t>スイシン</t>
    </rPh>
    <phoneticPr fontId="3"/>
  </si>
  <si>
    <t>河川の維持管理に対する補助金</t>
    <rPh sb="8" eb="9">
      <t>タイ</t>
    </rPh>
    <rPh sb="11" eb="14">
      <t>ホジョキン</t>
    </rPh>
    <phoneticPr fontId="3"/>
  </si>
  <si>
    <t>住区基幹公園整備事業に対する補助金等</t>
    <rPh sb="0" eb="2">
      <t>ジュウク</t>
    </rPh>
    <rPh sb="2" eb="4">
      <t>キカン</t>
    </rPh>
    <rPh sb="4" eb="6">
      <t>コウエン</t>
    </rPh>
    <rPh sb="6" eb="8">
      <t>セイビ</t>
    </rPh>
    <rPh sb="8" eb="10">
      <t>ジギョウ</t>
    </rPh>
    <rPh sb="11" eb="12">
      <t>タイ</t>
    </rPh>
    <rPh sb="14" eb="17">
      <t>ホジョキン</t>
    </rPh>
    <rPh sb="17" eb="18">
      <t>トウ</t>
    </rPh>
    <phoneticPr fontId="3"/>
  </si>
  <si>
    <t>運用基金の運用利子収入</t>
    <rPh sb="0" eb="2">
      <t>ウンヨウ</t>
    </rPh>
    <rPh sb="2" eb="4">
      <t>キキン</t>
    </rPh>
    <rPh sb="5" eb="7">
      <t>ウンヨウ</t>
    </rPh>
    <rPh sb="7" eb="9">
      <t>リシ</t>
    </rPh>
    <rPh sb="9" eb="11">
      <t>シュウニュウ</t>
    </rPh>
    <phoneticPr fontId="3"/>
  </si>
  <si>
    <t>大深町地区防災公園街区整備事業に対する補助金</t>
    <rPh sb="0" eb="3">
      <t>オオフカマチ</t>
    </rPh>
    <rPh sb="3" eb="5">
      <t>チク</t>
    </rPh>
    <rPh sb="5" eb="9">
      <t>ボウサイコウエン</t>
    </rPh>
    <rPh sb="9" eb="11">
      <t>ガイク</t>
    </rPh>
    <rPh sb="11" eb="13">
      <t>セイビ</t>
    </rPh>
    <rPh sb="13" eb="15">
      <t>ジギョウ</t>
    </rPh>
    <phoneticPr fontId="3"/>
  </si>
  <si>
    <t>淀川左岸線（２期）事業に係る負担金</t>
    <rPh sb="12" eb="13">
      <t>カカ</t>
    </rPh>
    <rPh sb="14" eb="17">
      <t>フタンキン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</si>
</sst>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theme="1"/>
      <name val="HGS創英角ｺﾞｼｯｸUB"/>
      <family val="3"/>
      <charset val="128"/>
    </font>
    <font>
      <sz val="10.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05">
    <xf numFmtId="0" fontId="0" fillId="0" borderId="0" xfId="0"/>
    <xf numFmtId="0" fontId="10" fillId="0" borderId="0" xfId="1" applyNumberFormat="1" applyFont="1" applyFill="1" applyAlignment="1">
      <alignment horizontal="right" vertical="center"/>
    </xf>
    <xf numFmtId="176" fontId="11" fillId="0" borderId="9" xfId="9" applyNumberFormat="1" applyFont="1" applyFill="1" applyBorder="1" applyAlignment="1">
      <alignment vertical="center" shrinkToFit="1"/>
    </xf>
    <xf numFmtId="0" fontId="12" fillId="0" borderId="0" xfId="1" applyNumberFormat="1" applyFont="1" applyFill="1" applyAlignment="1">
      <alignment vertical="center"/>
    </xf>
    <xf numFmtId="49" fontId="11" fillId="0" borderId="0" xfId="1" applyNumberFormat="1" applyFont="1" applyFill="1" applyAlignment="1">
      <alignment vertical="center" wrapText="1"/>
    </xf>
    <xf numFmtId="0" fontId="12" fillId="0" borderId="0" xfId="1" applyNumberFormat="1" applyFont="1" applyFill="1" applyAlignment="1">
      <alignment vertical="center" wrapText="1"/>
    </xf>
    <xf numFmtId="0" fontId="12" fillId="0" borderId="0" xfId="1" applyNumberFormat="1" applyFont="1" applyFill="1" applyBorder="1" applyAlignment="1">
      <alignment horizontal="center" vertical="center" wrapText="1"/>
    </xf>
    <xf numFmtId="176" fontId="11" fillId="0" borderId="0" xfId="1" applyNumberFormat="1" applyFont="1" applyFill="1" applyAlignment="1">
      <alignment horizontal="center" vertical="center"/>
    </xf>
    <xf numFmtId="176" fontId="11" fillId="0" borderId="0" xfId="1" applyNumberFormat="1" applyFont="1" applyFill="1" applyAlignment="1">
      <alignment horizontal="right" vertical="center"/>
    </xf>
    <xf numFmtId="0" fontId="11" fillId="0" borderId="0" xfId="1" applyFont="1" applyFill="1" applyAlignment="1">
      <alignment vertical="center"/>
    </xf>
    <xf numFmtId="0" fontId="11" fillId="0" borderId="0" xfId="1" applyNumberFormat="1" applyFont="1" applyFill="1" applyAlignment="1">
      <alignment vertical="center"/>
    </xf>
    <xf numFmtId="0" fontId="11" fillId="0" borderId="0" xfId="1" applyNumberFormat="1" applyFont="1" applyFill="1" applyAlignment="1">
      <alignment vertical="center" wrapText="1"/>
    </xf>
    <xf numFmtId="0" fontId="11" fillId="0" borderId="0" xfId="1" applyNumberFormat="1" applyFont="1" applyFill="1" applyAlignment="1">
      <alignment horizontal="center" vertical="center" wrapText="1"/>
    </xf>
    <xf numFmtId="176" fontId="11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13" fillId="0" borderId="0" xfId="1" applyNumberFormat="1" applyFont="1" applyFill="1" applyAlignment="1">
      <alignment horizontal="left" vertical="center"/>
    </xf>
    <xf numFmtId="0" fontId="13" fillId="0" borderId="0" xfId="1" applyNumberFormat="1" applyFont="1" applyFill="1" applyAlignment="1">
      <alignment horizontal="left" vertical="center" wrapText="1"/>
    </xf>
    <xf numFmtId="0" fontId="13" fillId="0" borderId="0" xfId="1" applyNumberFormat="1" applyFont="1" applyFill="1" applyAlignment="1">
      <alignment horizontal="center" vertical="center" wrapText="1"/>
    </xf>
    <xf numFmtId="176" fontId="13" fillId="0" borderId="0" xfId="1" applyNumberFormat="1" applyFont="1" applyFill="1" applyAlignment="1">
      <alignment horizontal="left" vertical="center"/>
    </xf>
    <xf numFmtId="49" fontId="11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4" fillId="0" borderId="0" xfId="1" applyNumberFormat="1" applyFont="1" applyFill="1" applyAlignment="1">
      <alignment horizontal="right" vertical="center"/>
    </xf>
    <xf numFmtId="0" fontId="15" fillId="0" borderId="0" xfId="1" applyFont="1" applyFill="1" applyAlignment="1">
      <alignment horizontal="center" vertical="center" wrapText="1"/>
    </xf>
    <xf numFmtId="176" fontId="15" fillId="0" borderId="0" xfId="1" applyNumberFormat="1" applyFont="1" applyFill="1" applyBorder="1" applyAlignment="1">
      <alignment horizontal="right" vertical="center" wrapText="1"/>
    </xf>
    <xf numFmtId="176" fontId="7" fillId="0" borderId="0" xfId="1" applyNumberFormat="1" applyFont="1" applyFill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9" fillId="0" borderId="13" xfId="1" applyNumberFormat="1" applyFont="1" applyFill="1" applyBorder="1" applyAlignment="1">
      <alignment horizontal="center" vertical="center"/>
    </xf>
    <xf numFmtId="0" fontId="9" fillId="0" borderId="14" xfId="1" applyNumberFormat="1" applyFont="1" applyFill="1" applyBorder="1" applyAlignment="1">
      <alignment horizontal="center" vertical="center"/>
    </xf>
    <xf numFmtId="0" fontId="9" fillId="0" borderId="16" xfId="1" applyNumberFormat="1" applyFont="1" applyFill="1" applyBorder="1" applyAlignment="1">
      <alignment horizontal="center" vertical="center" shrinkToFit="1"/>
    </xf>
    <xf numFmtId="38" fontId="9" fillId="0" borderId="9" xfId="2" applyFont="1" applyFill="1" applyBorder="1" applyAlignment="1">
      <alignment horizontal="left" vertical="center" wrapText="1"/>
    </xf>
    <xf numFmtId="176" fontId="11" fillId="0" borderId="9" xfId="1" applyNumberFormat="1" applyFont="1" applyFill="1" applyBorder="1" applyAlignment="1">
      <alignment horizontal="right" vertical="center" shrinkToFit="1"/>
    </xf>
    <xf numFmtId="0" fontId="12" fillId="0" borderId="10" xfId="1" applyFont="1" applyFill="1" applyBorder="1" applyAlignment="1">
      <alignment horizontal="left" vertical="center"/>
    </xf>
    <xf numFmtId="176" fontId="9" fillId="0" borderId="24" xfId="1" applyNumberFormat="1" applyFont="1" applyFill="1" applyBorder="1" applyAlignment="1">
      <alignment horizontal="right" vertical="center" shrinkToFit="1"/>
    </xf>
    <xf numFmtId="49" fontId="9" fillId="0" borderId="6" xfId="1" applyNumberFormat="1" applyFont="1" applyFill="1" applyBorder="1" applyAlignment="1">
      <alignment horizontal="center" vertical="center" wrapText="1"/>
    </xf>
    <xf numFmtId="0" fontId="9" fillId="0" borderId="24" xfId="3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left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9" fillId="0" borderId="9" xfId="1" applyNumberFormat="1" applyFont="1" applyFill="1" applyBorder="1" applyAlignment="1">
      <alignment vertical="center" wrapText="1"/>
    </xf>
    <xf numFmtId="0" fontId="12" fillId="0" borderId="2" xfId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vertical="center" wrapText="1"/>
    </xf>
    <xf numFmtId="176" fontId="11" fillId="0" borderId="1" xfId="1" applyNumberFormat="1" applyFont="1" applyFill="1" applyBorder="1" applyAlignment="1">
      <alignment horizontal="right" vertical="center" shrinkToFit="1"/>
    </xf>
    <xf numFmtId="0" fontId="9" fillId="0" borderId="23" xfId="3" applyFont="1" applyFill="1" applyBorder="1" applyAlignment="1">
      <alignment vertical="center"/>
    </xf>
    <xf numFmtId="49" fontId="9" fillId="0" borderId="1" xfId="1" applyNumberFormat="1" applyFont="1" applyFill="1" applyBorder="1" applyAlignment="1">
      <alignment horizontal="center" vertical="center" wrapText="1"/>
    </xf>
    <xf numFmtId="38" fontId="9" fillId="0" borderId="1" xfId="2" applyFont="1" applyFill="1" applyBorder="1" applyAlignment="1">
      <alignment horizontal="left" vertical="center" wrapText="1"/>
    </xf>
    <xf numFmtId="176" fontId="9" fillId="0" borderId="23" xfId="1" applyNumberFormat="1" applyFont="1" applyFill="1" applyBorder="1" applyAlignment="1">
      <alignment horizontal="right" vertical="center" shrinkToFit="1"/>
    </xf>
    <xf numFmtId="0" fontId="9" fillId="0" borderId="1" xfId="1" applyNumberFormat="1" applyFont="1" applyFill="1" applyBorder="1" applyAlignment="1">
      <alignment horizontal="left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9" fillId="0" borderId="17" xfId="1" applyNumberFormat="1" applyFont="1" applyFill="1" applyBorder="1" applyAlignment="1">
      <alignment horizontal="left" vertical="center" wrapText="1"/>
    </xf>
    <xf numFmtId="176" fontId="11" fillId="0" borderId="17" xfId="1" applyNumberFormat="1" applyFont="1" applyFill="1" applyBorder="1" applyAlignment="1">
      <alignment horizontal="right" vertical="center" shrinkToFit="1"/>
    </xf>
    <xf numFmtId="176" fontId="11" fillId="0" borderId="18" xfId="1" applyNumberFormat="1" applyFont="1" applyFill="1" applyBorder="1" applyAlignment="1">
      <alignment horizontal="right" vertical="center" shrinkToFit="1"/>
    </xf>
    <xf numFmtId="0" fontId="12" fillId="0" borderId="18" xfId="1" applyFont="1" applyFill="1" applyBorder="1" applyAlignment="1">
      <alignment horizontal="left" vertical="center"/>
    </xf>
    <xf numFmtId="0" fontId="9" fillId="0" borderId="25" xfId="3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left" vertical="center" wrapText="1"/>
    </xf>
    <xf numFmtId="176" fontId="11" fillId="0" borderId="0" xfId="1" applyNumberFormat="1" applyFont="1" applyFill="1" applyBorder="1" applyAlignment="1">
      <alignment horizontal="right" vertical="center" shrinkToFit="1"/>
    </xf>
    <xf numFmtId="0" fontId="12" fillId="0" borderId="0" xfId="1" applyFont="1" applyFill="1" applyBorder="1" applyAlignment="1">
      <alignment horizontal="left" vertical="center"/>
    </xf>
    <xf numFmtId="0" fontId="9" fillId="0" borderId="0" xfId="3" applyFont="1" applyFill="1" applyBorder="1" applyAlignment="1">
      <alignment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0" fontId="11" fillId="0" borderId="19" xfId="1" applyNumberFormat="1" applyFont="1" applyFill="1" applyBorder="1" applyAlignment="1">
      <alignment horizontal="distributed" vertical="center" justifyLastLine="1"/>
    </xf>
    <xf numFmtId="176" fontId="11" fillId="0" borderId="15" xfId="1" applyNumberFormat="1" applyFont="1" applyFill="1" applyBorder="1" applyAlignment="1">
      <alignment horizontal="distributed" vertical="center" justifyLastLine="1"/>
    </xf>
    <xf numFmtId="0" fontId="11" fillId="0" borderId="1" xfId="1" applyNumberFormat="1" applyFont="1" applyFill="1" applyBorder="1" applyAlignment="1">
      <alignment horizontal="distributed" vertical="center" justifyLastLine="1"/>
    </xf>
    <xf numFmtId="176" fontId="11" fillId="0" borderId="1" xfId="1" applyNumberFormat="1" applyFont="1" applyFill="1" applyBorder="1" applyAlignment="1">
      <alignment horizontal="center" vertical="center"/>
    </xf>
    <xf numFmtId="176" fontId="18" fillId="0" borderId="9" xfId="1" applyNumberFormat="1" applyFont="1" applyFill="1" applyBorder="1" applyAlignment="1">
      <alignment horizontal="right" vertical="center" shrinkToFit="1"/>
    </xf>
    <xf numFmtId="176" fontId="11" fillId="0" borderId="9" xfId="1" applyNumberFormat="1" applyFont="1" applyFill="1" applyBorder="1" applyAlignment="1">
      <alignment horizontal="right" vertical="center"/>
    </xf>
    <xf numFmtId="49" fontId="9" fillId="0" borderId="12" xfId="1" applyNumberFormat="1" applyFont="1" applyFill="1" applyBorder="1" applyAlignment="1">
      <alignment vertical="center" wrapText="1"/>
    </xf>
    <xf numFmtId="49" fontId="9" fillId="0" borderId="12" xfId="1" applyNumberFormat="1" applyFont="1" applyFill="1" applyBorder="1" applyAlignment="1">
      <alignment vertical="center" wrapText="1"/>
    </xf>
    <xf numFmtId="49" fontId="9" fillId="0" borderId="3" xfId="1" applyNumberFormat="1" applyFont="1" applyBorder="1" applyAlignment="1">
      <alignment horizontal="center" vertical="center" wrapText="1"/>
    </xf>
    <xf numFmtId="176" fontId="11" fillId="0" borderId="9" xfId="1" applyNumberFormat="1" applyFont="1" applyBorder="1" applyAlignment="1">
      <alignment horizontal="right" vertical="center" shrinkToFit="1"/>
    </xf>
    <xf numFmtId="0" fontId="12" fillId="0" borderId="10" xfId="1" applyFont="1" applyBorder="1" applyAlignment="1">
      <alignment horizontal="left" vertical="center"/>
    </xf>
    <xf numFmtId="0" fontId="9" fillId="0" borderId="24" xfId="3" applyFont="1" applyBorder="1" applyAlignment="1">
      <alignment vertical="center"/>
    </xf>
    <xf numFmtId="0" fontId="11" fillId="0" borderId="0" xfId="1" applyFont="1" applyAlignment="1">
      <alignment vertical="center"/>
    </xf>
    <xf numFmtId="0" fontId="9" fillId="0" borderId="9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/>
    </xf>
    <xf numFmtId="0" fontId="9" fillId="0" borderId="23" xfId="3" applyFont="1" applyBorder="1" applyAlignment="1">
      <alignment vertical="center"/>
    </xf>
    <xf numFmtId="49" fontId="9" fillId="0" borderId="9" xfId="1" applyNumberFormat="1" applyFont="1" applyBorder="1" applyAlignment="1">
      <alignment vertical="center" wrapText="1"/>
    </xf>
    <xf numFmtId="49" fontId="9" fillId="0" borderId="10" xfId="1" applyNumberFormat="1" applyFont="1" applyFill="1" applyBorder="1" applyAlignment="1">
      <alignment vertical="center" wrapText="1"/>
    </xf>
    <xf numFmtId="49" fontId="9" fillId="0" borderId="11" xfId="1" applyNumberFormat="1" applyFont="1" applyFill="1" applyBorder="1" applyAlignment="1">
      <alignment vertical="center" wrapText="1"/>
    </xf>
    <xf numFmtId="49" fontId="9" fillId="0" borderId="12" xfId="1" applyNumberFormat="1" applyFont="1" applyFill="1" applyBorder="1" applyAlignment="1">
      <alignment vertical="center" wrapText="1"/>
    </xf>
    <xf numFmtId="49" fontId="9" fillId="0" borderId="2" xfId="1" applyNumberFormat="1" applyFont="1" applyFill="1" applyBorder="1" applyAlignment="1">
      <alignment vertical="center" wrapText="1"/>
    </xf>
    <xf numFmtId="49" fontId="9" fillId="0" borderId="7" xfId="1" applyNumberFormat="1" applyFont="1" applyFill="1" applyBorder="1" applyAlignment="1">
      <alignment vertical="center" wrapText="1"/>
    </xf>
    <xf numFmtId="49" fontId="9" fillId="0" borderId="8" xfId="1" applyNumberFormat="1" applyFont="1" applyFill="1" applyBorder="1" applyAlignment="1">
      <alignment vertical="center" wrapText="1"/>
    </xf>
    <xf numFmtId="0" fontId="9" fillId="0" borderId="26" xfId="1" applyNumberFormat="1" applyFont="1" applyFill="1" applyBorder="1" applyAlignment="1">
      <alignment horizontal="center" vertical="center"/>
    </xf>
    <xf numFmtId="0" fontId="9" fillId="0" borderId="27" xfId="1" applyNumberFormat="1" applyFont="1" applyFill="1" applyBorder="1" applyAlignment="1">
      <alignment horizontal="center" vertical="center"/>
    </xf>
    <xf numFmtId="0" fontId="9" fillId="0" borderId="28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 wrapText="1"/>
    </xf>
    <xf numFmtId="49" fontId="9" fillId="0" borderId="20" xfId="1" applyNumberFormat="1" applyFont="1" applyFill="1" applyBorder="1" applyAlignment="1">
      <alignment horizontal="distributed" vertical="center" wrapText="1" justifyLastLine="1"/>
    </xf>
    <xf numFmtId="49" fontId="9" fillId="0" borderId="21" xfId="1" applyNumberFormat="1" applyFont="1" applyFill="1" applyBorder="1" applyAlignment="1">
      <alignment horizontal="distributed" vertical="center" wrapText="1" justifyLastLine="1"/>
    </xf>
    <xf numFmtId="49" fontId="9" fillId="0" borderId="19" xfId="1" applyNumberFormat="1" applyFont="1" applyFill="1" applyBorder="1" applyAlignment="1">
      <alignment horizontal="distributed" vertical="center" wrapText="1" justifyLastLine="1"/>
    </xf>
    <xf numFmtId="49" fontId="9" fillId="0" borderId="2" xfId="1" applyNumberFormat="1" applyFont="1" applyFill="1" applyBorder="1" applyAlignment="1">
      <alignment horizontal="distributed" vertical="center" wrapText="1" justifyLastLine="1"/>
    </xf>
    <xf numFmtId="49" fontId="9" fillId="0" borderId="7" xfId="1" applyNumberFormat="1" applyFont="1" applyFill="1" applyBorder="1" applyAlignment="1">
      <alignment horizontal="distributed" vertical="center" wrapText="1" justifyLastLine="1"/>
    </xf>
    <xf numFmtId="49" fontId="9" fillId="0" borderId="8" xfId="1" applyNumberFormat="1" applyFont="1" applyFill="1" applyBorder="1" applyAlignment="1">
      <alignment horizontal="distributed" vertical="center" wrapText="1" justifyLastLine="1"/>
    </xf>
    <xf numFmtId="0" fontId="9" fillId="0" borderId="15" xfId="1" applyNumberFormat="1" applyFont="1" applyFill="1" applyBorder="1" applyAlignment="1">
      <alignment horizontal="distributed" vertical="center" wrapText="1" justifyLastLine="1"/>
    </xf>
    <xf numFmtId="0" fontId="9" fillId="0" borderId="1" xfId="1" applyNumberFormat="1" applyFont="1" applyFill="1" applyBorder="1" applyAlignment="1">
      <alignment horizontal="distributed" vertical="center" wrapText="1" justifyLastLine="1"/>
    </xf>
    <xf numFmtId="0" fontId="9" fillId="0" borderId="20" xfId="1" applyNumberFormat="1" applyFont="1" applyFill="1" applyBorder="1" applyAlignment="1">
      <alignment horizontal="distributed" vertical="center" justifyLastLine="1"/>
    </xf>
    <xf numFmtId="0" fontId="9" fillId="0" borderId="22" xfId="1" applyNumberFormat="1" applyFont="1" applyFill="1" applyBorder="1" applyAlignment="1">
      <alignment horizontal="distributed" vertical="center" justifyLastLine="1"/>
    </xf>
    <xf numFmtId="0" fontId="9" fillId="0" borderId="2" xfId="1" applyNumberFormat="1" applyFont="1" applyFill="1" applyBorder="1" applyAlignment="1">
      <alignment horizontal="distributed" vertical="center" justifyLastLine="1"/>
    </xf>
    <xf numFmtId="0" fontId="9" fillId="0" borderId="23" xfId="1" applyNumberFormat="1" applyFont="1" applyFill="1" applyBorder="1" applyAlignment="1">
      <alignment horizontal="distributed" vertical="center" justifyLastLine="1"/>
    </xf>
    <xf numFmtId="49" fontId="9" fillId="0" borderId="10" xfId="1" applyNumberFormat="1" applyFont="1" applyBorder="1" applyAlignment="1">
      <alignment vertical="center" wrapText="1"/>
    </xf>
    <xf numFmtId="49" fontId="9" fillId="0" borderId="11" xfId="1" applyNumberFormat="1" applyFont="1" applyBorder="1" applyAlignment="1">
      <alignment vertical="center" wrapText="1"/>
    </xf>
    <xf numFmtId="49" fontId="9" fillId="0" borderId="12" xfId="1" applyNumberFormat="1" applyFont="1" applyBorder="1" applyAlignment="1">
      <alignment vertical="center" wrapText="1"/>
    </xf>
  </cellXfs>
  <cellStyles count="11">
    <cellStyle name="桁区切り" xfId="9" builtinId="6"/>
    <cellStyle name="桁区切り 2" xfId="2" xr:uid="{00000000-0005-0000-0000-000001000000}"/>
    <cellStyle name="桁区切り 2 2" xfId="5" xr:uid="{00000000-0005-0000-0000-000002000000}"/>
    <cellStyle name="桁区切り 2 2 2" xfId="7" xr:uid="{00000000-0005-0000-0000-000003000000}"/>
    <cellStyle name="標準" xfId="0" builtinId="0"/>
    <cellStyle name="標準 2" xfId="3" xr:uid="{00000000-0005-0000-0000-000005000000}"/>
    <cellStyle name="標準 2 2" xfId="8" xr:uid="{00000000-0005-0000-0000-000006000000}"/>
    <cellStyle name="標準 2 2 2" xfId="10" xr:uid="{4A1667DE-26A9-48D9-9B49-BEA499E3A7BA}"/>
    <cellStyle name="標準 3" xfId="4" xr:uid="{00000000-0005-0000-0000-000007000000}"/>
    <cellStyle name="標準 3 2" xfId="6" xr:uid="{00000000-0005-0000-0000-000008000000}"/>
    <cellStyle name="標準_③予算事業別調書(目次様式)" xfId="1" xr:uid="{00000000-0005-0000-0000-000009000000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99FF"/>
      <color rgb="FF00FF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08"/>
  <sheetViews>
    <sheetView tabSelected="1" view="pageBreakPreview" zoomScale="88" zoomScaleNormal="100" zoomScaleSheetLayoutView="88" workbookViewId="0">
      <pane ySplit="7" topLeftCell="A8" activePane="bottomLeft" state="frozen"/>
      <selection activeCell="BZ9" sqref="BZ9"/>
      <selection pane="bottomLeft" activeCell="B8" sqref="B8:E8"/>
    </sheetView>
  </sheetViews>
  <sheetFormatPr defaultColWidth="8.6640625" defaultRowHeight="18" customHeight="1"/>
  <cols>
    <col min="1" max="1" width="3.77734375" style="20" customWidth="1"/>
    <col min="2" max="4" width="1.21875" style="4" customWidth="1"/>
    <col min="5" max="5" width="25" style="4" customWidth="1"/>
    <col min="6" max="6" width="31.21875" style="12" customWidth="1"/>
    <col min="7" max="8" width="11.21875" style="7" customWidth="1"/>
    <col min="9" max="9" width="11.21875" style="13" customWidth="1"/>
    <col min="10" max="10" width="5" style="14" customWidth="1"/>
    <col min="11" max="11" width="5" style="15" customWidth="1"/>
    <col min="12" max="16384" width="8.6640625" style="9"/>
  </cols>
  <sheetData>
    <row r="1" spans="1:11" ht="18" customHeight="1">
      <c r="A1" s="3" t="s">
        <v>51</v>
      </c>
      <c r="C1" s="5"/>
      <c r="D1" s="5"/>
      <c r="E1" s="5"/>
      <c r="F1" s="6"/>
      <c r="I1" s="8"/>
      <c r="J1" s="88"/>
      <c r="K1" s="88"/>
    </row>
    <row r="2" spans="1:11" ht="14.25" customHeight="1">
      <c r="A2" s="10"/>
      <c r="C2" s="11"/>
      <c r="D2" s="11"/>
      <c r="E2" s="11"/>
    </row>
    <row r="3" spans="1:11" ht="13.2">
      <c r="A3" s="16"/>
      <c r="C3" s="17"/>
      <c r="D3" s="17"/>
      <c r="E3" s="17"/>
      <c r="F3" s="18"/>
      <c r="I3" s="19"/>
    </row>
    <row r="4" spans="1:11" ht="15" customHeight="1">
      <c r="F4" s="21"/>
      <c r="G4" s="89"/>
      <c r="H4" s="89"/>
      <c r="I4" s="22"/>
      <c r="K4" s="1" t="s">
        <v>74</v>
      </c>
    </row>
    <row r="5" spans="1:11" ht="27.75" customHeight="1" thickBot="1">
      <c r="F5" s="23"/>
      <c r="G5" s="24"/>
      <c r="H5" s="24"/>
      <c r="I5" s="25"/>
      <c r="J5" s="26"/>
      <c r="K5" s="22" t="s">
        <v>91</v>
      </c>
    </row>
    <row r="6" spans="1:11" ht="18.75" customHeight="1">
      <c r="A6" s="27" t="s">
        <v>43</v>
      </c>
      <c r="B6" s="90" t="s">
        <v>0</v>
      </c>
      <c r="C6" s="91"/>
      <c r="D6" s="91"/>
      <c r="E6" s="92"/>
      <c r="F6" s="96" t="s">
        <v>39</v>
      </c>
      <c r="G6" s="62" t="s">
        <v>95</v>
      </c>
      <c r="H6" s="62" t="s">
        <v>97</v>
      </c>
      <c r="I6" s="63" t="s">
        <v>1</v>
      </c>
      <c r="J6" s="98" t="s">
        <v>45</v>
      </c>
      <c r="K6" s="99"/>
    </row>
    <row r="7" spans="1:11" ht="18.75" customHeight="1">
      <c r="A7" s="28" t="s">
        <v>44</v>
      </c>
      <c r="B7" s="93"/>
      <c r="C7" s="94"/>
      <c r="D7" s="94"/>
      <c r="E7" s="95"/>
      <c r="F7" s="97"/>
      <c r="G7" s="64" t="s">
        <v>63</v>
      </c>
      <c r="H7" s="64" t="s">
        <v>79</v>
      </c>
      <c r="I7" s="65" t="s">
        <v>89</v>
      </c>
      <c r="J7" s="100"/>
      <c r="K7" s="101"/>
    </row>
    <row r="8" spans="1:11" ht="27" customHeight="1">
      <c r="A8" s="29">
        <f>ROW()-7</f>
        <v>1</v>
      </c>
      <c r="B8" s="79" t="s">
        <v>105</v>
      </c>
      <c r="C8" s="80"/>
      <c r="D8" s="80"/>
      <c r="E8" s="81"/>
      <c r="F8" s="30"/>
      <c r="G8" s="31">
        <f>G9+G15</f>
        <v>16219571</v>
      </c>
      <c r="H8" s="31">
        <f>H9+H15</f>
        <v>16622745</v>
      </c>
      <c r="I8" s="31">
        <f>I9+I15</f>
        <v>403174</v>
      </c>
      <c r="J8" s="32"/>
      <c r="K8" s="33"/>
    </row>
    <row r="9" spans="1:11" ht="27" customHeight="1">
      <c r="A9" s="29">
        <f t="shared" ref="A9:A75" si="0">ROW()-7</f>
        <v>2</v>
      </c>
      <c r="B9" s="34"/>
      <c r="C9" s="79" t="s">
        <v>2</v>
      </c>
      <c r="D9" s="80"/>
      <c r="E9" s="81"/>
      <c r="F9" s="30"/>
      <c r="G9" s="31">
        <f>G10</f>
        <v>15928749</v>
      </c>
      <c r="H9" s="31">
        <f>H10</f>
        <v>16135363</v>
      </c>
      <c r="I9" s="31">
        <f t="shared" ref="I9" si="1">I10</f>
        <v>206614</v>
      </c>
      <c r="J9" s="32"/>
      <c r="K9" s="35"/>
    </row>
    <row r="10" spans="1:11" ht="27" customHeight="1">
      <c r="A10" s="29">
        <f t="shared" si="0"/>
        <v>3</v>
      </c>
      <c r="B10" s="36"/>
      <c r="C10" s="36"/>
      <c r="D10" s="79" t="s">
        <v>5</v>
      </c>
      <c r="E10" s="81"/>
      <c r="F10" s="37"/>
      <c r="G10" s="31">
        <f>SUM(G11:G14)</f>
        <v>15928749</v>
      </c>
      <c r="H10" s="31">
        <f>SUM(H11:H14)</f>
        <v>16135363</v>
      </c>
      <c r="I10" s="31">
        <f>SUM(I11:I14)</f>
        <v>206614</v>
      </c>
      <c r="J10" s="32"/>
      <c r="K10" s="35"/>
    </row>
    <row r="11" spans="1:11" ht="27" customHeight="1">
      <c r="A11" s="29">
        <f t="shared" si="0"/>
        <v>4</v>
      </c>
      <c r="B11" s="36"/>
      <c r="C11" s="36"/>
      <c r="D11" s="38"/>
      <c r="E11" s="39" t="s">
        <v>6</v>
      </c>
      <c r="F11" s="37" t="s">
        <v>54</v>
      </c>
      <c r="G11" s="31">
        <v>14620608</v>
      </c>
      <c r="H11" s="31">
        <v>14717030</v>
      </c>
      <c r="I11" s="31">
        <f>H11-G11</f>
        <v>96422</v>
      </c>
      <c r="J11" s="40"/>
      <c r="K11" s="35"/>
    </row>
    <row r="12" spans="1:11" ht="27" customHeight="1">
      <c r="A12" s="29">
        <f t="shared" si="0"/>
        <v>5</v>
      </c>
      <c r="B12" s="36"/>
      <c r="C12" s="36"/>
      <c r="D12" s="36"/>
      <c r="E12" s="39" t="s">
        <v>7</v>
      </c>
      <c r="F12" s="37" t="s">
        <v>61</v>
      </c>
      <c r="G12" s="31">
        <v>1227</v>
      </c>
      <c r="H12" s="31">
        <v>1234</v>
      </c>
      <c r="I12" s="31">
        <f>H12-G12</f>
        <v>7</v>
      </c>
      <c r="J12" s="40"/>
      <c r="K12" s="35"/>
    </row>
    <row r="13" spans="1:11" ht="27" customHeight="1">
      <c r="A13" s="29">
        <f t="shared" si="0"/>
        <v>6</v>
      </c>
      <c r="B13" s="36"/>
      <c r="C13" s="36"/>
      <c r="D13" s="36"/>
      <c r="E13" s="39" t="s">
        <v>4</v>
      </c>
      <c r="F13" s="37" t="s">
        <v>64</v>
      </c>
      <c r="G13" s="31">
        <v>988205</v>
      </c>
      <c r="H13" s="31">
        <v>1043548</v>
      </c>
      <c r="I13" s="31">
        <f>H13-G13</f>
        <v>55343</v>
      </c>
      <c r="J13" s="40"/>
      <c r="K13" s="35"/>
    </row>
    <row r="14" spans="1:11" ht="27" customHeight="1">
      <c r="A14" s="29">
        <f t="shared" si="0"/>
        <v>7</v>
      </c>
      <c r="B14" s="36"/>
      <c r="C14" s="36"/>
      <c r="D14" s="36"/>
      <c r="E14" s="39" t="s">
        <v>3</v>
      </c>
      <c r="F14" s="37" t="s">
        <v>53</v>
      </c>
      <c r="G14" s="31">
        <v>318709</v>
      </c>
      <c r="H14" s="31">
        <v>373551</v>
      </c>
      <c r="I14" s="31">
        <f>H14-G14</f>
        <v>54842</v>
      </c>
      <c r="J14" s="40"/>
      <c r="K14" s="35"/>
    </row>
    <row r="15" spans="1:11" ht="27" customHeight="1">
      <c r="A15" s="29">
        <f t="shared" si="0"/>
        <v>8</v>
      </c>
      <c r="B15" s="36"/>
      <c r="C15" s="79" t="s">
        <v>70</v>
      </c>
      <c r="D15" s="80"/>
      <c r="E15" s="81"/>
      <c r="F15" s="30"/>
      <c r="G15" s="31">
        <f>G16</f>
        <v>290822</v>
      </c>
      <c r="H15" s="31">
        <f>H16</f>
        <v>487382</v>
      </c>
      <c r="I15" s="31">
        <f>I16</f>
        <v>196560</v>
      </c>
      <c r="J15" s="40"/>
      <c r="K15" s="35"/>
    </row>
    <row r="16" spans="1:11" ht="27" customHeight="1">
      <c r="A16" s="29">
        <f t="shared" si="0"/>
        <v>9</v>
      </c>
      <c r="B16" s="36"/>
      <c r="C16" s="36"/>
      <c r="D16" s="79" t="s">
        <v>9</v>
      </c>
      <c r="E16" s="81"/>
      <c r="F16" s="37"/>
      <c r="G16" s="31">
        <f>SUM(G17:G20)</f>
        <v>290822</v>
      </c>
      <c r="H16" s="31">
        <f>SUM(H17:H20)</f>
        <v>487382</v>
      </c>
      <c r="I16" s="31">
        <f>SUM(I17:I20)</f>
        <v>196560</v>
      </c>
      <c r="J16" s="32"/>
      <c r="K16" s="35"/>
    </row>
    <row r="17" spans="1:11" ht="42.6" customHeight="1">
      <c r="A17" s="29">
        <f t="shared" si="0"/>
        <v>10</v>
      </c>
      <c r="B17" s="36"/>
      <c r="C17" s="36"/>
      <c r="D17" s="38"/>
      <c r="E17" s="39" t="s">
        <v>10</v>
      </c>
      <c r="F17" s="37" t="s">
        <v>62</v>
      </c>
      <c r="G17" s="31">
        <v>37687</v>
      </c>
      <c r="H17" s="31">
        <v>35804</v>
      </c>
      <c r="I17" s="31">
        <f>H17-G17</f>
        <v>-1883</v>
      </c>
      <c r="J17" s="32"/>
      <c r="K17" s="35"/>
    </row>
    <row r="18" spans="1:11" ht="40.5" customHeight="1">
      <c r="A18" s="29">
        <f t="shared" si="0"/>
        <v>11</v>
      </c>
      <c r="B18" s="36"/>
      <c r="C18" s="36"/>
      <c r="D18" s="36"/>
      <c r="E18" s="39" t="s">
        <v>8</v>
      </c>
      <c r="F18" s="37" t="s">
        <v>60</v>
      </c>
      <c r="G18" s="31">
        <v>53613</v>
      </c>
      <c r="H18" s="31">
        <v>53383</v>
      </c>
      <c r="I18" s="31">
        <f>H18-G18</f>
        <v>-230</v>
      </c>
      <c r="J18" s="32"/>
      <c r="K18" s="35"/>
    </row>
    <row r="19" spans="1:11" ht="40.5" customHeight="1">
      <c r="A19" s="29">
        <f t="shared" si="0"/>
        <v>12</v>
      </c>
      <c r="B19" s="36"/>
      <c r="C19" s="36"/>
      <c r="D19" s="36"/>
      <c r="E19" s="39" t="s">
        <v>42</v>
      </c>
      <c r="F19" s="39" t="s">
        <v>34</v>
      </c>
      <c r="G19" s="31">
        <v>198969</v>
      </c>
      <c r="H19" s="31">
        <v>397658</v>
      </c>
      <c r="I19" s="31">
        <f>H19-G19</f>
        <v>198689</v>
      </c>
      <c r="J19" s="32"/>
      <c r="K19" s="35"/>
    </row>
    <row r="20" spans="1:11" ht="27" customHeight="1">
      <c r="A20" s="29">
        <f t="shared" si="0"/>
        <v>13</v>
      </c>
      <c r="B20" s="36"/>
      <c r="C20" s="36"/>
      <c r="D20" s="36"/>
      <c r="E20" s="39" t="s">
        <v>11</v>
      </c>
      <c r="F20" s="39" t="s">
        <v>35</v>
      </c>
      <c r="G20" s="31">
        <v>553</v>
      </c>
      <c r="H20" s="31">
        <v>537</v>
      </c>
      <c r="I20" s="31">
        <f>H20-G20</f>
        <v>-16</v>
      </c>
      <c r="J20" s="32"/>
      <c r="K20" s="35"/>
    </row>
    <row r="21" spans="1:11" ht="27" customHeight="1">
      <c r="A21" s="29">
        <f t="shared" si="0"/>
        <v>14</v>
      </c>
      <c r="B21" s="79" t="s">
        <v>106</v>
      </c>
      <c r="C21" s="80"/>
      <c r="D21" s="80"/>
      <c r="E21" s="81"/>
      <c r="F21" s="30"/>
      <c r="G21" s="31">
        <f t="shared" ref="G21:I22" si="2">G22</f>
        <v>23344161</v>
      </c>
      <c r="H21" s="31">
        <f t="shared" si="2"/>
        <v>24387375</v>
      </c>
      <c r="I21" s="31">
        <f t="shared" si="2"/>
        <v>1043214</v>
      </c>
      <c r="J21" s="32"/>
      <c r="K21" s="33"/>
    </row>
    <row r="22" spans="1:11" ht="27" customHeight="1">
      <c r="A22" s="29">
        <f t="shared" si="0"/>
        <v>15</v>
      </c>
      <c r="B22" s="36"/>
      <c r="C22" s="79" t="s">
        <v>65</v>
      </c>
      <c r="D22" s="80"/>
      <c r="E22" s="81"/>
      <c r="F22" s="30"/>
      <c r="G22" s="31">
        <f t="shared" si="2"/>
        <v>23344161</v>
      </c>
      <c r="H22" s="31">
        <f t="shared" si="2"/>
        <v>24387375</v>
      </c>
      <c r="I22" s="31">
        <f t="shared" si="2"/>
        <v>1043214</v>
      </c>
      <c r="J22" s="32"/>
      <c r="K22" s="35"/>
    </row>
    <row r="23" spans="1:11" ht="27" customHeight="1">
      <c r="A23" s="29">
        <f t="shared" si="0"/>
        <v>16</v>
      </c>
      <c r="B23" s="36"/>
      <c r="C23" s="36"/>
      <c r="D23" s="79" t="s">
        <v>85</v>
      </c>
      <c r="E23" s="81"/>
      <c r="F23" s="37"/>
      <c r="G23" s="31">
        <f>G24+G27+G28+G29+G30</f>
        <v>23344161</v>
      </c>
      <c r="H23" s="31">
        <f>H24+H27+H28+H29+H30</f>
        <v>24387375</v>
      </c>
      <c r="I23" s="31">
        <f>I24+I27+I28+I29+I30</f>
        <v>1043214</v>
      </c>
      <c r="J23" s="32"/>
      <c r="K23" s="35"/>
    </row>
    <row r="24" spans="1:11" ht="27" customHeight="1">
      <c r="A24" s="29">
        <f t="shared" si="0"/>
        <v>17</v>
      </c>
      <c r="B24" s="36"/>
      <c r="C24" s="36"/>
      <c r="D24" s="38"/>
      <c r="E24" s="39" t="s">
        <v>40</v>
      </c>
      <c r="F24" s="39"/>
      <c r="G24" s="31">
        <v>810051</v>
      </c>
      <c r="H24" s="31">
        <v>1563740</v>
      </c>
      <c r="I24" s="31">
        <f>H24-G24</f>
        <v>753689</v>
      </c>
      <c r="J24" s="32"/>
      <c r="K24" s="35"/>
    </row>
    <row r="25" spans="1:11" ht="40.200000000000003" customHeight="1">
      <c r="A25" s="29">
        <f t="shared" si="0"/>
        <v>18</v>
      </c>
      <c r="B25" s="36"/>
      <c r="C25" s="36"/>
      <c r="D25" s="36"/>
      <c r="E25" s="39"/>
      <c r="F25" s="39" t="s">
        <v>87</v>
      </c>
      <c r="G25" s="31">
        <f>G24-SUM(G26)</f>
        <v>810051</v>
      </c>
      <c r="H25" s="31">
        <f>H24-SUM(H26)</f>
        <v>1478740</v>
      </c>
      <c r="I25" s="31">
        <f>H25-G25</f>
        <v>668689</v>
      </c>
      <c r="J25" s="32"/>
      <c r="K25" s="35"/>
    </row>
    <row r="26" spans="1:11" ht="27" customHeight="1">
      <c r="A26" s="29">
        <f t="shared" si="0"/>
        <v>19</v>
      </c>
      <c r="B26" s="36"/>
      <c r="C26" s="36"/>
      <c r="D26" s="36"/>
      <c r="E26" s="39"/>
      <c r="F26" s="39" t="s">
        <v>138</v>
      </c>
      <c r="G26" s="31">
        <v>0</v>
      </c>
      <c r="H26" s="31">
        <v>85000</v>
      </c>
      <c r="I26" s="31">
        <f>H26-G26</f>
        <v>85000</v>
      </c>
      <c r="J26" s="32"/>
      <c r="K26" s="35"/>
    </row>
    <row r="27" spans="1:11" ht="27" customHeight="1">
      <c r="A27" s="29">
        <f t="shared" si="0"/>
        <v>20</v>
      </c>
      <c r="B27" s="36"/>
      <c r="C27" s="36"/>
      <c r="D27" s="36"/>
      <c r="E27" s="39" t="s">
        <v>41</v>
      </c>
      <c r="F27" s="39" t="s">
        <v>96</v>
      </c>
      <c r="G27" s="31">
        <v>836500</v>
      </c>
      <c r="H27" s="31">
        <v>998002</v>
      </c>
      <c r="I27" s="31">
        <f>H27-G27</f>
        <v>161502</v>
      </c>
      <c r="J27" s="32"/>
      <c r="K27" s="35"/>
    </row>
    <row r="28" spans="1:11" ht="40.5" customHeight="1">
      <c r="A28" s="29">
        <f t="shared" si="0"/>
        <v>21</v>
      </c>
      <c r="B28" s="36"/>
      <c r="C28" s="36"/>
      <c r="D28" s="36"/>
      <c r="E28" s="41" t="s">
        <v>12</v>
      </c>
      <c r="F28" s="41" t="s">
        <v>88</v>
      </c>
      <c r="G28" s="42">
        <v>322000</v>
      </c>
      <c r="H28" s="42">
        <v>634500</v>
      </c>
      <c r="I28" s="31">
        <f t="shared" ref="I28:I30" si="3">H28-G28</f>
        <v>312500</v>
      </c>
      <c r="J28" s="40"/>
      <c r="K28" s="43"/>
    </row>
    <row r="29" spans="1:11" ht="40.200000000000003" customHeight="1">
      <c r="A29" s="29">
        <f t="shared" si="0"/>
        <v>22</v>
      </c>
      <c r="B29" s="36"/>
      <c r="C29" s="36"/>
      <c r="D29" s="36"/>
      <c r="E29" s="41" t="s">
        <v>52</v>
      </c>
      <c r="F29" s="37" t="s">
        <v>135</v>
      </c>
      <c r="G29" s="67">
        <v>373830</v>
      </c>
      <c r="H29" s="67">
        <v>534716</v>
      </c>
      <c r="I29" s="31">
        <f t="shared" ref="I29" si="4">H29-G29</f>
        <v>160886</v>
      </c>
      <c r="J29" s="32"/>
      <c r="K29" s="35"/>
    </row>
    <row r="30" spans="1:11" ht="40.5" customHeight="1">
      <c r="A30" s="29">
        <f t="shared" si="0"/>
        <v>23</v>
      </c>
      <c r="B30" s="36"/>
      <c r="C30" s="36"/>
      <c r="D30" s="36"/>
      <c r="E30" s="41" t="s">
        <v>107</v>
      </c>
      <c r="F30" s="41"/>
      <c r="G30" s="42">
        <v>21001780</v>
      </c>
      <c r="H30" s="42">
        <v>20656417</v>
      </c>
      <c r="I30" s="31">
        <f t="shared" si="3"/>
        <v>-345363</v>
      </c>
      <c r="J30" s="40"/>
      <c r="K30" s="43"/>
    </row>
    <row r="31" spans="1:11" ht="40.5" customHeight="1">
      <c r="A31" s="29">
        <f t="shared" si="0"/>
        <v>24</v>
      </c>
      <c r="B31" s="36"/>
      <c r="C31" s="36"/>
      <c r="D31" s="36"/>
      <c r="E31" s="41"/>
      <c r="F31" s="41" t="s">
        <v>130</v>
      </c>
      <c r="G31" s="31">
        <f>G30-SUM(G32)</f>
        <v>21001780</v>
      </c>
      <c r="H31" s="31">
        <f>H30-SUM(H32)</f>
        <v>20562417</v>
      </c>
      <c r="I31" s="31">
        <f t="shared" ref="I31" si="5">H31-G31</f>
        <v>-439363</v>
      </c>
      <c r="J31" s="40"/>
      <c r="K31" s="43"/>
    </row>
    <row r="32" spans="1:11" ht="40.5" customHeight="1">
      <c r="A32" s="29">
        <f t="shared" si="0"/>
        <v>25</v>
      </c>
      <c r="B32" s="36"/>
      <c r="C32" s="36"/>
      <c r="D32" s="36"/>
      <c r="E32" s="41"/>
      <c r="F32" s="41" t="s">
        <v>139</v>
      </c>
      <c r="G32" s="42">
        <v>0</v>
      </c>
      <c r="H32" s="42">
        <v>94000</v>
      </c>
      <c r="I32" s="31">
        <f t="shared" ref="I32" si="6">H32-G32</f>
        <v>94000</v>
      </c>
      <c r="J32" s="40"/>
      <c r="K32" s="43"/>
    </row>
    <row r="33" spans="1:11" ht="27" customHeight="1">
      <c r="A33" s="29">
        <f t="shared" si="0"/>
        <v>26</v>
      </c>
      <c r="B33" s="79" t="s">
        <v>108</v>
      </c>
      <c r="C33" s="80"/>
      <c r="D33" s="80"/>
      <c r="E33" s="81"/>
      <c r="F33" s="45"/>
      <c r="G33" s="42">
        <f>G34+G40+G43</f>
        <v>235738</v>
      </c>
      <c r="H33" s="42">
        <f>H34+H40+H43</f>
        <v>271327</v>
      </c>
      <c r="I33" s="42">
        <f>I34+I40+I43</f>
        <v>35589</v>
      </c>
      <c r="J33" s="40"/>
      <c r="K33" s="46"/>
    </row>
    <row r="34" spans="1:11" ht="27" customHeight="1">
      <c r="A34" s="29">
        <f t="shared" si="0"/>
        <v>27</v>
      </c>
      <c r="B34" s="36"/>
      <c r="C34" s="79" t="s">
        <v>13</v>
      </c>
      <c r="D34" s="80"/>
      <c r="E34" s="81"/>
      <c r="F34" s="45"/>
      <c r="G34" s="31">
        <f>G35</f>
        <v>218444</v>
      </c>
      <c r="H34" s="31">
        <f t="shared" ref="H34:I34" si="7">H35</f>
        <v>253693</v>
      </c>
      <c r="I34" s="31">
        <f t="shared" si="7"/>
        <v>35249</v>
      </c>
      <c r="J34" s="40"/>
      <c r="K34" s="43"/>
    </row>
    <row r="35" spans="1:11" ht="27" customHeight="1">
      <c r="A35" s="29">
        <f t="shared" si="0"/>
        <v>28</v>
      </c>
      <c r="B35" s="36"/>
      <c r="C35" s="36"/>
      <c r="D35" s="79" t="s">
        <v>121</v>
      </c>
      <c r="E35" s="81"/>
      <c r="F35" s="37"/>
      <c r="G35" s="31">
        <f>G36+G37</f>
        <v>218444</v>
      </c>
      <c r="H35" s="31">
        <f>H36+H37</f>
        <v>253693</v>
      </c>
      <c r="I35" s="31">
        <f t="shared" ref="I35" si="8">I36+I37</f>
        <v>35249</v>
      </c>
      <c r="J35" s="32"/>
      <c r="K35" s="35"/>
    </row>
    <row r="36" spans="1:11" ht="27" customHeight="1">
      <c r="A36" s="29">
        <f t="shared" si="0"/>
        <v>29</v>
      </c>
      <c r="B36" s="36"/>
      <c r="C36" s="36"/>
      <c r="D36" s="38"/>
      <c r="E36" s="39" t="s">
        <v>123</v>
      </c>
      <c r="F36" s="37" t="s">
        <v>140</v>
      </c>
      <c r="G36" s="31">
        <v>0</v>
      </c>
      <c r="H36" s="31">
        <v>14300</v>
      </c>
      <c r="I36" s="31">
        <f t="shared" ref="I36" si="9">H36-G36</f>
        <v>14300</v>
      </c>
      <c r="J36" s="32"/>
      <c r="K36" s="35"/>
    </row>
    <row r="37" spans="1:11" ht="40.200000000000003" customHeight="1">
      <c r="A37" s="29">
        <f t="shared" si="0"/>
        <v>30</v>
      </c>
      <c r="B37" s="36"/>
      <c r="C37" s="36"/>
      <c r="D37" s="36"/>
      <c r="E37" s="39" t="s">
        <v>122</v>
      </c>
      <c r="F37" s="37"/>
      <c r="G37" s="31">
        <v>218444</v>
      </c>
      <c r="H37" s="31">
        <v>239393</v>
      </c>
      <c r="I37" s="31">
        <f t="shared" ref="I37" si="10">H37-G37</f>
        <v>20949</v>
      </c>
      <c r="J37" s="32"/>
      <c r="K37" s="35"/>
    </row>
    <row r="38" spans="1:11" ht="40.200000000000003" customHeight="1">
      <c r="A38" s="29">
        <f t="shared" si="0"/>
        <v>31</v>
      </c>
      <c r="B38" s="36"/>
      <c r="C38" s="36"/>
      <c r="D38" s="36"/>
      <c r="E38" s="39"/>
      <c r="F38" s="37" t="s">
        <v>143</v>
      </c>
      <c r="G38" s="31">
        <f>G37-SUM(G39)</f>
        <v>218444</v>
      </c>
      <c r="H38" s="31">
        <f>H37-SUM(H39)</f>
        <v>233838</v>
      </c>
      <c r="I38" s="31">
        <f t="shared" ref="I38" si="11">H38-G38</f>
        <v>15394</v>
      </c>
      <c r="J38" s="32"/>
      <c r="K38" s="35"/>
    </row>
    <row r="39" spans="1:11" ht="40.200000000000003" customHeight="1">
      <c r="A39" s="29">
        <f t="shared" si="0"/>
        <v>32</v>
      </c>
      <c r="B39" s="36"/>
      <c r="C39" s="36"/>
      <c r="D39" s="36"/>
      <c r="E39" s="39"/>
      <c r="F39" s="37" t="s">
        <v>141</v>
      </c>
      <c r="G39" s="31">
        <v>0</v>
      </c>
      <c r="H39" s="31">
        <v>5555</v>
      </c>
      <c r="I39" s="31">
        <f t="shared" ref="I39" si="12">H39-G39</f>
        <v>5555</v>
      </c>
      <c r="J39" s="32"/>
      <c r="K39" s="35"/>
    </row>
    <row r="40" spans="1:11" s="74" customFormat="1" ht="27" customHeight="1">
      <c r="A40" s="29">
        <f t="shared" si="0"/>
        <v>33</v>
      </c>
      <c r="B40" s="70"/>
      <c r="C40" s="102" t="s">
        <v>124</v>
      </c>
      <c r="D40" s="103"/>
      <c r="E40" s="104"/>
      <c r="F40" s="45"/>
      <c r="G40" s="71">
        <f t="shared" ref="G40:I41" si="13">G41</f>
        <v>10648</v>
      </c>
      <c r="H40" s="71">
        <f t="shared" si="13"/>
        <v>10988</v>
      </c>
      <c r="I40" s="71">
        <f t="shared" si="13"/>
        <v>340</v>
      </c>
      <c r="J40" s="72"/>
      <c r="K40" s="73"/>
    </row>
    <row r="41" spans="1:11" s="74" customFormat="1" ht="27" customHeight="1">
      <c r="A41" s="29">
        <f t="shared" si="0"/>
        <v>34</v>
      </c>
      <c r="B41" s="70"/>
      <c r="C41" s="70"/>
      <c r="D41" s="102" t="s">
        <v>125</v>
      </c>
      <c r="E41" s="104"/>
      <c r="F41" s="75"/>
      <c r="G41" s="71">
        <f t="shared" si="13"/>
        <v>10648</v>
      </c>
      <c r="H41" s="71">
        <f t="shared" si="13"/>
        <v>10988</v>
      </c>
      <c r="I41" s="71">
        <f t="shared" si="13"/>
        <v>340</v>
      </c>
      <c r="J41" s="72"/>
      <c r="K41" s="73"/>
    </row>
    <row r="42" spans="1:11" s="74" customFormat="1" ht="27" customHeight="1">
      <c r="A42" s="29">
        <f t="shared" si="0"/>
        <v>35</v>
      </c>
      <c r="B42" s="70"/>
      <c r="C42" s="70"/>
      <c r="D42" s="70"/>
      <c r="E42" s="78" t="s">
        <v>126</v>
      </c>
      <c r="F42" s="75" t="s">
        <v>127</v>
      </c>
      <c r="G42" s="71">
        <v>10648</v>
      </c>
      <c r="H42" s="71">
        <v>10988</v>
      </c>
      <c r="I42" s="71">
        <f t="shared" ref="I42" si="14">H42-G42</f>
        <v>340</v>
      </c>
      <c r="J42" s="72"/>
      <c r="K42" s="73"/>
    </row>
    <row r="43" spans="1:11" s="74" customFormat="1" ht="27" customHeight="1">
      <c r="A43" s="29">
        <f t="shared" si="0"/>
        <v>36</v>
      </c>
      <c r="B43" s="70"/>
      <c r="C43" s="102" t="s">
        <v>128</v>
      </c>
      <c r="D43" s="103"/>
      <c r="E43" s="104"/>
      <c r="F43" s="45"/>
      <c r="G43" s="71">
        <f t="shared" ref="G43:I43" si="15">G44</f>
        <v>6646</v>
      </c>
      <c r="H43" s="71">
        <f t="shared" si="15"/>
        <v>6646</v>
      </c>
      <c r="I43" s="71">
        <f t="shared" si="15"/>
        <v>0</v>
      </c>
      <c r="J43" s="76"/>
      <c r="K43" s="77"/>
    </row>
    <row r="44" spans="1:11" s="74" customFormat="1" ht="27" customHeight="1">
      <c r="A44" s="29">
        <f t="shared" si="0"/>
        <v>37</v>
      </c>
      <c r="B44" s="70"/>
      <c r="C44" s="70"/>
      <c r="D44" s="102" t="s">
        <v>129</v>
      </c>
      <c r="E44" s="104"/>
      <c r="F44" s="75"/>
      <c r="G44" s="71">
        <f>G45</f>
        <v>6646</v>
      </c>
      <c r="H44" s="71">
        <f>H45</f>
        <v>6646</v>
      </c>
      <c r="I44" s="71">
        <f>H44-G44</f>
        <v>0</v>
      </c>
      <c r="J44" s="72"/>
      <c r="K44" s="73"/>
    </row>
    <row r="45" spans="1:11" ht="27" customHeight="1">
      <c r="A45" s="29">
        <f t="shared" si="0"/>
        <v>38</v>
      </c>
      <c r="B45" s="36"/>
      <c r="C45" s="36"/>
      <c r="D45" s="38"/>
      <c r="E45" s="39" t="s">
        <v>14</v>
      </c>
      <c r="F45" s="37" t="s">
        <v>55</v>
      </c>
      <c r="G45" s="31">
        <v>6646</v>
      </c>
      <c r="H45" s="31">
        <v>6646</v>
      </c>
      <c r="I45" s="31">
        <f t="shared" ref="I45" si="16">H45-G45</f>
        <v>0</v>
      </c>
      <c r="J45" s="32"/>
      <c r="K45" s="35"/>
    </row>
    <row r="46" spans="1:11" ht="27" customHeight="1">
      <c r="A46" s="29">
        <f t="shared" si="0"/>
        <v>39</v>
      </c>
      <c r="B46" s="79" t="s">
        <v>109</v>
      </c>
      <c r="C46" s="80"/>
      <c r="D46" s="80"/>
      <c r="E46" s="81"/>
      <c r="F46" s="30"/>
      <c r="G46" s="31">
        <f>G47+G50</f>
        <v>11852</v>
      </c>
      <c r="H46" s="31">
        <f>H47+H50</f>
        <v>184326</v>
      </c>
      <c r="I46" s="31">
        <f>I47+I50</f>
        <v>172474</v>
      </c>
      <c r="J46" s="32"/>
      <c r="K46" s="33"/>
    </row>
    <row r="47" spans="1:11" ht="27" customHeight="1">
      <c r="A47" s="29">
        <f t="shared" si="0"/>
        <v>40</v>
      </c>
      <c r="B47" s="34"/>
      <c r="C47" s="79" t="s">
        <v>94</v>
      </c>
      <c r="D47" s="80"/>
      <c r="E47" s="81"/>
      <c r="F47" s="30"/>
      <c r="G47" s="31">
        <f t="shared" ref="G47:I47" si="17">G48</f>
        <v>0</v>
      </c>
      <c r="H47" s="31">
        <f t="shared" si="17"/>
        <v>701</v>
      </c>
      <c r="I47" s="31">
        <f t="shared" si="17"/>
        <v>701</v>
      </c>
      <c r="J47" s="32"/>
      <c r="K47" s="35"/>
    </row>
    <row r="48" spans="1:11" ht="27" customHeight="1">
      <c r="A48" s="29">
        <f t="shared" si="0"/>
        <v>41</v>
      </c>
      <c r="B48" s="36"/>
      <c r="C48" s="38"/>
      <c r="D48" s="79" t="s">
        <v>93</v>
      </c>
      <c r="E48" s="81"/>
      <c r="F48" s="37"/>
      <c r="G48" s="31">
        <f t="shared" ref="G48:I48" si="18">G49</f>
        <v>0</v>
      </c>
      <c r="H48" s="31">
        <f t="shared" si="18"/>
        <v>701</v>
      </c>
      <c r="I48" s="31">
        <f t="shared" si="18"/>
        <v>701</v>
      </c>
      <c r="J48" s="32"/>
      <c r="K48" s="35"/>
    </row>
    <row r="49" spans="1:11" ht="27" customHeight="1">
      <c r="A49" s="29">
        <f t="shared" si="0"/>
        <v>42</v>
      </c>
      <c r="B49" s="36"/>
      <c r="C49" s="36"/>
      <c r="D49" s="38"/>
      <c r="E49" s="39" t="s">
        <v>92</v>
      </c>
      <c r="F49" s="37" t="s">
        <v>131</v>
      </c>
      <c r="G49" s="31">
        <v>0</v>
      </c>
      <c r="H49" s="31">
        <v>701</v>
      </c>
      <c r="I49" s="31">
        <f t="shared" ref="I49" si="19">H49-G49</f>
        <v>701</v>
      </c>
      <c r="J49" s="32"/>
      <c r="K49" s="35"/>
    </row>
    <row r="50" spans="1:11" ht="27" customHeight="1">
      <c r="A50" s="29">
        <f t="shared" si="0"/>
        <v>43</v>
      </c>
      <c r="B50" s="36"/>
      <c r="C50" s="79" t="s">
        <v>15</v>
      </c>
      <c r="D50" s="80"/>
      <c r="E50" s="81"/>
      <c r="F50" s="30"/>
      <c r="G50" s="31">
        <f>G51+G53</f>
        <v>11852</v>
      </c>
      <c r="H50" s="31">
        <f t="shared" ref="H50:I50" si="20">H51+H53</f>
        <v>183625</v>
      </c>
      <c r="I50" s="31">
        <f t="shared" si="20"/>
        <v>171773</v>
      </c>
      <c r="J50" s="32"/>
      <c r="K50" s="35"/>
    </row>
    <row r="51" spans="1:11" ht="27" customHeight="1">
      <c r="A51" s="29">
        <f t="shared" si="0"/>
        <v>44</v>
      </c>
      <c r="B51" s="36"/>
      <c r="C51" s="36"/>
      <c r="D51" s="79" t="s">
        <v>98</v>
      </c>
      <c r="E51" s="81"/>
      <c r="F51" s="37"/>
      <c r="G51" s="31">
        <f t="shared" ref="G51:I53" si="21">G52</f>
        <v>0</v>
      </c>
      <c r="H51" s="31">
        <f t="shared" si="21"/>
        <v>165732</v>
      </c>
      <c r="I51" s="31">
        <f t="shared" si="21"/>
        <v>165732</v>
      </c>
      <c r="J51" s="32"/>
      <c r="K51" s="35"/>
    </row>
    <row r="52" spans="1:11" ht="27" customHeight="1">
      <c r="A52" s="29">
        <f t="shared" si="0"/>
        <v>45</v>
      </c>
      <c r="B52" s="36"/>
      <c r="C52" s="36"/>
      <c r="D52" s="38"/>
      <c r="E52" s="39" t="s">
        <v>99</v>
      </c>
      <c r="F52" s="39" t="s">
        <v>142</v>
      </c>
      <c r="G52" s="2">
        <v>0</v>
      </c>
      <c r="H52" s="2">
        <v>165732</v>
      </c>
      <c r="I52" s="31">
        <f>H52-G52</f>
        <v>165732</v>
      </c>
      <c r="J52" s="32"/>
      <c r="K52" s="35"/>
    </row>
    <row r="53" spans="1:11" ht="27" customHeight="1">
      <c r="A53" s="29">
        <f t="shared" si="0"/>
        <v>46</v>
      </c>
      <c r="B53" s="36"/>
      <c r="C53" s="36"/>
      <c r="D53" s="79" t="s">
        <v>110</v>
      </c>
      <c r="E53" s="81"/>
      <c r="F53" s="37"/>
      <c r="G53" s="31">
        <f t="shared" si="21"/>
        <v>11852</v>
      </c>
      <c r="H53" s="31">
        <f t="shared" si="21"/>
        <v>17893</v>
      </c>
      <c r="I53" s="31">
        <f t="shared" si="21"/>
        <v>6041</v>
      </c>
      <c r="J53" s="32"/>
      <c r="K53" s="35"/>
    </row>
    <row r="54" spans="1:11" ht="27" customHeight="1">
      <c r="A54" s="29">
        <f t="shared" si="0"/>
        <v>47</v>
      </c>
      <c r="B54" s="36"/>
      <c r="C54" s="36"/>
      <c r="D54" s="38"/>
      <c r="E54" s="39" t="s">
        <v>16</v>
      </c>
      <c r="F54" s="39" t="s">
        <v>36</v>
      </c>
      <c r="G54" s="2">
        <v>11852</v>
      </c>
      <c r="H54" s="2">
        <v>17893</v>
      </c>
      <c r="I54" s="31">
        <f>H54-G54</f>
        <v>6041</v>
      </c>
      <c r="J54" s="32"/>
      <c r="K54" s="35"/>
    </row>
    <row r="55" spans="1:11" ht="27" customHeight="1">
      <c r="A55" s="29">
        <f t="shared" si="0"/>
        <v>48</v>
      </c>
      <c r="B55" s="79" t="s">
        <v>111</v>
      </c>
      <c r="C55" s="80"/>
      <c r="D55" s="80"/>
      <c r="E55" s="81"/>
      <c r="F55" s="30"/>
      <c r="G55" s="31">
        <f>G56+G61</f>
        <v>120966</v>
      </c>
      <c r="H55" s="31">
        <f t="shared" ref="H55:I55" si="22">H56+H61</f>
        <v>27610431</v>
      </c>
      <c r="I55" s="31">
        <f t="shared" si="22"/>
        <v>27489465</v>
      </c>
      <c r="J55" s="32"/>
      <c r="K55" s="33"/>
    </row>
    <row r="56" spans="1:11" ht="27" customHeight="1">
      <c r="A56" s="29">
        <f t="shared" si="0"/>
        <v>49</v>
      </c>
      <c r="B56" s="36"/>
      <c r="C56" s="79" t="s">
        <v>100</v>
      </c>
      <c r="D56" s="80"/>
      <c r="E56" s="81"/>
      <c r="F56" s="30"/>
      <c r="G56" s="31">
        <f>G57+G59</f>
        <v>0</v>
      </c>
      <c r="H56" s="31">
        <f t="shared" ref="H56:I56" si="23">H57+H59</f>
        <v>27464721</v>
      </c>
      <c r="I56" s="31">
        <f t="shared" si="23"/>
        <v>27464721</v>
      </c>
      <c r="J56" s="32"/>
      <c r="K56" s="35"/>
    </row>
    <row r="57" spans="1:11" ht="27" customHeight="1">
      <c r="A57" s="29">
        <f t="shared" si="0"/>
        <v>50</v>
      </c>
      <c r="B57" s="36"/>
      <c r="C57" s="38"/>
      <c r="D57" s="79" t="s">
        <v>101</v>
      </c>
      <c r="E57" s="81"/>
      <c r="F57" s="37"/>
      <c r="G57" s="31">
        <f t="shared" ref="G57:I59" si="24">G58</f>
        <v>0</v>
      </c>
      <c r="H57" s="31">
        <f t="shared" si="24"/>
        <v>385187</v>
      </c>
      <c r="I57" s="31">
        <f t="shared" si="24"/>
        <v>385187</v>
      </c>
      <c r="J57" s="32"/>
      <c r="K57" s="35"/>
    </row>
    <row r="58" spans="1:11" ht="27" customHeight="1">
      <c r="A58" s="29">
        <f t="shared" si="0"/>
        <v>51</v>
      </c>
      <c r="B58" s="36"/>
      <c r="C58" s="36"/>
      <c r="D58" s="38"/>
      <c r="E58" s="69" t="s">
        <v>102</v>
      </c>
      <c r="F58" s="37" t="s">
        <v>104</v>
      </c>
      <c r="G58" s="31">
        <v>0</v>
      </c>
      <c r="H58" s="31">
        <v>385187</v>
      </c>
      <c r="I58" s="31">
        <f t="shared" ref="I58" si="25">H58-G58</f>
        <v>385187</v>
      </c>
      <c r="J58" s="32"/>
      <c r="K58" s="35"/>
    </row>
    <row r="59" spans="1:11" ht="27" customHeight="1">
      <c r="A59" s="29">
        <f t="shared" si="0"/>
        <v>52</v>
      </c>
      <c r="B59" s="36"/>
      <c r="C59" s="36"/>
      <c r="D59" s="79" t="s">
        <v>103</v>
      </c>
      <c r="E59" s="81"/>
      <c r="F59" s="37"/>
      <c r="G59" s="31">
        <f t="shared" si="24"/>
        <v>0</v>
      </c>
      <c r="H59" s="31">
        <f t="shared" si="24"/>
        <v>27079534</v>
      </c>
      <c r="I59" s="31">
        <f t="shared" si="24"/>
        <v>27079534</v>
      </c>
      <c r="J59" s="32"/>
      <c r="K59" s="35"/>
    </row>
    <row r="60" spans="1:11" ht="27" customHeight="1">
      <c r="A60" s="29">
        <f t="shared" si="0"/>
        <v>53</v>
      </c>
      <c r="B60" s="36"/>
      <c r="C60" s="48"/>
      <c r="D60" s="38"/>
      <c r="E60" s="69" t="s">
        <v>136</v>
      </c>
      <c r="F60" s="37" t="s">
        <v>137</v>
      </c>
      <c r="G60" s="31">
        <v>0</v>
      </c>
      <c r="H60" s="31">
        <v>27079534</v>
      </c>
      <c r="I60" s="31">
        <f t="shared" ref="I60" si="26">H60-G60</f>
        <v>27079534</v>
      </c>
      <c r="J60" s="32"/>
      <c r="K60" s="35"/>
    </row>
    <row r="61" spans="1:11" ht="27" customHeight="1">
      <c r="A61" s="29">
        <f t="shared" si="0"/>
        <v>54</v>
      </c>
      <c r="B61" s="36"/>
      <c r="C61" s="79" t="s">
        <v>66</v>
      </c>
      <c r="D61" s="80"/>
      <c r="E61" s="81"/>
      <c r="F61" s="30"/>
      <c r="G61" s="31">
        <f t="shared" ref="G61:H61" si="27">G62</f>
        <v>120966</v>
      </c>
      <c r="H61" s="31">
        <f t="shared" si="27"/>
        <v>145710</v>
      </c>
      <c r="I61" s="31">
        <f t="shared" ref="I61" si="28">I62</f>
        <v>24744</v>
      </c>
      <c r="J61" s="32"/>
      <c r="K61" s="35"/>
    </row>
    <row r="62" spans="1:11" ht="27" customHeight="1">
      <c r="A62" s="29">
        <f t="shared" si="0"/>
        <v>55</v>
      </c>
      <c r="B62" s="36"/>
      <c r="C62" s="38"/>
      <c r="D62" s="79" t="s">
        <v>69</v>
      </c>
      <c r="E62" s="81"/>
      <c r="F62" s="37"/>
      <c r="G62" s="31">
        <f t="shared" ref="G62:I62" si="29">G63</f>
        <v>120966</v>
      </c>
      <c r="H62" s="31">
        <f t="shared" si="29"/>
        <v>145710</v>
      </c>
      <c r="I62" s="31">
        <f t="shared" si="29"/>
        <v>24744</v>
      </c>
      <c r="J62" s="32"/>
      <c r="K62" s="35"/>
    </row>
    <row r="63" spans="1:11" ht="27" customHeight="1">
      <c r="A63" s="29">
        <f t="shared" si="0"/>
        <v>56</v>
      </c>
      <c r="B63" s="36"/>
      <c r="C63" s="48"/>
      <c r="D63" s="38"/>
      <c r="E63" s="68" t="s">
        <v>67</v>
      </c>
      <c r="F63" s="37" t="s">
        <v>68</v>
      </c>
      <c r="G63" s="31">
        <v>120966</v>
      </c>
      <c r="H63" s="31">
        <v>145710</v>
      </c>
      <c r="I63" s="31">
        <f t="shared" ref="I63" si="30">H63-G63</f>
        <v>24744</v>
      </c>
      <c r="J63" s="32"/>
      <c r="K63" s="35"/>
    </row>
    <row r="64" spans="1:11" ht="27" customHeight="1">
      <c r="A64" s="29">
        <f t="shared" si="0"/>
        <v>57</v>
      </c>
      <c r="B64" s="79" t="s">
        <v>112</v>
      </c>
      <c r="C64" s="80"/>
      <c r="D64" s="80"/>
      <c r="E64" s="81"/>
      <c r="F64" s="30"/>
      <c r="G64" s="42">
        <f t="shared" ref="G64:H64" si="31">G65</f>
        <v>99000</v>
      </c>
      <c r="H64" s="42">
        <f t="shared" si="31"/>
        <v>105000</v>
      </c>
      <c r="I64" s="42">
        <f t="shared" ref="I64" si="32">I65</f>
        <v>6000</v>
      </c>
      <c r="J64" s="32"/>
      <c r="K64" s="33"/>
    </row>
    <row r="65" spans="1:11" ht="27" customHeight="1">
      <c r="A65" s="29">
        <f t="shared" si="0"/>
        <v>58</v>
      </c>
      <c r="B65" s="36"/>
      <c r="C65" s="82" t="s">
        <v>75</v>
      </c>
      <c r="D65" s="83"/>
      <c r="E65" s="84"/>
      <c r="F65" s="45"/>
      <c r="G65" s="42">
        <f t="shared" ref="G65:H65" si="33">G66</f>
        <v>99000</v>
      </c>
      <c r="H65" s="42">
        <f t="shared" si="33"/>
        <v>105000</v>
      </c>
      <c r="I65" s="42">
        <f t="shared" ref="I65" si="34">I66</f>
        <v>6000</v>
      </c>
      <c r="J65" s="40"/>
      <c r="K65" s="43"/>
    </row>
    <row r="66" spans="1:11" ht="27" customHeight="1">
      <c r="A66" s="29">
        <f t="shared" si="0"/>
        <v>59</v>
      </c>
      <c r="B66" s="36"/>
      <c r="C66" s="36"/>
      <c r="D66" s="82" t="s">
        <v>76</v>
      </c>
      <c r="E66" s="84"/>
      <c r="F66" s="47"/>
      <c r="G66" s="42">
        <f t="shared" ref="G66:I66" si="35">G67</f>
        <v>99000</v>
      </c>
      <c r="H66" s="42">
        <f t="shared" si="35"/>
        <v>105000</v>
      </c>
      <c r="I66" s="42">
        <f t="shared" si="35"/>
        <v>6000</v>
      </c>
      <c r="J66" s="40"/>
      <c r="K66" s="43"/>
    </row>
    <row r="67" spans="1:11" ht="40.5" customHeight="1">
      <c r="A67" s="29">
        <f t="shared" si="0"/>
        <v>60</v>
      </c>
      <c r="B67" s="36"/>
      <c r="C67" s="36"/>
      <c r="D67" s="36"/>
      <c r="E67" s="41" t="s">
        <v>77</v>
      </c>
      <c r="F67" s="47" t="s">
        <v>78</v>
      </c>
      <c r="G67" s="42">
        <v>99000</v>
      </c>
      <c r="H67" s="42">
        <v>105000</v>
      </c>
      <c r="I67" s="42">
        <f t="shared" ref="I67" si="36">H67-G67</f>
        <v>6000</v>
      </c>
      <c r="J67" s="40"/>
      <c r="K67" s="43"/>
    </row>
    <row r="68" spans="1:11" ht="27" customHeight="1">
      <c r="A68" s="29">
        <f t="shared" si="0"/>
        <v>61</v>
      </c>
      <c r="B68" s="79" t="s">
        <v>113</v>
      </c>
      <c r="C68" s="80"/>
      <c r="D68" s="80"/>
      <c r="E68" s="81"/>
      <c r="F68" s="30"/>
      <c r="G68" s="42">
        <f t="shared" ref="G68:H68" si="37">G69+G72</f>
        <v>2145916</v>
      </c>
      <c r="H68" s="42">
        <f t="shared" si="37"/>
        <v>2206311</v>
      </c>
      <c r="I68" s="42">
        <f>I69+I72</f>
        <v>60395</v>
      </c>
      <c r="J68" s="32"/>
      <c r="K68" s="33"/>
    </row>
    <row r="69" spans="1:11" ht="27" customHeight="1">
      <c r="A69" s="29">
        <f t="shared" si="0"/>
        <v>62</v>
      </c>
      <c r="B69" s="34"/>
      <c r="C69" s="79" t="s">
        <v>17</v>
      </c>
      <c r="D69" s="80"/>
      <c r="E69" s="81"/>
      <c r="F69" s="30"/>
      <c r="G69" s="42">
        <f t="shared" ref="G69:H69" si="38">G70</f>
        <v>1669964</v>
      </c>
      <c r="H69" s="42">
        <f t="shared" si="38"/>
        <v>1532548</v>
      </c>
      <c r="I69" s="42">
        <f t="shared" ref="I69" si="39">I70</f>
        <v>-137416</v>
      </c>
      <c r="J69" s="32"/>
      <c r="K69" s="35"/>
    </row>
    <row r="70" spans="1:11" ht="27" customHeight="1">
      <c r="A70" s="29">
        <f t="shared" si="0"/>
        <v>63</v>
      </c>
      <c r="B70" s="36"/>
      <c r="C70" s="36"/>
      <c r="D70" s="82" t="s">
        <v>56</v>
      </c>
      <c r="E70" s="84"/>
      <c r="F70" s="47"/>
      <c r="G70" s="42">
        <f t="shared" ref="G70:I70" si="40">G71</f>
        <v>1669964</v>
      </c>
      <c r="H70" s="42">
        <f t="shared" si="40"/>
        <v>1532548</v>
      </c>
      <c r="I70" s="42">
        <f t="shared" si="40"/>
        <v>-137416</v>
      </c>
      <c r="J70" s="40"/>
      <c r="K70" s="43"/>
    </row>
    <row r="71" spans="1:11" ht="27" customHeight="1">
      <c r="A71" s="29">
        <f t="shared" si="0"/>
        <v>64</v>
      </c>
      <c r="B71" s="36"/>
      <c r="C71" s="44"/>
      <c r="D71" s="44"/>
      <c r="E71" s="39" t="s">
        <v>18</v>
      </c>
      <c r="F71" s="37" t="s">
        <v>50</v>
      </c>
      <c r="G71" s="2">
        <v>1669964</v>
      </c>
      <c r="H71" s="2">
        <v>1532548</v>
      </c>
      <c r="I71" s="31">
        <f t="shared" ref="I71" si="41">H71-G71</f>
        <v>-137416</v>
      </c>
      <c r="J71" s="32"/>
      <c r="K71" s="35"/>
    </row>
    <row r="72" spans="1:11" ht="27" customHeight="1">
      <c r="A72" s="29">
        <f t="shared" si="0"/>
        <v>65</v>
      </c>
      <c r="B72" s="36"/>
      <c r="C72" s="82" t="s">
        <v>19</v>
      </c>
      <c r="D72" s="83"/>
      <c r="E72" s="84"/>
      <c r="F72" s="45"/>
      <c r="G72" s="42">
        <f>G73+G75</f>
        <v>475952</v>
      </c>
      <c r="H72" s="42">
        <f>H73+H75</f>
        <v>673763</v>
      </c>
      <c r="I72" s="42">
        <f>I73+I75</f>
        <v>197811</v>
      </c>
      <c r="J72" s="40"/>
      <c r="K72" s="43"/>
    </row>
    <row r="73" spans="1:11" ht="40.5" customHeight="1">
      <c r="A73" s="29">
        <f t="shared" si="0"/>
        <v>66</v>
      </c>
      <c r="B73" s="36"/>
      <c r="C73" s="36"/>
      <c r="D73" s="79" t="s">
        <v>114</v>
      </c>
      <c r="E73" s="81"/>
      <c r="F73" s="47"/>
      <c r="G73" s="42">
        <f t="shared" ref="G73:H73" si="42">G74</f>
        <v>90725</v>
      </c>
      <c r="H73" s="42">
        <f t="shared" si="42"/>
        <v>192476</v>
      </c>
      <c r="I73" s="42">
        <f t="shared" ref="I73" si="43">I74</f>
        <v>101751</v>
      </c>
      <c r="J73" s="40"/>
      <c r="K73" s="43"/>
    </row>
    <row r="74" spans="1:11" ht="40.5" customHeight="1">
      <c r="A74" s="29">
        <f t="shared" si="0"/>
        <v>67</v>
      </c>
      <c r="B74" s="36"/>
      <c r="C74" s="36"/>
      <c r="D74" s="38"/>
      <c r="E74" s="39" t="s">
        <v>20</v>
      </c>
      <c r="F74" s="39" t="s">
        <v>33</v>
      </c>
      <c r="G74" s="31">
        <v>90725</v>
      </c>
      <c r="H74" s="31">
        <v>192476</v>
      </c>
      <c r="I74" s="31">
        <f t="shared" ref="I74:I76" si="44">H74-G74</f>
        <v>101751</v>
      </c>
      <c r="J74" s="32"/>
      <c r="K74" s="35"/>
    </row>
    <row r="75" spans="1:11" ht="27" customHeight="1">
      <c r="A75" s="29">
        <f t="shared" si="0"/>
        <v>68</v>
      </c>
      <c r="B75" s="36"/>
      <c r="C75" s="36"/>
      <c r="D75" s="79" t="s">
        <v>86</v>
      </c>
      <c r="E75" s="81"/>
      <c r="F75" s="37"/>
      <c r="G75" s="31">
        <f t="shared" ref="G75:I75" si="45">G76</f>
        <v>385227</v>
      </c>
      <c r="H75" s="31">
        <f t="shared" si="45"/>
        <v>481287</v>
      </c>
      <c r="I75" s="31">
        <f t="shared" si="45"/>
        <v>96060</v>
      </c>
      <c r="J75" s="32"/>
      <c r="K75" s="35"/>
    </row>
    <row r="76" spans="1:11" ht="27" customHeight="1">
      <c r="A76" s="29">
        <f t="shared" ref="A76:A104" si="46">ROW()-7</f>
        <v>69</v>
      </c>
      <c r="B76" s="36"/>
      <c r="C76" s="36"/>
      <c r="D76" s="38"/>
      <c r="E76" s="39" t="s">
        <v>21</v>
      </c>
      <c r="F76" s="39" t="s">
        <v>37</v>
      </c>
      <c r="G76" s="31">
        <v>385227</v>
      </c>
      <c r="H76" s="31">
        <v>481287</v>
      </c>
      <c r="I76" s="31">
        <f t="shared" si="44"/>
        <v>96060</v>
      </c>
      <c r="J76" s="32"/>
      <c r="K76" s="35"/>
    </row>
    <row r="77" spans="1:11" ht="27" customHeight="1">
      <c r="A77" s="29">
        <f t="shared" si="46"/>
        <v>70</v>
      </c>
      <c r="B77" s="79" t="s">
        <v>115</v>
      </c>
      <c r="C77" s="80"/>
      <c r="D77" s="80"/>
      <c r="E77" s="81"/>
      <c r="F77" s="30"/>
      <c r="G77" s="31">
        <f t="shared" ref="G77:H77" si="47">G78+G83+G87</f>
        <v>5796530</v>
      </c>
      <c r="H77" s="31">
        <f t="shared" si="47"/>
        <v>4191014</v>
      </c>
      <c r="I77" s="31">
        <f t="shared" ref="I77" si="48">I78+I83+I87</f>
        <v>-1605516</v>
      </c>
      <c r="J77" s="32"/>
      <c r="K77" s="33"/>
    </row>
    <row r="78" spans="1:11" ht="27" customHeight="1">
      <c r="A78" s="29">
        <f t="shared" si="46"/>
        <v>71</v>
      </c>
      <c r="B78" s="36"/>
      <c r="C78" s="79" t="s">
        <v>22</v>
      </c>
      <c r="D78" s="80"/>
      <c r="E78" s="81"/>
      <c r="F78" s="30"/>
      <c r="G78" s="31">
        <f t="shared" ref="G78:I78" si="49">G79</f>
        <v>744654</v>
      </c>
      <c r="H78" s="31">
        <f t="shared" si="49"/>
        <v>744654</v>
      </c>
      <c r="I78" s="31">
        <f t="shared" si="49"/>
        <v>0</v>
      </c>
      <c r="J78" s="32"/>
      <c r="K78" s="35"/>
    </row>
    <row r="79" spans="1:11" ht="27" customHeight="1">
      <c r="A79" s="29">
        <f t="shared" si="46"/>
        <v>72</v>
      </c>
      <c r="B79" s="36"/>
      <c r="C79" s="38"/>
      <c r="D79" s="79" t="s">
        <v>80</v>
      </c>
      <c r="E79" s="81"/>
      <c r="F79" s="37"/>
      <c r="G79" s="31">
        <f>SUM(G80:G82)</f>
        <v>744654</v>
      </c>
      <c r="H79" s="31">
        <f>SUM(H80:H82)</f>
        <v>744654</v>
      </c>
      <c r="I79" s="31">
        <f>SUM(I80:I82)</f>
        <v>0</v>
      </c>
      <c r="J79" s="32"/>
      <c r="K79" s="35"/>
    </row>
    <row r="80" spans="1:11" ht="40.5" customHeight="1">
      <c r="A80" s="29">
        <f t="shared" si="46"/>
        <v>73</v>
      </c>
      <c r="B80" s="36"/>
      <c r="C80" s="36"/>
      <c r="D80" s="38"/>
      <c r="E80" s="39" t="s">
        <v>116</v>
      </c>
      <c r="F80" s="37" t="s">
        <v>81</v>
      </c>
      <c r="G80" s="42">
        <v>360</v>
      </c>
      <c r="H80" s="42">
        <v>360</v>
      </c>
      <c r="I80" s="31">
        <f t="shared" ref="I80:I82" si="50">H80-G80</f>
        <v>0</v>
      </c>
      <c r="J80" s="32"/>
      <c r="K80" s="35"/>
    </row>
    <row r="81" spans="1:11" ht="40.5" customHeight="1">
      <c r="A81" s="29">
        <f t="shared" si="46"/>
        <v>74</v>
      </c>
      <c r="B81" s="36"/>
      <c r="C81" s="36"/>
      <c r="D81" s="36"/>
      <c r="E81" s="41" t="s">
        <v>117</v>
      </c>
      <c r="F81" s="39" t="s">
        <v>82</v>
      </c>
      <c r="G81" s="31">
        <v>579308</v>
      </c>
      <c r="H81" s="31">
        <v>579308</v>
      </c>
      <c r="I81" s="31">
        <f t="shared" si="50"/>
        <v>0</v>
      </c>
      <c r="J81" s="32"/>
      <c r="K81" s="35"/>
    </row>
    <row r="82" spans="1:11" ht="40.5" customHeight="1">
      <c r="A82" s="29">
        <f t="shared" si="46"/>
        <v>75</v>
      </c>
      <c r="B82" s="36"/>
      <c r="C82" s="36"/>
      <c r="D82" s="36"/>
      <c r="E82" s="41" t="s">
        <v>118</v>
      </c>
      <c r="F82" s="41" t="s">
        <v>38</v>
      </c>
      <c r="G82" s="42">
        <v>164986</v>
      </c>
      <c r="H82" s="42">
        <v>164986</v>
      </c>
      <c r="I82" s="31">
        <f t="shared" si="50"/>
        <v>0</v>
      </c>
      <c r="J82" s="40"/>
      <c r="K82" s="43"/>
    </row>
    <row r="83" spans="1:11" ht="27" customHeight="1">
      <c r="A83" s="29">
        <f t="shared" si="46"/>
        <v>76</v>
      </c>
      <c r="B83" s="36"/>
      <c r="C83" s="79" t="s">
        <v>23</v>
      </c>
      <c r="D83" s="80"/>
      <c r="E83" s="81"/>
      <c r="F83" s="45"/>
      <c r="G83" s="42">
        <f t="shared" ref="G83:I83" si="51">G84</f>
        <v>293500</v>
      </c>
      <c r="H83" s="42">
        <f t="shared" si="51"/>
        <v>293500</v>
      </c>
      <c r="I83" s="42">
        <f t="shared" si="51"/>
        <v>0</v>
      </c>
      <c r="J83" s="40"/>
      <c r="K83" s="43"/>
    </row>
    <row r="84" spans="1:11" ht="27" customHeight="1">
      <c r="A84" s="29">
        <f t="shared" si="46"/>
        <v>77</v>
      </c>
      <c r="B84" s="36"/>
      <c r="C84" s="36"/>
      <c r="D84" s="82" t="s">
        <v>24</v>
      </c>
      <c r="E84" s="84"/>
      <c r="F84" s="47"/>
      <c r="G84" s="31">
        <f>SUM(G85:G86)</f>
        <v>293500</v>
      </c>
      <c r="H84" s="31">
        <f>SUM(H85:H86)</f>
        <v>293500</v>
      </c>
      <c r="I84" s="31">
        <f>SUM(I85:I86)</f>
        <v>0</v>
      </c>
      <c r="J84" s="40"/>
      <c r="K84" s="43"/>
    </row>
    <row r="85" spans="1:11" ht="40.5" customHeight="1">
      <c r="A85" s="29">
        <f t="shared" si="46"/>
        <v>78</v>
      </c>
      <c r="B85" s="36"/>
      <c r="C85" s="36"/>
      <c r="D85" s="36"/>
      <c r="E85" s="41" t="s">
        <v>83</v>
      </c>
      <c r="F85" s="39" t="s">
        <v>84</v>
      </c>
      <c r="G85" s="31">
        <v>200000</v>
      </c>
      <c r="H85" s="31">
        <v>200000</v>
      </c>
      <c r="I85" s="31">
        <f>H85-G85</f>
        <v>0</v>
      </c>
      <c r="J85" s="32"/>
      <c r="K85" s="35"/>
    </row>
    <row r="86" spans="1:11" ht="40.5" customHeight="1">
      <c r="A86" s="29">
        <f t="shared" si="46"/>
        <v>79</v>
      </c>
      <c r="B86" s="36"/>
      <c r="C86" s="36"/>
      <c r="D86" s="36"/>
      <c r="E86" s="41" t="s">
        <v>58</v>
      </c>
      <c r="F86" s="39" t="s">
        <v>59</v>
      </c>
      <c r="G86" s="31">
        <v>93500</v>
      </c>
      <c r="H86" s="31">
        <v>93500</v>
      </c>
      <c r="I86" s="31">
        <f t="shared" ref="I86" si="52">H86-G86</f>
        <v>0</v>
      </c>
      <c r="J86" s="32"/>
      <c r="K86" s="35"/>
    </row>
    <row r="87" spans="1:11" ht="27" customHeight="1">
      <c r="A87" s="29">
        <f t="shared" si="46"/>
        <v>80</v>
      </c>
      <c r="B87" s="36"/>
      <c r="C87" s="79" t="s">
        <v>25</v>
      </c>
      <c r="D87" s="80"/>
      <c r="E87" s="81"/>
      <c r="F87" s="30"/>
      <c r="G87" s="31">
        <f t="shared" ref="G87:H87" si="53">G88</f>
        <v>4758376</v>
      </c>
      <c r="H87" s="31">
        <f t="shared" si="53"/>
        <v>3152860</v>
      </c>
      <c r="I87" s="31">
        <f t="shared" ref="I87" si="54">I88</f>
        <v>-1605516</v>
      </c>
      <c r="J87" s="32"/>
      <c r="K87" s="35"/>
    </row>
    <row r="88" spans="1:11" ht="27" customHeight="1">
      <c r="A88" s="29">
        <f t="shared" si="46"/>
        <v>81</v>
      </c>
      <c r="B88" s="36"/>
      <c r="C88" s="36"/>
      <c r="D88" s="79" t="s">
        <v>119</v>
      </c>
      <c r="E88" s="81"/>
      <c r="F88" s="37"/>
      <c r="G88" s="31">
        <f t="shared" ref="G88:I88" si="55">G89</f>
        <v>4758376</v>
      </c>
      <c r="H88" s="31">
        <f t="shared" si="55"/>
        <v>3152860</v>
      </c>
      <c r="I88" s="31">
        <f t="shared" si="55"/>
        <v>-1605516</v>
      </c>
      <c r="J88" s="32"/>
      <c r="K88" s="35"/>
    </row>
    <row r="89" spans="1:11" ht="27" customHeight="1">
      <c r="A89" s="29">
        <f t="shared" si="46"/>
        <v>82</v>
      </c>
      <c r="B89" s="36"/>
      <c r="C89" s="36"/>
      <c r="D89" s="38"/>
      <c r="E89" s="68" t="s">
        <v>26</v>
      </c>
      <c r="F89" s="37"/>
      <c r="G89" s="31">
        <f>SUM(G90:G97)</f>
        <v>4758376</v>
      </c>
      <c r="H89" s="31">
        <f>SUM(H90:H97)</f>
        <v>3152860</v>
      </c>
      <c r="I89" s="31">
        <f>H89-G89</f>
        <v>-1605516</v>
      </c>
      <c r="J89" s="32"/>
      <c r="K89" s="35"/>
    </row>
    <row r="90" spans="1:11" ht="27" customHeight="1">
      <c r="A90" s="29">
        <f t="shared" si="46"/>
        <v>83</v>
      </c>
      <c r="B90" s="36"/>
      <c r="C90" s="36"/>
      <c r="D90" s="36"/>
      <c r="E90" s="39"/>
      <c r="F90" s="39" t="s">
        <v>73</v>
      </c>
      <c r="G90" s="31">
        <v>1026426</v>
      </c>
      <c r="H90" s="31">
        <v>1093604</v>
      </c>
      <c r="I90" s="31">
        <f t="shared" ref="I90" si="56">H90-G90</f>
        <v>67178</v>
      </c>
      <c r="J90" s="32"/>
      <c r="K90" s="35"/>
    </row>
    <row r="91" spans="1:11" ht="27" customHeight="1">
      <c r="A91" s="29">
        <f t="shared" si="46"/>
        <v>84</v>
      </c>
      <c r="B91" s="36"/>
      <c r="C91" s="36"/>
      <c r="D91" s="36"/>
      <c r="E91" s="39"/>
      <c r="F91" s="39" t="s">
        <v>72</v>
      </c>
      <c r="G91" s="31">
        <v>1188033</v>
      </c>
      <c r="H91" s="31">
        <v>926192</v>
      </c>
      <c r="I91" s="31">
        <f t="shared" ref="I91" si="57">H91-G91</f>
        <v>-261841</v>
      </c>
      <c r="J91" s="32"/>
      <c r="K91" s="35"/>
    </row>
    <row r="92" spans="1:11" ht="40.5" customHeight="1">
      <c r="A92" s="29">
        <f t="shared" si="46"/>
        <v>85</v>
      </c>
      <c r="B92" s="36"/>
      <c r="C92" s="36"/>
      <c r="D92" s="36"/>
      <c r="E92" s="39"/>
      <c r="F92" s="39" t="s">
        <v>90</v>
      </c>
      <c r="G92" s="31">
        <v>350767</v>
      </c>
      <c r="H92" s="66">
        <v>102201</v>
      </c>
      <c r="I92" s="31">
        <f t="shared" ref="I92" si="58">H92-G92</f>
        <v>-248566</v>
      </c>
      <c r="J92" s="32"/>
      <c r="K92" s="35"/>
    </row>
    <row r="93" spans="1:11" ht="27" customHeight="1">
      <c r="A93" s="29">
        <f t="shared" si="46"/>
        <v>86</v>
      </c>
      <c r="B93" s="36"/>
      <c r="C93" s="36"/>
      <c r="D93" s="36"/>
      <c r="E93" s="39"/>
      <c r="F93" s="39" t="s">
        <v>71</v>
      </c>
      <c r="G93" s="31">
        <v>411650</v>
      </c>
      <c r="H93" s="31">
        <v>370863</v>
      </c>
      <c r="I93" s="31">
        <f>H93-G93</f>
        <v>-40787</v>
      </c>
      <c r="J93" s="32"/>
      <c r="K93" s="35"/>
    </row>
    <row r="94" spans="1:11" ht="27" customHeight="1">
      <c r="A94" s="29">
        <f t="shared" si="46"/>
        <v>87</v>
      </c>
      <c r="B94" s="36"/>
      <c r="C94" s="36"/>
      <c r="D94" s="36"/>
      <c r="E94" s="39"/>
      <c r="F94" s="39" t="s">
        <v>144</v>
      </c>
      <c r="G94" s="31">
        <v>0</v>
      </c>
      <c r="H94" s="66">
        <v>500000</v>
      </c>
      <c r="I94" s="31">
        <f>H94-G94</f>
        <v>500000</v>
      </c>
      <c r="J94" s="32"/>
      <c r="K94" s="35"/>
    </row>
    <row r="95" spans="1:11" ht="27" customHeight="1">
      <c r="A95" s="29">
        <f t="shared" si="46"/>
        <v>88</v>
      </c>
      <c r="B95" s="36"/>
      <c r="C95" s="36"/>
      <c r="D95" s="36"/>
      <c r="E95" s="39"/>
      <c r="F95" s="39" t="s">
        <v>134</v>
      </c>
      <c r="G95" s="31">
        <v>0</v>
      </c>
      <c r="H95" s="31">
        <v>160000</v>
      </c>
      <c r="I95" s="31">
        <f t="shared" ref="I95" si="59">H95-G95</f>
        <v>160000</v>
      </c>
      <c r="J95" s="32"/>
      <c r="K95" s="35"/>
    </row>
    <row r="96" spans="1:11" ht="40.5" customHeight="1">
      <c r="A96" s="29">
        <f t="shared" si="46"/>
        <v>89</v>
      </c>
      <c r="B96" s="36"/>
      <c r="C96" s="36"/>
      <c r="D96" s="36"/>
      <c r="E96" s="39"/>
      <c r="F96" s="39" t="s">
        <v>132</v>
      </c>
      <c r="G96" s="31">
        <v>1307000</v>
      </c>
      <c r="H96" s="31">
        <v>0</v>
      </c>
      <c r="I96" s="31">
        <f t="shared" ref="I96" si="60">H96-G96</f>
        <v>-1307000</v>
      </c>
      <c r="J96" s="32"/>
      <c r="K96" s="35"/>
    </row>
    <row r="97" spans="1:11" ht="40.5" customHeight="1">
      <c r="A97" s="29">
        <f t="shared" si="46"/>
        <v>90</v>
      </c>
      <c r="B97" s="36"/>
      <c r="C97" s="36"/>
      <c r="D97" s="36"/>
      <c r="E97" s="39"/>
      <c r="F97" s="39" t="s">
        <v>133</v>
      </c>
      <c r="G97" s="31">
        <v>474500</v>
      </c>
      <c r="H97" s="31">
        <v>0</v>
      </c>
      <c r="I97" s="31">
        <f>H97-G97</f>
        <v>-474500</v>
      </c>
      <c r="J97" s="32"/>
      <c r="K97" s="35"/>
    </row>
    <row r="98" spans="1:11" ht="27" customHeight="1">
      <c r="A98" s="29">
        <f t="shared" si="46"/>
        <v>91</v>
      </c>
      <c r="B98" s="79" t="s">
        <v>120</v>
      </c>
      <c r="C98" s="80"/>
      <c r="D98" s="80"/>
      <c r="E98" s="81"/>
      <c r="F98" s="45"/>
      <c r="G98" s="42">
        <f t="shared" ref="G98:I98" si="61">G99</f>
        <v>33327000</v>
      </c>
      <c r="H98" s="42">
        <f>H99</f>
        <v>34174000</v>
      </c>
      <c r="I98" s="42">
        <f t="shared" si="61"/>
        <v>847000</v>
      </c>
      <c r="J98" s="40"/>
      <c r="K98" s="46"/>
    </row>
    <row r="99" spans="1:11" ht="27" customHeight="1">
      <c r="A99" s="29">
        <f t="shared" si="46"/>
        <v>92</v>
      </c>
      <c r="B99" s="38"/>
      <c r="C99" s="82" t="s">
        <v>27</v>
      </c>
      <c r="D99" s="83"/>
      <c r="E99" s="84"/>
      <c r="F99" s="45"/>
      <c r="G99" s="42">
        <f t="shared" ref="G99:I99" si="62">G100</f>
        <v>33327000</v>
      </c>
      <c r="H99" s="42">
        <f>H100</f>
        <v>34174000</v>
      </c>
      <c r="I99" s="42">
        <f t="shared" si="62"/>
        <v>847000</v>
      </c>
      <c r="J99" s="40"/>
      <c r="K99" s="43"/>
    </row>
    <row r="100" spans="1:11" ht="27" customHeight="1">
      <c r="A100" s="29">
        <f t="shared" si="46"/>
        <v>93</v>
      </c>
      <c r="B100" s="36"/>
      <c r="C100" s="36"/>
      <c r="D100" s="82" t="s">
        <v>28</v>
      </c>
      <c r="E100" s="84"/>
      <c r="F100" s="47"/>
      <c r="G100" s="31">
        <f>SUM(G101:G104)</f>
        <v>33327000</v>
      </c>
      <c r="H100" s="31">
        <f>SUM(H101:H104)</f>
        <v>34174000</v>
      </c>
      <c r="I100" s="31">
        <f>SUM(I101:I104)</f>
        <v>847000</v>
      </c>
      <c r="J100" s="40"/>
      <c r="K100" s="43"/>
    </row>
    <row r="101" spans="1:11" ht="27" customHeight="1">
      <c r="A101" s="29">
        <f t="shared" si="46"/>
        <v>94</v>
      </c>
      <c r="B101" s="36"/>
      <c r="C101" s="36"/>
      <c r="D101" s="38"/>
      <c r="E101" s="39" t="s">
        <v>29</v>
      </c>
      <c r="F101" s="37" t="s">
        <v>46</v>
      </c>
      <c r="G101" s="31">
        <v>8333000</v>
      </c>
      <c r="H101" s="31">
        <v>11332000</v>
      </c>
      <c r="I101" s="31">
        <f>H101-G101</f>
        <v>2999000</v>
      </c>
      <c r="J101" s="32"/>
      <c r="K101" s="35"/>
    </row>
    <row r="102" spans="1:11" ht="27" customHeight="1">
      <c r="A102" s="29">
        <f t="shared" si="46"/>
        <v>95</v>
      </c>
      <c r="B102" s="36"/>
      <c r="C102" s="36"/>
      <c r="D102" s="36"/>
      <c r="E102" s="39" t="s">
        <v>30</v>
      </c>
      <c r="F102" s="37" t="s">
        <v>47</v>
      </c>
      <c r="G102" s="31">
        <v>1230000</v>
      </c>
      <c r="H102" s="31">
        <v>1618000</v>
      </c>
      <c r="I102" s="31">
        <f>H102-G102</f>
        <v>388000</v>
      </c>
      <c r="J102" s="32"/>
      <c r="K102" s="35"/>
    </row>
    <row r="103" spans="1:11" ht="27" customHeight="1">
      <c r="A103" s="29">
        <f t="shared" si="46"/>
        <v>96</v>
      </c>
      <c r="B103" s="36"/>
      <c r="C103" s="36"/>
      <c r="D103" s="36"/>
      <c r="E103" s="39" t="s">
        <v>31</v>
      </c>
      <c r="F103" s="37" t="s">
        <v>48</v>
      </c>
      <c r="G103" s="31">
        <v>6819000</v>
      </c>
      <c r="H103" s="31">
        <f>23000+3852000</f>
        <v>3875000</v>
      </c>
      <c r="I103" s="31">
        <f>H103-G103</f>
        <v>-2944000</v>
      </c>
      <c r="J103" s="32"/>
      <c r="K103" s="35"/>
    </row>
    <row r="104" spans="1:11" ht="27" customHeight="1">
      <c r="A104" s="29">
        <f t="shared" si="46"/>
        <v>97</v>
      </c>
      <c r="B104" s="36"/>
      <c r="C104" s="36"/>
      <c r="D104" s="36"/>
      <c r="E104" s="39" t="s">
        <v>57</v>
      </c>
      <c r="F104" s="37" t="s">
        <v>49</v>
      </c>
      <c r="G104" s="31">
        <v>16945000</v>
      </c>
      <c r="H104" s="31">
        <v>17349000</v>
      </c>
      <c r="I104" s="31">
        <f>H104-G104</f>
        <v>404000</v>
      </c>
      <c r="J104" s="32"/>
      <c r="K104" s="35"/>
    </row>
    <row r="105" spans="1:11" ht="27" customHeight="1" thickBot="1">
      <c r="A105" s="85" t="s">
        <v>32</v>
      </c>
      <c r="B105" s="86"/>
      <c r="C105" s="86"/>
      <c r="D105" s="86"/>
      <c r="E105" s="87"/>
      <c r="F105" s="49"/>
      <c r="G105" s="50">
        <f>G8+G21+G33+G46+G55+G64+G68+G77+G98</f>
        <v>81300734</v>
      </c>
      <c r="H105" s="50">
        <f>H8+H21+H33+H46+H55+H64+H68+H77+H98</f>
        <v>109752529</v>
      </c>
      <c r="I105" s="51">
        <f>I8+I21+I33+I46+I55+I64+I68+I77+I98</f>
        <v>28451795</v>
      </c>
      <c r="J105" s="52"/>
      <c r="K105" s="53"/>
    </row>
    <row r="106" spans="1:11" ht="8.25" customHeight="1">
      <c r="A106" s="54"/>
      <c r="B106" s="54"/>
      <c r="C106" s="54"/>
      <c r="D106" s="54"/>
      <c r="E106" s="54"/>
      <c r="F106" s="55"/>
      <c r="G106" s="56"/>
      <c r="H106" s="56"/>
      <c r="I106" s="56"/>
      <c r="J106" s="57"/>
      <c r="K106" s="58"/>
    </row>
    <row r="107" spans="1:11" s="7" customFormat="1" ht="18.75" customHeight="1">
      <c r="A107" s="20"/>
      <c r="B107" s="4"/>
      <c r="C107" s="4"/>
      <c r="D107" s="4"/>
      <c r="E107" s="4"/>
      <c r="F107" s="59"/>
      <c r="G107" s="60"/>
      <c r="H107" s="60"/>
      <c r="I107" s="61"/>
      <c r="J107" s="14"/>
      <c r="K107" s="15"/>
    </row>
    <row r="108" spans="1:11" ht="18" customHeight="1">
      <c r="F108" s="59"/>
      <c r="G108" s="60"/>
      <c r="H108" s="60"/>
      <c r="I108" s="61"/>
    </row>
  </sheetData>
  <autoFilter ref="A6:K105" xr:uid="{00000000-0009-0000-0000-000000000000}">
    <filterColumn colId="1" showButton="0"/>
    <filterColumn colId="2" showButton="0"/>
    <filterColumn colId="3" showButton="0"/>
    <filterColumn colId="9" showButton="0"/>
  </autoFilter>
  <mergeCells count="52">
    <mergeCell ref="B55:E55"/>
    <mergeCell ref="B33:E33"/>
    <mergeCell ref="D16:E16"/>
    <mergeCell ref="B21:E21"/>
    <mergeCell ref="D10:E10"/>
    <mergeCell ref="D23:E23"/>
    <mergeCell ref="D53:E53"/>
    <mergeCell ref="D51:E51"/>
    <mergeCell ref="D48:E48"/>
    <mergeCell ref="B46:E46"/>
    <mergeCell ref="C47:E47"/>
    <mergeCell ref="C50:E50"/>
    <mergeCell ref="B8:E8"/>
    <mergeCell ref="C22:E22"/>
    <mergeCell ref="C15:E15"/>
    <mergeCell ref="C40:E40"/>
    <mergeCell ref="B64:E64"/>
    <mergeCell ref="C9:E9"/>
    <mergeCell ref="D35:E35"/>
    <mergeCell ref="C34:E34"/>
    <mergeCell ref="C61:E61"/>
    <mergeCell ref="D62:E62"/>
    <mergeCell ref="D41:E41"/>
    <mergeCell ref="C43:E43"/>
    <mergeCell ref="D44:E44"/>
    <mergeCell ref="C56:E56"/>
    <mergeCell ref="D57:E57"/>
    <mergeCell ref="D59:E59"/>
    <mergeCell ref="J1:K1"/>
    <mergeCell ref="G4:H4"/>
    <mergeCell ref="B6:E7"/>
    <mergeCell ref="F6:F7"/>
    <mergeCell ref="J6:K7"/>
    <mergeCell ref="A105:E105"/>
    <mergeCell ref="D88:E88"/>
    <mergeCell ref="D100:E100"/>
    <mergeCell ref="B98:E98"/>
    <mergeCell ref="C99:E99"/>
    <mergeCell ref="C87:E87"/>
    <mergeCell ref="C78:E78"/>
    <mergeCell ref="D79:E79"/>
    <mergeCell ref="C83:E83"/>
    <mergeCell ref="C65:E65"/>
    <mergeCell ref="C72:E72"/>
    <mergeCell ref="D70:E70"/>
    <mergeCell ref="D84:E84"/>
    <mergeCell ref="B77:E77"/>
    <mergeCell ref="D75:E75"/>
    <mergeCell ref="D73:E73"/>
    <mergeCell ref="B68:E68"/>
    <mergeCell ref="C69:E69"/>
    <mergeCell ref="D66:E66"/>
  </mergeCells>
  <phoneticPr fontId="3"/>
  <conditionalFormatting sqref="E8:E104">
    <cfRule type="expression" dxfId="24" priority="4">
      <formula>#REF!="○"</formula>
    </cfRule>
  </conditionalFormatting>
  <conditionalFormatting sqref="G14:H14 G89:H99">
    <cfRule type="expression" dxfId="23" priority="203">
      <formula>G14=""</formula>
    </cfRule>
  </conditionalFormatting>
  <conditionalFormatting sqref="G18:H20">
    <cfRule type="expression" dxfId="22" priority="200">
      <formula>G18=""</formula>
    </cfRule>
  </conditionalFormatting>
  <conditionalFormatting sqref="G30:H32">
    <cfRule type="expression" dxfId="21" priority="2">
      <formula>G30=""</formula>
    </cfRule>
  </conditionalFormatting>
  <conditionalFormatting sqref="G36:H39">
    <cfRule type="expression" dxfId="20" priority="1">
      <formula>G36=""</formula>
    </cfRule>
  </conditionalFormatting>
  <conditionalFormatting sqref="G52:H52">
    <cfRule type="containsBlanks" dxfId="19" priority="12">
      <formula>LEN(TRIM(G52))=0</formula>
    </cfRule>
  </conditionalFormatting>
  <conditionalFormatting sqref="G54:H54">
    <cfRule type="containsBlanks" dxfId="18" priority="43">
      <formula>LEN(TRIM(G54))=0</formula>
    </cfRule>
  </conditionalFormatting>
  <conditionalFormatting sqref="G58:H58 G60:H60">
    <cfRule type="expression" dxfId="17" priority="11">
      <formula>G58=""</formula>
    </cfRule>
  </conditionalFormatting>
  <conditionalFormatting sqref="G63:H63">
    <cfRule type="expression" dxfId="16" priority="188">
      <formula>G63=""</formula>
    </cfRule>
  </conditionalFormatting>
  <conditionalFormatting sqref="G71:H71">
    <cfRule type="containsBlanks" dxfId="15" priority="42">
      <formula>LEN(TRIM(G71))=0</formula>
    </cfRule>
  </conditionalFormatting>
  <conditionalFormatting sqref="G85:H86">
    <cfRule type="expression" dxfId="14" priority="836">
      <formula>G85=""</formula>
    </cfRule>
  </conditionalFormatting>
  <conditionalFormatting sqref="G15:I15">
    <cfRule type="expression" dxfId="13" priority="176">
      <formula>G15=""</formula>
    </cfRule>
  </conditionalFormatting>
  <conditionalFormatting sqref="G21:I23 G24:H28">
    <cfRule type="expression" dxfId="12" priority="197">
      <formula>G21=""</formula>
    </cfRule>
  </conditionalFormatting>
  <conditionalFormatting sqref="G33:I35">
    <cfRule type="expression" dxfId="11" priority="53">
      <formula>G33=""</formula>
    </cfRule>
  </conditionalFormatting>
  <conditionalFormatting sqref="G40:I40">
    <cfRule type="expression" dxfId="10" priority="6">
      <formula>G40=""</formula>
    </cfRule>
  </conditionalFormatting>
  <conditionalFormatting sqref="G43:I43">
    <cfRule type="expression" dxfId="9" priority="5">
      <formula>G43=""</formula>
    </cfRule>
  </conditionalFormatting>
  <conditionalFormatting sqref="G55:I57 G61:I62">
    <cfRule type="expression" dxfId="8" priority="50">
      <formula>G55=""</formula>
    </cfRule>
  </conditionalFormatting>
  <conditionalFormatting sqref="G59:I59">
    <cfRule type="expression" dxfId="7" priority="10">
      <formula>G59=""</formula>
    </cfRule>
  </conditionalFormatting>
  <conditionalFormatting sqref="G64:I64">
    <cfRule type="expression" dxfId="6" priority="49">
      <formula>G64=""</formula>
    </cfRule>
  </conditionalFormatting>
  <conditionalFormatting sqref="G68:I70">
    <cfRule type="expression" dxfId="5" priority="48">
      <formula>G68=""</formula>
    </cfRule>
  </conditionalFormatting>
  <conditionalFormatting sqref="G72:I73">
    <cfRule type="expression" dxfId="4" priority="47">
      <formula>G72=""</formula>
    </cfRule>
  </conditionalFormatting>
  <conditionalFormatting sqref="G87:I88">
    <cfRule type="expression" dxfId="3" priority="45">
      <formula>G87=""</formula>
    </cfRule>
  </conditionalFormatting>
  <conditionalFormatting sqref="G100:I100">
    <cfRule type="expression" dxfId="2" priority="44">
      <formula>G100=""</formula>
    </cfRule>
  </conditionalFormatting>
  <conditionalFormatting sqref="H8:I10 G8:G13 H11:H13 H16:I16 G16:G17 H17 H46:I48 H50:I50 G51:I51 G53:I53 H65:I66 G65:G67 H67 H74 G74:G84 H75:I75 H76 H77:I79 H80:H82 H83:I84 H98:I99 G101:H105">
    <cfRule type="expression" dxfId="1" priority="1839">
      <formula>G8=""</formula>
    </cfRule>
  </conditionalFormatting>
  <conditionalFormatting sqref="H41:I41 G41:G42 H42 G44:H50">
    <cfRule type="expression" dxfId="0" priority="7">
      <formula>G41=""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歳入一覧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2023-02-09T04:44:31Z</dcterms:created>
  <dcterms:modified xsi:type="dcterms:W3CDTF">2026-02-16T02:55:39Z</dcterms:modified>
</cp:coreProperties>
</file>