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562" documentId="8_{8B352AEB-C277-4434-92CD-4B528FB6F8C1}" xr6:coauthVersionLast="47" xr6:coauthVersionMax="47" xr10:uidLastSave="{1517D827-7F89-4236-A811-B9EDCE8FF5CB}"/>
  <bookViews>
    <workbookView xWindow="28680" yWindow="-120" windowWidth="29040" windowHeight="15720" activeTab="1" xr2:uid="{AE44ECAA-04FC-4689-88D3-385595E7E166}"/>
  </bookViews>
  <sheets>
    <sheet name="5-A" sheetId="4" r:id="rId1"/>
    <sheet name="5-B" sheetId="7" r:id="rId2"/>
    <sheet name="8-A" sheetId="6" r:id="rId3"/>
    <sheet name="10-A" sheetId="2" r:id="rId4"/>
  </sheets>
  <definedNames>
    <definedName name="_xlnm.Print_Area" localSheetId="3">'10-A'!$A$1:$K$23</definedName>
    <definedName name="_xlnm.Print_Area" localSheetId="0">'5-A'!$A$1:$J$38</definedName>
    <definedName name="_xlnm.Print_Area" localSheetId="1">'5-B'!$B$1:$AC$68</definedName>
    <definedName name="_xlnm.Print_Area" localSheetId="2">'8-A'!$A$1:$Y$12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67" i="7" l="1"/>
  <c r="J67" i="7"/>
  <c r="K67" i="7"/>
  <c r="L67" i="7"/>
  <c r="M67" i="7"/>
  <c r="N67" i="7"/>
  <c r="O67" i="7"/>
  <c r="P67" i="7"/>
  <c r="Q67" i="7"/>
  <c r="R67" i="7"/>
  <c r="S67" i="7"/>
  <c r="T67" i="7"/>
  <c r="U67" i="7"/>
  <c r="V67" i="7"/>
  <c r="W67" i="7"/>
  <c r="X67" i="7"/>
  <c r="Y67" i="7"/>
  <c r="Z67" i="7"/>
  <c r="AA67" i="7"/>
  <c r="AB67" i="7"/>
  <c r="AB63" i="7"/>
  <c r="AA63" i="7"/>
  <c r="Z63" i="7"/>
  <c r="Z64" i="7" s="1"/>
  <c r="Y63" i="7"/>
  <c r="Y64" i="7" s="1"/>
  <c r="X63" i="7"/>
  <c r="X64" i="7" s="1"/>
  <c r="W63" i="7"/>
  <c r="V63" i="7"/>
  <c r="U63" i="7"/>
  <c r="T63" i="7"/>
  <c r="T64" i="7" s="1"/>
  <c r="S63" i="7"/>
  <c r="S64" i="7" s="1"/>
  <c r="R63" i="7"/>
  <c r="R64" i="7" s="1"/>
  <c r="Q63" i="7"/>
  <c r="Q64" i="7" s="1"/>
  <c r="P63" i="7"/>
  <c r="O63" i="7"/>
  <c r="N63" i="7"/>
  <c r="N64" i="7" s="1"/>
  <c r="M63" i="7"/>
  <c r="M64" i="7" s="1"/>
  <c r="L63" i="7"/>
  <c r="L64" i="7" s="1"/>
  <c r="K63" i="7"/>
  <c r="J63" i="7"/>
  <c r="I64" i="7"/>
  <c r="I63" i="7"/>
  <c r="AB64" i="7"/>
  <c r="AA64" i="7"/>
  <c r="W64" i="7"/>
  <c r="V64" i="7"/>
  <c r="U64" i="7"/>
  <c r="P64" i="7"/>
  <c r="O64" i="7"/>
  <c r="K64" i="7"/>
  <c r="K66" i="7" s="1"/>
  <c r="J64" i="7"/>
  <c r="AC65" i="7"/>
  <c r="L66" i="7" l="1"/>
  <c r="I66" i="7"/>
  <c r="AC64" i="7"/>
  <c r="J66" i="7"/>
  <c r="AC63" i="7"/>
  <c r="O66" i="7" l="1"/>
  <c r="N66" i="7"/>
  <c r="M66" i="7"/>
  <c r="R66" i="7" l="1"/>
  <c r="P66" i="7"/>
  <c r="Q66" i="7"/>
  <c r="T66" i="7" l="1"/>
  <c r="S66" i="7"/>
  <c r="U66" i="7"/>
  <c r="W66" i="7" l="1"/>
  <c r="Z66" i="7"/>
  <c r="V66" i="7"/>
  <c r="X66" i="7"/>
  <c r="AA66" i="7"/>
  <c r="Y66" i="7" l="1"/>
  <c r="AB66" i="7"/>
  <c r="AC66" i="7" l="1"/>
  <c r="AC62" i="7" l="1"/>
  <c r="I20" i="2"/>
  <c r="I19" i="2"/>
  <c r="I6" i="2"/>
  <c r="I17" i="2"/>
  <c r="I16" i="2"/>
  <c r="I15" i="2"/>
  <c r="I14" i="2"/>
  <c r="I12" i="2"/>
  <c r="I11" i="2"/>
  <c r="I10" i="2"/>
  <c r="I9" i="2"/>
  <c r="I8" i="2"/>
  <c r="I7" i="2"/>
  <c r="I5" i="2"/>
  <c r="I4" i="2"/>
  <c r="G5" i="2"/>
  <c r="G11" i="2"/>
  <c r="I48" i="7"/>
  <c r="I49" i="7" s="1"/>
  <c r="AB41" i="7"/>
  <c r="AB42" i="7" s="1"/>
  <c r="AA41" i="7"/>
  <c r="AA42" i="7" s="1"/>
  <c r="Z41" i="7"/>
  <c r="Z42" i="7" s="1"/>
  <c r="Y41" i="7"/>
  <c r="Y42" i="7" s="1"/>
  <c r="X41" i="7"/>
  <c r="X42" i="7" s="1"/>
  <c r="W41" i="7"/>
  <c r="W42" i="7" s="1"/>
  <c r="V41" i="7"/>
  <c r="V42" i="7" s="1"/>
  <c r="U41" i="7"/>
  <c r="U42" i="7" s="1"/>
  <c r="T41" i="7"/>
  <c r="T42" i="7" s="1"/>
  <c r="S41" i="7"/>
  <c r="S42" i="7" s="1"/>
  <c r="R41" i="7"/>
  <c r="R42" i="7" s="1"/>
  <c r="Q41" i="7"/>
  <c r="Q42" i="7" s="1"/>
  <c r="P41" i="7"/>
  <c r="P42" i="7" s="1"/>
  <c r="O41" i="7"/>
  <c r="O42" i="7" s="1"/>
  <c r="N41" i="7"/>
  <c r="N42" i="7" s="1"/>
  <c r="M41" i="7"/>
  <c r="M42" i="7" s="1"/>
  <c r="L41" i="7"/>
  <c r="L42" i="7" s="1"/>
  <c r="K41" i="7"/>
  <c r="K42" i="7" s="1"/>
  <c r="J41" i="7"/>
  <c r="J42" i="7" s="1"/>
  <c r="I41" i="7"/>
  <c r="AC40" i="7"/>
  <c r="AC39" i="7"/>
  <c r="AB19" i="7"/>
  <c r="AA19" i="7"/>
  <c r="Z19" i="7"/>
  <c r="Y19" i="7"/>
  <c r="X19" i="7"/>
  <c r="W19" i="7"/>
  <c r="V19" i="7"/>
  <c r="U19" i="7"/>
  <c r="T19" i="7"/>
  <c r="S19" i="7"/>
  <c r="R19" i="7"/>
  <c r="Q19" i="7"/>
  <c r="P19" i="7"/>
  <c r="O19" i="7"/>
  <c r="N19" i="7"/>
  <c r="M19" i="7"/>
  <c r="L19" i="7"/>
  <c r="K19" i="7"/>
  <c r="J19" i="7"/>
  <c r="I19" i="7"/>
  <c r="AC18" i="7"/>
  <c r="AB17" i="7"/>
  <c r="AA17" i="7"/>
  <c r="Z17" i="7"/>
  <c r="Y17" i="7"/>
  <c r="X17" i="7"/>
  <c r="W17" i="7"/>
  <c r="V17" i="7"/>
  <c r="U17" i="7"/>
  <c r="T17" i="7"/>
  <c r="S17" i="7"/>
  <c r="R17" i="7"/>
  <c r="Q17" i="7"/>
  <c r="P17" i="7"/>
  <c r="O17" i="7"/>
  <c r="N17" i="7"/>
  <c r="M17" i="7"/>
  <c r="L17" i="7"/>
  <c r="K17" i="7"/>
  <c r="J17" i="7"/>
  <c r="I17" i="7"/>
  <c r="AC16" i="7"/>
  <c r="AB15" i="7"/>
  <c r="AA15" i="7"/>
  <c r="Z15" i="7"/>
  <c r="Y15" i="7"/>
  <c r="X15" i="7"/>
  <c r="W15" i="7"/>
  <c r="V15" i="7"/>
  <c r="U15" i="7"/>
  <c r="T15" i="7"/>
  <c r="S15" i="7"/>
  <c r="R15" i="7"/>
  <c r="Q15" i="7"/>
  <c r="P15" i="7"/>
  <c r="O15" i="7"/>
  <c r="N15" i="7"/>
  <c r="M15" i="7"/>
  <c r="L15" i="7"/>
  <c r="K15" i="7"/>
  <c r="J15" i="7"/>
  <c r="I15" i="7"/>
  <c r="AC14" i="7"/>
  <c r="AC41" i="7" l="1"/>
  <c r="I42" i="7"/>
  <c r="AC42" i="7" s="1"/>
  <c r="AC17" i="7"/>
  <c r="AC19" i="7"/>
  <c r="AC15" i="7"/>
  <c r="AB51" i="7" l="1"/>
  <c r="AA51" i="7"/>
  <c r="Z51" i="7"/>
  <c r="Y51" i="7"/>
  <c r="X51" i="7"/>
  <c r="W51" i="7"/>
  <c r="V51" i="7"/>
  <c r="U51" i="7"/>
  <c r="T51" i="7"/>
  <c r="S51" i="7"/>
  <c r="R51" i="7"/>
  <c r="Q51" i="7"/>
  <c r="P51" i="7"/>
  <c r="O51" i="7"/>
  <c r="N51" i="7"/>
  <c r="M51" i="7"/>
  <c r="L51" i="7"/>
  <c r="K51" i="7"/>
  <c r="J51" i="7"/>
  <c r="I51" i="7"/>
  <c r="I52" i="7" s="1"/>
  <c r="AC50" i="7"/>
  <c r="AB48" i="7"/>
  <c r="AB49" i="7" s="1"/>
  <c r="AA48" i="7"/>
  <c r="AA49" i="7" s="1"/>
  <c r="Z48" i="7"/>
  <c r="Z49" i="7" s="1"/>
  <c r="Y48" i="7"/>
  <c r="Y49" i="7" s="1"/>
  <c r="X48" i="7"/>
  <c r="X49" i="7" s="1"/>
  <c r="W48" i="7"/>
  <c r="W49" i="7" s="1"/>
  <c r="V48" i="7"/>
  <c r="V49" i="7" s="1"/>
  <c r="U48" i="7"/>
  <c r="U49" i="7" s="1"/>
  <c r="T48" i="7"/>
  <c r="T49" i="7" s="1"/>
  <c r="S48" i="7"/>
  <c r="S49" i="7" s="1"/>
  <c r="R48" i="7"/>
  <c r="R49" i="7" s="1"/>
  <c r="Q48" i="7"/>
  <c r="Q49" i="7" s="1"/>
  <c r="P48" i="7"/>
  <c r="P49" i="7" s="1"/>
  <c r="O48" i="7"/>
  <c r="O49" i="7" s="1"/>
  <c r="N48" i="7"/>
  <c r="N49" i="7" s="1"/>
  <c r="M48" i="7"/>
  <c r="M49" i="7" s="1"/>
  <c r="L48" i="7"/>
  <c r="L49" i="7" s="1"/>
  <c r="K48" i="7"/>
  <c r="K49" i="7" s="1"/>
  <c r="J48" i="7"/>
  <c r="J49" i="7" s="1"/>
  <c r="AC47" i="7"/>
  <c r="AB37" i="7"/>
  <c r="AB38" i="7" s="1"/>
  <c r="AA37" i="7"/>
  <c r="AA38" i="7" s="1"/>
  <c r="Z37" i="7"/>
  <c r="Z38" i="7" s="1"/>
  <c r="Y37" i="7"/>
  <c r="Y38" i="7" s="1"/>
  <c r="X37" i="7"/>
  <c r="X38" i="7" s="1"/>
  <c r="W37" i="7"/>
  <c r="W38" i="7" s="1"/>
  <c r="V37" i="7"/>
  <c r="V38" i="7" s="1"/>
  <c r="U37" i="7"/>
  <c r="U38" i="7" s="1"/>
  <c r="T37" i="7"/>
  <c r="T38" i="7" s="1"/>
  <c r="S37" i="7"/>
  <c r="S38" i="7" s="1"/>
  <c r="R37" i="7"/>
  <c r="R38" i="7" s="1"/>
  <c r="Q37" i="7"/>
  <c r="Q38" i="7" s="1"/>
  <c r="P37" i="7"/>
  <c r="P38" i="7" s="1"/>
  <c r="O37" i="7"/>
  <c r="O38" i="7" s="1"/>
  <c r="N37" i="7"/>
  <c r="N38" i="7" s="1"/>
  <c r="M37" i="7"/>
  <c r="M38" i="7" s="1"/>
  <c r="L37" i="7"/>
  <c r="L38" i="7" s="1"/>
  <c r="K37" i="7"/>
  <c r="K38" i="7" s="1"/>
  <c r="J37" i="7"/>
  <c r="J38" i="7" s="1"/>
  <c r="I37" i="7"/>
  <c r="I38" i="7" s="1"/>
  <c r="AC36" i="7"/>
  <c r="AC35" i="7"/>
  <c r="AC28" i="7"/>
  <c r="AC27" i="7"/>
  <c r="AC26" i="7"/>
  <c r="AB25" i="7"/>
  <c r="AA25" i="7"/>
  <c r="Z25" i="7"/>
  <c r="Y25" i="7"/>
  <c r="X25" i="7"/>
  <c r="W25" i="7"/>
  <c r="V25" i="7"/>
  <c r="U25" i="7"/>
  <c r="T25" i="7"/>
  <c r="S25" i="7"/>
  <c r="R25" i="7"/>
  <c r="Q25" i="7"/>
  <c r="P25" i="7"/>
  <c r="O25" i="7"/>
  <c r="N25" i="7"/>
  <c r="M25" i="7"/>
  <c r="L25" i="7"/>
  <c r="K25" i="7"/>
  <c r="J25" i="7"/>
  <c r="I25" i="7"/>
  <c r="AC24" i="7"/>
  <c r="AB23" i="7"/>
  <c r="AA23" i="7"/>
  <c r="Z23" i="7"/>
  <c r="Y23" i="7"/>
  <c r="X23" i="7"/>
  <c r="W23" i="7"/>
  <c r="V23" i="7"/>
  <c r="U23" i="7"/>
  <c r="T23" i="7"/>
  <c r="S23" i="7"/>
  <c r="R23" i="7"/>
  <c r="Q23" i="7"/>
  <c r="P23" i="7"/>
  <c r="O23" i="7"/>
  <c r="N23" i="7"/>
  <c r="M23" i="7"/>
  <c r="L23" i="7"/>
  <c r="K23" i="7"/>
  <c r="J23" i="7"/>
  <c r="I23" i="7"/>
  <c r="AC22" i="7"/>
  <c r="AB21" i="7"/>
  <c r="AA21" i="7"/>
  <c r="Z21" i="7"/>
  <c r="Y21" i="7"/>
  <c r="X21" i="7"/>
  <c r="W21" i="7"/>
  <c r="V21" i="7"/>
  <c r="U21" i="7"/>
  <c r="T21" i="7"/>
  <c r="S21" i="7"/>
  <c r="R21" i="7"/>
  <c r="Q21" i="7"/>
  <c r="P21" i="7"/>
  <c r="O21" i="7"/>
  <c r="N21" i="7"/>
  <c r="M21" i="7"/>
  <c r="L21" i="7"/>
  <c r="K21" i="7"/>
  <c r="J21" i="7"/>
  <c r="I21" i="7"/>
  <c r="AC20" i="7"/>
  <c r="AB13" i="7"/>
  <c r="AA13" i="7"/>
  <c r="Z13" i="7"/>
  <c r="Y13" i="7"/>
  <c r="X13" i="7"/>
  <c r="W13" i="7"/>
  <c r="V13" i="7"/>
  <c r="U13" i="7"/>
  <c r="T13" i="7"/>
  <c r="S13" i="7"/>
  <c r="R13" i="7"/>
  <c r="Q13" i="7"/>
  <c r="P13" i="7"/>
  <c r="O13" i="7"/>
  <c r="N13" i="7"/>
  <c r="M13" i="7"/>
  <c r="L13" i="7"/>
  <c r="K13" i="7"/>
  <c r="J13" i="7"/>
  <c r="I13" i="7"/>
  <c r="AC12" i="7"/>
  <c r="AB11" i="7"/>
  <c r="AA11" i="7"/>
  <c r="Z11" i="7"/>
  <c r="Y11" i="7"/>
  <c r="X11" i="7"/>
  <c r="W11" i="7"/>
  <c r="V11" i="7"/>
  <c r="U11" i="7"/>
  <c r="T11" i="7"/>
  <c r="S11" i="7"/>
  <c r="R11" i="7"/>
  <c r="Q11" i="7"/>
  <c r="P11" i="7"/>
  <c r="O11" i="7"/>
  <c r="N11" i="7"/>
  <c r="M11" i="7"/>
  <c r="L11" i="7"/>
  <c r="K11" i="7"/>
  <c r="J11" i="7"/>
  <c r="I11" i="7"/>
  <c r="AC10" i="7"/>
  <c r="AB9" i="7"/>
  <c r="AA9" i="7"/>
  <c r="Z9" i="7"/>
  <c r="Y9" i="7"/>
  <c r="X9" i="7"/>
  <c r="W9" i="7"/>
  <c r="V9" i="7"/>
  <c r="U9" i="7"/>
  <c r="T9" i="7"/>
  <c r="S9" i="7"/>
  <c r="R9" i="7"/>
  <c r="Q9" i="7"/>
  <c r="P9" i="7"/>
  <c r="O9" i="7"/>
  <c r="N9" i="7"/>
  <c r="M9" i="7"/>
  <c r="L9" i="7"/>
  <c r="K9" i="7"/>
  <c r="J9" i="7"/>
  <c r="I9" i="7"/>
  <c r="AC8" i="7"/>
  <c r="AC7" i="7"/>
  <c r="X5" i="6"/>
  <c r="G35" i="4"/>
  <c r="G36" i="4" s="1"/>
  <c r="G23" i="4"/>
  <c r="G26" i="4" s="1"/>
  <c r="G14" i="4"/>
  <c r="G17" i="4" s="1"/>
  <c r="G8" i="4"/>
  <c r="V52" i="7" l="1"/>
  <c r="J52" i="7"/>
  <c r="K52" i="7"/>
  <c r="W52" i="7"/>
  <c r="U52" i="7"/>
  <c r="S29" i="7"/>
  <c r="S30" i="7" s="1"/>
  <c r="Y52" i="7"/>
  <c r="T29" i="7"/>
  <c r="T30" i="7" s="1"/>
  <c r="N52" i="7"/>
  <c r="Z52" i="7"/>
  <c r="M52" i="7"/>
  <c r="P29" i="7"/>
  <c r="P30" i="7" s="1"/>
  <c r="AB29" i="7"/>
  <c r="AB30" i="7" s="1"/>
  <c r="Q29" i="7"/>
  <c r="Q30" i="7" s="1"/>
  <c r="I29" i="7"/>
  <c r="I30" i="7" s="1"/>
  <c r="U29" i="7"/>
  <c r="U30" i="7" s="1"/>
  <c r="V29" i="7"/>
  <c r="V30" i="7" s="1"/>
  <c r="K29" i="7"/>
  <c r="K30" i="7" s="1"/>
  <c r="W29" i="7"/>
  <c r="W30" i="7" s="1"/>
  <c r="AA29" i="7"/>
  <c r="AA30" i="7" s="1"/>
  <c r="X52" i="7"/>
  <c r="J29" i="7"/>
  <c r="J30" i="7" s="1"/>
  <c r="L29" i="7"/>
  <c r="L30" i="7" s="1"/>
  <c r="X29" i="7"/>
  <c r="X30" i="7" s="1"/>
  <c r="L52" i="7"/>
  <c r="M29" i="7"/>
  <c r="M30" i="7" s="1"/>
  <c r="Y29" i="7"/>
  <c r="Y30" i="7" s="1"/>
  <c r="S52" i="7"/>
  <c r="O29" i="7"/>
  <c r="O30" i="7" s="1"/>
  <c r="R29" i="7"/>
  <c r="R30" i="7" s="1"/>
  <c r="N29" i="7"/>
  <c r="N30" i="7" s="1"/>
  <c r="Z29" i="7"/>
  <c r="Z30" i="7" s="1"/>
  <c r="T52" i="7"/>
  <c r="O52" i="7"/>
  <c r="AA52" i="7"/>
  <c r="P52" i="7"/>
  <c r="AB52" i="7"/>
  <c r="Q52" i="7"/>
  <c r="R52" i="7"/>
  <c r="AC23" i="7"/>
  <c r="AC9" i="7"/>
  <c r="AC21" i="7"/>
  <c r="AC11" i="7"/>
  <c r="AC51" i="7"/>
  <c r="AC13" i="7"/>
  <c r="AC25" i="7"/>
  <c r="AC49" i="7"/>
  <c r="AC38" i="7"/>
  <c r="AC48" i="7"/>
  <c r="AC37" i="7"/>
  <c r="G27" i="4"/>
  <c r="G29" i="4" s="1"/>
  <c r="G30" i="4" s="1"/>
  <c r="AC52" i="7" l="1"/>
  <c r="AC30" i="7"/>
  <c r="AC29" i="7"/>
</calcChain>
</file>

<file path=xl/sharedStrings.xml><?xml version="1.0" encoding="utf-8"?>
<sst xmlns="http://schemas.openxmlformats.org/spreadsheetml/2006/main" count="318" uniqueCount="166">
  <si>
    <t>5-A</t>
  </si>
  <si>
    <t>設計・建設に関する一覧表</t>
    <phoneticPr fontId="8"/>
  </si>
  <si>
    <t>■設計・建設費</t>
    <rPh sb="1" eb="3">
      <t>セッケイ</t>
    </rPh>
    <rPh sb="4" eb="6">
      <t>ケンセツ</t>
    </rPh>
    <rPh sb="6" eb="7">
      <t>ヒ</t>
    </rPh>
    <phoneticPr fontId="8"/>
  </si>
  <si>
    <t>項　目</t>
    <rPh sb="0" eb="1">
      <t>コウ</t>
    </rPh>
    <rPh sb="2" eb="3">
      <t>メ</t>
    </rPh>
    <phoneticPr fontId="8"/>
  </si>
  <si>
    <t>金　額</t>
    <rPh sb="0" eb="1">
      <t>キン</t>
    </rPh>
    <rPh sb="2" eb="3">
      <t>ガク</t>
    </rPh>
    <phoneticPr fontId="8"/>
  </si>
  <si>
    <t>備　考</t>
    <rPh sb="0" eb="1">
      <t>ビ</t>
    </rPh>
    <rPh sb="2" eb="3">
      <t>コウ</t>
    </rPh>
    <phoneticPr fontId="8"/>
  </si>
  <si>
    <t>①設計費</t>
    <rPh sb="1" eb="3">
      <t>セッケイ</t>
    </rPh>
    <rPh sb="3" eb="4">
      <t>ヒ</t>
    </rPh>
    <phoneticPr fontId="8"/>
  </si>
  <si>
    <t>(千円)</t>
    <rPh sb="1" eb="3">
      <t>センエン</t>
    </rPh>
    <phoneticPr fontId="8"/>
  </si>
  <si>
    <t>②消化ガス
　発電設備
　施工費</t>
    <rPh sb="1" eb="3">
      <t>ショウカ</t>
    </rPh>
    <rPh sb="7" eb="9">
      <t>ハツデン</t>
    </rPh>
    <rPh sb="9" eb="11">
      <t>セツビ</t>
    </rPh>
    <rPh sb="13" eb="15">
      <t>セコウ</t>
    </rPh>
    <rPh sb="15" eb="16">
      <t>ヒ</t>
    </rPh>
    <phoneticPr fontId="8"/>
  </si>
  <si>
    <t>土木施設等工事</t>
    <rPh sb="0" eb="2">
      <t>ドボク</t>
    </rPh>
    <rPh sb="2" eb="4">
      <t>シセツ</t>
    </rPh>
    <rPh sb="4" eb="5">
      <t>トウ</t>
    </rPh>
    <rPh sb="5" eb="7">
      <t>コウジ</t>
    </rPh>
    <phoneticPr fontId="8"/>
  </si>
  <si>
    <t>純工事費</t>
    <rPh sb="0" eb="1">
      <t>ジュン</t>
    </rPh>
    <rPh sb="1" eb="4">
      <t>コウジヒ</t>
    </rPh>
    <phoneticPr fontId="8"/>
  </si>
  <si>
    <t>現場管理費</t>
    <rPh sb="0" eb="2">
      <t>ゲンバ</t>
    </rPh>
    <rPh sb="2" eb="4">
      <t>カンリ</t>
    </rPh>
    <rPh sb="4" eb="5">
      <t>ヒ</t>
    </rPh>
    <phoneticPr fontId="8"/>
  </si>
  <si>
    <t>(千円)</t>
  </si>
  <si>
    <t>計</t>
    <rPh sb="0" eb="1">
      <t>ケイ</t>
    </rPh>
    <phoneticPr fontId="8"/>
  </si>
  <si>
    <t>機械設備工事</t>
    <rPh sb="0" eb="2">
      <t>キカイ</t>
    </rPh>
    <rPh sb="2" eb="4">
      <t>セツビ</t>
    </rPh>
    <rPh sb="4" eb="6">
      <t>コウジ</t>
    </rPh>
    <phoneticPr fontId="8"/>
  </si>
  <si>
    <t>機器費</t>
    <rPh sb="0" eb="2">
      <t>キキ</t>
    </rPh>
    <rPh sb="2" eb="3">
      <t>ヒ</t>
    </rPh>
    <phoneticPr fontId="8"/>
  </si>
  <si>
    <t>据付工事原価</t>
    <rPh sb="0" eb="2">
      <t>スエツケ</t>
    </rPh>
    <rPh sb="2" eb="4">
      <t>コウジ</t>
    </rPh>
    <rPh sb="4" eb="6">
      <t>ゲンカ</t>
    </rPh>
    <phoneticPr fontId="8"/>
  </si>
  <si>
    <t>設計技術費</t>
    <rPh sb="0" eb="2">
      <t>セッケイ</t>
    </rPh>
    <rPh sb="2" eb="4">
      <t>ギジュツ</t>
    </rPh>
    <rPh sb="4" eb="5">
      <t>ヒ</t>
    </rPh>
    <phoneticPr fontId="8"/>
  </si>
  <si>
    <t>電気設備工事</t>
    <rPh sb="0" eb="2">
      <t>デンキ</t>
    </rPh>
    <rPh sb="2" eb="4">
      <t>セツビ</t>
    </rPh>
    <rPh sb="4" eb="6">
      <t>コウジ</t>
    </rPh>
    <phoneticPr fontId="8"/>
  </si>
  <si>
    <t>③一般管理費</t>
    <rPh sb="1" eb="3">
      <t>イッパン</t>
    </rPh>
    <rPh sb="3" eb="6">
      <t>カンリヒ</t>
    </rPh>
    <phoneticPr fontId="8"/>
  </si>
  <si>
    <t>設計・施工費&lt;税抜&gt;</t>
    <rPh sb="0" eb="2">
      <t>セッケイ</t>
    </rPh>
    <rPh sb="3" eb="5">
      <t>セコウ</t>
    </rPh>
    <rPh sb="5" eb="6">
      <t>ヒ</t>
    </rPh>
    <rPh sb="7" eb="9">
      <t>ゼイヌキ</t>
    </rPh>
    <phoneticPr fontId="8"/>
  </si>
  <si>
    <t>①＋②＋③</t>
    <phoneticPr fontId="8"/>
  </si>
  <si>
    <t>設計・施工費&lt;税込&gt;</t>
    <rPh sb="0" eb="2">
      <t>セッケイ</t>
    </rPh>
    <rPh sb="3" eb="5">
      <t>セコウ</t>
    </rPh>
    <rPh sb="5" eb="6">
      <t>ヒ</t>
    </rPh>
    <rPh sb="7" eb="9">
      <t>ゼイコミ</t>
    </rPh>
    <phoneticPr fontId="8"/>
  </si>
  <si>
    <t>消費税率：</t>
    <rPh sb="0" eb="3">
      <t>ショウヒゼイ</t>
    </rPh>
    <rPh sb="3" eb="4">
      <t>リツ</t>
    </rPh>
    <phoneticPr fontId="8"/>
  </si>
  <si>
    <t>■施設撤去費</t>
    <rPh sb="1" eb="3">
      <t>シセツ</t>
    </rPh>
    <rPh sb="3" eb="5">
      <t>テッキョ</t>
    </rPh>
    <rPh sb="5" eb="6">
      <t>ヒ</t>
    </rPh>
    <phoneticPr fontId="8"/>
  </si>
  <si>
    <t>施設解体･撤去費</t>
    <rPh sb="0" eb="2">
      <t>シセツ</t>
    </rPh>
    <rPh sb="2" eb="4">
      <t>カイタイ</t>
    </rPh>
    <rPh sb="5" eb="7">
      <t>テッキョ</t>
    </rPh>
    <rPh sb="7" eb="8">
      <t>ヒ</t>
    </rPh>
    <phoneticPr fontId="8"/>
  </si>
  <si>
    <t>施設撤去費&lt;税抜&gt;</t>
    <rPh sb="0" eb="2">
      <t>シセツ</t>
    </rPh>
    <rPh sb="2" eb="4">
      <t>テッキョ</t>
    </rPh>
    <rPh sb="4" eb="5">
      <t>ヒ</t>
    </rPh>
    <rPh sb="6" eb="8">
      <t>ゼイヌキ</t>
    </rPh>
    <phoneticPr fontId="8"/>
  </si>
  <si>
    <t>施設撤去費&lt;税込&gt;</t>
    <rPh sb="0" eb="2">
      <t>シセツ</t>
    </rPh>
    <rPh sb="2" eb="4">
      <t>テッキョ</t>
    </rPh>
    <rPh sb="4" eb="5">
      <t>ヒ</t>
    </rPh>
    <rPh sb="6" eb="8">
      <t>ゼイコミ</t>
    </rPh>
    <phoneticPr fontId="8"/>
  </si>
  <si>
    <t>事業期間の長期収支計画</t>
    <rPh sb="0" eb="2">
      <t>ジギョウ</t>
    </rPh>
    <rPh sb="2" eb="4">
      <t>キカン</t>
    </rPh>
    <rPh sb="5" eb="7">
      <t>チョウキ</t>
    </rPh>
    <rPh sb="7" eb="9">
      <t>シュウシ</t>
    </rPh>
    <rPh sb="9" eb="11">
      <t>ケイカク</t>
    </rPh>
    <phoneticPr fontId="8"/>
  </si>
  <si>
    <t>5-B</t>
    <phoneticPr fontId="8"/>
  </si>
  <si>
    <t>■施設維持管理費</t>
    <rPh sb="1" eb="3">
      <t>シセツ</t>
    </rPh>
    <rPh sb="3" eb="5">
      <t>イジ</t>
    </rPh>
    <rPh sb="5" eb="7">
      <t>カンリ</t>
    </rPh>
    <rPh sb="7" eb="8">
      <t>ヒ</t>
    </rPh>
    <phoneticPr fontId="8"/>
  </si>
  <si>
    <t>項目</t>
    <rPh sb="0" eb="2">
      <t>コウモク</t>
    </rPh>
    <phoneticPr fontId="8"/>
  </si>
  <si>
    <t>年度</t>
    <rPh sb="0" eb="2">
      <t>ネンド</t>
    </rPh>
    <phoneticPr fontId="8"/>
  </si>
  <si>
    <t>経過年数</t>
    <rPh sb="0" eb="2">
      <t>ケイカ</t>
    </rPh>
    <rPh sb="2" eb="4">
      <t>ネンスウ</t>
    </rPh>
    <phoneticPr fontId="8"/>
  </si>
  <si>
    <t>消化ガス有効利用量</t>
    <rPh sb="0" eb="2">
      <t>ショウカ</t>
    </rPh>
    <rPh sb="4" eb="6">
      <t>ユウコウ</t>
    </rPh>
    <rPh sb="6" eb="8">
      <t>リヨウ</t>
    </rPh>
    <rPh sb="8" eb="9">
      <t>リョウ</t>
    </rPh>
    <phoneticPr fontId="8"/>
  </si>
  <si>
    <r>
      <t>Nm</t>
    </r>
    <r>
      <rPr>
        <vertAlign val="superscript"/>
        <sz val="10"/>
        <rFont val="ＭＳ 明朝"/>
        <family val="1"/>
        <charset val="128"/>
      </rPr>
      <t>3</t>
    </r>
    <r>
      <rPr>
        <sz val="10"/>
        <rFont val="ＭＳ 明朝"/>
        <family val="1"/>
        <charset val="128"/>
      </rPr>
      <t>/年</t>
    </r>
    <rPh sb="4" eb="5">
      <t>ネン</t>
    </rPh>
    <phoneticPr fontId="8"/>
  </si>
  <si>
    <t>維持管理費</t>
    <rPh sb="0" eb="2">
      <t>イジ</t>
    </rPh>
    <rPh sb="2" eb="5">
      <t>カンリヒ</t>
    </rPh>
    <phoneticPr fontId="8"/>
  </si>
  <si>
    <t>【単価又は年間費用】</t>
    <rPh sb="1" eb="3">
      <t>タンカ</t>
    </rPh>
    <rPh sb="3" eb="4">
      <t>マタ</t>
    </rPh>
    <rPh sb="5" eb="7">
      <t>ネンカン</t>
    </rPh>
    <rPh sb="7" eb="9">
      <t>ヒヨウ</t>
    </rPh>
    <phoneticPr fontId="8"/>
  </si>
  <si>
    <t>【単位】</t>
    <rPh sb="1" eb="3">
      <t>タンイ</t>
    </rPh>
    <phoneticPr fontId="8"/>
  </si>
  <si>
    <t>修繕費</t>
    <rPh sb="0" eb="3">
      <t>シュウゼンヒ</t>
    </rPh>
    <phoneticPr fontId="8"/>
  </si>
  <si>
    <t>千円/年</t>
    <rPh sb="0" eb="2">
      <t>センエン</t>
    </rPh>
    <rPh sb="3" eb="4">
      <t>ネン</t>
    </rPh>
    <phoneticPr fontId="8"/>
  </si>
  <si>
    <t>人件費</t>
    <rPh sb="0" eb="3">
      <t>ジンケンヒ</t>
    </rPh>
    <phoneticPr fontId="8"/>
  </si>
  <si>
    <t>人員数</t>
    <rPh sb="0" eb="2">
      <t>ジンイン</t>
    </rPh>
    <rPh sb="2" eb="3">
      <t>スウ</t>
    </rPh>
    <phoneticPr fontId="8"/>
  </si>
  <si>
    <t>人/年</t>
    <rPh sb="0" eb="1">
      <t>ニン</t>
    </rPh>
    <rPh sb="2" eb="3">
      <t>ネン</t>
    </rPh>
    <phoneticPr fontId="8"/>
  </si>
  <si>
    <t>千円/人</t>
    <rPh sb="0" eb="2">
      <t>センエン</t>
    </rPh>
    <rPh sb="3" eb="4">
      <t>ニン</t>
    </rPh>
    <phoneticPr fontId="8"/>
  </si>
  <si>
    <t>千円</t>
    <rPh sb="0" eb="2">
      <t>センエン</t>
    </rPh>
    <phoneticPr fontId="8"/>
  </si>
  <si>
    <t>電力</t>
    <rPh sb="0" eb="2">
      <t>デンリョク</t>
    </rPh>
    <phoneticPr fontId="8"/>
  </si>
  <si>
    <t>使用量</t>
    <rPh sb="0" eb="3">
      <t>シヨウリョウ</t>
    </rPh>
    <phoneticPr fontId="8"/>
  </si>
  <si>
    <t>kWh/年</t>
    <rPh sb="4" eb="5">
      <t>ネン</t>
    </rPh>
    <phoneticPr fontId="8"/>
  </si>
  <si>
    <t>電力費</t>
    <rPh sb="0" eb="2">
      <t>デンリョク</t>
    </rPh>
    <rPh sb="2" eb="3">
      <t>ヒ</t>
    </rPh>
    <phoneticPr fontId="8"/>
  </si>
  <si>
    <t>円/kWh</t>
    <rPh sb="0" eb="1">
      <t>エン</t>
    </rPh>
    <phoneticPr fontId="8"/>
  </si>
  <si>
    <t>上水道</t>
    <rPh sb="0" eb="3">
      <t>ジョウスイドウ</t>
    </rPh>
    <phoneticPr fontId="8"/>
  </si>
  <si>
    <r>
      <t>m</t>
    </r>
    <r>
      <rPr>
        <vertAlign val="superscript"/>
        <sz val="10"/>
        <rFont val="ＭＳ 明朝"/>
        <family val="1"/>
        <charset val="128"/>
      </rPr>
      <t>3</t>
    </r>
    <r>
      <rPr>
        <sz val="10"/>
        <rFont val="ＭＳ 明朝"/>
        <family val="1"/>
        <charset val="128"/>
      </rPr>
      <t>/年</t>
    </r>
    <rPh sb="3" eb="4">
      <t>ネン</t>
    </rPh>
    <phoneticPr fontId="8"/>
  </si>
  <si>
    <t>水道料金</t>
    <rPh sb="0" eb="2">
      <t>スイドウ</t>
    </rPh>
    <rPh sb="2" eb="4">
      <t>リョウキン</t>
    </rPh>
    <phoneticPr fontId="8"/>
  </si>
  <si>
    <r>
      <t>円/m</t>
    </r>
    <r>
      <rPr>
        <vertAlign val="superscript"/>
        <sz val="10"/>
        <rFont val="ＭＳ 明朝"/>
        <family val="1"/>
        <charset val="128"/>
      </rPr>
      <t>3</t>
    </r>
    <rPh sb="0" eb="1">
      <t>エン</t>
    </rPh>
    <phoneticPr fontId="8"/>
  </si>
  <si>
    <t>燃料</t>
    <rPh sb="0" eb="2">
      <t>ネンリョウ</t>
    </rPh>
    <phoneticPr fontId="8"/>
  </si>
  <si>
    <t>kL/年</t>
    <rPh sb="3" eb="4">
      <t>ネン</t>
    </rPh>
    <phoneticPr fontId="8"/>
  </si>
  <si>
    <t>費用</t>
    <rPh sb="0" eb="2">
      <t>ヒヨウ</t>
    </rPh>
    <phoneticPr fontId="8"/>
  </si>
  <si>
    <t>円/kL</t>
    <rPh sb="0" eb="1">
      <t>エン</t>
    </rPh>
    <phoneticPr fontId="8"/>
  </si>
  <si>
    <t>薬品</t>
    <rPh sb="0" eb="2">
      <t>ヤクヒン</t>
    </rPh>
    <phoneticPr fontId="8"/>
  </si>
  <si>
    <t>kg/年</t>
    <rPh sb="3" eb="4">
      <t>ネン</t>
    </rPh>
    <phoneticPr fontId="8"/>
  </si>
  <si>
    <t>円/kg</t>
    <rPh sb="0" eb="1">
      <t>エン</t>
    </rPh>
    <phoneticPr fontId="8"/>
  </si>
  <si>
    <t>法定点検･検査費</t>
    <rPh sb="0" eb="2">
      <t>ホウテイ</t>
    </rPh>
    <rPh sb="2" eb="4">
      <t>テンケン</t>
    </rPh>
    <rPh sb="5" eb="7">
      <t>ケンサ</t>
    </rPh>
    <rPh sb="7" eb="8">
      <t>ヒ</t>
    </rPh>
    <phoneticPr fontId="8"/>
  </si>
  <si>
    <t>その他諸経費</t>
    <rPh sb="2" eb="3">
      <t>タ</t>
    </rPh>
    <rPh sb="3" eb="6">
      <t>ショケイヒ</t>
    </rPh>
    <phoneticPr fontId="8"/>
  </si>
  <si>
    <t>一般管理費</t>
    <rPh sb="0" eb="2">
      <t>イッパン</t>
    </rPh>
    <rPh sb="2" eb="5">
      <t>カンリヒ</t>
    </rPh>
    <phoneticPr fontId="8"/>
  </si>
  <si>
    <t>維持管理費　計（税抜）</t>
    <rPh sb="0" eb="2">
      <t>イジ</t>
    </rPh>
    <rPh sb="2" eb="5">
      <t>カンリヒ</t>
    </rPh>
    <rPh sb="6" eb="7">
      <t>ケイ</t>
    </rPh>
    <rPh sb="8" eb="9">
      <t>ゼイ</t>
    </rPh>
    <rPh sb="9" eb="10">
      <t>ヌ</t>
    </rPh>
    <phoneticPr fontId="8"/>
  </si>
  <si>
    <t>維持管理費　計（税込）</t>
    <rPh sb="0" eb="2">
      <t>イジ</t>
    </rPh>
    <rPh sb="2" eb="5">
      <t>カンリヒ</t>
    </rPh>
    <rPh sb="6" eb="7">
      <t>ケイ</t>
    </rPh>
    <rPh sb="8" eb="10">
      <t>ゼイコミ</t>
    </rPh>
    <phoneticPr fontId="8"/>
  </si>
  <si>
    <t>消費税＝</t>
    <rPh sb="0" eb="3">
      <t>ショウヒゼイ</t>
    </rPh>
    <phoneticPr fontId="8"/>
  </si>
  <si>
    <t>■資源化物売却収入</t>
    <rPh sb="1" eb="5">
      <t>シゲンカブツ</t>
    </rPh>
    <rPh sb="5" eb="7">
      <t>バイキャク</t>
    </rPh>
    <rPh sb="7" eb="9">
      <t>シュウニュウ</t>
    </rPh>
    <phoneticPr fontId="8"/>
  </si>
  <si>
    <t>発電量</t>
    <rPh sb="0" eb="2">
      <t>ハツデン</t>
    </rPh>
    <rPh sb="2" eb="3">
      <t>リョウ</t>
    </rPh>
    <phoneticPr fontId="8"/>
  </si>
  <si>
    <t>売電量</t>
    <rPh sb="0" eb="2">
      <t>バイデン</t>
    </rPh>
    <rPh sb="2" eb="3">
      <t>リョウ</t>
    </rPh>
    <phoneticPr fontId="8"/>
  </si>
  <si>
    <t>売電収入(税抜)</t>
    <rPh sb="0" eb="2">
      <t>バイデン</t>
    </rPh>
    <rPh sb="2" eb="4">
      <t>シュウニュウ</t>
    </rPh>
    <rPh sb="5" eb="7">
      <t>ゼイヌキ</t>
    </rPh>
    <phoneticPr fontId="8"/>
  </si>
  <si>
    <t>売電単価：</t>
    <rPh sb="0" eb="2">
      <t>バイデン</t>
    </rPh>
    <rPh sb="2" eb="4">
      <t>タンカ</t>
    </rPh>
    <phoneticPr fontId="8"/>
  </si>
  <si>
    <t>売電収入(税込)</t>
    <rPh sb="0" eb="2">
      <t>バイデン</t>
    </rPh>
    <rPh sb="2" eb="4">
      <t>シュウニュウ</t>
    </rPh>
    <rPh sb="4" eb="8">
      <t>ゼイコミ</t>
    </rPh>
    <rPh sb="5" eb="7">
      <t>ゼイコミ</t>
    </rPh>
    <phoneticPr fontId="8"/>
  </si>
  <si>
    <t>消費税：</t>
    <rPh sb="0" eb="3">
      <t>ショウヒゼイ</t>
    </rPh>
    <phoneticPr fontId="8"/>
  </si>
  <si>
    <t>都市ガス製造量</t>
    <rPh sb="0" eb="2">
      <t>トシ</t>
    </rPh>
    <rPh sb="4" eb="6">
      <t>セイゾウ</t>
    </rPh>
    <rPh sb="6" eb="7">
      <t>リョウ</t>
    </rPh>
    <phoneticPr fontId="8"/>
  </si>
  <si>
    <t>都市ガス導管注入量</t>
    <rPh sb="0" eb="2">
      <t>トシ</t>
    </rPh>
    <rPh sb="4" eb="9">
      <t>ドウカンチュウニュウリョウ</t>
    </rPh>
    <phoneticPr fontId="8"/>
  </si>
  <si>
    <t>売ガス収入(税抜)</t>
    <rPh sb="0" eb="1">
      <t>ウ</t>
    </rPh>
    <rPh sb="3" eb="5">
      <t>シュウニュウ</t>
    </rPh>
    <rPh sb="6" eb="8">
      <t>ゼイヌキ</t>
    </rPh>
    <phoneticPr fontId="8"/>
  </si>
  <si>
    <t>売ガス単価：</t>
    <rPh sb="0" eb="1">
      <t>ウ</t>
    </rPh>
    <rPh sb="3" eb="5">
      <t>タンカ</t>
    </rPh>
    <phoneticPr fontId="8"/>
  </si>
  <si>
    <r>
      <t>円/kNm</t>
    </r>
    <r>
      <rPr>
        <vertAlign val="superscript"/>
        <sz val="10"/>
        <rFont val="ＭＳ 明朝"/>
        <family val="1"/>
        <charset val="128"/>
      </rPr>
      <t>3</t>
    </r>
    <rPh sb="0" eb="1">
      <t>エン</t>
    </rPh>
    <phoneticPr fontId="8"/>
  </si>
  <si>
    <t>売ガス収入(税込)</t>
    <rPh sb="0" eb="1">
      <t>ウ</t>
    </rPh>
    <rPh sb="3" eb="5">
      <t>シュウニュウ</t>
    </rPh>
    <rPh sb="5" eb="9">
      <t>ゼイコミ</t>
    </rPh>
    <rPh sb="6" eb="8">
      <t>ゼイコミ</t>
    </rPh>
    <phoneticPr fontId="8"/>
  </si>
  <si>
    <t>■消化ガス買取価格・占用料</t>
    <rPh sb="1" eb="3">
      <t>ショウカ</t>
    </rPh>
    <rPh sb="5" eb="7">
      <t>カイトリ</t>
    </rPh>
    <rPh sb="7" eb="9">
      <t>カカク</t>
    </rPh>
    <rPh sb="10" eb="12">
      <t>センヨウ</t>
    </rPh>
    <rPh sb="12" eb="13">
      <t>リョウ</t>
    </rPh>
    <phoneticPr fontId="8"/>
  </si>
  <si>
    <r>
      <t>円/Nm</t>
    </r>
    <r>
      <rPr>
        <vertAlign val="superscript"/>
        <sz val="10"/>
        <rFont val="ＭＳ 明朝"/>
        <family val="1"/>
        <charset val="128"/>
      </rPr>
      <t>3</t>
    </r>
    <rPh sb="0" eb="1">
      <t>エン</t>
    </rPh>
    <phoneticPr fontId="8"/>
  </si>
  <si>
    <t>占用面積</t>
    <rPh sb="0" eb="2">
      <t>センヨウ</t>
    </rPh>
    <rPh sb="2" eb="4">
      <t>メンセキ</t>
    </rPh>
    <phoneticPr fontId="8"/>
  </si>
  <si>
    <r>
      <t>ｍ</t>
    </r>
    <r>
      <rPr>
        <vertAlign val="superscript"/>
        <sz val="10"/>
        <rFont val="ＭＳ 明朝"/>
        <family val="1"/>
        <charset val="128"/>
      </rPr>
      <t>2</t>
    </r>
    <r>
      <rPr>
        <sz val="10"/>
        <rFont val="ＭＳ 明朝"/>
        <family val="1"/>
        <charset val="128"/>
      </rPr>
      <t>/年</t>
    </r>
    <rPh sb="3" eb="4">
      <t>ネン</t>
    </rPh>
    <phoneticPr fontId="8"/>
  </si>
  <si>
    <t>占用料</t>
    <rPh sb="0" eb="2">
      <t>センヨウ</t>
    </rPh>
    <rPh sb="2" eb="3">
      <t>リョウ</t>
    </rPh>
    <phoneticPr fontId="8"/>
  </si>
  <si>
    <t>単価：</t>
    <rPh sb="0" eb="2">
      <t>タンカ</t>
    </rPh>
    <phoneticPr fontId="8"/>
  </si>
  <si>
    <r>
      <t>円/m</t>
    </r>
    <r>
      <rPr>
        <vertAlign val="superscript"/>
        <sz val="10"/>
        <rFont val="ＭＳ 明朝"/>
        <family val="1"/>
        <charset val="128"/>
      </rPr>
      <t>2</t>
    </r>
    <rPh sb="0" eb="1">
      <t>エン</t>
    </rPh>
    <phoneticPr fontId="8"/>
  </si>
  <si>
    <t>合計（大阪市の収入）</t>
    <rPh sb="0" eb="2">
      <t>ゴウケイ</t>
    </rPh>
    <rPh sb="3" eb="6">
      <t>オオサカシ</t>
    </rPh>
    <rPh sb="7" eb="9">
      <t>シュウニュウ</t>
    </rPh>
    <phoneticPr fontId="8"/>
  </si>
  <si>
    <t>※　燃料及び薬品について、使用状況に合わせて、品目名、単価と年間使用量を記入願います。また、記入欄が不足する場合は、必要に応じて追加してください。</t>
    <rPh sb="2" eb="5">
      <t>ネンリョウオヨ</t>
    </rPh>
    <rPh sb="6" eb="8">
      <t>ヤクヒン</t>
    </rPh>
    <rPh sb="13" eb="15">
      <t>シヨウ</t>
    </rPh>
    <rPh sb="15" eb="17">
      <t>ジョウキョウ</t>
    </rPh>
    <rPh sb="18" eb="19">
      <t>ア</t>
    </rPh>
    <rPh sb="23" eb="25">
      <t>ヒンモク</t>
    </rPh>
    <rPh sb="25" eb="26">
      <t>メイ</t>
    </rPh>
    <rPh sb="26" eb="27">
      <t>ヒンメイ</t>
    </rPh>
    <rPh sb="27" eb="29">
      <t>タンカ</t>
    </rPh>
    <rPh sb="30" eb="32">
      <t>ネンカン</t>
    </rPh>
    <rPh sb="32" eb="35">
      <t>シヨウリョウ</t>
    </rPh>
    <rPh sb="36" eb="39">
      <t>キニュウネガ</t>
    </rPh>
    <rPh sb="46" eb="48">
      <t>キニュウ</t>
    </rPh>
    <rPh sb="48" eb="49">
      <t>ラン</t>
    </rPh>
    <rPh sb="50" eb="52">
      <t>フソク</t>
    </rPh>
    <rPh sb="54" eb="56">
      <t>バアイ</t>
    </rPh>
    <rPh sb="58" eb="60">
      <t>ヒツヨウ</t>
    </rPh>
    <rPh sb="61" eb="62">
      <t>オウ</t>
    </rPh>
    <rPh sb="64" eb="66">
      <t>ツイカ</t>
    </rPh>
    <phoneticPr fontId="8"/>
  </si>
  <si>
    <t>※　ユーティリティ単価は、税抜単価としてください。</t>
    <rPh sb="9" eb="11">
      <t>タンカ</t>
    </rPh>
    <rPh sb="13" eb="14">
      <t>ゼイ</t>
    </rPh>
    <rPh sb="14" eb="15">
      <t>ヌ</t>
    </rPh>
    <rPh sb="15" eb="17">
      <t>タンカ</t>
    </rPh>
    <phoneticPr fontId="8"/>
  </si>
  <si>
    <t>※　水道使用料単価は、想定される水道使用量をふまえ、大阪市の水道使用料金表より設定してください。</t>
    <rPh sb="2" eb="4">
      <t>スイドウ</t>
    </rPh>
    <rPh sb="3" eb="4">
      <t>ドウ</t>
    </rPh>
    <rPh sb="4" eb="7">
      <t>シヨウリョウ</t>
    </rPh>
    <rPh sb="7" eb="9">
      <t>タンカ</t>
    </rPh>
    <rPh sb="11" eb="13">
      <t>ソウテイ</t>
    </rPh>
    <rPh sb="16" eb="18">
      <t>スイドウ</t>
    </rPh>
    <rPh sb="17" eb="18">
      <t>ドウ</t>
    </rPh>
    <rPh sb="18" eb="21">
      <t>シヨウリョウ</t>
    </rPh>
    <rPh sb="26" eb="29">
      <t>オオサカシ</t>
    </rPh>
    <rPh sb="30" eb="32">
      <t>スイドウ</t>
    </rPh>
    <rPh sb="32" eb="34">
      <t>シヨウ</t>
    </rPh>
    <rPh sb="34" eb="36">
      <t>リョウキン</t>
    </rPh>
    <rPh sb="36" eb="37">
      <t>オモテ</t>
    </rPh>
    <rPh sb="39" eb="41">
      <t>セッテイ</t>
    </rPh>
    <phoneticPr fontId="8"/>
  </si>
  <si>
    <t>※　占用面積は、事業用地に都市ガス導管等の市の汚水処理に必要でない工作物の面積を加えた面積としてください。</t>
    <rPh sb="2" eb="4">
      <t>センヨウ</t>
    </rPh>
    <rPh sb="4" eb="6">
      <t>メンセキ</t>
    </rPh>
    <rPh sb="8" eb="12">
      <t>ジギョウヨウチ</t>
    </rPh>
    <rPh sb="13" eb="15">
      <t>トシ</t>
    </rPh>
    <rPh sb="17" eb="20">
      <t>ドウカントウ</t>
    </rPh>
    <rPh sb="21" eb="22">
      <t>シ</t>
    </rPh>
    <rPh sb="23" eb="27">
      <t>オスイショリ</t>
    </rPh>
    <rPh sb="28" eb="30">
      <t>ヒツヨウ</t>
    </rPh>
    <rPh sb="33" eb="36">
      <t>コウサクブツ</t>
    </rPh>
    <rPh sb="37" eb="39">
      <t>メンセキ</t>
    </rPh>
    <rPh sb="40" eb="41">
      <t>クワ</t>
    </rPh>
    <rPh sb="43" eb="45">
      <t>メンセキ</t>
    </rPh>
    <phoneticPr fontId="8"/>
  </si>
  <si>
    <t>消化ガス買取・利用計画</t>
    <rPh sb="0" eb="2">
      <t>ショウカ</t>
    </rPh>
    <rPh sb="4" eb="6">
      <t>カイトリ</t>
    </rPh>
    <rPh sb="7" eb="9">
      <t>リヨウ</t>
    </rPh>
    <rPh sb="9" eb="11">
      <t>ケイカク</t>
    </rPh>
    <phoneticPr fontId="3"/>
  </si>
  <si>
    <t>8-A</t>
    <phoneticPr fontId="3"/>
  </si>
  <si>
    <t>項目</t>
    <rPh sb="0" eb="2">
      <t>コウモク</t>
    </rPh>
    <phoneticPr fontId="3"/>
  </si>
  <si>
    <t>消化ガス発生量</t>
    <phoneticPr fontId="4"/>
  </si>
  <si>
    <r>
      <t>Nm</t>
    </r>
    <r>
      <rPr>
        <vertAlign val="superscript"/>
        <sz val="10"/>
        <color theme="1"/>
        <rFont val="ＭＳ 明朝"/>
        <family val="1"/>
        <charset val="128"/>
      </rPr>
      <t>3</t>
    </r>
    <r>
      <rPr>
        <sz val="10"/>
        <color theme="1"/>
        <rFont val="ＭＳ 明朝"/>
        <family val="1"/>
        <charset val="128"/>
      </rPr>
      <t>/年</t>
    </r>
    <phoneticPr fontId="3"/>
  </si>
  <si>
    <t>消化ガス買取量</t>
    <rPh sb="4" eb="6">
      <t>カイトリ</t>
    </rPh>
    <phoneticPr fontId="3"/>
  </si>
  <si>
    <t>消化ガス有効利用量</t>
    <phoneticPr fontId="3"/>
  </si>
  <si>
    <t>その他利用消化ガス量</t>
    <phoneticPr fontId="3"/>
  </si>
  <si>
    <t>資源化物製造量（発電）</t>
    <phoneticPr fontId="4"/>
  </si>
  <si>
    <t>kWh/年</t>
    <phoneticPr fontId="3"/>
  </si>
  <si>
    <t>資源化物製造量（都市ガス）</t>
    <phoneticPr fontId="4"/>
  </si>
  <si>
    <t>消化槽への供給熱量</t>
    <phoneticPr fontId="3"/>
  </si>
  <si>
    <t>MJ/年</t>
    <phoneticPr fontId="3"/>
  </si>
  <si>
    <t>温室効果ガス排出量の削減効果の計算書</t>
    <rPh sb="0" eb="2">
      <t>オンシツ</t>
    </rPh>
    <rPh sb="2" eb="4">
      <t>コウカ</t>
    </rPh>
    <rPh sb="6" eb="8">
      <t>ハイシュツ</t>
    </rPh>
    <rPh sb="8" eb="9">
      <t>リョウ</t>
    </rPh>
    <rPh sb="10" eb="12">
      <t>サクゲン</t>
    </rPh>
    <rPh sb="12" eb="14">
      <t>コウカ</t>
    </rPh>
    <rPh sb="15" eb="17">
      <t>ケイサン</t>
    </rPh>
    <rPh sb="17" eb="18">
      <t>ショ</t>
    </rPh>
    <phoneticPr fontId="4"/>
  </si>
  <si>
    <t>10-A</t>
    <phoneticPr fontId="3"/>
  </si>
  <si>
    <t>項目</t>
    <rPh sb="0" eb="2">
      <t>コウモク</t>
    </rPh>
    <phoneticPr fontId="4"/>
  </si>
  <si>
    <t>名称</t>
    <rPh sb="0" eb="2">
      <t>メイショウ</t>
    </rPh>
    <phoneticPr fontId="4"/>
  </si>
  <si>
    <t>数量</t>
    <rPh sb="0" eb="2">
      <t>スウリョウ</t>
    </rPh>
    <phoneticPr fontId="4"/>
  </si>
  <si>
    <t>単位</t>
    <rPh sb="0" eb="2">
      <t>タンイ</t>
    </rPh>
    <phoneticPr fontId="4"/>
  </si>
  <si>
    <t>温室効果ガス
排出係数</t>
    <rPh sb="0" eb="2">
      <t>オンシツ</t>
    </rPh>
    <rPh sb="2" eb="4">
      <t>コウカ</t>
    </rPh>
    <rPh sb="7" eb="9">
      <t>ハイシュツ</t>
    </rPh>
    <rPh sb="9" eb="11">
      <t>ケイスウ</t>
    </rPh>
    <phoneticPr fontId="4"/>
  </si>
  <si>
    <t>温室効果ガス
排出量</t>
    <rPh sb="0" eb="2">
      <t>オンシツ</t>
    </rPh>
    <rPh sb="2" eb="4">
      <t>コウカ</t>
    </rPh>
    <rPh sb="7" eb="9">
      <t>ハイシュツ</t>
    </rPh>
    <rPh sb="9" eb="10">
      <t>リョウ</t>
    </rPh>
    <phoneticPr fontId="4"/>
  </si>
  <si>
    <t>電力</t>
    <rPh sb="0" eb="2">
      <t>デンリョク</t>
    </rPh>
    <phoneticPr fontId="4"/>
  </si>
  <si>
    <t>kWh/年</t>
    <rPh sb="4" eb="5">
      <t>ネン</t>
    </rPh>
    <phoneticPr fontId="4"/>
  </si>
  <si>
    <r>
      <t>t-CO</t>
    </r>
    <r>
      <rPr>
        <vertAlign val="subscript"/>
        <sz val="11"/>
        <color theme="1"/>
        <rFont val="ＭＳ 明朝"/>
        <family val="1"/>
        <charset val="128"/>
      </rPr>
      <t>2</t>
    </r>
    <r>
      <rPr>
        <sz val="11"/>
        <color theme="1"/>
        <rFont val="ＭＳ 明朝"/>
        <family val="1"/>
        <charset val="128"/>
      </rPr>
      <t>/kWh</t>
    </r>
    <phoneticPr fontId="4"/>
  </si>
  <si>
    <r>
      <t>t-CO</t>
    </r>
    <r>
      <rPr>
        <vertAlign val="subscript"/>
        <sz val="11"/>
        <color theme="1"/>
        <rFont val="ＭＳ 明朝"/>
        <family val="1"/>
        <charset val="128"/>
      </rPr>
      <t>2</t>
    </r>
    <r>
      <rPr>
        <sz val="11"/>
        <color theme="1"/>
        <rFont val="ＭＳ 明朝"/>
        <family val="1"/>
        <charset val="128"/>
      </rPr>
      <t>/年</t>
    </r>
    <rPh sb="6" eb="7">
      <t>ネン</t>
    </rPh>
    <phoneticPr fontId="4"/>
  </si>
  <si>
    <t>都市ガス</t>
    <rPh sb="0" eb="2">
      <t>トシ</t>
    </rPh>
    <phoneticPr fontId="4"/>
  </si>
  <si>
    <t>都市ガス供給量</t>
    <rPh sb="0" eb="2">
      <t>トシ</t>
    </rPh>
    <rPh sb="4" eb="7">
      <t>キョウキュウリョウ</t>
    </rPh>
    <phoneticPr fontId="4"/>
  </si>
  <si>
    <r>
      <t>m</t>
    </r>
    <r>
      <rPr>
        <vertAlign val="superscript"/>
        <sz val="11"/>
        <color theme="1"/>
        <rFont val="ＭＳ 明朝"/>
        <family val="1"/>
        <charset val="128"/>
      </rPr>
      <t>3</t>
    </r>
    <r>
      <rPr>
        <sz val="11"/>
        <color theme="1"/>
        <rFont val="ＭＳ 明朝"/>
        <family val="1"/>
        <charset val="128"/>
      </rPr>
      <t>/年</t>
    </r>
    <rPh sb="3" eb="4">
      <t>ネン</t>
    </rPh>
    <phoneticPr fontId="4"/>
  </si>
  <si>
    <t>計</t>
    <rPh sb="0" eb="1">
      <t>ケイ</t>
    </rPh>
    <phoneticPr fontId="3"/>
  </si>
  <si>
    <t>―</t>
    <phoneticPr fontId="3"/>
  </si>
  <si>
    <t>燃料</t>
    <rPh sb="0" eb="2">
      <t>ネンリョウ</t>
    </rPh>
    <phoneticPr fontId="4"/>
  </si>
  <si>
    <t>A重油</t>
    <rPh sb="1" eb="3">
      <t>ジュウユ</t>
    </rPh>
    <phoneticPr fontId="4"/>
  </si>
  <si>
    <t>kL/年</t>
    <rPh sb="3" eb="4">
      <t>ネン</t>
    </rPh>
    <phoneticPr fontId="4"/>
  </si>
  <si>
    <r>
      <t>t-CO</t>
    </r>
    <r>
      <rPr>
        <vertAlign val="subscript"/>
        <sz val="11"/>
        <color theme="1"/>
        <rFont val="ＭＳ 明朝"/>
        <family val="1"/>
        <charset val="128"/>
      </rPr>
      <t>2</t>
    </r>
    <r>
      <rPr>
        <sz val="11"/>
        <color theme="1"/>
        <rFont val="ＭＳ 明朝"/>
        <family val="1"/>
        <charset val="128"/>
      </rPr>
      <t>/kL</t>
    </r>
    <phoneticPr fontId="4"/>
  </si>
  <si>
    <t>灯油</t>
    <rPh sb="0" eb="2">
      <t>トウユ</t>
    </rPh>
    <phoneticPr fontId="4"/>
  </si>
  <si>
    <t>軽油</t>
    <rPh sb="0" eb="2">
      <t>ケイユ</t>
    </rPh>
    <phoneticPr fontId="4"/>
  </si>
  <si>
    <r>
      <t>t-CO</t>
    </r>
    <r>
      <rPr>
        <vertAlign val="subscript"/>
        <sz val="11"/>
        <color theme="1"/>
        <rFont val="ＭＳ 明朝"/>
        <family val="1"/>
        <charset val="128"/>
      </rPr>
      <t>2</t>
    </r>
    <r>
      <rPr>
        <sz val="11"/>
        <color theme="1"/>
        <rFont val="ＭＳ 明朝"/>
        <family val="1"/>
        <charset val="128"/>
      </rPr>
      <t>/m</t>
    </r>
    <r>
      <rPr>
        <vertAlign val="superscript"/>
        <sz val="11"/>
        <color theme="1"/>
        <rFont val="ＭＳ 明朝"/>
        <family val="1"/>
        <charset val="128"/>
      </rPr>
      <t>3</t>
    </r>
    <phoneticPr fontId="4"/>
  </si>
  <si>
    <t>LPG</t>
    <phoneticPr fontId="3"/>
  </si>
  <si>
    <t>t/年</t>
    <rPh sb="2" eb="3">
      <t>ネン</t>
    </rPh>
    <phoneticPr fontId="4"/>
  </si>
  <si>
    <r>
      <t>t-CO</t>
    </r>
    <r>
      <rPr>
        <vertAlign val="subscript"/>
        <sz val="11"/>
        <color theme="1"/>
        <rFont val="ＭＳ 明朝"/>
        <family val="1"/>
        <charset val="128"/>
      </rPr>
      <t>2</t>
    </r>
    <r>
      <rPr>
        <sz val="11"/>
        <color theme="1"/>
        <rFont val="ＭＳ 明朝"/>
        <family val="1"/>
        <charset val="128"/>
      </rPr>
      <t>/t</t>
    </r>
    <phoneticPr fontId="4"/>
  </si>
  <si>
    <t>…</t>
    <phoneticPr fontId="4"/>
  </si>
  <si>
    <t>上水</t>
    <rPh sb="0" eb="2">
      <t>ジョウスイ</t>
    </rPh>
    <phoneticPr fontId="4"/>
  </si>
  <si>
    <t>-</t>
    <phoneticPr fontId="4"/>
  </si>
  <si>
    <t>薬品</t>
    <rPh sb="0" eb="2">
      <t>ヤクヒン</t>
    </rPh>
    <phoneticPr fontId="4"/>
  </si>
  <si>
    <t>水酸化Na</t>
    <rPh sb="0" eb="3">
      <t>スイサンカ</t>
    </rPh>
    <phoneticPr fontId="4"/>
  </si>
  <si>
    <t>活性炭</t>
    <rPh sb="0" eb="3">
      <t>カッセイタン</t>
    </rPh>
    <phoneticPr fontId="4"/>
  </si>
  <si>
    <t>高分子凝集剤</t>
    <rPh sb="0" eb="3">
      <t>コウブンシ</t>
    </rPh>
    <rPh sb="3" eb="6">
      <t>ギョウシュウザイ</t>
    </rPh>
    <phoneticPr fontId="4"/>
  </si>
  <si>
    <t>発電</t>
    <rPh sb="0" eb="2">
      <t>ハツデン</t>
    </rPh>
    <phoneticPr fontId="4"/>
  </si>
  <si>
    <t>本事業の使用電力※1</t>
    <rPh sb="0" eb="1">
      <t>ホン</t>
    </rPh>
    <rPh sb="1" eb="3">
      <t>ジギョウ</t>
    </rPh>
    <rPh sb="4" eb="6">
      <t>シヨウ</t>
    </rPh>
    <rPh sb="6" eb="8">
      <t>デンリョク</t>
    </rPh>
    <phoneticPr fontId="4"/>
  </si>
  <si>
    <r>
      <t>t-CO</t>
    </r>
    <r>
      <rPr>
        <vertAlign val="subscript"/>
        <sz val="11"/>
        <color rgb="FF000000"/>
        <rFont val="ＭＳ 明朝"/>
        <family val="1"/>
        <charset val="128"/>
      </rPr>
      <t>2</t>
    </r>
    <r>
      <rPr>
        <sz val="11"/>
        <color rgb="FF000000"/>
        <rFont val="ＭＳ 明朝"/>
        <family val="1"/>
        <charset val="128"/>
      </rPr>
      <t>/m</t>
    </r>
    <r>
      <rPr>
        <vertAlign val="superscript"/>
        <sz val="11"/>
        <color rgb="FF000000"/>
        <rFont val="ＭＳ 明朝"/>
        <family val="1"/>
        <charset val="128"/>
      </rPr>
      <t>3</t>
    </r>
    <phoneticPr fontId="3"/>
  </si>
  <si>
    <t>内訳①
温室効果
ガス削減量</t>
    <rPh sb="0" eb="2">
      <t>ウチワケ</t>
    </rPh>
    <rPh sb="4" eb="6">
      <t>オンシツ</t>
    </rPh>
    <rPh sb="6" eb="8">
      <t>コウカ</t>
    </rPh>
    <rPh sb="11" eb="13">
      <t>サクゲン</t>
    </rPh>
    <rPh sb="13" eb="14">
      <t>リョウ</t>
    </rPh>
    <phoneticPr fontId="4"/>
  </si>
  <si>
    <t>内訳②
温室効果
ガス排出量</t>
    <rPh sb="0" eb="2">
      <t>ウチワケ</t>
    </rPh>
    <rPh sb="4" eb="6">
      <t>オンシツ</t>
    </rPh>
    <rPh sb="6" eb="8">
      <t>コウカ</t>
    </rPh>
    <rPh sb="11" eb="13">
      <t>ハイシュツ</t>
    </rPh>
    <rPh sb="13" eb="14">
      <t>リョウ</t>
    </rPh>
    <phoneticPr fontId="4"/>
  </si>
  <si>
    <t>温室効果ガス排出量の削減効果　①－②</t>
    <rPh sb="0" eb="4">
      <t>オンシツコウカ</t>
    </rPh>
    <rPh sb="6" eb="9">
      <t>ハイシュツリョウ</t>
    </rPh>
    <rPh sb="10" eb="14">
      <t>サクゲンコウカ</t>
    </rPh>
    <phoneticPr fontId="4"/>
  </si>
  <si>
    <t>※1 環境価値付きの電力を事業者で調達する場合、根拠資料を提示した上で電力の排出係数を調整しても良い。また、消化ガスを用いて発電した電力を自身の施設で使用する場合は排出係数を0としてもよい。</t>
    <rPh sb="3" eb="5">
      <t>カンキョウ</t>
    </rPh>
    <rPh sb="5" eb="7">
      <t>カチ</t>
    </rPh>
    <rPh sb="7" eb="8">
      <t>ツ</t>
    </rPh>
    <rPh sb="10" eb="12">
      <t>デンリョク</t>
    </rPh>
    <rPh sb="13" eb="16">
      <t>ジギョウシャ</t>
    </rPh>
    <rPh sb="17" eb="19">
      <t>チョウタツ</t>
    </rPh>
    <rPh sb="21" eb="23">
      <t>バアイ</t>
    </rPh>
    <rPh sb="24" eb="26">
      <t>コンキョ</t>
    </rPh>
    <rPh sb="26" eb="28">
      <t>シリョウ</t>
    </rPh>
    <rPh sb="29" eb="31">
      <t>テイジ</t>
    </rPh>
    <rPh sb="33" eb="34">
      <t>ウエ</t>
    </rPh>
    <rPh sb="35" eb="37">
      <t>デンリョク</t>
    </rPh>
    <rPh sb="38" eb="40">
      <t>ハイシュツ</t>
    </rPh>
    <rPh sb="40" eb="42">
      <t>ケイスウ</t>
    </rPh>
    <rPh sb="43" eb="45">
      <t>チョウセイ</t>
    </rPh>
    <rPh sb="48" eb="49">
      <t>ヨ</t>
    </rPh>
    <rPh sb="54" eb="56">
      <t>ショウカ</t>
    </rPh>
    <rPh sb="59" eb="60">
      <t>モチ</t>
    </rPh>
    <rPh sb="62" eb="64">
      <t>ハツデン</t>
    </rPh>
    <rPh sb="66" eb="68">
      <t>デンリョク</t>
    </rPh>
    <rPh sb="69" eb="71">
      <t>ジシン</t>
    </rPh>
    <rPh sb="72" eb="74">
      <t>シセツ</t>
    </rPh>
    <rPh sb="75" eb="77">
      <t>シヨウ</t>
    </rPh>
    <rPh sb="79" eb="81">
      <t>バアイ</t>
    </rPh>
    <rPh sb="82" eb="84">
      <t>ハイシュツ</t>
    </rPh>
    <rPh sb="84" eb="86">
      <t>ケイスウ</t>
    </rPh>
    <phoneticPr fontId="3"/>
  </si>
  <si>
    <t>※2 項目は適宜追加すること。</t>
    <rPh sb="3" eb="5">
      <t>コウモク</t>
    </rPh>
    <rPh sb="6" eb="8">
      <t>テキギ</t>
    </rPh>
    <rPh sb="8" eb="10">
      <t>ツイカ</t>
    </rPh>
    <phoneticPr fontId="3"/>
  </si>
  <si>
    <t>消化ガス買取り量</t>
    <rPh sb="0" eb="2">
      <t>ショウカ</t>
    </rPh>
    <rPh sb="4" eb="6">
      <t>カイトリ</t>
    </rPh>
    <rPh sb="7" eb="8">
      <t>リョウ</t>
    </rPh>
    <phoneticPr fontId="8"/>
  </si>
  <si>
    <t>消化ガス買取り価格(税抜)</t>
    <rPh sb="0" eb="2">
      <t>ショウカ</t>
    </rPh>
    <rPh sb="4" eb="6">
      <t>カイトリ</t>
    </rPh>
    <rPh sb="7" eb="9">
      <t>カカク</t>
    </rPh>
    <rPh sb="10" eb="11">
      <t>ゼイ</t>
    </rPh>
    <rPh sb="11" eb="12">
      <t>ヌ</t>
    </rPh>
    <phoneticPr fontId="8"/>
  </si>
  <si>
    <t>消化ガス買取り価格(税込)</t>
    <rPh sb="0" eb="2">
      <t>ショウカ</t>
    </rPh>
    <rPh sb="4" eb="6">
      <t>カイトリ</t>
    </rPh>
    <rPh sb="7" eb="9">
      <t>カカク</t>
    </rPh>
    <rPh sb="10" eb="12">
      <t>ゼイコミ</t>
    </rPh>
    <phoneticPr fontId="8"/>
  </si>
  <si>
    <t>買取り単価：</t>
    <rPh sb="0" eb="2">
      <t>カイトリ</t>
    </rPh>
    <rPh sb="3" eb="5">
      <t>タンカ</t>
    </rPh>
    <phoneticPr fontId="8"/>
  </si>
  <si>
    <t>※　買取り単価は環境価値の譲渡に係る費用を考慮した単価としてください。</t>
    <phoneticPr fontId="8"/>
  </si>
  <si>
    <t>排出係数</t>
    <rPh sb="0" eb="4">
      <t>ハイシュツケイスウ</t>
    </rPh>
    <phoneticPr fontId="3"/>
  </si>
  <si>
    <t>環境価値調達量（電力相当）</t>
    <rPh sb="0" eb="4">
      <t>カンキョウカチ</t>
    </rPh>
    <rPh sb="4" eb="6">
      <t>チョウタツ</t>
    </rPh>
    <rPh sb="6" eb="7">
      <t>リョウ</t>
    </rPh>
    <rPh sb="8" eb="12">
      <t>デンリョクソウトウ</t>
    </rPh>
    <phoneticPr fontId="8"/>
  </si>
  <si>
    <r>
      <t>t-CO</t>
    </r>
    <r>
      <rPr>
        <vertAlign val="subscript"/>
        <sz val="10"/>
        <rFont val="ＭＳ 明朝"/>
        <family val="1"/>
        <charset val="128"/>
      </rPr>
      <t>2</t>
    </r>
    <r>
      <rPr>
        <sz val="10"/>
        <rFont val="ＭＳ 明朝"/>
        <family val="1"/>
        <charset val="128"/>
      </rPr>
      <t>/kWh</t>
    </r>
    <phoneticPr fontId="3"/>
  </si>
  <si>
    <t>環境価値の調達に係る費用（消化ガス買取り単価への反映）</t>
    <rPh sb="0" eb="4">
      <t>カンキョウカチ</t>
    </rPh>
    <rPh sb="5" eb="7">
      <t>チョウタツ</t>
    </rPh>
    <rPh sb="8" eb="9">
      <t>カカ</t>
    </rPh>
    <rPh sb="10" eb="12">
      <t>ヒヨウ</t>
    </rPh>
    <rPh sb="13" eb="15">
      <t>ショウカ</t>
    </rPh>
    <rPh sb="17" eb="19">
      <t>カイト</t>
    </rPh>
    <rPh sb="20" eb="22">
      <t>タンカ</t>
    </rPh>
    <rPh sb="24" eb="26">
      <t>ハンエイ</t>
    </rPh>
    <phoneticPr fontId="8"/>
  </si>
  <si>
    <t>■（参考）環境価値の譲渡に係る費用</t>
    <rPh sb="2" eb="4">
      <t>サンコウ</t>
    </rPh>
    <rPh sb="5" eb="9">
      <t>カンキョウカチ</t>
    </rPh>
    <rPh sb="10" eb="12">
      <t>ジョウト</t>
    </rPh>
    <rPh sb="13" eb="14">
      <t>カカ</t>
    </rPh>
    <rPh sb="15" eb="17">
      <t>ヒヨウ</t>
    </rPh>
    <phoneticPr fontId="8"/>
  </si>
  <si>
    <r>
      <t>環境価値調達量（CO</t>
    </r>
    <r>
      <rPr>
        <vertAlign val="subscript"/>
        <sz val="10"/>
        <rFont val="ＭＳ 明朝"/>
        <family val="1"/>
        <charset val="128"/>
      </rPr>
      <t>2</t>
    </r>
    <r>
      <rPr>
        <sz val="10"/>
        <rFont val="ＭＳ 明朝"/>
        <family val="1"/>
        <charset val="128"/>
      </rPr>
      <t>相当）</t>
    </r>
    <rPh sb="0" eb="4">
      <t>カンキョウカチ</t>
    </rPh>
    <rPh sb="4" eb="6">
      <t>チョウタツ</t>
    </rPh>
    <rPh sb="6" eb="7">
      <t>リョウ</t>
    </rPh>
    <rPh sb="11" eb="13">
      <t>ソウトウ</t>
    </rPh>
    <phoneticPr fontId="8"/>
  </si>
  <si>
    <t>※　排出係数は、試算においては令和８年度における関西電力調整後排出係数（一定）とします。</t>
    <rPh sb="2" eb="4">
      <t>ハイシュツ</t>
    </rPh>
    <rPh sb="4" eb="6">
      <t>ケイスウ</t>
    </rPh>
    <rPh sb="8" eb="10">
      <t>シサン</t>
    </rPh>
    <rPh sb="15" eb="17">
      <t>レイワ</t>
    </rPh>
    <rPh sb="18" eb="20">
      <t>ネンド</t>
    </rPh>
    <rPh sb="36" eb="38">
      <t>イッテイ</t>
    </rPh>
    <phoneticPr fontId="8"/>
  </si>
  <si>
    <r>
      <t>t-CO</t>
    </r>
    <r>
      <rPr>
        <vertAlign val="subscript"/>
        <sz val="10"/>
        <rFont val="ＭＳ 明朝"/>
        <family val="1"/>
        <charset val="128"/>
      </rPr>
      <t>2</t>
    </r>
    <r>
      <rPr>
        <sz val="10"/>
        <rFont val="ＭＳ 明朝"/>
        <family val="1"/>
        <charset val="128"/>
      </rPr>
      <t>/年</t>
    </r>
    <phoneticPr fontId="3"/>
  </si>
  <si>
    <t>調達単価</t>
    <rPh sb="0" eb="4">
      <t>チョウタツタンカ</t>
    </rPh>
    <phoneticPr fontId="3"/>
  </si>
  <si>
    <r>
      <t>円/t-CO</t>
    </r>
    <r>
      <rPr>
        <vertAlign val="subscript"/>
        <sz val="10"/>
        <rFont val="ＭＳ 明朝"/>
        <family val="1"/>
        <charset val="128"/>
      </rPr>
      <t>2</t>
    </r>
    <rPh sb="0" eb="1">
      <t>エン</t>
    </rPh>
    <phoneticPr fontId="3"/>
  </si>
  <si>
    <t>環境価値調達価格（税抜）</t>
    <rPh sb="0" eb="2">
      <t>カンキョウ</t>
    </rPh>
    <rPh sb="2" eb="4">
      <t>カチ</t>
    </rPh>
    <rPh sb="4" eb="6">
      <t>チョウタツ</t>
    </rPh>
    <rPh sb="6" eb="8">
      <t>カカク</t>
    </rPh>
    <rPh sb="9" eb="11">
      <t>ゼイヌキ</t>
    </rPh>
    <phoneticPr fontId="3"/>
  </si>
  <si>
    <t>環境価値調達に係る諸経費</t>
    <rPh sb="7" eb="8">
      <t>カカ</t>
    </rPh>
    <rPh sb="9" eb="12">
      <t>ショケイヒ</t>
    </rPh>
    <phoneticPr fontId="3"/>
  </si>
  <si>
    <t>環境価値調達に係る費用（税抜）</t>
    <rPh sb="7" eb="8">
      <t>カカ</t>
    </rPh>
    <rPh sb="9" eb="11">
      <t>ヒヨウ</t>
    </rPh>
    <rPh sb="12" eb="14">
      <t>ゼイヌキ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</si>
</sst>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43" formatCode="_ * #,##0.00_ ;_ * \-#,##0.00_ ;_ * &quot;-&quot;??_ ;_ @_ "/>
    <numFmt numFmtId="176" formatCode="&quot;H&quot;0&quot;年度&quot;"/>
    <numFmt numFmtId="177" formatCode="&quot;R&quot;0&quot;年度&quot;"/>
  </numFmts>
  <fonts count="27">
    <font>
      <sz val="11"/>
      <color theme="1"/>
      <name val="ＭＳ Ｐゴシック"/>
      <family val="2"/>
      <charset val="128"/>
    </font>
    <font>
      <sz val="11"/>
      <color theme="1"/>
      <name val="游ゴシック"/>
      <family val="2"/>
      <charset val="128"/>
      <scheme val="minor"/>
    </font>
    <font>
      <sz val="11"/>
      <color theme="1"/>
      <name val="ＭＳ 明朝"/>
      <family val="1"/>
      <charset val="128"/>
    </font>
    <font>
      <sz val="6"/>
      <name val="ＭＳ Ｐゴシック"/>
      <family val="2"/>
      <charset val="128"/>
    </font>
    <font>
      <sz val="6"/>
      <name val="游ゴシック"/>
      <family val="2"/>
      <charset val="128"/>
      <scheme val="minor"/>
    </font>
    <font>
      <vertAlign val="subscript"/>
      <sz val="11"/>
      <color theme="1"/>
      <name val="ＭＳ 明朝"/>
      <family val="1"/>
      <charset val="128"/>
    </font>
    <font>
      <vertAlign val="superscript"/>
      <sz val="11"/>
      <color theme="1"/>
      <name val="ＭＳ 明朝"/>
      <family val="1"/>
      <charset val="128"/>
    </font>
    <font>
      <sz val="11"/>
      <name val="ＭＳ Ｐゴシック"/>
      <family val="3"/>
      <charset val="128"/>
    </font>
    <font>
      <sz val="6"/>
      <name val="ＭＳ Ｐゴシック"/>
      <family val="3"/>
      <charset val="128"/>
    </font>
    <font>
      <sz val="11"/>
      <name val="ＭＳ 明朝"/>
      <family val="1"/>
      <charset val="128"/>
    </font>
    <font>
      <sz val="11"/>
      <name val="ＭＳ ゴシック"/>
      <family val="3"/>
      <charset val="128"/>
    </font>
    <font>
      <sz val="12"/>
      <name val="ＭＳ ゴシック"/>
      <family val="3"/>
      <charset val="128"/>
    </font>
    <font>
      <sz val="10"/>
      <color theme="1"/>
      <name val="ＭＳ 明朝"/>
      <family val="1"/>
      <charset val="128"/>
    </font>
    <font>
      <vertAlign val="superscript"/>
      <sz val="10"/>
      <color theme="1"/>
      <name val="ＭＳ 明朝"/>
      <family val="1"/>
      <charset val="128"/>
    </font>
    <font>
      <u/>
      <sz val="14"/>
      <name val="HG丸ｺﾞｼｯｸM-PRO"/>
      <family val="3"/>
      <charset val="128"/>
    </font>
    <font>
      <sz val="10"/>
      <name val="ＭＳ 明朝"/>
      <family val="1"/>
      <charset val="128"/>
    </font>
    <font>
      <sz val="9"/>
      <name val="ＭＳ 明朝"/>
      <family val="1"/>
      <charset val="128"/>
    </font>
    <font>
      <vertAlign val="superscript"/>
      <sz val="10"/>
      <name val="ＭＳ 明朝"/>
      <family val="1"/>
      <charset val="128"/>
    </font>
    <font>
      <sz val="14"/>
      <name val="ＭＳ Ｐゴシック"/>
      <family val="3"/>
      <charset val="128"/>
    </font>
    <font>
      <sz val="11"/>
      <color theme="1"/>
      <name val="ＭＳ ゴシック"/>
      <family val="3"/>
      <charset val="128"/>
    </font>
    <font>
      <sz val="14"/>
      <color theme="1"/>
      <name val="ＭＳ ゴシック"/>
      <family val="3"/>
      <charset val="128"/>
    </font>
    <font>
      <sz val="11"/>
      <color rgb="FF000000"/>
      <name val="ＭＳ 明朝"/>
      <family val="1"/>
      <charset val="128"/>
    </font>
    <font>
      <vertAlign val="subscript"/>
      <sz val="11"/>
      <color rgb="FF000000"/>
      <name val="ＭＳ 明朝"/>
      <family val="1"/>
      <charset val="128"/>
    </font>
    <font>
      <vertAlign val="superscript"/>
      <sz val="11"/>
      <color rgb="FF000000"/>
      <name val="ＭＳ 明朝"/>
      <family val="1"/>
      <charset val="128"/>
    </font>
    <font>
      <sz val="11"/>
      <color theme="1"/>
      <name val="ＭＳ Ｐゴシック"/>
      <family val="2"/>
      <charset val="128"/>
    </font>
    <font>
      <sz val="10"/>
      <color rgb="FFFF0000"/>
      <name val="ＭＳ 明朝"/>
      <family val="1"/>
      <charset val="128"/>
    </font>
    <font>
      <vertAlign val="subscript"/>
      <sz val="1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style="hair">
        <color indexed="64"/>
      </left>
      <right/>
      <top style="hair">
        <color indexed="64"/>
      </top>
      <bottom/>
      <diagonal/>
    </border>
    <border>
      <left style="thin">
        <color indexed="64"/>
      </left>
      <right/>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thin">
        <color indexed="64"/>
      </right>
      <top style="double">
        <color indexed="64"/>
      </top>
      <bottom style="hair">
        <color indexed="64"/>
      </bottom>
      <diagonal/>
    </border>
    <border>
      <left style="thin">
        <color auto="1"/>
      </left>
      <right style="thin">
        <color auto="1"/>
      </right>
      <top/>
      <bottom style="hair">
        <color auto="1"/>
      </bottom>
      <diagonal/>
    </border>
    <border>
      <left style="thin">
        <color auto="1"/>
      </left>
      <right/>
      <top style="double">
        <color auto="1"/>
      </top>
      <bottom style="thin">
        <color auto="1"/>
      </bottom>
      <diagonal/>
    </border>
    <border>
      <left/>
      <right/>
      <top style="double">
        <color auto="1"/>
      </top>
      <bottom style="thin">
        <color auto="1"/>
      </bottom>
      <diagonal/>
    </border>
    <border>
      <left style="thin">
        <color auto="1"/>
      </left>
      <right style="thin">
        <color auto="1"/>
      </right>
      <top style="double">
        <color auto="1"/>
      </top>
      <bottom style="thin">
        <color auto="1"/>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double">
        <color indexed="64"/>
      </left>
      <right style="thin">
        <color indexed="64"/>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style="hair">
        <color indexed="64"/>
      </top>
      <bottom style="thin">
        <color indexed="64"/>
      </bottom>
      <diagonal/>
    </border>
    <border>
      <left style="double">
        <color indexed="64"/>
      </left>
      <right style="thin">
        <color indexed="64"/>
      </right>
      <top/>
      <bottom style="hair">
        <color indexed="64"/>
      </bottom>
      <diagonal/>
    </border>
    <border>
      <left style="double">
        <color indexed="64"/>
      </left>
      <right style="thin">
        <color indexed="64"/>
      </right>
      <top style="hair">
        <color indexed="64"/>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hair">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double">
        <color indexed="64"/>
      </left>
      <right style="thin">
        <color indexed="64"/>
      </right>
      <top style="hair">
        <color indexed="64"/>
      </top>
      <bottom style="double">
        <color indexed="64"/>
      </bottom>
      <diagonal/>
    </border>
  </borders>
  <cellStyleXfs count="5">
    <xf numFmtId="0" fontId="0" fillId="0" borderId="0">
      <alignment vertical="center"/>
    </xf>
    <xf numFmtId="0" fontId="1" fillId="0" borderId="0">
      <alignment vertical="center"/>
    </xf>
    <xf numFmtId="0" fontId="7" fillId="0" borderId="0"/>
    <xf numFmtId="38" fontId="1" fillId="0" borderId="0" applyFont="0" applyFill="0" applyBorder="0" applyAlignment="0" applyProtection="0">
      <alignment vertical="center"/>
    </xf>
    <xf numFmtId="38" fontId="24" fillId="0" borderId="0" applyFont="0" applyFill="0" applyBorder="0" applyAlignment="0" applyProtection="0">
      <alignment vertical="center"/>
    </xf>
  </cellStyleXfs>
  <cellXfs count="257">
    <xf numFmtId="0" fontId="0" fillId="0" borderId="0" xfId="0">
      <alignment vertical="center"/>
    </xf>
    <xf numFmtId="0" fontId="2" fillId="0" borderId="0" xfId="1" applyFont="1">
      <alignment vertical="center"/>
    </xf>
    <xf numFmtId="0" fontId="2" fillId="0" borderId="1" xfId="1" applyFont="1" applyBorder="1">
      <alignment vertical="center"/>
    </xf>
    <xf numFmtId="0" fontId="2" fillId="0" borderId="1" xfId="1" applyFont="1" applyBorder="1" applyAlignment="1">
      <alignment horizontal="center" vertical="center"/>
    </xf>
    <xf numFmtId="0" fontId="2" fillId="0" borderId="1" xfId="1" applyFont="1" applyBorder="1" applyAlignment="1">
      <alignment horizontal="center" vertical="center" wrapText="1"/>
    </xf>
    <xf numFmtId="0" fontId="2" fillId="0" borderId="1" xfId="1" applyFont="1" applyBorder="1" applyAlignment="1">
      <alignment vertical="center" wrapText="1"/>
    </xf>
    <xf numFmtId="0" fontId="2" fillId="0" borderId="0" xfId="1" applyFont="1" applyAlignment="1">
      <alignment horizontal="center" vertical="center"/>
    </xf>
    <xf numFmtId="2" fontId="2" fillId="0" borderId="1" xfId="1" applyNumberFormat="1" applyFont="1" applyBorder="1">
      <alignment vertical="center"/>
    </xf>
    <xf numFmtId="0" fontId="2" fillId="0" borderId="4" xfId="1" applyFont="1" applyBorder="1" applyAlignment="1">
      <alignment horizontal="center" vertical="center"/>
    </xf>
    <xf numFmtId="0" fontId="2" fillId="0" borderId="5" xfId="1" applyFont="1" applyBorder="1" applyAlignment="1">
      <alignment vertical="center" wrapText="1"/>
    </xf>
    <xf numFmtId="0" fontId="2" fillId="0" borderId="2" xfId="1" applyFont="1" applyBorder="1">
      <alignment vertical="center"/>
    </xf>
    <xf numFmtId="0" fontId="2" fillId="0" borderId="3" xfId="1" applyFont="1" applyBorder="1">
      <alignment vertical="center"/>
    </xf>
    <xf numFmtId="0" fontId="2" fillId="0" borderId="6" xfId="1" applyFont="1" applyBorder="1">
      <alignment vertical="center"/>
    </xf>
    <xf numFmtId="0" fontId="9" fillId="0" borderId="0" xfId="2" applyFont="1" applyAlignment="1">
      <alignment vertical="center"/>
    </xf>
    <xf numFmtId="0" fontId="9" fillId="2" borderId="0" xfId="2" applyFont="1" applyFill="1" applyAlignment="1">
      <alignment vertical="center"/>
    </xf>
    <xf numFmtId="0" fontId="11" fillId="2" borderId="0" xfId="2" applyFont="1" applyFill="1" applyAlignment="1">
      <alignment vertical="center"/>
    </xf>
    <xf numFmtId="0" fontId="9" fillId="2" borderId="4" xfId="2" applyFont="1" applyFill="1" applyBorder="1" applyAlignment="1">
      <alignment vertical="center"/>
    </xf>
    <xf numFmtId="0" fontId="9" fillId="2" borderId="12" xfId="2" applyFont="1" applyFill="1" applyBorder="1" applyAlignment="1">
      <alignment vertical="center"/>
    </xf>
    <xf numFmtId="0" fontId="9" fillId="2" borderId="12" xfId="2" applyFont="1" applyFill="1" applyBorder="1" applyAlignment="1">
      <alignment horizontal="center" vertical="center"/>
    </xf>
    <xf numFmtId="41" fontId="9" fillId="0" borderId="1" xfId="2" applyNumberFormat="1" applyFont="1" applyBorder="1" applyAlignment="1">
      <alignment vertical="center"/>
    </xf>
    <xf numFmtId="0" fontId="9" fillId="2" borderId="5" xfId="2" applyFont="1" applyFill="1" applyBorder="1" applyAlignment="1">
      <alignment vertical="center"/>
    </xf>
    <xf numFmtId="0" fontId="9" fillId="2" borderId="14" xfId="2" applyFont="1" applyFill="1" applyBorder="1" applyAlignment="1">
      <alignment vertical="center"/>
    </xf>
    <xf numFmtId="0" fontId="9" fillId="2" borderId="15" xfId="2" applyFont="1" applyFill="1" applyBorder="1" applyAlignment="1">
      <alignment horizontal="center" vertical="center"/>
    </xf>
    <xf numFmtId="41" fontId="9" fillId="0" borderId="16" xfId="2" applyNumberFormat="1" applyFont="1" applyBorder="1" applyAlignment="1">
      <alignment vertical="center"/>
    </xf>
    <xf numFmtId="0" fontId="9" fillId="2" borderId="20" xfId="2" applyFont="1" applyFill="1" applyBorder="1" applyAlignment="1">
      <alignment vertical="center"/>
    </xf>
    <xf numFmtId="0" fontId="9" fillId="2" borderId="21" xfId="2" applyFont="1" applyFill="1" applyBorder="1" applyAlignment="1">
      <alignment horizontal="center" vertical="center"/>
    </xf>
    <xf numFmtId="41" fontId="9" fillId="0" borderId="22" xfId="2" applyNumberFormat="1" applyFont="1" applyBorder="1" applyAlignment="1">
      <alignment vertical="center"/>
    </xf>
    <xf numFmtId="0" fontId="9" fillId="2" borderId="23" xfId="2" applyFont="1" applyFill="1" applyBorder="1" applyAlignment="1">
      <alignment vertical="center" shrinkToFit="1"/>
    </xf>
    <xf numFmtId="0" fontId="9" fillId="2" borderId="24" xfId="2" applyFont="1" applyFill="1" applyBorder="1" applyAlignment="1">
      <alignment vertical="center" shrinkToFit="1"/>
    </xf>
    <xf numFmtId="0" fontId="9" fillId="2" borderId="26" xfId="2" applyFont="1" applyFill="1" applyBorder="1" applyAlignment="1">
      <alignment horizontal="center" vertical="center" textRotation="255" wrapText="1"/>
    </xf>
    <xf numFmtId="0" fontId="9" fillId="2" borderId="24" xfId="2" applyFont="1" applyFill="1" applyBorder="1" applyAlignment="1">
      <alignment horizontal="center" vertical="center"/>
    </xf>
    <xf numFmtId="0" fontId="9" fillId="2" borderId="19" xfId="2" applyFont="1" applyFill="1" applyBorder="1" applyAlignment="1">
      <alignment vertical="center" shrinkToFit="1"/>
    </xf>
    <xf numFmtId="0" fontId="9" fillId="2" borderId="27" xfId="2" applyFont="1" applyFill="1" applyBorder="1" applyAlignment="1">
      <alignment vertical="center" shrinkToFit="1"/>
    </xf>
    <xf numFmtId="0" fontId="9" fillId="2" borderId="21" xfId="2" applyFont="1" applyFill="1" applyBorder="1" applyAlignment="1">
      <alignment vertical="center"/>
    </xf>
    <xf numFmtId="0" fontId="9" fillId="2" borderId="26" xfId="2" applyFont="1" applyFill="1" applyBorder="1" applyAlignment="1">
      <alignment horizontal="center" vertical="center"/>
    </xf>
    <xf numFmtId="0" fontId="9" fillId="2" borderId="31" xfId="2" applyFont="1" applyFill="1" applyBorder="1" applyAlignment="1">
      <alignment vertical="center"/>
    </xf>
    <xf numFmtId="41" fontId="9" fillId="0" borderId="32" xfId="2" applyNumberFormat="1" applyFont="1" applyBorder="1" applyAlignment="1">
      <alignment vertical="center"/>
    </xf>
    <xf numFmtId="0" fontId="9" fillId="2" borderId="28" xfId="2" applyFont="1" applyFill="1" applyBorder="1" applyAlignment="1">
      <alignment vertical="center" shrinkToFit="1"/>
    </xf>
    <xf numFmtId="0" fontId="9" fillId="2" borderId="33" xfId="2" applyFont="1" applyFill="1" applyBorder="1" applyAlignment="1">
      <alignment vertical="center" shrinkToFit="1"/>
    </xf>
    <xf numFmtId="0" fontId="9" fillId="2" borderId="35" xfId="2" applyFont="1" applyFill="1" applyBorder="1" applyAlignment="1">
      <alignment vertical="center"/>
    </xf>
    <xf numFmtId="0" fontId="9" fillId="2" borderId="31" xfId="2" applyFont="1" applyFill="1" applyBorder="1" applyAlignment="1">
      <alignment horizontal="center" vertical="center"/>
    </xf>
    <xf numFmtId="0" fontId="9" fillId="2" borderId="0" xfId="2" applyFont="1" applyFill="1" applyAlignment="1">
      <alignment horizontal="center" vertical="center"/>
    </xf>
    <xf numFmtId="0" fontId="9" fillId="2" borderId="37" xfId="2" applyFont="1" applyFill="1" applyBorder="1" applyAlignment="1">
      <alignment horizontal="center" vertical="center"/>
    </xf>
    <xf numFmtId="0" fontId="9" fillId="2" borderId="8" xfId="2" applyFont="1" applyFill="1" applyBorder="1" applyAlignment="1">
      <alignment horizontal="center" vertical="center"/>
    </xf>
    <xf numFmtId="41" fontId="9" fillId="0" borderId="38" xfId="2" applyNumberFormat="1" applyFont="1" applyBorder="1" applyAlignment="1">
      <alignment vertical="center"/>
    </xf>
    <xf numFmtId="0" fontId="9" fillId="2" borderId="39" xfId="2" applyFont="1" applyFill="1" applyBorder="1" applyAlignment="1">
      <alignment vertical="center" shrinkToFit="1"/>
    </xf>
    <xf numFmtId="0" fontId="9" fillId="2" borderId="40" xfId="2" applyFont="1" applyFill="1" applyBorder="1" applyAlignment="1">
      <alignment vertical="center" shrinkToFit="1"/>
    </xf>
    <xf numFmtId="41" fontId="9" fillId="0" borderId="3" xfId="2" applyNumberFormat="1" applyFont="1" applyBorder="1" applyAlignment="1">
      <alignment vertical="center"/>
    </xf>
    <xf numFmtId="0" fontId="9" fillId="2" borderId="8" xfId="2" applyFont="1" applyFill="1" applyBorder="1" applyAlignment="1">
      <alignment vertical="center"/>
    </xf>
    <xf numFmtId="0" fontId="9" fillId="2" borderId="13" xfId="2" applyFont="1" applyFill="1" applyBorder="1" applyAlignment="1">
      <alignment vertical="center"/>
    </xf>
    <xf numFmtId="0" fontId="9" fillId="2" borderId="19" xfId="2" applyFont="1" applyFill="1" applyBorder="1" applyAlignment="1">
      <alignment vertical="center"/>
    </xf>
    <xf numFmtId="41" fontId="9" fillId="0" borderId="7" xfId="2" applyNumberFormat="1" applyFont="1" applyBorder="1" applyAlignment="1">
      <alignment vertical="center"/>
    </xf>
    <xf numFmtId="0" fontId="9" fillId="2" borderId="27" xfId="2" applyFont="1" applyFill="1" applyBorder="1" applyAlignment="1">
      <alignment vertical="center"/>
    </xf>
    <xf numFmtId="0" fontId="9" fillId="2" borderId="41" xfId="2" applyFont="1" applyFill="1" applyBorder="1" applyAlignment="1">
      <alignment vertical="center"/>
    </xf>
    <xf numFmtId="0" fontId="9" fillId="2" borderId="42" xfId="2" applyFont="1" applyFill="1" applyBorder="1" applyAlignment="1">
      <alignment vertical="center"/>
    </xf>
    <xf numFmtId="0" fontId="9" fillId="2" borderId="42" xfId="2" applyFont="1" applyFill="1" applyBorder="1" applyAlignment="1">
      <alignment horizontal="center" vertical="center"/>
    </xf>
    <xf numFmtId="41" fontId="9" fillId="0" borderId="43" xfId="2" applyNumberFormat="1" applyFont="1" applyBorder="1" applyAlignment="1">
      <alignment vertical="center"/>
    </xf>
    <xf numFmtId="0" fontId="9" fillId="2" borderId="44" xfId="2" applyFont="1" applyFill="1" applyBorder="1" applyAlignment="1">
      <alignment vertical="center"/>
    </xf>
    <xf numFmtId="0" fontId="9" fillId="2" borderId="36" xfId="2" applyFont="1" applyFill="1" applyBorder="1" applyAlignment="1">
      <alignment vertical="center"/>
    </xf>
    <xf numFmtId="0" fontId="9" fillId="2" borderId="8" xfId="2" applyFont="1" applyFill="1" applyBorder="1" applyAlignment="1">
      <alignment horizontal="right" vertical="center"/>
    </xf>
    <xf numFmtId="9" fontId="9" fillId="2" borderId="13" xfId="2" applyNumberFormat="1" applyFont="1" applyFill="1" applyBorder="1" applyAlignment="1">
      <alignment horizontal="left" vertical="center"/>
    </xf>
    <xf numFmtId="41" fontId="9" fillId="0" borderId="0" xfId="2" applyNumberFormat="1" applyFont="1" applyAlignment="1">
      <alignment vertical="center"/>
    </xf>
    <xf numFmtId="0" fontId="9" fillId="2" borderId="0" xfId="2" applyFont="1" applyFill="1" applyAlignment="1">
      <alignment horizontal="right" vertical="center"/>
    </xf>
    <xf numFmtId="9" fontId="9" fillId="2" borderId="0" xfId="2" applyNumberFormat="1" applyFont="1" applyFill="1" applyAlignment="1">
      <alignment horizontal="left" vertical="center"/>
    </xf>
    <xf numFmtId="0" fontId="12" fillId="0" borderId="0" xfId="1" applyFont="1">
      <alignment vertical="center"/>
    </xf>
    <xf numFmtId="0" fontId="12" fillId="0" borderId="1" xfId="1" applyFont="1" applyBorder="1" applyAlignment="1">
      <alignment horizontal="center" vertical="center" wrapText="1"/>
    </xf>
    <xf numFmtId="0" fontId="12" fillId="0" borderId="2" xfId="1" applyFont="1" applyBorder="1" applyAlignment="1">
      <alignment horizontal="left" vertical="center" wrapText="1"/>
    </xf>
    <xf numFmtId="38" fontId="12" fillId="0" borderId="5" xfId="3" applyFont="1" applyFill="1" applyBorder="1" applyAlignment="1">
      <alignment horizontal="center" vertical="center" wrapText="1"/>
    </xf>
    <xf numFmtId="0" fontId="12" fillId="0" borderId="1" xfId="1" applyFont="1" applyBorder="1" applyAlignment="1">
      <alignment horizontal="left" vertical="center" wrapText="1"/>
    </xf>
    <xf numFmtId="0" fontId="12" fillId="0" borderId="5" xfId="1" applyFont="1" applyBorder="1" applyAlignment="1">
      <alignment horizontal="right" vertical="center" wrapText="1"/>
    </xf>
    <xf numFmtId="0" fontId="12" fillId="0" borderId="1" xfId="1" applyFont="1" applyBorder="1">
      <alignment vertical="center"/>
    </xf>
    <xf numFmtId="0" fontId="12" fillId="0" borderId="5" xfId="1" applyFont="1" applyBorder="1" applyAlignment="1">
      <alignment vertical="center" wrapText="1"/>
    </xf>
    <xf numFmtId="0" fontId="12" fillId="0" borderId="1" xfId="1" applyFont="1" applyBorder="1" applyAlignment="1">
      <alignment vertical="center" wrapText="1"/>
    </xf>
    <xf numFmtId="0" fontId="14" fillId="0" borderId="0" xfId="2" applyFont="1" applyAlignment="1">
      <alignment vertical="center"/>
    </xf>
    <xf numFmtId="0" fontId="15" fillId="0" borderId="0" xfId="2" applyFont="1" applyAlignment="1">
      <alignment vertical="center"/>
    </xf>
    <xf numFmtId="0" fontId="11" fillId="0" borderId="0" xfId="2" applyFont="1" applyAlignment="1">
      <alignment vertical="center"/>
    </xf>
    <xf numFmtId="0" fontId="15" fillId="0" borderId="2" xfId="2" applyFont="1" applyBorder="1" applyAlignment="1">
      <alignment horizontal="center" vertical="center"/>
    </xf>
    <xf numFmtId="176" fontId="15" fillId="0" borderId="49" xfId="2" applyNumberFormat="1" applyFont="1" applyBorder="1" applyAlignment="1">
      <alignment horizontal="center" vertical="center"/>
    </xf>
    <xf numFmtId="0" fontId="15" fillId="0" borderId="36" xfId="2" applyFont="1" applyBorder="1" applyAlignment="1">
      <alignment horizontal="center" vertical="center"/>
    </xf>
    <xf numFmtId="0" fontId="15" fillId="0" borderId="8" xfId="2" applyFont="1" applyBorder="1" applyAlignment="1">
      <alignment horizontal="center" vertical="center"/>
    </xf>
    <xf numFmtId="0" fontId="15" fillId="0" borderId="3" xfId="2" applyFont="1" applyBorder="1" applyAlignment="1">
      <alignment horizontal="center" vertical="center"/>
    </xf>
    <xf numFmtId="0" fontId="15" fillId="0" borderId="50" xfId="2" applyFont="1" applyBorder="1" applyAlignment="1">
      <alignment horizontal="center" vertical="center"/>
    </xf>
    <xf numFmtId="0" fontId="15" fillId="0" borderId="51" xfId="2" applyFont="1" applyBorder="1" applyAlignment="1">
      <alignment vertical="center"/>
    </xf>
    <xf numFmtId="0" fontId="15" fillId="0" borderId="52" xfId="2" applyFont="1" applyBorder="1" applyAlignment="1">
      <alignment vertical="center"/>
    </xf>
    <xf numFmtId="0" fontId="15" fillId="0" borderId="53" xfId="2" applyFont="1" applyBorder="1" applyAlignment="1">
      <alignment horizontal="center" vertical="center"/>
    </xf>
    <xf numFmtId="0" fontId="15" fillId="0" borderId="19" xfId="2" applyFont="1" applyBorder="1" applyAlignment="1">
      <alignment vertical="center"/>
    </xf>
    <xf numFmtId="0" fontId="15" fillId="0" borderId="7" xfId="2" applyFont="1" applyBorder="1" applyAlignment="1">
      <alignment horizontal="center" vertical="center"/>
    </xf>
    <xf numFmtId="0" fontId="15" fillId="0" borderId="0" xfId="2" applyFont="1" applyAlignment="1">
      <alignment vertical="center" shrinkToFit="1"/>
    </xf>
    <xf numFmtId="0" fontId="15" fillId="0" borderId="4" xfId="2" applyFont="1" applyBorder="1" applyAlignment="1">
      <alignment vertical="center"/>
    </xf>
    <xf numFmtId="0" fontId="15" fillId="0" borderId="12" xfId="2" applyFont="1" applyBorder="1" applyAlignment="1">
      <alignment vertical="center"/>
    </xf>
    <xf numFmtId="0" fontId="15" fillId="0" borderId="5" xfId="2" applyFont="1" applyBorder="1" applyAlignment="1">
      <alignment horizontal="center" vertical="center"/>
    </xf>
    <xf numFmtId="0" fontId="15" fillId="0" borderId="1" xfId="2" applyFont="1" applyBorder="1" applyAlignment="1">
      <alignment horizontal="center" vertical="center"/>
    </xf>
    <xf numFmtId="0" fontId="15" fillId="0" borderId="9" xfId="2" applyFont="1" applyBorder="1" applyAlignment="1">
      <alignment vertical="center"/>
    </xf>
    <xf numFmtId="0" fontId="15" fillId="0" borderId="10" xfId="2" applyFont="1" applyBorder="1" applyAlignment="1">
      <alignment vertical="center"/>
    </xf>
    <xf numFmtId="0" fontId="15" fillId="0" borderId="16" xfId="2" applyFont="1" applyBorder="1" applyAlignment="1">
      <alignment horizontal="center" vertical="center"/>
    </xf>
    <xf numFmtId="0" fontId="15" fillId="0" borderId="15" xfId="2" applyFont="1" applyBorder="1" applyAlignment="1">
      <alignment vertical="center"/>
    </xf>
    <xf numFmtId="0" fontId="15" fillId="0" borderId="36" xfId="2" applyFont="1" applyBorder="1" applyAlignment="1">
      <alignment vertical="center"/>
    </xf>
    <xf numFmtId="0" fontId="15" fillId="0" borderId="8" xfId="2" applyFont="1" applyBorder="1" applyAlignment="1">
      <alignment vertical="center"/>
    </xf>
    <xf numFmtId="0" fontId="15" fillId="0" borderId="38" xfId="2" applyFont="1" applyBorder="1" applyAlignment="1">
      <alignment horizontal="center" vertical="center"/>
    </xf>
    <xf numFmtId="41" fontId="15" fillId="0" borderId="37" xfId="2" applyNumberFormat="1" applyFont="1" applyBorder="1" applyAlignment="1">
      <alignment vertical="center"/>
    </xf>
    <xf numFmtId="0" fontId="15" fillId="0" borderId="37" xfId="2" applyFont="1" applyBorder="1" applyAlignment="1">
      <alignment vertical="center"/>
    </xf>
    <xf numFmtId="41" fontId="15" fillId="0" borderId="37" xfId="2" applyNumberFormat="1" applyFont="1" applyBorder="1" applyAlignment="1">
      <alignment vertical="center" shrinkToFit="1"/>
    </xf>
    <xf numFmtId="41" fontId="15" fillId="0" borderId="38" xfId="2" applyNumberFormat="1" applyFont="1" applyBorder="1" applyAlignment="1">
      <alignment vertical="center" shrinkToFit="1"/>
    </xf>
    <xf numFmtId="41" fontId="15" fillId="0" borderId="39" xfId="2" applyNumberFormat="1" applyFont="1" applyBorder="1" applyAlignment="1">
      <alignment vertical="center" shrinkToFit="1"/>
    </xf>
    <xf numFmtId="41" fontId="15" fillId="0" borderId="59" xfId="2" applyNumberFormat="1" applyFont="1" applyBorder="1" applyAlignment="1">
      <alignment vertical="center" shrinkToFit="1"/>
    </xf>
    <xf numFmtId="0" fontId="15" fillId="0" borderId="45" xfId="2" applyFont="1" applyBorder="1" applyAlignment="1">
      <alignment horizontal="center" vertical="center"/>
    </xf>
    <xf numFmtId="41" fontId="15" fillId="0" borderId="26" xfId="2" applyNumberFormat="1" applyFont="1" applyBorder="1" applyAlignment="1">
      <alignment vertical="center"/>
    </xf>
    <xf numFmtId="0" fontId="15" fillId="0" borderId="26" xfId="2" applyFont="1" applyBorder="1" applyAlignment="1">
      <alignment vertical="center"/>
    </xf>
    <xf numFmtId="0" fontId="15" fillId="0" borderId="32" xfId="2" applyFont="1" applyBorder="1" applyAlignment="1">
      <alignment horizontal="center" vertical="center"/>
    </xf>
    <xf numFmtId="41" fontId="15" fillId="0" borderId="31" xfId="2" applyNumberFormat="1" applyFont="1" applyBorder="1" applyAlignment="1">
      <alignment vertical="center"/>
    </xf>
    <xf numFmtId="0" fontId="15" fillId="0" borderId="31" xfId="2" applyFont="1" applyBorder="1" applyAlignment="1">
      <alignment vertical="center"/>
    </xf>
    <xf numFmtId="41" fontId="15" fillId="0" borderId="31" xfId="2" applyNumberFormat="1" applyFont="1" applyBorder="1" applyAlignment="1">
      <alignment vertical="center" shrinkToFit="1"/>
    </xf>
    <xf numFmtId="41" fontId="15" fillId="0" borderId="32" xfId="2" applyNumberFormat="1" applyFont="1" applyBorder="1" applyAlignment="1">
      <alignment vertical="center" shrinkToFit="1"/>
    </xf>
    <xf numFmtId="41" fontId="15" fillId="0" borderId="28" xfId="2" applyNumberFormat="1" applyFont="1" applyBorder="1" applyAlignment="1">
      <alignment vertical="center" shrinkToFit="1"/>
    </xf>
    <xf numFmtId="41" fontId="15" fillId="0" borderId="61" xfId="2" applyNumberFormat="1" applyFont="1" applyBorder="1" applyAlignment="1">
      <alignment vertical="center" shrinkToFit="1"/>
    </xf>
    <xf numFmtId="41" fontId="15" fillId="0" borderId="15" xfId="2" applyNumberFormat="1" applyFont="1" applyBorder="1" applyAlignment="1">
      <alignment vertical="center"/>
    </xf>
    <xf numFmtId="0" fontId="15" fillId="0" borderId="19" xfId="2" applyFont="1" applyBorder="1" applyAlignment="1">
      <alignment horizontal="center" vertical="center"/>
    </xf>
    <xf numFmtId="41" fontId="15" fillId="0" borderId="12" xfId="2" applyNumberFormat="1" applyFont="1" applyBorder="1" applyAlignment="1">
      <alignment vertical="center" shrinkToFit="1"/>
    </xf>
    <xf numFmtId="41" fontId="15" fillId="0" borderId="1" xfId="2" applyNumberFormat="1" applyFont="1" applyBorder="1" applyAlignment="1">
      <alignment vertical="center" shrinkToFit="1"/>
    </xf>
    <xf numFmtId="41" fontId="15" fillId="0" borderId="4" xfId="2" applyNumberFormat="1" applyFont="1" applyBorder="1" applyAlignment="1">
      <alignment vertical="center" shrinkToFit="1"/>
    </xf>
    <xf numFmtId="41" fontId="15" fillId="0" borderId="57" xfId="2" applyNumberFormat="1" applyFont="1" applyBorder="1" applyAlignment="1">
      <alignment vertical="center" shrinkToFit="1"/>
    </xf>
    <xf numFmtId="41" fontId="15" fillId="0" borderId="53" xfId="2" applyNumberFormat="1" applyFont="1" applyBorder="1" applyAlignment="1">
      <alignment vertical="center" shrinkToFit="1"/>
    </xf>
    <xf numFmtId="41" fontId="15" fillId="0" borderId="2" xfId="2" applyNumberFormat="1" applyFont="1" applyBorder="1" applyAlignment="1">
      <alignment vertical="center" shrinkToFit="1"/>
    </xf>
    <xf numFmtId="41" fontId="15" fillId="0" borderId="9" xfId="2" applyNumberFormat="1" applyFont="1" applyBorder="1" applyAlignment="1">
      <alignment vertical="center" shrinkToFit="1"/>
    </xf>
    <xf numFmtId="41" fontId="15" fillId="0" borderId="49" xfId="2" applyNumberFormat="1" applyFont="1" applyBorder="1" applyAlignment="1">
      <alignment vertical="center" shrinkToFit="1"/>
    </xf>
    <xf numFmtId="41" fontId="15" fillId="0" borderId="8" xfId="2" applyNumberFormat="1" applyFont="1" applyBorder="1" applyAlignment="1">
      <alignment vertical="center" shrinkToFit="1"/>
    </xf>
    <xf numFmtId="41" fontId="15" fillId="0" borderId="48" xfId="2" applyNumberFormat="1" applyFont="1" applyBorder="1" applyAlignment="1">
      <alignment vertical="center" shrinkToFit="1"/>
    </xf>
    <xf numFmtId="41" fontId="15" fillId="0" borderId="46" xfId="2" applyNumberFormat="1" applyFont="1" applyBorder="1" applyAlignment="1">
      <alignment vertical="center" shrinkToFit="1"/>
    </xf>
    <xf numFmtId="41" fontId="15" fillId="0" borderId="62" xfId="2" applyNumberFormat="1" applyFont="1" applyBorder="1" applyAlignment="1">
      <alignment vertical="center" shrinkToFit="1"/>
    </xf>
    <xf numFmtId="0" fontId="15" fillId="0" borderId="8" xfId="2" applyFont="1" applyBorder="1" applyAlignment="1">
      <alignment horizontal="right" vertical="center"/>
    </xf>
    <xf numFmtId="9" fontId="15" fillId="0" borderId="8" xfId="2" applyNumberFormat="1" applyFont="1" applyBorder="1" applyAlignment="1">
      <alignment horizontal="left" vertical="center"/>
    </xf>
    <xf numFmtId="41" fontId="15" fillId="0" borderId="3" xfId="2" applyNumberFormat="1" applyFont="1" applyBorder="1" applyAlignment="1">
      <alignment vertical="center" shrinkToFit="1"/>
    </xf>
    <xf numFmtId="41" fontId="15" fillId="0" borderId="36" xfId="2" applyNumberFormat="1" applyFont="1" applyBorder="1" applyAlignment="1">
      <alignment vertical="center" shrinkToFit="1"/>
    </xf>
    <xf numFmtId="41" fontId="15" fillId="0" borderId="50" xfId="2" applyNumberFormat="1" applyFont="1" applyBorder="1" applyAlignment="1">
      <alignment vertical="center" shrinkToFit="1"/>
    </xf>
    <xf numFmtId="41" fontId="15" fillId="0" borderId="10" xfId="2" applyNumberFormat="1" applyFont="1" applyBorder="1" applyAlignment="1">
      <alignment vertical="center" shrinkToFit="1"/>
    </xf>
    <xf numFmtId="0" fontId="15" fillId="0" borderId="23" xfId="2" applyFont="1" applyBorder="1" applyAlignment="1">
      <alignment vertical="center"/>
    </xf>
    <xf numFmtId="0" fontId="15" fillId="0" borderId="21" xfId="2" applyFont="1" applyBorder="1" applyAlignment="1">
      <alignment vertical="center"/>
    </xf>
    <xf numFmtId="0" fontId="15" fillId="0" borderId="22" xfId="2" applyFont="1" applyBorder="1" applyAlignment="1">
      <alignment horizontal="center" vertical="center"/>
    </xf>
    <xf numFmtId="41" fontId="15" fillId="0" borderId="21" xfId="2" applyNumberFormat="1" applyFont="1" applyBorder="1" applyAlignment="1">
      <alignment vertical="center" shrinkToFit="1"/>
    </xf>
    <xf numFmtId="41" fontId="15" fillId="0" borderId="22" xfId="2" applyNumberFormat="1" applyFont="1" applyBorder="1" applyAlignment="1">
      <alignment vertical="center" shrinkToFit="1"/>
    </xf>
    <xf numFmtId="41" fontId="15" fillId="0" borderId="23" xfId="2" applyNumberFormat="1" applyFont="1" applyBorder="1" applyAlignment="1">
      <alignment vertical="center" shrinkToFit="1"/>
    </xf>
    <xf numFmtId="41" fontId="15" fillId="0" borderId="63" xfId="2" applyNumberFormat="1" applyFont="1" applyBorder="1" applyAlignment="1">
      <alignment vertical="center" shrinkToFit="1"/>
    </xf>
    <xf numFmtId="0" fontId="15" fillId="0" borderId="21" xfId="2" applyFont="1" applyBorder="1" applyAlignment="1">
      <alignment horizontal="right" vertical="center" shrinkToFit="1"/>
    </xf>
    <xf numFmtId="41" fontId="15" fillId="0" borderId="21" xfId="2" applyNumberFormat="1" applyFont="1" applyBorder="1" applyAlignment="1">
      <alignment vertical="center"/>
    </xf>
    <xf numFmtId="0" fontId="15" fillId="0" borderId="0" xfId="2" applyFont="1" applyAlignment="1">
      <alignment horizontal="center" vertical="center"/>
    </xf>
    <xf numFmtId="0" fontId="15" fillId="0" borderId="66" xfId="2" applyFont="1" applyBorder="1" applyAlignment="1">
      <alignment horizontal="center" vertical="center"/>
    </xf>
    <xf numFmtId="0" fontId="16" fillId="0" borderId="0" xfId="2" applyFont="1" applyAlignment="1">
      <alignment vertical="center"/>
    </xf>
    <xf numFmtId="177" fontId="15" fillId="0" borderId="2" xfId="2" applyNumberFormat="1" applyFont="1" applyBorder="1" applyAlignment="1">
      <alignment horizontal="center" vertical="center"/>
    </xf>
    <xf numFmtId="0" fontId="15" fillId="0" borderId="24" xfId="2" applyFont="1" applyBorder="1" applyAlignment="1">
      <alignment horizontal="center" vertical="center"/>
    </xf>
    <xf numFmtId="0" fontId="9" fillId="3" borderId="2" xfId="2" applyFont="1" applyFill="1" applyBorder="1" applyAlignment="1">
      <alignment horizontal="center" vertical="center"/>
    </xf>
    <xf numFmtId="38" fontId="12" fillId="0" borderId="12" xfId="3" applyFont="1" applyFill="1" applyBorder="1" applyAlignment="1">
      <alignment horizontal="center" vertical="center" wrapText="1"/>
    </xf>
    <xf numFmtId="0" fontId="12" fillId="0" borderId="4" xfId="1" applyFont="1" applyBorder="1">
      <alignment vertical="center"/>
    </xf>
    <xf numFmtId="0" fontId="12" fillId="0" borderId="4" xfId="1" applyFont="1" applyBorder="1" applyAlignment="1">
      <alignment vertical="center" wrapText="1"/>
    </xf>
    <xf numFmtId="38" fontId="12" fillId="0" borderId="57" xfId="3" applyFont="1" applyFill="1" applyBorder="1" applyAlignment="1">
      <alignment horizontal="center" vertical="center" wrapText="1"/>
    </xf>
    <xf numFmtId="0" fontId="12" fillId="0" borderId="57" xfId="1" applyFont="1" applyBorder="1">
      <alignment vertical="center"/>
    </xf>
    <xf numFmtId="0" fontId="12" fillId="0" borderId="57" xfId="1" applyFont="1" applyBorder="1" applyAlignment="1">
      <alignment vertical="center" wrapText="1"/>
    </xf>
    <xf numFmtId="0" fontId="12" fillId="0" borderId="11" xfId="1" applyFont="1" applyBorder="1" applyAlignment="1">
      <alignment horizontal="center" vertical="center" wrapText="1"/>
    </xf>
    <xf numFmtId="0" fontId="12" fillId="0" borderId="0" xfId="1" applyFont="1" applyAlignment="1">
      <alignment horizontal="center" vertical="center"/>
    </xf>
    <xf numFmtId="0" fontId="19" fillId="0" borderId="0" xfId="1" applyFont="1" applyAlignment="1">
      <alignment horizontal="center" vertical="center"/>
    </xf>
    <xf numFmtId="0" fontId="10" fillId="2" borderId="0" xfId="2" applyFont="1" applyFill="1" applyAlignment="1">
      <alignment vertical="center"/>
    </xf>
    <xf numFmtId="0" fontId="10" fillId="2" borderId="0" xfId="2" applyFont="1" applyFill="1" applyAlignment="1">
      <alignment horizontal="center" vertical="center"/>
    </xf>
    <xf numFmtId="0" fontId="21" fillId="0" borderId="1" xfId="1" applyFont="1" applyBorder="1" applyAlignment="1">
      <alignment horizontal="center" vertical="center" wrapText="1"/>
    </xf>
    <xf numFmtId="0" fontId="25" fillId="0" borderId="0" xfId="2" applyFont="1" applyAlignment="1">
      <alignment vertical="center"/>
    </xf>
    <xf numFmtId="0" fontId="15" fillId="0" borderId="24" xfId="2" applyFont="1" applyBorder="1" applyAlignment="1">
      <alignment vertical="center"/>
    </xf>
    <xf numFmtId="41" fontId="15" fillId="0" borderId="10" xfId="4" applyNumberFormat="1" applyFont="1" applyBorder="1" applyAlignment="1">
      <alignment vertical="center" shrinkToFit="1"/>
    </xf>
    <xf numFmtId="41" fontId="15" fillId="0" borderId="2" xfId="4" applyNumberFormat="1" applyFont="1" applyBorder="1" applyAlignment="1">
      <alignment vertical="center" shrinkToFit="1"/>
    </xf>
    <xf numFmtId="41" fontId="15" fillId="0" borderId="9" xfId="4" applyNumberFormat="1" applyFont="1" applyBorder="1" applyAlignment="1">
      <alignment vertical="center" shrinkToFit="1"/>
    </xf>
    <xf numFmtId="41" fontId="15" fillId="0" borderId="49" xfId="4" applyNumberFormat="1" applyFont="1" applyBorder="1" applyAlignment="1">
      <alignment vertical="center" shrinkToFit="1"/>
    </xf>
    <xf numFmtId="0" fontId="15" fillId="0" borderId="10" xfId="2" applyFont="1" applyBorder="1" applyAlignment="1">
      <alignment vertical="center" shrinkToFit="1"/>
    </xf>
    <xf numFmtId="0" fontId="15" fillId="0" borderId="8" xfId="2" applyFont="1" applyBorder="1" applyAlignment="1">
      <alignment vertical="center" shrinkToFit="1"/>
    </xf>
    <xf numFmtId="177" fontId="15" fillId="0" borderId="2" xfId="2" applyNumberFormat="1" applyFont="1" applyBorder="1" applyAlignment="1">
      <alignment horizontal="center" vertical="center" shrinkToFit="1"/>
    </xf>
    <xf numFmtId="176" fontId="15" fillId="0" borderId="49" xfId="2" applyNumberFormat="1" applyFont="1" applyBorder="1" applyAlignment="1">
      <alignment horizontal="center" vertical="center" shrinkToFit="1"/>
    </xf>
    <xf numFmtId="0" fontId="15" fillId="0" borderId="8" xfId="2" applyFont="1" applyBorder="1" applyAlignment="1">
      <alignment horizontal="center" vertical="center" shrinkToFit="1"/>
    </xf>
    <xf numFmtId="0" fontId="15" fillId="0" borderId="3" xfId="2" applyFont="1" applyBorder="1" applyAlignment="1">
      <alignment horizontal="center" vertical="center" shrinkToFit="1"/>
    </xf>
    <xf numFmtId="0" fontId="15" fillId="0" borderId="36" xfId="2" applyFont="1" applyBorder="1" applyAlignment="1">
      <alignment horizontal="center" vertical="center" shrinkToFit="1"/>
    </xf>
    <xf numFmtId="0" fontId="15" fillId="0" borderId="50" xfId="2" applyFont="1" applyBorder="1" applyAlignment="1">
      <alignment horizontal="center" vertical="center" shrinkToFit="1"/>
    </xf>
    <xf numFmtId="41" fontId="15" fillId="0" borderId="58" xfId="2" applyNumberFormat="1" applyFont="1" applyBorder="1" applyAlignment="1">
      <alignment vertical="center" shrinkToFit="1"/>
    </xf>
    <xf numFmtId="41" fontId="15" fillId="0" borderId="65" xfId="2" applyNumberFormat="1" applyFont="1" applyBorder="1" applyAlignment="1">
      <alignment vertical="center" shrinkToFit="1"/>
    </xf>
    <xf numFmtId="41" fontId="15" fillId="0" borderId="66" xfId="2" applyNumberFormat="1" applyFont="1" applyBorder="1" applyAlignment="1">
      <alignment vertical="center" shrinkToFit="1"/>
    </xf>
    <xf numFmtId="41" fontId="15" fillId="0" borderId="64" xfId="2" applyNumberFormat="1" applyFont="1" applyBorder="1" applyAlignment="1">
      <alignment vertical="center" shrinkToFit="1"/>
    </xf>
    <xf numFmtId="41" fontId="15" fillId="0" borderId="67" xfId="2" applyNumberFormat="1" applyFont="1" applyBorder="1" applyAlignment="1">
      <alignment vertical="center" shrinkToFit="1"/>
    </xf>
    <xf numFmtId="41" fontId="15" fillId="0" borderId="0" xfId="2" applyNumberFormat="1" applyFont="1" applyAlignment="1">
      <alignment vertical="center" shrinkToFit="1"/>
    </xf>
    <xf numFmtId="41" fontId="15" fillId="0" borderId="52" xfId="2" applyNumberFormat="1" applyFont="1" applyBorder="1" applyAlignment="1">
      <alignment vertical="center" shrinkToFit="1"/>
    </xf>
    <xf numFmtId="41" fontId="15" fillId="0" borderId="51" xfId="2" applyNumberFormat="1" applyFont="1" applyBorder="1" applyAlignment="1">
      <alignment vertical="center" shrinkToFit="1"/>
    </xf>
    <xf numFmtId="41" fontId="15" fillId="0" borderId="54" xfId="2" applyNumberFormat="1" applyFont="1" applyBorder="1" applyAlignment="1">
      <alignment vertical="center" shrinkToFit="1"/>
    </xf>
    <xf numFmtId="41" fontId="15" fillId="0" borderId="7" xfId="2" applyNumberFormat="1" applyFont="1" applyBorder="1" applyAlignment="1">
      <alignment vertical="center" shrinkToFit="1"/>
    </xf>
    <xf numFmtId="41" fontId="15" fillId="0" borderId="19" xfId="2" applyNumberFormat="1" applyFont="1" applyBorder="1" applyAlignment="1">
      <alignment vertical="center" shrinkToFit="1"/>
    </xf>
    <xf numFmtId="41" fontId="15" fillId="0" borderId="56" xfId="2" applyNumberFormat="1" applyFont="1" applyBorder="1" applyAlignment="1">
      <alignment vertical="center" shrinkToFit="1"/>
    </xf>
    <xf numFmtId="41" fontId="15" fillId="0" borderId="15" xfId="2" applyNumberFormat="1" applyFont="1" applyBorder="1" applyAlignment="1">
      <alignment vertical="center" shrinkToFit="1"/>
    </xf>
    <xf numFmtId="41" fontId="15" fillId="0" borderId="16" xfId="2" applyNumberFormat="1" applyFont="1" applyBorder="1" applyAlignment="1">
      <alignment vertical="center" shrinkToFit="1"/>
    </xf>
    <xf numFmtId="41" fontId="15" fillId="0" borderId="17" xfId="2" applyNumberFormat="1" applyFont="1" applyBorder="1" applyAlignment="1">
      <alignment vertical="center" shrinkToFit="1"/>
    </xf>
    <xf numFmtId="41" fontId="15" fillId="0" borderId="26" xfId="2" applyNumberFormat="1" applyFont="1" applyBorder="1" applyAlignment="1">
      <alignment vertical="center" shrinkToFit="1"/>
    </xf>
    <xf numFmtId="41" fontId="15" fillId="0" borderId="45" xfId="2" applyNumberFormat="1" applyFont="1" applyBorder="1" applyAlignment="1">
      <alignment vertical="center" shrinkToFit="1"/>
    </xf>
    <xf numFmtId="41" fontId="15" fillId="0" borderId="25" xfId="2" applyNumberFormat="1" applyFont="1" applyBorder="1" applyAlignment="1">
      <alignment vertical="center" shrinkToFit="1"/>
    </xf>
    <xf numFmtId="41" fontId="15" fillId="0" borderId="60" xfId="2" applyNumberFormat="1" applyFont="1" applyBorder="1" applyAlignment="1">
      <alignment vertical="center" shrinkToFit="1"/>
    </xf>
    <xf numFmtId="0" fontId="15" fillId="0" borderId="39" xfId="2" applyFont="1" applyBorder="1" applyAlignment="1">
      <alignment vertical="center"/>
    </xf>
    <xf numFmtId="0" fontId="15" fillId="0" borderId="17" xfId="2" applyFont="1" applyBorder="1" applyAlignment="1">
      <alignment vertical="center"/>
    </xf>
    <xf numFmtId="0" fontId="15" fillId="0" borderId="31" xfId="2" applyFont="1" applyBorder="1" applyAlignment="1">
      <alignment horizontal="right" vertical="center"/>
    </xf>
    <xf numFmtId="0" fontId="15" fillId="0" borderId="33" xfId="2" applyFont="1" applyBorder="1" applyAlignment="1">
      <alignment vertical="center"/>
    </xf>
    <xf numFmtId="43" fontId="15" fillId="0" borderId="8" xfId="2" applyNumberFormat="1" applyFont="1" applyBorder="1" applyAlignment="1">
      <alignment vertical="center" shrinkToFit="1"/>
    </xf>
    <xf numFmtId="43" fontId="15" fillId="0" borderId="3" xfId="2" applyNumberFormat="1" applyFont="1" applyBorder="1" applyAlignment="1">
      <alignment vertical="center" shrinkToFit="1"/>
    </xf>
    <xf numFmtId="43" fontId="15" fillId="0" borderId="36" xfId="2" applyNumberFormat="1" applyFont="1" applyBorder="1" applyAlignment="1">
      <alignment vertical="center" shrinkToFit="1"/>
    </xf>
    <xf numFmtId="0" fontId="15" fillId="0" borderId="15" xfId="2" applyFont="1" applyBorder="1" applyAlignment="1">
      <alignment horizontal="right" vertical="center"/>
    </xf>
    <xf numFmtId="0" fontId="15" fillId="0" borderId="18" xfId="2" applyFont="1" applyBorder="1" applyAlignment="1">
      <alignment vertical="center"/>
    </xf>
    <xf numFmtId="0" fontId="15" fillId="0" borderId="40" xfId="2" applyFont="1" applyBorder="1" applyAlignment="1">
      <alignment vertical="center"/>
    </xf>
    <xf numFmtId="0" fontId="15" fillId="0" borderId="9" xfId="2" applyFont="1" applyBorder="1" applyAlignment="1">
      <alignment horizontal="center" vertical="center"/>
    </xf>
    <xf numFmtId="0" fontId="15" fillId="0" borderId="10" xfId="2" applyFont="1" applyBorder="1" applyAlignment="1">
      <alignment horizontal="center" vertical="center"/>
    </xf>
    <xf numFmtId="0" fontId="15" fillId="0" borderId="36" xfId="2" applyFont="1" applyBorder="1" applyAlignment="1">
      <alignment horizontal="center" vertical="center"/>
    </xf>
    <xf numFmtId="0" fontId="15" fillId="0" borderId="8" xfId="2" applyFont="1" applyBorder="1" applyAlignment="1">
      <alignment horizontal="center" vertical="center"/>
    </xf>
    <xf numFmtId="0" fontId="15" fillId="0" borderId="46" xfId="2" applyFont="1" applyBorder="1" applyAlignment="1">
      <alignment horizontal="center" vertical="center"/>
    </xf>
    <xf numFmtId="0" fontId="15" fillId="0" borderId="47" xfId="2" applyFont="1" applyBorder="1" applyAlignment="1">
      <alignment horizontal="center" vertical="center"/>
    </xf>
    <xf numFmtId="0" fontId="15" fillId="0" borderId="55" xfId="2" applyFont="1" applyBorder="1" applyAlignment="1">
      <alignment horizontal="center" vertical="center"/>
    </xf>
    <xf numFmtId="0" fontId="15" fillId="0" borderId="2" xfId="2" applyFont="1" applyBorder="1" applyAlignment="1">
      <alignment vertical="center" wrapText="1"/>
    </xf>
    <xf numFmtId="0" fontId="15" fillId="0" borderId="3" xfId="2" applyFont="1" applyBorder="1" applyAlignment="1">
      <alignment vertical="center" wrapText="1"/>
    </xf>
    <xf numFmtId="0" fontId="15" fillId="0" borderId="9" xfId="2" applyFont="1" applyBorder="1" applyAlignment="1">
      <alignment vertical="center" wrapText="1"/>
    </xf>
    <xf numFmtId="0" fontId="15" fillId="0" borderId="19" xfId="2" applyFont="1" applyBorder="1" applyAlignment="1">
      <alignment vertical="center"/>
    </xf>
    <xf numFmtId="0" fontId="15" fillId="0" borderId="36" xfId="2" applyFont="1" applyBorder="1" applyAlignment="1">
      <alignment vertical="center"/>
    </xf>
    <xf numFmtId="0" fontId="18" fillId="0" borderId="0" xfId="2" applyFont="1" applyAlignment="1">
      <alignment horizontal="center" vertical="center"/>
    </xf>
    <xf numFmtId="0" fontId="15" fillId="0" borderId="46" xfId="2" applyFont="1" applyBorder="1" applyAlignment="1">
      <alignment horizontal="center" vertical="center" shrinkToFit="1"/>
    </xf>
    <xf numFmtId="0" fontId="15" fillId="0" borderId="55" xfId="2" applyFont="1" applyBorder="1" applyAlignment="1">
      <alignment horizontal="center" vertical="center" shrinkToFit="1"/>
    </xf>
    <xf numFmtId="0" fontId="15" fillId="0" borderId="7" xfId="2" applyFont="1" applyBorder="1" applyAlignment="1">
      <alignment vertical="center" wrapText="1"/>
    </xf>
    <xf numFmtId="0" fontId="9" fillId="3" borderId="9" xfId="2" applyFont="1" applyFill="1" applyBorder="1" applyAlignment="1">
      <alignment horizontal="center" vertical="center"/>
    </xf>
    <xf numFmtId="0" fontId="9" fillId="3" borderId="10" xfId="2" applyFont="1" applyFill="1" applyBorder="1" applyAlignment="1">
      <alignment horizontal="center" vertical="center"/>
    </xf>
    <xf numFmtId="0" fontId="9" fillId="3" borderId="4" xfId="2" applyFont="1" applyFill="1" applyBorder="1" applyAlignment="1">
      <alignment horizontal="center" vertical="center"/>
    </xf>
    <xf numFmtId="0" fontId="9" fillId="3" borderId="5" xfId="2" applyFont="1" applyFill="1" applyBorder="1" applyAlignment="1">
      <alignment horizontal="center" vertical="center"/>
    </xf>
    <xf numFmtId="0" fontId="18" fillId="2" borderId="0" xfId="2" applyFont="1" applyFill="1" applyAlignment="1">
      <alignment horizontal="center" vertical="center"/>
    </xf>
    <xf numFmtId="0" fontId="9" fillId="2" borderId="9" xfId="2" applyFont="1" applyFill="1" applyBorder="1" applyAlignment="1">
      <alignment vertical="center" wrapText="1"/>
    </xf>
    <xf numFmtId="0" fontId="9" fillId="2" borderId="19" xfId="2" applyFont="1" applyFill="1" applyBorder="1" applyAlignment="1">
      <alignment vertical="center" wrapText="1"/>
    </xf>
    <xf numFmtId="0" fontId="9" fillId="2" borderId="36" xfId="2" applyFont="1" applyFill="1" applyBorder="1" applyAlignment="1">
      <alignment vertical="center" wrapText="1"/>
    </xf>
    <xf numFmtId="0" fontId="9" fillId="2" borderId="9" xfId="2" applyFont="1" applyFill="1" applyBorder="1" applyAlignment="1">
      <alignment horizontal="center" vertical="center" textRotation="255" wrapText="1"/>
    </xf>
    <xf numFmtId="0" fontId="9" fillId="2" borderId="19" xfId="2" applyFont="1" applyFill="1" applyBorder="1" applyAlignment="1">
      <alignment horizontal="center" vertical="center" textRotation="255" wrapText="1"/>
    </xf>
    <xf numFmtId="0" fontId="9" fillId="2" borderId="25" xfId="2" applyFont="1" applyFill="1" applyBorder="1" applyAlignment="1">
      <alignment horizontal="center" vertical="center" textRotation="255" wrapText="1"/>
    </xf>
    <xf numFmtId="0" fontId="9" fillId="2" borderId="17" xfId="2" applyFont="1" applyFill="1" applyBorder="1" applyAlignment="1">
      <alignment vertical="center" shrinkToFit="1"/>
    </xf>
    <xf numFmtId="0" fontId="9" fillId="2" borderId="18" xfId="2" applyFont="1" applyFill="1" applyBorder="1" applyAlignment="1">
      <alignment vertical="center" shrinkToFit="1"/>
    </xf>
    <xf numFmtId="0" fontId="9" fillId="2" borderId="28" xfId="2" applyFont="1" applyFill="1" applyBorder="1" applyAlignment="1">
      <alignment horizontal="center" vertical="center" textRotation="255"/>
    </xf>
    <xf numFmtId="0" fontId="9" fillId="2" borderId="19" xfId="2" applyFont="1" applyFill="1" applyBorder="1" applyAlignment="1">
      <alignment horizontal="center" vertical="center" textRotation="255"/>
    </xf>
    <xf numFmtId="0" fontId="9" fillId="2" borderId="25" xfId="2" applyFont="1" applyFill="1" applyBorder="1" applyAlignment="1">
      <alignment horizontal="center" vertical="center" textRotation="255"/>
    </xf>
    <xf numFmtId="0" fontId="9" fillId="2" borderId="29" xfId="2" applyFont="1" applyFill="1" applyBorder="1" applyAlignment="1">
      <alignment horizontal="center" vertical="center" textRotation="255"/>
    </xf>
    <xf numFmtId="0" fontId="9" fillId="2" borderId="30" xfId="2" applyFont="1" applyFill="1" applyBorder="1" applyAlignment="1">
      <alignment horizontal="center" vertical="center" textRotation="255"/>
    </xf>
    <xf numFmtId="0" fontId="9" fillId="2" borderId="34" xfId="2" applyFont="1" applyFill="1" applyBorder="1" applyAlignment="1">
      <alignment horizontal="center" vertical="center" textRotation="255"/>
    </xf>
    <xf numFmtId="0" fontId="9" fillId="2" borderId="23" xfId="2" applyFont="1" applyFill="1" applyBorder="1" applyAlignment="1">
      <alignment vertical="center" shrinkToFit="1"/>
    </xf>
    <xf numFmtId="0" fontId="9" fillId="2" borderId="24" xfId="2" applyFont="1" applyFill="1" applyBorder="1" applyAlignment="1">
      <alignment vertical="center" shrinkToFit="1"/>
    </xf>
    <xf numFmtId="0" fontId="9" fillId="2" borderId="36" xfId="2" applyFont="1" applyFill="1" applyBorder="1" applyAlignment="1">
      <alignment horizontal="center" vertical="center" textRotation="255"/>
    </xf>
    <xf numFmtId="0" fontId="12" fillId="0" borderId="2" xfId="1" applyFont="1" applyBorder="1" applyAlignment="1">
      <alignment horizontal="center" vertical="center" wrapText="1"/>
    </xf>
    <xf numFmtId="0" fontId="12" fillId="0" borderId="3" xfId="1" applyFont="1" applyBorder="1" applyAlignment="1">
      <alignment horizontal="center" vertical="center" wrapText="1"/>
    </xf>
    <xf numFmtId="0" fontId="20" fillId="0" borderId="0" xfId="1" applyFont="1" applyAlignment="1">
      <alignment horizontal="center" vertical="center"/>
    </xf>
    <xf numFmtId="0" fontId="2" fillId="0" borderId="0" xfId="1" applyFont="1" applyAlignment="1">
      <alignment horizontal="left" vertical="center" wrapText="1"/>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2" xfId="1" applyFont="1" applyBorder="1" applyAlignment="1">
      <alignment horizontal="center" vertical="center" wrapText="1"/>
    </xf>
    <xf numFmtId="0" fontId="2" fillId="0" borderId="7" xfId="1" applyFont="1" applyBorder="1" applyAlignment="1">
      <alignment horizontal="center" vertical="center"/>
    </xf>
    <xf numFmtId="0" fontId="2" fillId="0" borderId="3" xfId="1" applyFont="1" applyBorder="1" applyAlignment="1">
      <alignment horizontal="center" vertical="center"/>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2" fillId="0" borderId="7" xfId="1" applyFont="1" applyBorder="1" applyAlignment="1">
      <alignment horizontal="center" vertical="center" wrapText="1"/>
    </xf>
    <xf numFmtId="0" fontId="2" fillId="0" borderId="3" xfId="1" applyFont="1" applyBorder="1" applyAlignment="1">
      <alignment horizontal="center" vertical="center" wrapText="1"/>
    </xf>
    <xf numFmtId="0" fontId="2" fillId="0" borderId="12" xfId="1" applyFont="1" applyBorder="1" applyAlignment="1">
      <alignment horizontal="center" vertical="center"/>
    </xf>
  </cellXfs>
  <cellStyles count="5">
    <cellStyle name="桁区切り" xfId="4" builtinId="6"/>
    <cellStyle name="桁区切り 2" xfId="3" xr:uid="{4D7E7430-3C8C-44BC-8954-7A7C947595AA}"/>
    <cellStyle name="標準" xfId="0" builtinId="0"/>
    <cellStyle name="標準 2" xfId="1" xr:uid="{21736B54-28BB-4B72-8644-A4ECAB31DFB9}"/>
    <cellStyle name="標準 3" xfId="2" xr:uid="{4576114D-D4ED-4373-AAA4-ADFDE0A0EC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8071C-6F4D-4655-99F1-C4603F522E68}">
  <sheetPr codeName="Sheet1"/>
  <dimension ref="A1:J38"/>
  <sheetViews>
    <sheetView showGridLines="0" view="pageBreakPreview" topLeftCell="A19" zoomScaleNormal="100" zoomScaleSheetLayoutView="100" workbookViewId="0">
      <selection activeCell="B32" sqref="B32"/>
    </sheetView>
  </sheetViews>
  <sheetFormatPr defaultColWidth="8.875" defaultRowHeight="25.15" customHeight="1"/>
  <cols>
    <col min="1" max="1" width="2.625" style="13" customWidth="1"/>
    <col min="2" max="2" width="11.625" style="13" customWidth="1"/>
    <col min="3" max="4" width="4.625" style="13" customWidth="1"/>
    <col min="5" max="5" width="15.625" style="13" customWidth="1"/>
    <col min="6" max="6" width="8.875" style="13"/>
    <col min="7" max="7" width="15.625" style="13" customWidth="1"/>
    <col min="8" max="8" width="11.625" style="13" customWidth="1"/>
    <col min="9" max="9" width="8.625" style="13" customWidth="1"/>
    <col min="10" max="10" width="2.625" style="13" customWidth="1"/>
    <col min="11" max="256" width="8.875" style="13"/>
    <col min="257" max="257" width="2.625" style="13" customWidth="1"/>
    <col min="258" max="258" width="11.625" style="13" customWidth="1"/>
    <col min="259" max="260" width="4.625" style="13" customWidth="1"/>
    <col min="261" max="261" width="15.625" style="13" customWidth="1"/>
    <col min="262" max="262" width="8.875" style="13"/>
    <col min="263" max="263" width="15.625" style="13" customWidth="1"/>
    <col min="264" max="264" width="11.625" style="13" customWidth="1"/>
    <col min="265" max="265" width="8.625" style="13" customWidth="1"/>
    <col min="266" max="266" width="2.625" style="13" customWidth="1"/>
    <col min="267" max="512" width="8.875" style="13"/>
    <col min="513" max="513" width="2.625" style="13" customWidth="1"/>
    <col min="514" max="514" width="11.625" style="13" customWidth="1"/>
    <col min="515" max="516" width="4.625" style="13" customWidth="1"/>
    <col min="517" max="517" width="15.625" style="13" customWidth="1"/>
    <col min="518" max="518" width="8.875" style="13"/>
    <col min="519" max="519" width="15.625" style="13" customWidth="1"/>
    <col min="520" max="520" width="11.625" style="13" customWidth="1"/>
    <col min="521" max="521" width="8.625" style="13" customWidth="1"/>
    <col min="522" max="522" width="2.625" style="13" customWidth="1"/>
    <col min="523" max="768" width="8.875" style="13"/>
    <col min="769" max="769" width="2.625" style="13" customWidth="1"/>
    <col min="770" max="770" width="11.625" style="13" customWidth="1"/>
    <col min="771" max="772" width="4.625" style="13" customWidth="1"/>
    <col min="773" max="773" width="15.625" style="13" customWidth="1"/>
    <col min="774" max="774" width="8.875" style="13"/>
    <col min="775" max="775" width="15.625" style="13" customWidth="1"/>
    <col min="776" max="776" width="11.625" style="13" customWidth="1"/>
    <col min="777" max="777" width="8.625" style="13" customWidth="1"/>
    <col min="778" max="778" width="2.625" style="13" customWidth="1"/>
    <col min="779" max="1024" width="8.875" style="13"/>
    <col min="1025" max="1025" width="2.625" style="13" customWidth="1"/>
    <col min="1026" max="1026" width="11.625" style="13" customWidth="1"/>
    <col min="1027" max="1028" width="4.625" style="13" customWidth="1"/>
    <col min="1029" max="1029" width="15.625" style="13" customWidth="1"/>
    <col min="1030" max="1030" width="8.875" style="13"/>
    <col min="1031" max="1031" width="15.625" style="13" customWidth="1"/>
    <col min="1032" max="1032" width="11.625" style="13" customWidth="1"/>
    <col min="1033" max="1033" width="8.625" style="13" customWidth="1"/>
    <col min="1034" max="1034" width="2.625" style="13" customWidth="1"/>
    <col min="1035" max="1280" width="8.875" style="13"/>
    <col min="1281" max="1281" width="2.625" style="13" customWidth="1"/>
    <col min="1282" max="1282" width="11.625" style="13" customWidth="1"/>
    <col min="1283" max="1284" width="4.625" style="13" customWidth="1"/>
    <col min="1285" max="1285" width="15.625" style="13" customWidth="1"/>
    <col min="1286" max="1286" width="8.875" style="13"/>
    <col min="1287" max="1287" width="15.625" style="13" customWidth="1"/>
    <col min="1288" max="1288" width="11.625" style="13" customWidth="1"/>
    <col min="1289" max="1289" width="8.625" style="13" customWidth="1"/>
    <col min="1290" max="1290" width="2.625" style="13" customWidth="1"/>
    <col min="1291" max="1536" width="8.875" style="13"/>
    <col min="1537" max="1537" width="2.625" style="13" customWidth="1"/>
    <col min="1538" max="1538" width="11.625" style="13" customWidth="1"/>
    <col min="1539" max="1540" width="4.625" style="13" customWidth="1"/>
    <col min="1541" max="1541" width="15.625" style="13" customWidth="1"/>
    <col min="1542" max="1542" width="8.875" style="13"/>
    <col min="1543" max="1543" width="15.625" style="13" customWidth="1"/>
    <col min="1544" max="1544" width="11.625" style="13" customWidth="1"/>
    <col min="1545" max="1545" width="8.625" style="13" customWidth="1"/>
    <col min="1546" max="1546" width="2.625" style="13" customWidth="1"/>
    <col min="1547" max="1792" width="8.875" style="13"/>
    <col min="1793" max="1793" width="2.625" style="13" customWidth="1"/>
    <col min="1794" max="1794" width="11.625" style="13" customWidth="1"/>
    <col min="1795" max="1796" width="4.625" style="13" customWidth="1"/>
    <col min="1797" max="1797" width="15.625" style="13" customWidth="1"/>
    <col min="1798" max="1798" width="8.875" style="13"/>
    <col min="1799" max="1799" width="15.625" style="13" customWidth="1"/>
    <col min="1800" max="1800" width="11.625" style="13" customWidth="1"/>
    <col min="1801" max="1801" width="8.625" style="13" customWidth="1"/>
    <col min="1802" max="1802" width="2.625" style="13" customWidth="1"/>
    <col min="1803" max="2048" width="8.875" style="13"/>
    <col min="2049" max="2049" width="2.625" style="13" customWidth="1"/>
    <col min="2050" max="2050" width="11.625" style="13" customWidth="1"/>
    <col min="2051" max="2052" width="4.625" style="13" customWidth="1"/>
    <col min="2053" max="2053" width="15.625" style="13" customWidth="1"/>
    <col min="2054" max="2054" width="8.875" style="13"/>
    <col min="2055" max="2055" width="15.625" style="13" customWidth="1"/>
    <col min="2056" max="2056" width="11.625" style="13" customWidth="1"/>
    <col min="2057" max="2057" width="8.625" style="13" customWidth="1"/>
    <col min="2058" max="2058" width="2.625" style="13" customWidth="1"/>
    <col min="2059" max="2304" width="8.875" style="13"/>
    <col min="2305" max="2305" width="2.625" style="13" customWidth="1"/>
    <col min="2306" max="2306" width="11.625" style="13" customWidth="1"/>
    <col min="2307" max="2308" width="4.625" style="13" customWidth="1"/>
    <col min="2309" max="2309" width="15.625" style="13" customWidth="1"/>
    <col min="2310" max="2310" width="8.875" style="13"/>
    <col min="2311" max="2311" width="15.625" style="13" customWidth="1"/>
    <col min="2312" max="2312" width="11.625" style="13" customWidth="1"/>
    <col min="2313" max="2313" width="8.625" style="13" customWidth="1"/>
    <col min="2314" max="2314" width="2.625" style="13" customWidth="1"/>
    <col min="2315" max="2560" width="8.875" style="13"/>
    <col min="2561" max="2561" width="2.625" style="13" customWidth="1"/>
    <col min="2562" max="2562" width="11.625" style="13" customWidth="1"/>
    <col min="2563" max="2564" width="4.625" style="13" customWidth="1"/>
    <col min="2565" max="2565" width="15.625" style="13" customWidth="1"/>
    <col min="2566" max="2566" width="8.875" style="13"/>
    <col min="2567" max="2567" width="15.625" style="13" customWidth="1"/>
    <col min="2568" max="2568" width="11.625" style="13" customWidth="1"/>
    <col min="2569" max="2569" width="8.625" style="13" customWidth="1"/>
    <col min="2570" max="2570" width="2.625" style="13" customWidth="1"/>
    <col min="2571" max="2816" width="8.875" style="13"/>
    <col min="2817" max="2817" width="2.625" style="13" customWidth="1"/>
    <col min="2818" max="2818" width="11.625" style="13" customWidth="1"/>
    <col min="2819" max="2820" width="4.625" style="13" customWidth="1"/>
    <col min="2821" max="2821" width="15.625" style="13" customWidth="1"/>
    <col min="2822" max="2822" width="8.875" style="13"/>
    <col min="2823" max="2823" width="15.625" style="13" customWidth="1"/>
    <col min="2824" max="2824" width="11.625" style="13" customWidth="1"/>
    <col min="2825" max="2825" width="8.625" style="13" customWidth="1"/>
    <col min="2826" max="2826" width="2.625" style="13" customWidth="1"/>
    <col min="2827" max="3072" width="8.875" style="13"/>
    <col min="3073" max="3073" width="2.625" style="13" customWidth="1"/>
    <col min="3074" max="3074" width="11.625" style="13" customWidth="1"/>
    <col min="3075" max="3076" width="4.625" style="13" customWidth="1"/>
    <col min="3077" max="3077" width="15.625" style="13" customWidth="1"/>
    <col min="3078" max="3078" width="8.875" style="13"/>
    <col min="3079" max="3079" width="15.625" style="13" customWidth="1"/>
    <col min="3080" max="3080" width="11.625" style="13" customWidth="1"/>
    <col min="3081" max="3081" width="8.625" style="13" customWidth="1"/>
    <col min="3082" max="3082" width="2.625" style="13" customWidth="1"/>
    <col min="3083" max="3328" width="8.875" style="13"/>
    <col min="3329" max="3329" width="2.625" style="13" customWidth="1"/>
    <col min="3330" max="3330" width="11.625" style="13" customWidth="1"/>
    <col min="3331" max="3332" width="4.625" style="13" customWidth="1"/>
    <col min="3333" max="3333" width="15.625" style="13" customWidth="1"/>
    <col min="3334" max="3334" width="8.875" style="13"/>
    <col min="3335" max="3335" width="15.625" style="13" customWidth="1"/>
    <col min="3336" max="3336" width="11.625" style="13" customWidth="1"/>
    <col min="3337" max="3337" width="8.625" style="13" customWidth="1"/>
    <col min="3338" max="3338" width="2.625" style="13" customWidth="1"/>
    <col min="3339" max="3584" width="8.875" style="13"/>
    <col min="3585" max="3585" width="2.625" style="13" customWidth="1"/>
    <col min="3586" max="3586" width="11.625" style="13" customWidth="1"/>
    <col min="3587" max="3588" width="4.625" style="13" customWidth="1"/>
    <col min="3589" max="3589" width="15.625" style="13" customWidth="1"/>
    <col min="3590" max="3590" width="8.875" style="13"/>
    <col min="3591" max="3591" width="15.625" style="13" customWidth="1"/>
    <col min="3592" max="3592" width="11.625" style="13" customWidth="1"/>
    <col min="3593" max="3593" width="8.625" style="13" customWidth="1"/>
    <col min="3594" max="3594" width="2.625" style="13" customWidth="1"/>
    <col min="3595" max="3840" width="8.875" style="13"/>
    <col min="3841" max="3841" width="2.625" style="13" customWidth="1"/>
    <col min="3842" max="3842" width="11.625" style="13" customWidth="1"/>
    <col min="3843" max="3844" width="4.625" style="13" customWidth="1"/>
    <col min="3845" max="3845" width="15.625" style="13" customWidth="1"/>
    <col min="3846" max="3846" width="8.875" style="13"/>
    <col min="3847" max="3847" width="15.625" style="13" customWidth="1"/>
    <col min="3848" max="3848" width="11.625" style="13" customWidth="1"/>
    <col min="3849" max="3849" width="8.625" style="13" customWidth="1"/>
    <col min="3850" max="3850" width="2.625" style="13" customWidth="1"/>
    <col min="3851" max="4096" width="8.875" style="13"/>
    <col min="4097" max="4097" width="2.625" style="13" customWidth="1"/>
    <col min="4098" max="4098" width="11.625" style="13" customWidth="1"/>
    <col min="4099" max="4100" width="4.625" style="13" customWidth="1"/>
    <col min="4101" max="4101" width="15.625" style="13" customWidth="1"/>
    <col min="4102" max="4102" width="8.875" style="13"/>
    <col min="4103" max="4103" width="15.625" style="13" customWidth="1"/>
    <col min="4104" max="4104" width="11.625" style="13" customWidth="1"/>
    <col min="4105" max="4105" width="8.625" style="13" customWidth="1"/>
    <col min="4106" max="4106" width="2.625" style="13" customWidth="1"/>
    <col min="4107" max="4352" width="8.875" style="13"/>
    <col min="4353" max="4353" width="2.625" style="13" customWidth="1"/>
    <col min="4354" max="4354" width="11.625" style="13" customWidth="1"/>
    <col min="4355" max="4356" width="4.625" style="13" customWidth="1"/>
    <col min="4357" max="4357" width="15.625" style="13" customWidth="1"/>
    <col min="4358" max="4358" width="8.875" style="13"/>
    <col min="4359" max="4359" width="15.625" style="13" customWidth="1"/>
    <col min="4360" max="4360" width="11.625" style="13" customWidth="1"/>
    <col min="4361" max="4361" width="8.625" style="13" customWidth="1"/>
    <col min="4362" max="4362" width="2.625" style="13" customWidth="1"/>
    <col min="4363" max="4608" width="8.875" style="13"/>
    <col min="4609" max="4609" width="2.625" style="13" customWidth="1"/>
    <col min="4610" max="4610" width="11.625" style="13" customWidth="1"/>
    <col min="4611" max="4612" width="4.625" style="13" customWidth="1"/>
    <col min="4613" max="4613" width="15.625" style="13" customWidth="1"/>
    <col min="4614" max="4614" width="8.875" style="13"/>
    <col min="4615" max="4615" width="15.625" style="13" customWidth="1"/>
    <col min="4616" max="4616" width="11.625" style="13" customWidth="1"/>
    <col min="4617" max="4617" width="8.625" style="13" customWidth="1"/>
    <col min="4618" max="4618" width="2.625" style="13" customWidth="1"/>
    <col min="4619" max="4864" width="8.875" style="13"/>
    <col min="4865" max="4865" width="2.625" style="13" customWidth="1"/>
    <col min="4866" max="4866" width="11.625" style="13" customWidth="1"/>
    <col min="4867" max="4868" width="4.625" style="13" customWidth="1"/>
    <col min="4869" max="4869" width="15.625" style="13" customWidth="1"/>
    <col min="4870" max="4870" width="8.875" style="13"/>
    <col min="4871" max="4871" width="15.625" style="13" customWidth="1"/>
    <col min="4872" max="4872" width="11.625" style="13" customWidth="1"/>
    <col min="4873" max="4873" width="8.625" style="13" customWidth="1"/>
    <col min="4874" max="4874" width="2.625" style="13" customWidth="1"/>
    <col min="4875" max="5120" width="8.875" style="13"/>
    <col min="5121" max="5121" width="2.625" style="13" customWidth="1"/>
    <col min="5122" max="5122" width="11.625" style="13" customWidth="1"/>
    <col min="5123" max="5124" width="4.625" style="13" customWidth="1"/>
    <col min="5125" max="5125" width="15.625" style="13" customWidth="1"/>
    <col min="5126" max="5126" width="8.875" style="13"/>
    <col min="5127" max="5127" width="15.625" style="13" customWidth="1"/>
    <col min="5128" max="5128" width="11.625" style="13" customWidth="1"/>
    <col min="5129" max="5129" width="8.625" style="13" customWidth="1"/>
    <col min="5130" max="5130" width="2.625" style="13" customWidth="1"/>
    <col min="5131" max="5376" width="8.875" style="13"/>
    <col min="5377" max="5377" width="2.625" style="13" customWidth="1"/>
    <col min="5378" max="5378" width="11.625" style="13" customWidth="1"/>
    <col min="5379" max="5380" width="4.625" style="13" customWidth="1"/>
    <col min="5381" max="5381" width="15.625" style="13" customWidth="1"/>
    <col min="5382" max="5382" width="8.875" style="13"/>
    <col min="5383" max="5383" width="15.625" style="13" customWidth="1"/>
    <col min="5384" max="5384" width="11.625" style="13" customWidth="1"/>
    <col min="5385" max="5385" width="8.625" style="13" customWidth="1"/>
    <col min="5386" max="5386" width="2.625" style="13" customWidth="1"/>
    <col min="5387" max="5632" width="8.875" style="13"/>
    <col min="5633" max="5633" width="2.625" style="13" customWidth="1"/>
    <col min="5634" max="5634" width="11.625" style="13" customWidth="1"/>
    <col min="5635" max="5636" width="4.625" style="13" customWidth="1"/>
    <col min="5637" max="5637" width="15.625" style="13" customWidth="1"/>
    <col min="5638" max="5638" width="8.875" style="13"/>
    <col min="5639" max="5639" width="15.625" style="13" customWidth="1"/>
    <col min="5640" max="5640" width="11.625" style="13" customWidth="1"/>
    <col min="5641" max="5641" width="8.625" style="13" customWidth="1"/>
    <col min="5642" max="5642" width="2.625" style="13" customWidth="1"/>
    <col min="5643" max="5888" width="8.875" style="13"/>
    <col min="5889" max="5889" width="2.625" style="13" customWidth="1"/>
    <col min="5890" max="5890" width="11.625" style="13" customWidth="1"/>
    <col min="5891" max="5892" width="4.625" style="13" customWidth="1"/>
    <col min="5893" max="5893" width="15.625" style="13" customWidth="1"/>
    <col min="5894" max="5894" width="8.875" style="13"/>
    <col min="5895" max="5895" width="15.625" style="13" customWidth="1"/>
    <col min="5896" max="5896" width="11.625" style="13" customWidth="1"/>
    <col min="5897" max="5897" width="8.625" style="13" customWidth="1"/>
    <col min="5898" max="5898" width="2.625" style="13" customWidth="1"/>
    <col min="5899" max="6144" width="8.875" style="13"/>
    <col min="6145" max="6145" width="2.625" style="13" customWidth="1"/>
    <col min="6146" max="6146" width="11.625" style="13" customWidth="1"/>
    <col min="6147" max="6148" width="4.625" style="13" customWidth="1"/>
    <col min="6149" max="6149" width="15.625" style="13" customWidth="1"/>
    <col min="6150" max="6150" width="8.875" style="13"/>
    <col min="6151" max="6151" width="15.625" style="13" customWidth="1"/>
    <col min="6152" max="6152" width="11.625" style="13" customWidth="1"/>
    <col min="6153" max="6153" width="8.625" style="13" customWidth="1"/>
    <col min="6154" max="6154" width="2.625" style="13" customWidth="1"/>
    <col min="6155" max="6400" width="8.875" style="13"/>
    <col min="6401" max="6401" width="2.625" style="13" customWidth="1"/>
    <col min="6402" max="6402" width="11.625" style="13" customWidth="1"/>
    <col min="6403" max="6404" width="4.625" style="13" customWidth="1"/>
    <col min="6405" max="6405" width="15.625" style="13" customWidth="1"/>
    <col min="6406" max="6406" width="8.875" style="13"/>
    <col min="6407" max="6407" width="15.625" style="13" customWidth="1"/>
    <col min="6408" max="6408" width="11.625" style="13" customWidth="1"/>
    <col min="6409" max="6409" width="8.625" style="13" customWidth="1"/>
    <col min="6410" max="6410" width="2.625" style="13" customWidth="1"/>
    <col min="6411" max="6656" width="8.875" style="13"/>
    <col min="6657" max="6657" width="2.625" style="13" customWidth="1"/>
    <col min="6658" max="6658" width="11.625" style="13" customWidth="1"/>
    <col min="6659" max="6660" width="4.625" style="13" customWidth="1"/>
    <col min="6661" max="6661" width="15.625" style="13" customWidth="1"/>
    <col min="6662" max="6662" width="8.875" style="13"/>
    <col min="6663" max="6663" width="15.625" style="13" customWidth="1"/>
    <col min="6664" max="6664" width="11.625" style="13" customWidth="1"/>
    <col min="6665" max="6665" width="8.625" style="13" customWidth="1"/>
    <col min="6666" max="6666" width="2.625" style="13" customWidth="1"/>
    <col min="6667" max="6912" width="8.875" style="13"/>
    <col min="6913" max="6913" width="2.625" style="13" customWidth="1"/>
    <col min="6914" max="6914" width="11.625" style="13" customWidth="1"/>
    <col min="6915" max="6916" width="4.625" style="13" customWidth="1"/>
    <col min="6917" max="6917" width="15.625" style="13" customWidth="1"/>
    <col min="6918" max="6918" width="8.875" style="13"/>
    <col min="6919" max="6919" width="15.625" style="13" customWidth="1"/>
    <col min="6920" max="6920" width="11.625" style="13" customWidth="1"/>
    <col min="6921" max="6921" width="8.625" style="13" customWidth="1"/>
    <col min="6922" max="6922" width="2.625" style="13" customWidth="1"/>
    <col min="6923" max="7168" width="8.875" style="13"/>
    <col min="7169" max="7169" width="2.625" style="13" customWidth="1"/>
    <col min="7170" max="7170" width="11.625" style="13" customWidth="1"/>
    <col min="7171" max="7172" width="4.625" style="13" customWidth="1"/>
    <col min="7173" max="7173" width="15.625" style="13" customWidth="1"/>
    <col min="7174" max="7174" width="8.875" style="13"/>
    <col min="7175" max="7175" width="15.625" style="13" customWidth="1"/>
    <col min="7176" max="7176" width="11.625" style="13" customWidth="1"/>
    <col min="7177" max="7177" width="8.625" style="13" customWidth="1"/>
    <col min="7178" max="7178" width="2.625" style="13" customWidth="1"/>
    <col min="7179" max="7424" width="8.875" style="13"/>
    <col min="7425" max="7425" width="2.625" style="13" customWidth="1"/>
    <col min="7426" max="7426" width="11.625" style="13" customWidth="1"/>
    <col min="7427" max="7428" width="4.625" style="13" customWidth="1"/>
    <col min="7429" max="7429" width="15.625" style="13" customWidth="1"/>
    <col min="7430" max="7430" width="8.875" style="13"/>
    <col min="7431" max="7431" width="15.625" style="13" customWidth="1"/>
    <col min="7432" max="7432" width="11.625" style="13" customWidth="1"/>
    <col min="7433" max="7433" width="8.625" style="13" customWidth="1"/>
    <col min="7434" max="7434" width="2.625" style="13" customWidth="1"/>
    <col min="7435" max="7680" width="8.875" style="13"/>
    <col min="7681" max="7681" width="2.625" style="13" customWidth="1"/>
    <col min="7682" max="7682" width="11.625" style="13" customWidth="1"/>
    <col min="7683" max="7684" width="4.625" style="13" customWidth="1"/>
    <col min="7685" max="7685" width="15.625" style="13" customWidth="1"/>
    <col min="7686" max="7686" width="8.875" style="13"/>
    <col min="7687" max="7687" width="15.625" style="13" customWidth="1"/>
    <col min="7688" max="7688" width="11.625" style="13" customWidth="1"/>
    <col min="7689" max="7689" width="8.625" style="13" customWidth="1"/>
    <col min="7690" max="7690" width="2.625" style="13" customWidth="1"/>
    <col min="7691" max="7936" width="8.875" style="13"/>
    <col min="7937" max="7937" width="2.625" style="13" customWidth="1"/>
    <col min="7938" max="7938" width="11.625" style="13" customWidth="1"/>
    <col min="7939" max="7940" width="4.625" style="13" customWidth="1"/>
    <col min="7941" max="7941" width="15.625" style="13" customWidth="1"/>
    <col min="7942" max="7942" width="8.875" style="13"/>
    <col min="7943" max="7943" width="15.625" style="13" customWidth="1"/>
    <col min="7944" max="7944" width="11.625" style="13" customWidth="1"/>
    <col min="7945" max="7945" width="8.625" style="13" customWidth="1"/>
    <col min="7946" max="7946" width="2.625" style="13" customWidth="1"/>
    <col min="7947" max="8192" width="8.875" style="13"/>
    <col min="8193" max="8193" width="2.625" style="13" customWidth="1"/>
    <col min="8194" max="8194" width="11.625" style="13" customWidth="1"/>
    <col min="8195" max="8196" width="4.625" style="13" customWidth="1"/>
    <col min="8197" max="8197" width="15.625" style="13" customWidth="1"/>
    <col min="8198" max="8198" width="8.875" style="13"/>
    <col min="8199" max="8199" width="15.625" style="13" customWidth="1"/>
    <col min="8200" max="8200" width="11.625" style="13" customWidth="1"/>
    <col min="8201" max="8201" width="8.625" style="13" customWidth="1"/>
    <col min="8202" max="8202" width="2.625" style="13" customWidth="1"/>
    <col min="8203" max="8448" width="8.875" style="13"/>
    <col min="8449" max="8449" width="2.625" style="13" customWidth="1"/>
    <col min="8450" max="8450" width="11.625" style="13" customWidth="1"/>
    <col min="8451" max="8452" width="4.625" style="13" customWidth="1"/>
    <col min="8453" max="8453" width="15.625" style="13" customWidth="1"/>
    <col min="8454" max="8454" width="8.875" style="13"/>
    <col min="8455" max="8455" width="15.625" style="13" customWidth="1"/>
    <col min="8456" max="8456" width="11.625" style="13" customWidth="1"/>
    <col min="8457" max="8457" width="8.625" style="13" customWidth="1"/>
    <col min="8458" max="8458" width="2.625" style="13" customWidth="1"/>
    <col min="8459" max="8704" width="8.875" style="13"/>
    <col min="8705" max="8705" width="2.625" style="13" customWidth="1"/>
    <col min="8706" max="8706" width="11.625" style="13" customWidth="1"/>
    <col min="8707" max="8708" width="4.625" style="13" customWidth="1"/>
    <col min="8709" max="8709" width="15.625" style="13" customWidth="1"/>
    <col min="8710" max="8710" width="8.875" style="13"/>
    <col min="8711" max="8711" width="15.625" style="13" customWidth="1"/>
    <col min="8712" max="8712" width="11.625" style="13" customWidth="1"/>
    <col min="8713" max="8713" width="8.625" style="13" customWidth="1"/>
    <col min="8714" max="8714" width="2.625" style="13" customWidth="1"/>
    <col min="8715" max="8960" width="8.875" style="13"/>
    <col min="8961" max="8961" width="2.625" style="13" customWidth="1"/>
    <col min="8962" max="8962" width="11.625" style="13" customWidth="1"/>
    <col min="8963" max="8964" width="4.625" style="13" customWidth="1"/>
    <col min="8965" max="8965" width="15.625" style="13" customWidth="1"/>
    <col min="8966" max="8966" width="8.875" style="13"/>
    <col min="8967" max="8967" width="15.625" style="13" customWidth="1"/>
    <col min="8968" max="8968" width="11.625" style="13" customWidth="1"/>
    <col min="8969" max="8969" width="8.625" style="13" customWidth="1"/>
    <col min="8970" max="8970" width="2.625" style="13" customWidth="1"/>
    <col min="8971" max="9216" width="8.875" style="13"/>
    <col min="9217" max="9217" width="2.625" style="13" customWidth="1"/>
    <col min="9218" max="9218" width="11.625" style="13" customWidth="1"/>
    <col min="9219" max="9220" width="4.625" style="13" customWidth="1"/>
    <col min="9221" max="9221" width="15.625" style="13" customWidth="1"/>
    <col min="9222" max="9222" width="8.875" style="13"/>
    <col min="9223" max="9223" width="15.625" style="13" customWidth="1"/>
    <col min="9224" max="9224" width="11.625" style="13" customWidth="1"/>
    <col min="9225" max="9225" width="8.625" style="13" customWidth="1"/>
    <col min="9226" max="9226" width="2.625" style="13" customWidth="1"/>
    <col min="9227" max="9472" width="8.875" style="13"/>
    <col min="9473" max="9473" width="2.625" style="13" customWidth="1"/>
    <col min="9474" max="9474" width="11.625" style="13" customWidth="1"/>
    <col min="9475" max="9476" width="4.625" style="13" customWidth="1"/>
    <col min="9477" max="9477" width="15.625" style="13" customWidth="1"/>
    <col min="9478" max="9478" width="8.875" style="13"/>
    <col min="9479" max="9479" width="15.625" style="13" customWidth="1"/>
    <col min="9480" max="9480" width="11.625" style="13" customWidth="1"/>
    <col min="9481" max="9481" width="8.625" style="13" customWidth="1"/>
    <col min="9482" max="9482" width="2.625" style="13" customWidth="1"/>
    <col min="9483" max="9728" width="8.875" style="13"/>
    <col min="9729" max="9729" width="2.625" style="13" customWidth="1"/>
    <col min="9730" max="9730" width="11.625" style="13" customWidth="1"/>
    <col min="9731" max="9732" width="4.625" style="13" customWidth="1"/>
    <col min="9733" max="9733" width="15.625" style="13" customWidth="1"/>
    <col min="9734" max="9734" width="8.875" style="13"/>
    <col min="9735" max="9735" width="15.625" style="13" customWidth="1"/>
    <col min="9736" max="9736" width="11.625" style="13" customWidth="1"/>
    <col min="9737" max="9737" width="8.625" style="13" customWidth="1"/>
    <col min="9738" max="9738" width="2.625" style="13" customWidth="1"/>
    <col min="9739" max="9984" width="8.875" style="13"/>
    <col min="9985" max="9985" width="2.625" style="13" customWidth="1"/>
    <col min="9986" max="9986" width="11.625" style="13" customWidth="1"/>
    <col min="9987" max="9988" width="4.625" style="13" customWidth="1"/>
    <col min="9989" max="9989" width="15.625" style="13" customWidth="1"/>
    <col min="9990" max="9990" width="8.875" style="13"/>
    <col min="9991" max="9991" width="15.625" style="13" customWidth="1"/>
    <col min="9992" max="9992" width="11.625" style="13" customWidth="1"/>
    <col min="9993" max="9993" width="8.625" style="13" customWidth="1"/>
    <col min="9994" max="9994" width="2.625" style="13" customWidth="1"/>
    <col min="9995" max="10240" width="8.875" style="13"/>
    <col min="10241" max="10241" width="2.625" style="13" customWidth="1"/>
    <col min="10242" max="10242" width="11.625" style="13" customWidth="1"/>
    <col min="10243" max="10244" width="4.625" style="13" customWidth="1"/>
    <col min="10245" max="10245" width="15.625" style="13" customWidth="1"/>
    <col min="10246" max="10246" width="8.875" style="13"/>
    <col min="10247" max="10247" width="15.625" style="13" customWidth="1"/>
    <col min="10248" max="10248" width="11.625" style="13" customWidth="1"/>
    <col min="10249" max="10249" width="8.625" style="13" customWidth="1"/>
    <col min="10250" max="10250" width="2.625" style="13" customWidth="1"/>
    <col min="10251" max="10496" width="8.875" style="13"/>
    <col min="10497" max="10497" width="2.625" style="13" customWidth="1"/>
    <col min="10498" max="10498" width="11.625" style="13" customWidth="1"/>
    <col min="10499" max="10500" width="4.625" style="13" customWidth="1"/>
    <col min="10501" max="10501" width="15.625" style="13" customWidth="1"/>
    <col min="10502" max="10502" width="8.875" style="13"/>
    <col min="10503" max="10503" width="15.625" style="13" customWidth="1"/>
    <col min="10504" max="10504" width="11.625" style="13" customWidth="1"/>
    <col min="10505" max="10505" width="8.625" style="13" customWidth="1"/>
    <col min="10506" max="10506" width="2.625" style="13" customWidth="1"/>
    <col min="10507" max="10752" width="8.875" style="13"/>
    <col min="10753" max="10753" width="2.625" style="13" customWidth="1"/>
    <col min="10754" max="10754" width="11.625" style="13" customWidth="1"/>
    <col min="10755" max="10756" width="4.625" style="13" customWidth="1"/>
    <col min="10757" max="10757" width="15.625" style="13" customWidth="1"/>
    <col min="10758" max="10758" width="8.875" style="13"/>
    <col min="10759" max="10759" width="15.625" style="13" customWidth="1"/>
    <col min="10760" max="10760" width="11.625" style="13" customWidth="1"/>
    <col min="10761" max="10761" width="8.625" style="13" customWidth="1"/>
    <col min="10762" max="10762" width="2.625" style="13" customWidth="1"/>
    <col min="10763" max="11008" width="8.875" style="13"/>
    <col min="11009" max="11009" width="2.625" style="13" customWidth="1"/>
    <col min="11010" max="11010" width="11.625" style="13" customWidth="1"/>
    <col min="11011" max="11012" width="4.625" style="13" customWidth="1"/>
    <col min="11013" max="11013" width="15.625" style="13" customWidth="1"/>
    <col min="11014" max="11014" width="8.875" style="13"/>
    <col min="11015" max="11015" width="15.625" style="13" customWidth="1"/>
    <col min="11016" max="11016" width="11.625" style="13" customWidth="1"/>
    <col min="11017" max="11017" width="8.625" style="13" customWidth="1"/>
    <col min="11018" max="11018" width="2.625" style="13" customWidth="1"/>
    <col min="11019" max="11264" width="8.875" style="13"/>
    <col min="11265" max="11265" width="2.625" style="13" customWidth="1"/>
    <col min="11266" max="11266" width="11.625" style="13" customWidth="1"/>
    <col min="11267" max="11268" width="4.625" style="13" customWidth="1"/>
    <col min="11269" max="11269" width="15.625" style="13" customWidth="1"/>
    <col min="11270" max="11270" width="8.875" style="13"/>
    <col min="11271" max="11271" width="15.625" style="13" customWidth="1"/>
    <col min="11272" max="11272" width="11.625" style="13" customWidth="1"/>
    <col min="11273" max="11273" width="8.625" style="13" customWidth="1"/>
    <col min="11274" max="11274" width="2.625" style="13" customWidth="1"/>
    <col min="11275" max="11520" width="8.875" style="13"/>
    <col min="11521" max="11521" width="2.625" style="13" customWidth="1"/>
    <col min="11522" max="11522" width="11.625" style="13" customWidth="1"/>
    <col min="11523" max="11524" width="4.625" style="13" customWidth="1"/>
    <col min="11525" max="11525" width="15.625" style="13" customWidth="1"/>
    <col min="11526" max="11526" width="8.875" style="13"/>
    <col min="11527" max="11527" width="15.625" style="13" customWidth="1"/>
    <col min="11528" max="11528" width="11.625" style="13" customWidth="1"/>
    <col min="11529" max="11529" width="8.625" style="13" customWidth="1"/>
    <col min="11530" max="11530" width="2.625" style="13" customWidth="1"/>
    <col min="11531" max="11776" width="8.875" style="13"/>
    <col min="11777" max="11777" width="2.625" style="13" customWidth="1"/>
    <col min="11778" max="11778" width="11.625" style="13" customWidth="1"/>
    <col min="11779" max="11780" width="4.625" style="13" customWidth="1"/>
    <col min="11781" max="11781" width="15.625" style="13" customWidth="1"/>
    <col min="11782" max="11782" width="8.875" style="13"/>
    <col min="11783" max="11783" width="15.625" style="13" customWidth="1"/>
    <col min="11784" max="11784" width="11.625" style="13" customWidth="1"/>
    <col min="11785" max="11785" width="8.625" style="13" customWidth="1"/>
    <col min="11786" max="11786" width="2.625" style="13" customWidth="1"/>
    <col min="11787" max="12032" width="8.875" style="13"/>
    <col min="12033" max="12033" width="2.625" style="13" customWidth="1"/>
    <col min="12034" max="12034" width="11.625" style="13" customWidth="1"/>
    <col min="12035" max="12036" width="4.625" style="13" customWidth="1"/>
    <col min="12037" max="12037" width="15.625" style="13" customWidth="1"/>
    <col min="12038" max="12038" width="8.875" style="13"/>
    <col min="12039" max="12039" width="15.625" style="13" customWidth="1"/>
    <col min="12040" max="12040" width="11.625" style="13" customWidth="1"/>
    <col min="12041" max="12041" width="8.625" style="13" customWidth="1"/>
    <col min="12042" max="12042" width="2.625" style="13" customWidth="1"/>
    <col min="12043" max="12288" width="8.875" style="13"/>
    <col min="12289" max="12289" width="2.625" style="13" customWidth="1"/>
    <col min="12290" max="12290" width="11.625" style="13" customWidth="1"/>
    <col min="12291" max="12292" width="4.625" style="13" customWidth="1"/>
    <col min="12293" max="12293" width="15.625" style="13" customWidth="1"/>
    <col min="12294" max="12294" width="8.875" style="13"/>
    <col min="12295" max="12295" width="15.625" style="13" customWidth="1"/>
    <col min="12296" max="12296" width="11.625" style="13" customWidth="1"/>
    <col min="12297" max="12297" width="8.625" style="13" customWidth="1"/>
    <col min="12298" max="12298" width="2.625" style="13" customWidth="1"/>
    <col min="12299" max="12544" width="8.875" style="13"/>
    <col min="12545" max="12545" width="2.625" style="13" customWidth="1"/>
    <col min="12546" max="12546" width="11.625" style="13" customWidth="1"/>
    <col min="12547" max="12548" width="4.625" style="13" customWidth="1"/>
    <col min="12549" max="12549" width="15.625" style="13" customWidth="1"/>
    <col min="12550" max="12550" width="8.875" style="13"/>
    <col min="12551" max="12551" width="15.625" style="13" customWidth="1"/>
    <col min="12552" max="12552" width="11.625" style="13" customWidth="1"/>
    <col min="12553" max="12553" width="8.625" style="13" customWidth="1"/>
    <col min="12554" max="12554" width="2.625" style="13" customWidth="1"/>
    <col min="12555" max="12800" width="8.875" style="13"/>
    <col min="12801" max="12801" width="2.625" style="13" customWidth="1"/>
    <col min="12802" max="12802" width="11.625" style="13" customWidth="1"/>
    <col min="12803" max="12804" width="4.625" style="13" customWidth="1"/>
    <col min="12805" max="12805" width="15.625" style="13" customWidth="1"/>
    <col min="12806" max="12806" width="8.875" style="13"/>
    <col min="12807" max="12807" width="15.625" style="13" customWidth="1"/>
    <col min="12808" max="12808" width="11.625" style="13" customWidth="1"/>
    <col min="12809" max="12809" width="8.625" style="13" customWidth="1"/>
    <col min="12810" max="12810" width="2.625" style="13" customWidth="1"/>
    <col min="12811" max="13056" width="8.875" style="13"/>
    <col min="13057" max="13057" width="2.625" style="13" customWidth="1"/>
    <col min="13058" max="13058" width="11.625" style="13" customWidth="1"/>
    <col min="13059" max="13060" width="4.625" style="13" customWidth="1"/>
    <col min="13061" max="13061" width="15.625" style="13" customWidth="1"/>
    <col min="13062" max="13062" width="8.875" style="13"/>
    <col min="13063" max="13063" width="15.625" style="13" customWidth="1"/>
    <col min="13064" max="13064" width="11.625" style="13" customWidth="1"/>
    <col min="13065" max="13065" width="8.625" style="13" customWidth="1"/>
    <col min="13066" max="13066" width="2.625" style="13" customWidth="1"/>
    <col min="13067" max="13312" width="8.875" style="13"/>
    <col min="13313" max="13313" width="2.625" style="13" customWidth="1"/>
    <col min="13314" max="13314" width="11.625" style="13" customWidth="1"/>
    <col min="13315" max="13316" width="4.625" style="13" customWidth="1"/>
    <col min="13317" max="13317" width="15.625" style="13" customWidth="1"/>
    <col min="13318" max="13318" width="8.875" style="13"/>
    <col min="13319" max="13319" width="15.625" style="13" customWidth="1"/>
    <col min="13320" max="13320" width="11.625" style="13" customWidth="1"/>
    <col min="13321" max="13321" width="8.625" style="13" customWidth="1"/>
    <col min="13322" max="13322" width="2.625" style="13" customWidth="1"/>
    <col min="13323" max="13568" width="8.875" style="13"/>
    <col min="13569" max="13569" width="2.625" style="13" customWidth="1"/>
    <col min="13570" max="13570" width="11.625" style="13" customWidth="1"/>
    <col min="13571" max="13572" width="4.625" style="13" customWidth="1"/>
    <col min="13573" max="13573" width="15.625" style="13" customWidth="1"/>
    <col min="13574" max="13574" width="8.875" style="13"/>
    <col min="13575" max="13575" width="15.625" style="13" customWidth="1"/>
    <col min="13576" max="13576" width="11.625" style="13" customWidth="1"/>
    <col min="13577" max="13577" width="8.625" style="13" customWidth="1"/>
    <col min="13578" max="13578" width="2.625" style="13" customWidth="1"/>
    <col min="13579" max="13824" width="8.875" style="13"/>
    <col min="13825" max="13825" width="2.625" style="13" customWidth="1"/>
    <col min="13826" max="13826" width="11.625" style="13" customWidth="1"/>
    <col min="13827" max="13828" width="4.625" style="13" customWidth="1"/>
    <col min="13829" max="13829" width="15.625" style="13" customWidth="1"/>
    <col min="13830" max="13830" width="8.875" style="13"/>
    <col min="13831" max="13831" width="15.625" style="13" customWidth="1"/>
    <col min="13832" max="13832" width="11.625" style="13" customWidth="1"/>
    <col min="13833" max="13833" width="8.625" style="13" customWidth="1"/>
    <col min="13834" max="13834" width="2.625" style="13" customWidth="1"/>
    <col min="13835" max="14080" width="8.875" style="13"/>
    <col min="14081" max="14081" width="2.625" style="13" customWidth="1"/>
    <col min="14082" max="14082" width="11.625" style="13" customWidth="1"/>
    <col min="14083" max="14084" width="4.625" style="13" customWidth="1"/>
    <col min="14085" max="14085" width="15.625" style="13" customWidth="1"/>
    <col min="14086" max="14086" width="8.875" style="13"/>
    <col min="14087" max="14087" width="15.625" style="13" customWidth="1"/>
    <col min="14088" max="14088" width="11.625" style="13" customWidth="1"/>
    <col min="14089" max="14089" width="8.625" style="13" customWidth="1"/>
    <col min="14090" max="14090" width="2.625" style="13" customWidth="1"/>
    <col min="14091" max="14336" width="8.875" style="13"/>
    <col min="14337" max="14337" width="2.625" style="13" customWidth="1"/>
    <col min="14338" max="14338" width="11.625" style="13" customWidth="1"/>
    <col min="14339" max="14340" width="4.625" style="13" customWidth="1"/>
    <col min="14341" max="14341" width="15.625" style="13" customWidth="1"/>
    <col min="14342" max="14342" width="8.875" style="13"/>
    <col min="14343" max="14343" width="15.625" style="13" customWidth="1"/>
    <col min="14344" max="14344" width="11.625" style="13" customWidth="1"/>
    <col min="14345" max="14345" width="8.625" style="13" customWidth="1"/>
    <col min="14346" max="14346" width="2.625" style="13" customWidth="1"/>
    <col min="14347" max="14592" width="8.875" style="13"/>
    <col min="14593" max="14593" width="2.625" style="13" customWidth="1"/>
    <col min="14594" max="14594" width="11.625" style="13" customWidth="1"/>
    <col min="14595" max="14596" width="4.625" style="13" customWidth="1"/>
    <col min="14597" max="14597" width="15.625" style="13" customWidth="1"/>
    <col min="14598" max="14598" width="8.875" style="13"/>
    <col min="14599" max="14599" width="15.625" style="13" customWidth="1"/>
    <col min="14600" max="14600" width="11.625" style="13" customWidth="1"/>
    <col min="14601" max="14601" width="8.625" style="13" customWidth="1"/>
    <col min="14602" max="14602" width="2.625" style="13" customWidth="1"/>
    <col min="14603" max="14848" width="8.875" style="13"/>
    <col min="14849" max="14849" width="2.625" style="13" customWidth="1"/>
    <col min="14850" max="14850" width="11.625" style="13" customWidth="1"/>
    <col min="14851" max="14852" width="4.625" style="13" customWidth="1"/>
    <col min="14853" max="14853" width="15.625" style="13" customWidth="1"/>
    <col min="14854" max="14854" width="8.875" style="13"/>
    <col min="14855" max="14855" width="15.625" style="13" customWidth="1"/>
    <col min="14856" max="14856" width="11.625" style="13" customWidth="1"/>
    <col min="14857" max="14857" width="8.625" style="13" customWidth="1"/>
    <col min="14858" max="14858" width="2.625" style="13" customWidth="1"/>
    <col min="14859" max="15104" width="8.875" style="13"/>
    <col min="15105" max="15105" width="2.625" style="13" customWidth="1"/>
    <col min="15106" max="15106" width="11.625" style="13" customWidth="1"/>
    <col min="15107" max="15108" width="4.625" style="13" customWidth="1"/>
    <col min="15109" max="15109" width="15.625" style="13" customWidth="1"/>
    <col min="15110" max="15110" width="8.875" style="13"/>
    <col min="15111" max="15111" width="15.625" style="13" customWidth="1"/>
    <col min="15112" max="15112" width="11.625" style="13" customWidth="1"/>
    <col min="15113" max="15113" width="8.625" style="13" customWidth="1"/>
    <col min="15114" max="15114" width="2.625" style="13" customWidth="1"/>
    <col min="15115" max="15360" width="8.875" style="13"/>
    <col min="15361" max="15361" width="2.625" style="13" customWidth="1"/>
    <col min="15362" max="15362" width="11.625" style="13" customWidth="1"/>
    <col min="15363" max="15364" width="4.625" style="13" customWidth="1"/>
    <col min="15365" max="15365" width="15.625" style="13" customWidth="1"/>
    <col min="15366" max="15366" width="8.875" style="13"/>
    <col min="15367" max="15367" width="15.625" style="13" customWidth="1"/>
    <col min="15368" max="15368" width="11.625" style="13" customWidth="1"/>
    <col min="15369" max="15369" width="8.625" style="13" customWidth="1"/>
    <col min="15370" max="15370" width="2.625" style="13" customWidth="1"/>
    <col min="15371" max="15616" width="8.875" style="13"/>
    <col min="15617" max="15617" width="2.625" style="13" customWidth="1"/>
    <col min="15618" max="15618" width="11.625" style="13" customWidth="1"/>
    <col min="15619" max="15620" width="4.625" style="13" customWidth="1"/>
    <col min="15621" max="15621" width="15.625" style="13" customWidth="1"/>
    <col min="15622" max="15622" width="8.875" style="13"/>
    <col min="15623" max="15623" width="15.625" style="13" customWidth="1"/>
    <col min="15624" max="15624" width="11.625" style="13" customWidth="1"/>
    <col min="15625" max="15625" width="8.625" style="13" customWidth="1"/>
    <col min="15626" max="15626" width="2.625" style="13" customWidth="1"/>
    <col min="15627" max="15872" width="8.875" style="13"/>
    <col min="15873" max="15873" width="2.625" style="13" customWidth="1"/>
    <col min="15874" max="15874" width="11.625" style="13" customWidth="1"/>
    <col min="15875" max="15876" width="4.625" style="13" customWidth="1"/>
    <col min="15877" max="15877" width="15.625" style="13" customWidth="1"/>
    <col min="15878" max="15878" width="8.875" style="13"/>
    <col min="15879" max="15879" width="15.625" style="13" customWidth="1"/>
    <col min="15880" max="15880" width="11.625" style="13" customWidth="1"/>
    <col min="15881" max="15881" width="8.625" style="13" customWidth="1"/>
    <col min="15882" max="15882" width="2.625" style="13" customWidth="1"/>
    <col min="15883" max="16128" width="8.875" style="13"/>
    <col min="16129" max="16129" width="2.625" style="13" customWidth="1"/>
    <col min="16130" max="16130" width="11.625" style="13" customWidth="1"/>
    <col min="16131" max="16132" width="4.625" style="13" customWidth="1"/>
    <col min="16133" max="16133" width="15.625" style="13" customWidth="1"/>
    <col min="16134" max="16134" width="8.875" style="13"/>
    <col min="16135" max="16135" width="15.625" style="13" customWidth="1"/>
    <col min="16136" max="16136" width="11.625" style="13" customWidth="1"/>
    <col min="16137" max="16137" width="8.625" style="13" customWidth="1"/>
    <col min="16138" max="16138" width="2.625" style="13" customWidth="1"/>
    <col min="16139" max="16384" width="8.875" style="13"/>
  </cols>
  <sheetData>
    <row r="1" spans="1:10" ht="25.15" customHeight="1">
      <c r="H1" s="159"/>
      <c r="I1" s="160" t="s">
        <v>0</v>
      </c>
      <c r="J1" s="159"/>
    </row>
    <row r="2" spans="1:10" s="14" customFormat="1" ht="24.95" customHeight="1">
      <c r="B2" s="225" t="s">
        <v>1</v>
      </c>
      <c r="C2" s="225"/>
      <c r="D2" s="225"/>
      <c r="E2" s="225"/>
      <c r="F2" s="225"/>
      <c r="G2" s="225"/>
      <c r="H2" s="225"/>
      <c r="I2" s="225"/>
      <c r="J2" s="225"/>
    </row>
    <row r="3" spans="1:10" ht="24.95" customHeight="1">
      <c r="A3" s="14"/>
      <c r="B3" s="15" t="s">
        <v>2</v>
      </c>
      <c r="C3" s="14"/>
      <c r="D3" s="14"/>
      <c r="E3" s="14"/>
      <c r="F3" s="14"/>
      <c r="H3" s="14"/>
      <c r="I3" s="14"/>
      <c r="J3" s="14"/>
    </row>
    <row r="4" spans="1:10" ht="20.100000000000001" customHeight="1">
      <c r="A4" s="14"/>
      <c r="B4" s="221" t="s">
        <v>3</v>
      </c>
      <c r="C4" s="222"/>
      <c r="D4" s="222"/>
      <c r="E4" s="222"/>
      <c r="F4" s="222"/>
      <c r="G4" s="149" t="s">
        <v>4</v>
      </c>
      <c r="H4" s="223" t="s">
        <v>5</v>
      </c>
      <c r="I4" s="224"/>
      <c r="J4" s="14"/>
    </row>
    <row r="5" spans="1:10" ht="20.100000000000001" customHeight="1">
      <c r="A5" s="14"/>
      <c r="B5" s="16" t="s">
        <v>6</v>
      </c>
      <c r="C5" s="17"/>
      <c r="D5" s="17"/>
      <c r="E5" s="17"/>
      <c r="F5" s="18" t="s">
        <v>7</v>
      </c>
      <c r="G5" s="19"/>
      <c r="H5" s="17"/>
      <c r="I5" s="20"/>
      <c r="J5" s="14"/>
    </row>
    <row r="6" spans="1:10" ht="20.100000000000001" customHeight="1">
      <c r="A6" s="14"/>
      <c r="B6" s="226" t="s">
        <v>8</v>
      </c>
      <c r="C6" s="229" t="s">
        <v>9</v>
      </c>
      <c r="D6" s="21" t="s">
        <v>10</v>
      </c>
      <c r="E6" s="21"/>
      <c r="F6" s="22" t="s">
        <v>7</v>
      </c>
      <c r="G6" s="23"/>
      <c r="H6" s="232"/>
      <c r="I6" s="233"/>
      <c r="J6" s="14"/>
    </row>
    <row r="7" spans="1:10" ht="20.100000000000001" customHeight="1">
      <c r="A7" s="14"/>
      <c r="B7" s="227"/>
      <c r="C7" s="230"/>
      <c r="D7" s="24" t="s">
        <v>11</v>
      </c>
      <c r="E7" s="24"/>
      <c r="F7" s="25" t="s">
        <v>12</v>
      </c>
      <c r="G7" s="26"/>
      <c r="H7" s="27"/>
      <c r="I7" s="28"/>
      <c r="J7" s="14"/>
    </row>
    <row r="8" spans="1:10" ht="20.100000000000001" customHeight="1">
      <c r="A8" s="14"/>
      <c r="B8" s="227"/>
      <c r="C8" s="231"/>
      <c r="D8" s="29"/>
      <c r="E8" s="25" t="s">
        <v>13</v>
      </c>
      <c r="F8" s="30" t="s">
        <v>12</v>
      </c>
      <c r="G8" s="26">
        <f>SUM(G6:G7)</f>
        <v>0</v>
      </c>
      <c r="H8" s="31"/>
      <c r="I8" s="32"/>
      <c r="J8" s="14"/>
    </row>
    <row r="9" spans="1:10" ht="20.100000000000001" customHeight="1">
      <c r="A9" s="14"/>
      <c r="B9" s="227"/>
      <c r="C9" s="234" t="s">
        <v>14</v>
      </c>
      <c r="D9" s="237" t="s">
        <v>15</v>
      </c>
      <c r="E9" s="33"/>
      <c r="F9" s="34" t="s">
        <v>7</v>
      </c>
      <c r="G9" s="26"/>
      <c r="H9" s="240"/>
      <c r="I9" s="241"/>
      <c r="J9" s="14"/>
    </row>
    <row r="10" spans="1:10" ht="20.100000000000001" customHeight="1">
      <c r="A10" s="14"/>
      <c r="B10" s="227"/>
      <c r="C10" s="235"/>
      <c r="D10" s="238"/>
      <c r="E10" s="35"/>
      <c r="F10" s="34" t="s">
        <v>7</v>
      </c>
      <c r="G10" s="36"/>
      <c r="H10" s="37"/>
      <c r="I10" s="38"/>
      <c r="J10" s="14"/>
    </row>
    <row r="11" spans="1:10" ht="20.100000000000001" customHeight="1">
      <c r="A11" s="14"/>
      <c r="B11" s="227"/>
      <c r="C11" s="235"/>
      <c r="D11" s="238"/>
      <c r="E11" s="35"/>
      <c r="F11" s="34" t="s">
        <v>7</v>
      </c>
      <c r="G11" s="36"/>
      <c r="H11" s="37"/>
      <c r="I11" s="38"/>
      <c r="J11" s="14"/>
    </row>
    <row r="12" spans="1:10" ht="20.100000000000001" customHeight="1">
      <c r="A12" s="14"/>
      <c r="B12" s="227"/>
      <c r="C12" s="235"/>
      <c r="D12" s="238"/>
      <c r="E12" s="35"/>
      <c r="F12" s="34" t="s">
        <v>7</v>
      </c>
      <c r="G12" s="36"/>
      <c r="H12" s="37"/>
      <c r="I12" s="38"/>
      <c r="J12" s="14"/>
    </row>
    <row r="13" spans="1:10" ht="20.100000000000001" customHeight="1">
      <c r="A13" s="14"/>
      <c r="B13" s="227"/>
      <c r="C13" s="235"/>
      <c r="D13" s="238"/>
      <c r="E13" s="35"/>
      <c r="F13" s="34" t="s">
        <v>7</v>
      </c>
      <c r="G13" s="36"/>
      <c r="H13" s="37"/>
      <c r="I13" s="38"/>
      <c r="J13" s="14"/>
    </row>
    <row r="14" spans="1:10" ht="20.100000000000001" customHeight="1">
      <c r="A14" s="14"/>
      <c r="B14" s="227"/>
      <c r="C14" s="235"/>
      <c r="D14" s="239"/>
      <c r="E14" s="25" t="s">
        <v>13</v>
      </c>
      <c r="F14" s="34" t="s">
        <v>7</v>
      </c>
      <c r="G14" s="36">
        <f>SUM(G9:G13)</f>
        <v>0</v>
      </c>
      <c r="H14" s="37"/>
      <c r="I14" s="38"/>
      <c r="J14" s="14"/>
    </row>
    <row r="15" spans="1:10" ht="20.100000000000001" customHeight="1">
      <c r="A15" s="14"/>
      <c r="B15" s="227"/>
      <c r="C15" s="235"/>
      <c r="D15" s="39" t="s">
        <v>16</v>
      </c>
      <c r="E15" s="35"/>
      <c r="F15" s="34" t="s">
        <v>7</v>
      </c>
      <c r="G15" s="36"/>
      <c r="H15" s="37"/>
      <c r="I15" s="38"/>
      <c r="J15" s="14"/>
    </row>
    <row r="16" spans="1:10" ht="20.100000000000001" customHeight="1">
      <c r="A16" s="14"/>
      <c r="B16" s="227"/>
      <c r="C16" s="235"/>
      <c r="D16" s="24" t="s">
        <v>17</v>
      </c>
      <c r="E16" s="33"/>
      <c r="F16" s="34" t="s">
        <v>7</v>
      </c>
      <c r="G16" s="36"/>
      <c r="H16" s="37"/>
      <c r="I16" s="38"/>
      <c r="J16" s="14"/>
    </row>
    <row r="17" spans="1:10" ht="20.100000000000001" customHeight="1">
      <c r="A17" s="14"/>
      <c r="B17" s="227"/>
      <c r="C17" s="236"/>
      <c r="D17" s="40"/>
      <c r="E17" s="41" t="s">
        <v>13</v>
      </c>
      <c r="F17" s="34" t="s">
        <v>7</v>
      </c>
      <c r="G17" s="36">
        <f>SUM(G14:G16)</f>
        <v>0</v>
      </c>
      <c r="H17" s="37"/>
      <c r="I17" s="38"/>
      <c r="J17" s="14"/>
    </row>
    <row r="18" spans="1:10" ht="20.100000000000001" customHeight="1">
      <c r="A18" s="14"/>
      <c r="B18" s="227"/>
      <c r="C18" s="234" t="s">
        <v>18</v>
      </c>
      <c r="D18" s="237" t="s">
        <v>15</v>
      </c>
      <c r="E18" s="33"/>
      <c r="F18" s="34" t="s">
        <v>7</v>
      </c>
      <c r="G18" s="26"/>
      <c r="H18" s="240"/>
      <c r="I18" s="241"/>
      <c r="J18" s="14"/>
    </row>
    <row r="19" spans="1:10" ht="20.100000000000001" customHeight="1">
      <c r="A19" s="14"/>
      <c r="B19" s="227"/>
      <c r="C19" s="235"/>
      <c r="D19" s="238"/>
      <c r="E19" s="35"/>
      <c r="F19" s="34" t="s">
        <v>7</v>
      </c>
      <c r="G19" s="36"/>
      <c r="H19" s="37"/>
      <c r="I19" s="38"/>
      <c r="J19" s="14"/>
    </row>
    <row r="20" spans="1:10" ht="20.100000000000001" customHeight="1">
      <c r="A20" s="14"/>
      <c r="B20" s="227"/>
      <c r="C20" s="235"/>
      <c r="D20" s="238"/>
      <c r="E20" s="35"/>
      <c r="F20" s="34" t="s">
        <v>7</v>
      </c>
      <c r="G20" s="36"/>
      <c r="H20" s="37"/>
      <c r="I20" s="38"/>
      <c r="J20" s="14"/>
    </row>
    <row r="21" spans="1:10" ht="20.100000000000001" customHeight="1">
      <c r="A21" s="14"/>
      <c r="B21" s="227"/>
      <c r="C21" s="235"/>
      <c r="D21" s="238"/>
      <c r="E21" s="35"/>
      <c r="F21" s="34" t="s">
        <v>7</v>
      </c>
      <c r="G21" s="36"/>
      <c r="H21" s="37"/>
      <c r="I21" s="38"/>
      <c r="J21" s="14"/>
    </row>
    <row r="22" spans="1:10" ht="20.100000000000001" customHeight="1">
      <c r="A22" s="14"/>
      <c r="B22" s="227"/>
      <c r="C22" s="235"/>
      <c r="D22" s="238"/>
      <c r="E22" s="35"/>
      <c r="F22" s="34" t="s">
        <v>7</v>
      </c>
      <c r="G22" s="36"/>
      <c r="H22" s="37"/>
      <c r="I22" s="38"/>
      <c r="J22" s="14"/>
    </row>
    <row r="23" spans="1:10" ht="20.100000000000001" customHeight="1">
      <c r="A23" s="14"/>
      <c r="B23" s="227"/>
      <c r="C23" s="235"/>
      <c r="D23" s="239"/>
      <c r="E23" s="25" t="s">
        <v>13</v>
      </c>
      <c r="F23" s="34" t="s">
        <v>7</v>
      </c>
      <c r="G23" s="36">
        <f>SUM(G18:G22)</f>
        <v>0</v>
      </c>
      <c r="H23" s="37"/>
      <c r="I23" s="38"/>
      <c r="J23" s="14"/>
    </row>
    <row r="24" spans="1:10" ht="20.100000000000001" customHeight="1">
      <c r="A24" s="14"/>
      <c r="B24" s="227"/>
      <c r="C24" s="235"/>
      <c r="D24" s="39" t="s">
        <v>16</v>
      </c>
      <c r="E24" s="35"/>
      <c r="F24" s="34" t="s">
        <v>7</v>
      </c>
      <c r="G24" s="36"/>
      <c r="H24" s="37"/>
      <c r="I24" s="38"/>
      <c r="J24" s="14"/>
    </row>
    <row r="25" spans="1:10" ht="20.100000000000001" customHeight="1">
      <c r="A25" s="14"/>
      <c r="B25" s="227"/>
      <c r="C25" s="235"/>
      <c r="D25" s="24" t="s">
        <v>17</v>
      </c>
      <c r="E25" s="33"/>
      <c r="F25" s="34" t="s">
        <v>7</v>
      </c>
      <c r="G25" s="36"/>
      <c r="H25" s="37"/>
      <c r="I25" s="38"/>
      <c r="J25" s="14"/>
    </row>
    <row r="26" spans="1:10" ht="20.100000000000001" customHeight="1">
      <c r="A26" s="14"/>
      <c r="B26" s="227"/>
      <c r="C26" s="242"/>
      <c r="D26" s="42"/>
      <c r="E26" s="43" t="s">
        <v>13</v>
      </c>
      <c r="F26" s="43" t="s">
        <v>7</v>
      </c>
      <c r="G26" s="44">
        <f>SUM(G23:G25)</f>
        <v>0</v>
      </c>
      <c r="H26" s="45"/>
      <c r="I26" s="46"/>
      <c r="J26" s="14"/>
    </row>
    <row r="27" spans="1:10" ht="20.100000000000001" customHeight="1">
      <c r="A27" s="14"/>
      <c r="B27" s="228"/>
      <c r="C27" s="43" t="s">
        <v>13</v>
      </c>
      <c r="D27" s="43"/>
      <c r="E27" s="43"/>
      <c r="F27" s="43" t="s">
        <v>7</v>
      </c>
      <c r="G27" s="47">
        <f>G26+G17+G8</f>
        <v>0</v>
      </c>
      <c r="H27" s="48"/>
      <c r="I27" s="49"/>
      <c r="J27" s="14"/>
    </row>
    <row r="28" spans="1:10" ht="20.100000000000001" customHeight="1" thickBot="1">
      <c r="A28" s="14"/>
      <c r="B28" s="50" t="s">
        <v>19</v>
      </c>
      <c r="C28" s="41"/>
      <c r="D28" s="41"/>
      <c r="E28" s="41"/>
      <c r="F28" s="41" t="s">
        <v>12</v>
      </c>
      <c r="G28" s="51"/>
      <c r="H28" s="14"/>
      <c r="I28" s="52"/>
      <c r="J28" s="14"/>
    </row>
    <row r="29" spans="1:10" ht="20.100000000000001" customHeight="1" thickTop="1">
      <c r="A29" s="14"/>
      <c r="B29" s="53" t="s">
        <v>20</v>
      </c>
      <c r="C29" s="54"/>
      <c r="D29" s="54"/>
      <c r="E29" s="54"/>
      <c r="F29" s="55" t="s">
        <v>7</v>
      </c>
      <c r="G29" s="56">
        <f>G5+G27+G28</f>
        <v>0</v>
      </c>
      <c r="H29" s="54" t="s">
        <v>21</v>
      </c>
      <c r="I29" s="57"/>
      <c r="J29" s="14"/>
    </row>
    <row r="30" spans="1:10" ht="20.100000000000001" customHeight="1">
      <c r="A30" s="14"/>
      <c r="B30" s="58" t="s">
        <v>22</v>
      </c>
      <c r="C30" s="48"/>
      <c r="D30" s="48"/>
      <c r="E30" s="48"/>
      <c r="F30" s="43" t="s">
        <v>7</v>
      </c>
      <c r="G30" s="47">
        <f>G29*1.08</f>
        <v>0</v>
      </c>
      <c r="H30" s="59" t="s">
        <v>23</v>
      </c>
      <c r="I30" s="60">
        <v>0.1</v>
      </c>
      <c r="J30" s="14"/>
    </row>
    <row r="31" spans="1:10" ht="9.9499999999999993" customHeight="1">
      <c r="A31" s="14"/>
      <c r="B31" s="14"/>
      <c r="C31" s="14"/>
      <c r="D31" s="14"/>
      <c r="E31" s="14"/>
      <c r="F31" s="14"/>
      <c r="H31" s="14"/>
      <c r="I31" s="14"/>
      <c r="J31" s="14"/>
    </row>
    <row r="32" spans="1:10" ht="24.95" customHeight="1">
      <c r="A32" s="14"/>
      <c r="B32" s="15" t="s">
        <v>24</v>
      </c>
      <c r="C32" s="14"/>
      <c r="D32" s="14"/>
      <c r="E32" s="14"/>
      <c r="F32" s="14"/>
      <c r="H32" s="14"/>
      <c r="I32" s="14"/>
      <c r="J32" s="14"/>
    </row>
    <row r="33" spans="1:10" ht="20.100000000000001" customHeight="1">
      <c r="A33" s="14"/>
      <c r="B33" s="221" t="s">
        <v>3</v>
      </c>
      <c r="C33" s="222"/>
      <c r="D33" s="222"/>
      <c r="E33" s="222"/>
      <c r="F33" s="222"/>
      <c r="G33" s="149" t="s">
        <v>4</v>
      </c>
      <c r="H33" s="223" t="s">
        <v>5</v>
      </c>
      <c r="I33" s="224"/>
      <c r="J33" s="14"/>
    </row>
    <row r="34" spans="1:10" ht="20.100000000000001" customHeight="1" thickBot="1">
      <c r="A34" s="14"/>
      <c r="B34" s="16" t="s">
        <v>25</v>
      </c>
      <c r="C34" s="17"/>
      <c r="D34" s="17"/>
      <c r="E34" s="17"/>
      <c r="F34" s="18" t="s">
        <v>7</v>
      </c>
      <c r="G34" s="19"/>
      <c r="H34" s="17"/>
      <c r="I34" s="20"/>
      <c r="J34" s="14"/>
    </row>
    <row r="35" spans="1:10" ht="20.100000000000001" customHeight="1" thickTop="1">
      <c r="A35" s="14"/>
      <c r="B35" s="53" t="s">
        <v>26</v>
      </c>
      <c r="C35" s="54"/>
      <c r="D35" s="54"/>
      <c r="E35" s="54"/>
      <c r="F35" s="55" t="s">
        <v>7</v>
      </c>
      <c r="G35" s="56">
        <f>G34</f>
        <v>0</v>
      </c>
      <c r="H35" s="54"/>
      <c r="I35" s="57"/>
      <c r="J35" s="14"/>
    </row>
    <row r="36" spans="1:10" ht="20.100000000000001" customHeight="1">
      <c r="A36" s="14"/>
      <c r="B36" s="58" t="s">
        <v>27</v>
      </c>
      <c r="C36" s="48"/>
      <c r="D36" s="48"/>
      <c r="E36" s="48"/>
      <c r="F36" s="43" t="s">
        <v>7</v>
      </c>
      <c r="G36" s="47">
        <f>G35*1.08</f>
        <v>0</v>
      </c>
      <c r="H36" s="59" t="s">
        <v>23</v>
      </c>
      <c r="I36" s="60">
        <v>0.1</v>
      </c>
      <c r="J36" s="14"/>
    </row>
    <row r="37" spans="1:10" ht="15" customHeight="1">
      <c r="A37" s="14"/>
      <c r="B37" s="14"/>
      <c r="C37" s="14"/>
      <c r="D37" s="14"/>
      <c r="E37" s="14"/>
      <c r="F37" s="41"/>
      <c r="G37" s="61"/>
      <c r="H37" s="62"/>
      <c r="I37" s="63"/>
      <c r="J37" s="14"/>
    </row>
    <row r="38" spans="1:10" ht="9.9499999999999993" customHeight="1">
      <c r="A38" s="14"/>
      <c r="B38" s="14"/>
      <c r="C38" s="14"/>
      <c r="D38" s="14"/>
      <c r="E38" s="14"/>
      <c r="F38" s="14"/>
      <c r="H38" s="14"/>
      <c r="I38" s="14"/>
      <c r="J38" s="14"/>
    </row>
  </sheetData>
  <mergeCells count="14">
    <mergeCell ref="B33:F33"/>
    <mergeCell ref="H33:I33"/>
    <mergeCell ref="B2:J2"/>
    <mergeCell ref="B4:F4"/>
    <mergeCell ref="H4:I4"/>
    <mergeCell ref="B6:B27"/>
    <mergeCell ref="C6:C8"/>
    <mergeCell ref="H6:I6"/>
    <mergeCell ref="C9:C17"/>
    <mergeCell ref="D9:D14"/>
    <mergeCell ref="H9:I9"/>
    <mergeCell ref="C18:C26"/>
    <mergeCell ref="D18:D23"/>
    <mergeCell ref="H18:I18"/>
  </mergeCells>
  <phoneticPr fontId="3"/>
  <printOptions horizontalCentered="1"/>
  <pageMargins left="0.70866141732283472" right="0.31496062992125984"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6D94A-ADDE-4988-A6BF-CFAB2263143B}">
  <sheetPr codeName="Sheet2">
    <pageSetUpPr fitToPage="1"/>
  </sheetPr>
  <dimension ref="A1:AC78"/>
  <sheetViews>
    <sheetView showGridLines="0" tabSelected="1" view="pageBreakPreview" topLeftCell="A38" zoomScaleNormal="85" zoomScaleSheetLayoutView="100" workbookViewId="0">
      <selection activeCell="W43" sqref="W43"/>
    </sheetView>
  </sheetViews>
  <sheetFormatPr defaultColWidth="8.875" defaultRowHeight="12"/>
  <cols>
    <col min="1" max="2" width="2.75" style="74" customWidth="1"/>
    <col min="3" max="3" width="6.75" style="74" customWidth="1"/>
    <col min="4" max="4" width="14.125" style="74" customWidth="1"/>
    <col min="5" max="5" width="9.75" style="74" customWidth="1"/>
    <col min="6" max="6" width="8.75" style="74" customWidth="1"/>
    <col min="7" max="8" width="8.875" style="74"/>
    <col min="9" max="28" width="9.75" style="74" customWidth="1"/>
    <col min="29" max="29" width="11.25" style="74" bestFit="1" customWidth="1"/>
    <col min="30" max="256" width="8.875" style="74"/>
    <col min="257" max="258" width="2.75" style="74" customWidth="1"/>
    <col min="259" max="259" width="6.75" style="74" customWidth="1"/>
    <col min="260" max="260" width="12.625" style="74" customWidth="1"/>
    <col min="261" max="261" width="9.75" style="74" customWidth="1"/>
    <col min="262" max="262" width="8.75" style="74" customWidth="1"/>
    <col min="263" max="264" width="8.875" style="74"/>
    <col min="265" max="284" width="9.75" style="74" customWidth="1"/>
    <col min="285" max="512" width="8.875" style="74"/>
    <col min="513" max="514" width="2.75" style="74" customWidth="1"/>
    <col min="515" max="515" width="6.75" style="74" customWidth="1"/>
    <col min="516" max="516" width="12.625" style="74" customWidth="1"/>
    <col min="517" max="517" width="9.75" style="74" customWidth="1"/>
    <col min="518" max="518" width="8.75" style="74" customWidth="1"/>
    <col min="519" max="520" width="8.875" style="74"/>
    <col min="521" max="540" width="9.75" style="74" customWidth="1"/>
    <col min="541" max="768" width="8.875" style="74"/>
    <col min="769" max="770" width="2.75" style="74" customWidth="1"/>
    <col min="771" max="771" width="6.75" style="74" customWidth="1"/>
    <col min="772" max="772" width="12.625" style="74" customWidth="1"/>
    <col min="773" max="773" width="9.75" style="74" customWidth="1"/>
    <col min="774" max="774" width="8.75" style="74" customWidth="1"/>
    <col min="775" max="776" width="8.875" style="74"/>
    <col min="777" max="796" width="9.75" style="74" customWidth="1"/>
    <col min="797" max="1024" width="8.875" style="74"/>
    <col min="1025" max="1026" width="2.75" style="74" customWidth="1"/>
    <col min="1027" max="1027" width="6.75" style="74" customWidth="1"/>
    <col min="1028" max="1028" width="12.625" style="74" customWidth="1"/>
    <col min="1029" max="1029" width="9.75" style="74" customWidth="1"/>
    <col min="1030" max="1030" width="8.75" style="74" customWidth="1"/>
    <col min="1031" max="1032" width="8.875" style="74"/>
    <col min="1033" max="1052" width="9.75" style="74" customWidth="1"/>
    <col min="1053" max="1280" width="8.875" style="74"/>
    <col min="1281" max="1282" width="2.75" style="74" customWidth="1"/>
    <col min="1283" max="1283" width="6.75" style="74" customWidth="1"/>
    <col min="1284" max="1284" width="12.625" style="74" customWidth="1"/>
    <col min="1285" max="1285" width="9.75" style="74" customWidth="1"/>
    <col min="1286" max="1286" width="8.75" style="74" customWidth="1"/>
    <col min="1287" max="1288" width="8.875" style="74"/>
    <col min="1289" max="1308" width="9.75" style="74" customWidth="1"/>
    <col min="1309" max="1536" width="8.875" style="74"/>
    <col min="1537" max="1538" width="2.75" style="74" customWidth="1"/>
    <col min="1539" max="1539" width="6.75" style="74" customWidth="1"/>
    <col min="1540" max="1540" width="12.625" style="74" customWidth="1"/>
    <col min="1541" max="1541" width="9.75" style="74" customWidth="1"/>
    <col min="1542" max="1542" width="8.75" style="74" customWidth="1"/>
    <col min="1543" max="1544" width="8.875" style="74"/>
    <col min="1545" max="1564" width="9.75" style="74" customWidth="1"/>
    <col min="1565" max="1792" width="8.875" style="74"/>
    <col min="1793" max="1794" width="2.75" style="74" customWidth="1"/>
    <col min="1795" max="1795" width="6.75" style="74" customWidth="1"/>
    <col min="1796" max="1796" width="12.625" style="74" customWidth="1"/>
    <col min="1797" max="1797" width="9.75" style="74" customWidth="1"/>
    <col min="1798" max="1798" width="8.75" style="74" customWidth="1"/>
    <col min="1799" max="1800" width="8.875" style="74"/>
    <col min="1801" max="1820" width="9.75" style="74" customWidth="1"/>
    <col min="1821" max="2048" width="8.875" style="74"/>
    <col min="2049" max="2050" width="2.75" style="74" customWidth="1"/>
    <col min="2051" max="2051" width="6.75" style="74" customWidth="1"/>
    <col min="2052" max="2052" width="12.625" style="74" customWidth="1"/>
    <col min="2053" max="2053" width="9.75" style="74" customWidth="1"/>
    <col min="2054" max="2054" width="8.75" style="74" customWidth="1"/>
    <col min="2055" max="2056" width="8.875" style="74"/>
    <col min="2057" max="2076" width="9.75" style="74" customWidth="1"/>
    <col min="2077" max="2304" width="8.875" style="74"/>
    <col min="2305" max="2306" width="2.75" style="74" customWidth="1"/>
    <col min="2307" max="2307" width="6.75" style="74" customWidth="1"/>
    <col min="2308" max="2308" width="12.625" style="74" customWidth="1"/>
    <col min="2309" max="2309" width="9.75" style="74" customWidth="1"/>
    <col min="2310" max="2310" width="8.75" style="74" customWidth="1"/>
    <col min="2311" max="2312" width="8.875" style="74"/>
    <col min="2313" max="2332" width="9.75" style="74" customWidth="1"/>
    <col min="2333" max="2560" width="8.875" style="74"/>
    <col min="2561" max="2562" width="2.75" style="74" customWidth="1"/>
    <col min="2563" max="2563" width="6.75" style="74" customWidth="1"/>
    <col min="2564" max="2564" width="12.625" style="74" customWidth="1"/>
    <col min="2565" max="2565" width="9.75" style="74" customWidth="1"/>
    <col min="2566" max="2566" width="8.75" style="74" customWidth="1"/>
    <col min="2567" max="2568" width="8.875" style="74"/>
    <col min="2569" max="2588" width="9.75" style="74" customWidth="1"/>
    <col min="2589" max="2816" width="8.875" style="74"/>
    <col min="2817" max="2818" width="2.75" style="74" customWidth="1"/>
    <col min="2819" max="2819" width="6.75" style="74" customWidth="1"/>
    <col min="2820" max="2820" width="12.625" style="74" customWidth="1"/>
    <col min="2821" max="2821" width="9.75" style="74" customWidth="1"/>
    <col min="2822" max="2822" width="8.75" style="74" customWidth="1"/>
    <col min="2823" max="2824" width="8.875" style="74"/>
    <col min="2825" max="2844" width="9.75" style="74" customWidth="1"/>
    <col min="2845" max="3072" width="8.875" style="74"/>
    <col min="3073" max="3074" width="2.75" style="74" customWidth="1"/>
    <col min="3075" max="3075" width="6.75" style="74" customWidth="1"/>
    <col min="3076" max="3076" width="12.625" style="74" customWidth="1"/>
    <col min="3077" max="3077" width="9.75" style="74" customWidth="1"/>
    <col min="3078" max="3078" width="8.75" style="74" customWidth="1"/>
    <col min="3079" max="3080" width="8.875" style="74"/>
    <col min="3081" max="3100" width="9.75" style="74" customWidth="1"/>
    <col min="3101" max="3328" width="8.875" style="74"/>
    <col min="3329" max="3330" width="2.75" style="74" customWidth="1"/>
    <col min="3331" max="3331" width="6.75" style="74" customWidth="1"/>
    <col min="3332" max="3332" width="12.625" style="74" customWidth="1"/>
    <col min="3333" max="3333" width="9.75" style="74" customWidth="1"/>
    <col min="3334" max="3334" width="8.75" style="74" customWidth="1"/>
    <col min="3335" max="3336" width="8.875" style="74"/>
    <col min="3337" max="3356" width="9.75" style="74" customWidth="1"/>
    <col min="3357" max="3584" width="8.875" style="74"/>
    <col min="3585" max="3586" width="2.75" style="74" customWidth="1"/>
    <col min="3587" max="3587" width="6.75" style="74" customWidth="1"/>
    <col min="3588" max="3588" width="12.625" style="74" customWidth="1"/>
    <col min="3589" max="3589" width="9.75" style="74" customWidth="1"/>
    <col min="3590" max="3590" width="8.75" style="74" customWidth="1"/>
    <col min="3591" max="3592" width="8.875" style="74"/>
    <col min="3593" max="3612" width="9.75" style="74" customWidth="1"/>
    <col min="3613" max="3840" width="8.875" style="74"/>
    <col min="3841" max="3842" width="2.75" style="74" customWidth="1"/>
    <col min="3843" max="3843" width="6.75" style="74" customWidth="1"/>
    <col min="3844" max="3844" width="12.625" style="74" customWidth="1"/>
    <col min="3845" max="3845" width="9.75" style="74" customWidth="1"/>
    <col min="3846" max="3846" width="8.75" style="74" customWidth="1"/>
    <col min="3847" max="3848" width="8.875" style="74"/>
    <col min="3849" max="3868" width="9.75" style="74" customWidth="1"/>
    <col min="3869" max="4096" width="8.875" style="74"/>
    <col min="4097" max="4098" width="2.75" style="74" customWidth="1"/>
    <col min="4099" max="4099" width="6.75" style="74" customWidth="1"/>
    <col min="4100" max="4100" width="12.625" style="74" customWidth="1"/>
    <col min="4101" max="4101" width="9.75" style="74" customWidth="1"/>
    <col min="4102" max="4102" width="8.75" style="74" customWidth="1"/>
    <col min="4103" max="4104" width="8.875" style="74"/>
    <col min="4105" max="4124" width="9.75" style="74" customWidth="1"/>
    <col min="4125" max="4352" width="8.875" style="74"/>
    <col min="4353" max="4354" width="2.75" style="74" customWidth="1"/>
    <col min="4355" max="4355" width="6.75" style="74" customWidth="1"/>
    <col min="4356" max="4356" width="12.625" style="74" customWidth="1"/>
    <col min="4357" max="4357" width="9.75" style="74" customWidth="1"/>
    <col min="4358" max="4358" width="8.75" style="74" customWidth="1"/>
    <col min="4359" max="4360" width="8.875" style="74"/>
    <col min="4361" max="4380" width="9.75" style="74" customWidth="1"/>
    <col min="4381" max="4608" width="8.875" style="74"/>
    <col min="4609" max="4610" width="2.75" style="74" customWidth="1"/>
    <col min="4611" max="4611" width="6.75" style="74" customWidth="1"/>
    <col min="4612" max="4612" width="12.625" style="74" customWidth="1"/>
    <col min="4613" max="4613" width="9.75" style="74" customWidth="1"/>
    <col min="4614" max="4614" width="8.75" style="74" customWidth="1"/>
    <col min="4615" max="4616" width="8.875" style="74"/>
    <col min="4617" max="4636" width="9.75" style="74" customWidth="1"/>
    <col min="4637" max="4864" width="8.875" style="74"/>
    <col min="4865" max="4866" width="2.75" style="74" customWidth="1"/>
    <col min="4867" max="4867" width="6.75" style="74" customWidth="1"/>
    <col min="4868" max="4868" width="12.625" style="74" customWidth="1"/>
    <col min="4869" max="4869" width="9.75" style="74" customWidth="1"/>
    <col min="4870" max="4870" width="8.75" style="74" customWidth="1"/>
    <col min="4871" max="4872" width="8.875" style="74"/>
    <col min="4873" max="4892" width="9.75" style="74" customWidth="1"/>
    <col min="4893" max="5120" width="8.875" style="74"/>
    <col min="5121" max="5122" width="2.75" style="74" customWidth="1"/>
    <col min="5123" max="5123" width="6.75" style="74" customWidth="1"/>
    <col min="5124" max="5124" width="12.625" style="74" customWidth="1"/>
    <col min="5125" max="5125" width="9.75" style="74" customWidth="1"/>
    <col min="5126" max="5126" width="8.75" style="74" customWidth="1"/>
    <col min="5127" max="5128" width="8.875" style="74"/>
    <col min="5129" max="5148" width="9.75" style="74" customWidth="1"/>
    <col min="5149" max="5376" width="8.875" style="74"/>
    <col min="5377" max="5378" width="2.75" style="74" customWidth="1"/>
    <col min="5379" max="5379" width="6.75" style="74" customWidth="1"/>
    <col min="5380" max="5380" width="12.625" style="74" customWidth="1"/>
    <col min="5381" max="5381" width="9.75" style="74" customWidth="1"/>
    <col min="5382" max="5382" width="8.75" style="74" customWidth="1"/>
    <col min="5383" max="5384" width="8.875" style="74"/>
    <col min="5385" max="5404" width="9.75" style="74" customWidth="1"/>
    <col min="5405" max="5632" width="8.875" style="74"/>
    <col min="5633" max="5634" width="2.75" style="74" customWidth="1"/>
    <col min="5635" max="5635" width="6.75" style="74" customWidth="1"/>
    <col min="5636" max="5636" width="12.625" style="74" customWidth="1"/>
    <col min="5637" max="5637" width="9.75" style="74" customWidth="1"/>
    <col min="5638" max="5638" width="8.75" style="74" customWidth="1"/>
    <col min="5639" max="5640" width="8.875" style="74"/>
    <col min="5641" max="5660" width="9.75" style="74" customWidth="1"/>
    <col min="5661" max="5888" width="8.875" style="74"/>
    <col min="5889" max="5890" width="2.75" style="74" customWidth="1"/>
    <col min="5891" max="5891" width="6.75" style="74" customWidth="1"/>
    <col min="5892" max="5892" width="12.625" style="74" customWidth="1"/>
    <col min="5893" max="5893" width="9.75" style="74" customWidth="1"/>
    <col min="5894" max="5894" width="8.75" style="74" customWidth="1"/>
    <col min="5895" max="5896" width="8.875" style="74"/>
    <col min="5897" max="5916" width="9.75" style="74" customWidth="1"/>
    <col min="5917" max="6144" width="8.875" style="74"/>
    <col min="6145" max="6146" width="2.75" style="74" customWidth="1"/>
    <col min="6147" max="6147" width="6.75" style="74" customWidth="1"/>
    <col min="6148" max="6148" width="12.625" style="74" customWidth="1"/>
    <col min="6149" max="6149" width="9.75" style="74" customWidth="1"/>
    <col min="6150" max="6150" width="8.75" style="74" customWidth="1"/>
    <col min="6151" max="6152" width="8.875" style="74"/>
    <col min="6153" max="6172" width="9.75" style="74" customWidth="1"/>
    <col min="6173" max="6400" width="8.875" style="74"/>
    <col min="6401" max="6402" width="2.75" style="74" customWidth="1"/>
    <col min="6403" max="6403" width="6.75" style="74" customWidth="1"/>
    <col min="6404" max="6404" width="12.625" style="74" customWidth="1"/>
    <col min="6405" max="6405" width="9.75" style="74" customWidth="1"/>
    <col min="6406" max="6406" width="8.75" style="74" customWidth="1"/>
    <col min="6407" max="6408" width="8.875" style="74"/>
    <col min="6409" max="6428" width="9.75" style="74" customWidth="1"/>
    <col min="6429" max="6656" width="8.875" style="74"/>
    <col min="6657" max="6658" width="2.75" style="74" customWidth="1"/>
    <col min="6659" max="6659" width="6.75" style="74" customWidth="1"/>
    <col min="6660" max="6660" width="12.625" style="74" customWidth="1"/>
    <col min="6661" max="6661" width="9.75" style="74" customWidth="1"/>
    <col min="6662" max="6662" width="8.75" style="74" customWidth="1"/>
    <col min="6663" max="6664" width="8.875" style="74"/>
    <col min="6665" max="6684" width="9.75" style="74" customWidth="1"/>
    <col min="6685" max="6912" width="8.875" style="74"/>
    <col min="6913" max="6914" width="2.75" style="74" customWidth="1"/>
    <col min="6915" max="6915" width="6.75" style="74" customWidth="1"/>
    <col min="6916" max="6916" width="12.625" style="74" customWidth="1"/>
    <col min="6917" max="6917" width="9.75" style="74" customWidth="1"/>
    <col min="6918" max="6918" width="8.75" style="74" customWidth="1"/>
    <col min="6919" max="6920" width="8.875" style="74"/>
    <col min="6921" max="6940" width="9.75" style="74" customWidth="1"/>
    <col min="6941" max="7168" width="8.875" style="74"/>
    <col min="7169" max="7170" width="2.75" style="74" customWidth="1"/>
    <col min="7171" max="7171" width="6.75" style="74" customWidth="1"/>
    <col min="7172" max="7172" width="12.625" style="74" customWidth="1"/>
    <col min="7173" max="7173" width="9.75" style="74" customWidth="1"/>
    <col min="7174" max="7174" width="8.75" style="74" customWidth="1"/>
    <col min="7175" max="7176" width="8.875" style="74"/>
    <col min="7177" max="7196" width="9.75" style="74" customWidth="1"/>
    <col min="7197" max="7424" width="8.875" style="74"/>
    <col min="7425" max="7426" width="2.75" style="74" customWidth="1"/>
    <col min="7427" max="7427" width="6.75" style="74" customWidth="1"/>
    <col min="7428" max="7428" width="12.625" style="74" customWidth="1"/>
    <col min="7429" max="7429" width="9.75" style="74" customWidth="1"/>
    <col min="7430" max="7430" width="8.75" style="74" customWidth="1"/>
    <col min="7431" max="7432" width="8.875" style="74"/>
    <col min="7433" max="7452" width="9.75" style="74" customWidth="1"/>
    <col min="7453" max="7680" width="8.875" style="74"/>
    <col min="7681" max="7682" width="2.75" style="74" customWidth="1"/>
    <col min="7683" max="7683" width="6.75" style="74" customWidth="1"/>
    <col min="7684" max="7684" width="12.625" style="74" customWidth="1"/>
    <col min="7685" max="7685" width="9.75" style="74" customWidth="1"/>
    <col min="7686" max="7686" width="8.75" style="74" customWidth="1"/>
    <col min="7687" max="7688" width="8.875" style="74"/>
    <col min="7689" max="7708" width="9.75" style="74" customWidth="1"/>
    <col min="7709" max="7936" width="8.875" style="74"/>
    <col min="7937" max="7938" width="2.75" style="74" customWidth="1"/>
    <col min="7939" max="7939" width="6.75" style="74" customWidth="1"/>
    <col min="7940" max="7940" width="12.625" style="74" customWidth="1"/>
    <col min="7941" max="7941" width="9.75" style="74" customWidth="1"/>
    <col min="7942" max="7942" width="8.75" style="74" customWidth="1"/>
    <col min="7943" max="7944" width="8.875" style="74"/>
    <col min="7945" max="7964" width="9.75" style="74" customWidth="1"/>
    <col min="7965" max="8192" width="8.875" style="74"/>
    <col min="8193" max="8194" width="2.75" style="74" customWidth="1"/>
    <col min="8195" max="8195" width="6.75" style="74" customWidth="1"/>
    <col min="8196" max="8196" width="12.625" style="74" customWidth="1"/>
    <col min="8197" max="8197" width="9.75" style="74" customWidth="1"/>
    <col min="8198" max="8198" width="8.75" style="74" customWidth="1"/>
    <col min="8199" max="8200" width="8.875" style="74"/>
    <col min="8201" max="8220" width="9.75" style="74" customWidth="1"/>
    <col min="8221" max="8448" width="8.875" style="74"/>
    <col min="8449" max="8450" width="2.75" style="74" customWidth="1"/>
    <col min="8451" max="8451" width="6.75" style="74" customWidth="1"/>
    <col min="8452" max="8452" width="12.625" style="74" customWidth="1"/>
    <col min="8453" max="8453" width="9.75" style="74" customWidth="1"/>
    <col min="8454" max="8454" width="8.75" style="74" customWidth="1"/>
    <col min="8455" max="8456" width="8.875" style="74"/>
    <col min="8457" max="8476" width="9.75" style="74" customWidth="1"/>
    <col min="8477" max="8704" width="8.875" style="74"/>
    <col min="8705" max="8706" width="2.75" style="74" customWidth="1"/>
    <col min="8707" max="8707" width="6.75" style="74" customWidth="1"/>
    <col min="8708" max="8708" width="12.625" style="74" customWidth="1"/>
    <col min="8709" max="8709" width="9.75" style="74" customWidth="1"/>
    <col min="8710" max="8710" width="8.75" style="74" customWidth="1"/>
    <col min="8711" max="8712" width="8.875" style="74"/>
    <col min="8713" max="8732" width="9.75" style="74" customWidth="1"/>
    <col min="8733" max="8960" width="8.875" style="74"/>
    <col min="8961" max="8962" width="2.75" style="74" customWidth="1"/>
    <col min="8963" max="8963" width="6.75" style="74" customWidth="1"/>
    <col min="8964" max="8964" width="12.625" style="74" customWidth="1"/>
    <col min="8965" max="8965" width="9.75" style="74" customWidth="1"/>
    <col min="8966" max="8966" width="8.75" style="74" customWidth="1"/>
    <col min="8967" max="8968" width="8.875" style="74"/>
    <col min="8969" max="8988" width="9.75" style="74" customWidth="1"/>
    <col min="8989" max="9216" width="8.875" style="74"/>
    <col min="9217" max="9218" width="2.75" style="74" customWidth="1"/>
    <col min="9219" max="9219" width="6.75" style="74" customWidth="1"/>
    <col min="9220" max="9220" width="12.625" style="74" customWidth="1"/>
    <col min="9221" max="9221" width="9.75" style="74" customWidth="1"/>
    <col min="9222" max="9222" width="8.75" style="74" customWidth="1"/>
    <col min="9223" max="9224" width="8.875" style="74"/>
    <col min="9225" max="9244" width="9.75" style="74" customWidth="1"/>
    <col min="9245" max="9472" width="8.875" style="74"/>
    <col min="9473" max="9474" width="2.75" style="74" customWidth="1"/>
    <col min="9475" max="9475" width="6.75" style="74" customWidth="1"/>
    <col min="9476" max="9476" width="12.625" style="74" customWidth="1"/>
    <col min="9477" max="9477" width="9.75" style="74" customWidth="1"/>
    <col min="9478" max="9478" width="8.75" style="74" customWidth="1"/>
    <col min="9479" max="9480" width="8.875" style="74"/>
    <col min="9481" max="9500" width="9.75" style="74" customWidth="1"/>
    <col min="9501" max="9728" width="8.875" style="74"/>
    <col min="9729" max="9730" width="2.75" style="74" customWidth="1"/>
    <col min="9731" max="9731" width="6.75" style="74" customWidth="1"/>
    <col min="9732" max="9732" width="12.625" style="74" customWidth="1"/>
    <col min="9733" max="9733" width="9.75" style="74" customWidth="1"/>
    <col min="9734" max="9734" width="8.75" style="74" customWidth="1"/>
    <col min="9735" max="9736" width="8.875" style="74"/>
    <col min="9737" max="9756" width="9.75" style="74" customWidth="1"/>
    <col min="9757" max="9984" width="8.875" style="74"/>
    <col min="9985" max="9986" width="2.75" style="74" customWidth="1"/>
    <col min="9987" max="9987" width="6.75" style="74" customWidth="1"/>
    <col min="9988" max="9988" width="12.625" style="74" customWidth="1"/>
    <col min="9989" max="9989" width="9.75" style="74" customWidth="1"/>
    <col min="9990" max="9990" width="8.75" style="74" customWidth="1"/>
    <col min="9991" max="9992" width="8.875" style="74"/>
    <col min="9993" max="10012" width="9.75" style="74" customWidth="1"/>
    <col min="10013" max="10240" width="8.875" style="74"/>
    <col min="10241" max="10242" width="2.75" style="74" customWidth="1"/>
    <col min="10243" max="10243" width="6.75" style="74" customWidth="1"/>
    <col min="10244" max="10244" width="12.625" style="74" customWidth="1"/>
    <col min="10245" max="10245" width="9.75" style="74" customWidth="1"/>
    <col min="10246" max="10246" width="8.75" style="74" customWidth="1"/>
    <col min="10247" max="10248" width="8.875" style="74"/>
    <col min="10249" max="10268" width="9.75" style="74" customWidth="1"/>
    <col min="10269" max="10496" width="8.875" style="74"/>
    <col min="10497" max="10498" width="2.75" style="74" customWidth="1"/>
    <col min="10499" max="10499" width="6.75" style="74" customWidth="1"/>
    <col min="10500" max="10500" width="12.625" style="74" customWidth="1"/>
    <col min="10501" max="10501" width="9.75" style="74" customWidth="1"/>
    <col min="10502" max="10502" width="8.75" style="74" customWidth="1"/>
    <col min="10503" max="10504" width="8.875" style="74"/>
    <col min="10505" max="10524" width="9.75" style="74" customWidth="1"/>
    <col min="10525" max="10752" width="8.875" style="74"/>
    <col min="10753" max="10754" width="2.75" style="74" customWidth="1"/>
    <col min="10755" max="10755" width="6.75" style="74" customWidth="1"/>
    <col min="10756" max="10756" width="12.625" style="74" customWidth="1"/>
    <col min="10757" max="10757" width="9.75" style="74" customWidth="1"/>
    <col min="10758" max="10758" width="8.75" style="74" customWidth="1"/>
    <col min="10759" max="10760" width="8.875" style="74"/>
    <col min="10761" max="10780" width="9.75" style="74" customWidth="1"/>
    <col min="10781" max="11008" width="8.875" style="74"/>
    <col min="11009" max="11010" width="2.75" style="74" customWidth="1"/>
    <col min="11011" max="11011" width="6.75" style="74" customWidth="1"/>
    <col min="11012" max="11012" width="12.625" style="74" customWidth="1"/>
    <col min="11013" max="11013" width="9.75" style="74" customWidth="1"/>
    <col min="11014" max="11014" width="8.75" style="74" customWidth="1"/>
    <col min="11015" max="11016" width="8.875" style="74"/>
    <col min="11017" max="11036" width="9.75" style="74" customWidth="1"/>
    <col min="11037" max="11264" width="8.875" style="74"/>
    <col min="11265" max="11266" width="2.75" style="74" customWidth="1"/>
    <col min="11267" max="11267" width="6.75" style="74" customWidth="1"/>
    <col min="11268" max="11268" width="12.625" style="74" customWidth="1"/>
    <col min="11269" max="11269" width="9.75" style="74" customWidth="1"/>
    <col min="11270" max="11270" width="8.75" style="74" customWidth="1"/>
    <col min="11271" max="11272" width="8.875" style="74"/>
    <col min="11273" max="11292" width="9.75" style="74" customWidth="1"/>
    <col min="11293" max="11520" width="8.875" style="74"/>
    <col min="11521" max="11522" width="2.75" style="74" customWidth="1"/>
    <col min="11523" max="11523" width="6.75" style="74" customWidth="1"/>
    <col min="11524" max="11524" width="12.625" style="74" customWidth="1"/>
    <col min="11525" max="11525" width="9.75" style="74" customWidth="1"/>
    <col min="11526" max="11526" width="8.75" style="74" customWidth="1"/>
    <col min="11527" max="11528" width="8.875" style="74"/>
    <col min="11529" max="11548" width="9.75" style="74" customWidth="1"/>
    <col min="11549" max="11776" width="8.875" style="74"/>
    <col min="11777" max="11778" width="2.75" style="74" customWidth="1"/>
    <col min="11779" max="11779" width="6.75" style="74" customWidth="1"/>
    <col min="11780" max="11780" width="12.625" style="74" customWidth="1"/>
    <col min="11781" max="11781" width="9.75" style="74" customWidth="1"/>
    <col min="11782" max="11782" width="8.75" style="74" customWidth="1"/>
    <col min="11783" max="11784" width="8.875" style="74"/>
    <col min="11785" max="11804" width="9.75" style="74" customWidth="1"/>
    <col min="11805" max="12032" width="8.875" style="74"/>
    <col min="12033" max="12034" width="2.75" style="74" customWidth="1"/>
    <col min="12035" max="12035" width="6.75" style="74" customWidth="1"/>
    <col min="12036" max="12036" width="12.625" style="74" customWidth="1"/>
    <col min="12037" max="12037" width="9.75" style="74" customWidth="1"/>
    <col min="12038" max="12038" width="8.75" style="74" customWidth="1"/>
    <col min="12039" max="12040" width="8.875" style="74"/>
    <col min="12041" max="12060" width="9.75" style="74" customWidth="1"/>
    <col min="12061" max="12288" width="8.875" style="74"/>
    <col min="12289" max="12290" width="2.75" style="74" customWidth="1"/>
    <col min="12291" max="12291" width="6.75" style="74" customWidth="1"/>
    <col min="12292" max="12292" width="12.625" style="74" customWidth="1"/>
    <col min="12293" max="12293" width="9.75" style="74" customWidth="1"/>
    <col min="12294" max="12294" width="8.75" style="74" customWidth="1"/>
    <col min="12295" max="12296" width="8.875" style="74"/>
    <col min="12297" max="12316" width="9.75" style="74" customWidth="1"/>
    <col min="12317" max="12544" width="8.875" style="74"/>
    <col min="12545" max="12546" width="2.75" style="74" customWidth="1"/>
    <col min="12547" max="12547" width="6.75" style="74" customWidth="1"/>
    <col min="12548" max="12548" width="12.625" style="74" customWidth="1"/>
    <col min="12549" max="12549" width="9.75" style="74" customWidth="1"/>
    <col min="12550" max="12550" width="8.75" style="74" customWidth="1"/>
    <col min="12551" max="12552" width="8.875" style="74"/>
    <col min="12553" max="12572" width="9.75" style="74" customWidth="1"/>
    <col min="12573" max="12800" width="8.875" style="74"/>
    <col min="12801" max="12802" width="2.75" style="74" customWidth="1"/>
    <col min="12803" max="12803" width="6.75" style="74" customWidth="1"/>
    <col min="12804" max="12804" width="12.625" style="74" customWidth="1"/>
    <col min="12805" max="12805" width="9.75" style="74" customWidth="1"/>
    <col min="12806" max="12806" width="8.75" style="74" customWidth="1"/>
    <col min="12807" max="12808" width="8.875" style="74"/>
    <col min="12809" max="12828" width="9.75" style="74" customWidth="1"/>
    <col min="12829" max="13056" width="8.875" style="74"/>
    <col min="13057" max="13058" width="2.75" style="74" customWidth="1"/>
    <col min="13059" max="13059" width="6.75" style="74" customWidth="1"/>
    <col min="13060" max="13060" width="12.625" style="74" customWidth="1"/>
    <col min="13061" max="13061" width="9.75" style="74" customWidth="1"/>
    <col min="13062" max="13062" width="8.75" style="74" customWidth="1"/>
    <col min="13063" max="13064" width="8.875" style="74"/>
    <col min="13065" max="13084" width="9.75" style="74" customWidth="1"/>
    <col min="13085" max="13312" width="8.875" style="74"/>
    <col min="13313" max="13314" width="2.75" style="74" customWidth="1"/>
    <col min="13315" max="13315" width="6.75" style="74" customWidth="1"/>
    <col min="13316" max="13316" width="12.625" style="74" customWidth="1"/>
    <col min="13317" max="13317" width="9.75" style="74" customWidth="1"/>
    <col min="13318" max="13318" width="8.75" style="74" customWidth="1"/>
    <col min="13319" max="13320" width="8.875" style="74"/>
    <col min="13321" max="13340" width="9.75" style="74" customWidth="1"/>
    <col min="13341" max="13568" width="8.875" style="74"/>
    <col min="13569" max="13570" width="2.75" style="74" customWidth="1"/>
    <col min="13571" max="13571" width="6.75" style="74" customWidth="1"/>
    <col min="13572" max="13572" width="12.625" style="74" customWidth="1"/>
    <col min="13573" max="13573" width="9.75" style="74" customWidth="1"/>
    <col min="13574" max="13574" width="8.75" style="74" customWidth="1"/>
    <col min="13575" max="13576" width="8.875" style="74"/>
    <col min="13577" max="13596" width="9.75" style="74" customWidth="1"/>
    <col min="13597" max="13824" width="8.875" style="74"/>
    <col min="13825" max="13826" width="2.75" style="74" customWidth="1"/>
    <col min="13827" max="13827" width="6.75" style="74" customWidth="1"/>
    <col min="13828" max="13828" width="12.625" style="74" customWidth="1"/>
    <col min="13829" max="13829" width="9.75" style="74" customWidth="1"/>
    <col min="13830" max="13830" width="8.75" style="74" customWidth="1"/>
    <col min="13831" max="13832" width="8.875" style="74"/>
    <col min="13833" max="13852" width="9.75" style="74" customWidth="1"/>
    <col min="13853" max="14080" width="8.875" style="74"/>
    <col min="14081" max="14082" width="2.75" style="74" customWidth="1"/>
    <col min="14083" max="14083" width="6.75" style="74" customWidth="1"/>
    <col min="14084" max="14084" width="12.625" style="74" customWidth="1"/>
    <col min="14085" max="14085" width="9.75" style="74" customWidth="1"/>
    <col min="14086" max="14086" width="8.75" style="74" customWidth="1"/>
    <col min="14087" max="14088" width="8.875" style="74"/>
    <col min="14089" max="14108" width="9.75" style="74" customWidth="1"/>
    <col min="14109" max="14336" width="8.875" style="74"/>
    <col min="14337" max="14338" width="2.75" style="74" customWidth="1"/>
    <col min="14339" max="14339" width="6.75" style="74" customWidth="1"/>
    <col min="14340" max="14340" width="12.625" style="74" customWidth="1"/>
    <col min="14341" max="14341" width="9.75" style="74" customWidth="1"/>
    <col min="14342" max="14342" width="8.75" style="74" customWidth="1"/>
    <col min="14343" max="14344" width="8.875" style="74"/>
    <col min="14345" max="14364" width="9.75" style="74" customWidth="1"/>
    <col min="14365" max="14592" width="8.875" style="74"/>
    <col min="14593" max="14594" width="2.75" style="74" customWidth="1"/>
    <col min="14595" max="14595" width="6.75" style="74" customWidth="1"/>
    <col min="14596" max="14596" width="12.625" style="74" customWidth="1"/>
    <col min="14597" max="14597" width="9.75" style="74" customWidth="1"/>
    <col min="14598" max="14598" width="8.75" style="74" customWidth="1"/>
    <col min="14599" max="14600" width="8.875" style="74"/>
    <col min="14601" max="14620" width="9.75" style="74" customWidth="1"/>
    <col min="14621" max="14848" width="8.875" style="74"/>
    <col min="14849" max="14850" width="2.75" style="74" customWidth="1"/>
    <col min="14851" max="14851" width="6.75" style="74" customWidth="1"/>
    <col min="14852" max="14852" width="12.625" style="74" customWidth="1"/>
    <col min="14853" max="14853" width="9.75" style="74" customWidth="1"/>
    <col min="14854" max="14854" width="8.75" style="74" customWidth="1"/>
    <col min="14855" max="14856" width="8.875" style="74"/>
    <col min="14857" max="14876" width="9.75" style="74" customWidth="1"/>
    <col min="14877" max="15104" width="8.875" style="74"/>
    <col min="15105" max="15106" width="2.75" style="74" customWidth="1"/>
    <col min="15107" max="15107" width="6.75" style="74" customWidth="1"/>
    <col min="15108" max="15108" width="12.625" style="74" customWidth="1"/>
    <col min="15109" max="15109" width="9.75" style="74" customWidth="1"/>
    <col min="15110" max="15110" width="8.75" style="74" customWidth="1"/>
    <col min="15111" max="15112" width="8.875" style="74"/>
    <col min="15113" max="15132" width="9.75" style="74" customWidth="1"/>
    <col min="15133" max="15360" width="8.875" style="74"/>
    <col min="15361" max="15362" width="2.75" style="74" customWidth="1"/>
    <col min="15363" max="15363" width="6.75" style="74" customWidth="1"/>
    <col min="15364" max="15364" width="12.625" style="74" customWidth="1"/>
    <col min="15365" max="15365" width="9.75" style="74" customWidth="1"/>
    <col min="15366" max="15366" width="8.75" style="74" customWidth="1"/>
    <col min="15367" max="15368" width="8.875" style="74"/>
    <col min="15369" max="15388" width="9.75" style="74" customWidth="1"/>
    <col min="15389" max="15616" width="8.875" style="74"/>
    <col min="15617" max="15618" width="2.75" style="74" customWidth="1"/>
    <col min="15619" max="15619" width="6.75" style="74" customWidth="1"/>
    <col min="15620" max="15620" width="12.625" style="74" customWidth="1"/>
    <col min="15621" max="15621" width="9.75" style="74" customWidth="1"/>
    <col min="15622" max="15622" width="8.75" style="74" customWidth="1"/>
    <col min="15623" max="15624" width="8.875" style="74"/>
    <col min="15625" max="15644" width="9.75" style="74" customWidth="1"/>
    <col min="15645" max="15872" width="8.875" style="74"/>
    <col min="15873" max="15874" width="2.75" style="74" customWidth="1"/>
    <col min="15875" max="15875" width="6.75" style="74" customWidth="1"/>
    <col min="15876" max="15876" width="12.625" style="74" customWidth="1"/>
    <col min="15877" max="15877" width="9.75" style="74" customWidth="1"/>
    <col min="15878" max="15878" width="8.75" style="74" customWidth="1"/>
    <col min="15879" max="15880" width="8.875" style="74"/>
    <col min="15881" max="15900" width="9.75" style="74" customWidth="1"/>
    <col min="15901" max="16128" width="8.875" style="74"/>
    <col min="16129" max="16130" width="2.75" style="74" customWidth="1"/>
    <col min="16131" max="16131" width="6.75" style="74" customWidth="1"/>
    <col min="16132" max="16132" width="12.625" style="74" customWidth="1"/>
    <col min="16133" max="16133" width="9.75" style="74" customWidth="1"/>
    <col min="16134" max="16134" width="8.75" style="74" customWidth="1"/>
    <col min="16135" max="16136" width="8.875" style="74"/>
    <col min="16137" max="16156" width="9.75" style="74" customWidth="1"/>
    <col min="16157" max="16384" width="8.875" style="74"/>
  </cols>
  <sheetData>
    <row r="1" spans="1:29" ht="30" customHeight="1">
      <c r="A1" s="73"/>
      <c r="B1" s="217" t="s">
        <v>28</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144" t="s">
        <v>29</v>
      </c>
    </row>
    <row r="2" spans="1:29" ht="19.899999999999999" customHeight="1">
      <c r="B2" s="75" t="s">
        <v>30</v>
      </c>
    </row>
    <row r="3" spans="1:29" ht="15" customHeight="1">
      <c r="B3" s="205" t="s">
        <v>31</v>
      </c>
      <c r="C3" s="206"/>
      <c r="D3" s="206"/>
      <c r="E3" s="206"/>
      <c r="F3" s="206"/>
      <c r="G3" s="206"/>
      <c r="H3" s="76" t="s">
        <v>32</v>
      </c>
      <c r="I3" s="147">
        <v>12</v>
      </c>
      <c r="J3" s="147">
        <v>13</v>
      </c>
      <c r="K3" s="147">
        <v>14</v>
      </c>
      <c r="L3" s="147">
        <v>15</v>
      </c>
      <c r="M3" s="147">
        <v>16</v>
      </c>
      <c r="N3" s="147">
        <v>17</v>
      </c>
      <c r="O3" s="147">
        <v>18</v>
      </c>
      <c r="P3" s="147">
        <v>19</v>
      </c>
      <c r="Q3" s="147">
        <v>20</v>
      </c>
      <c r="R3" s="147">
        <v>21</v>
      </c>
      <c r="S3" s="147">
        <v>22</v>
      </c>
      <c r="T3" s="147">
        <v>23</v>
      </c>
      <c r="U3" s="147">
        <v>24</v>
      </c>
      <c r="V3" s="147">
        <v>25</v>
      </c>
      <c r="W3" s="147">
        <v>26</v>
      </c>
      <c r="X3" s="147">
        <v>27</v>
      </c>
      <c r="Y3" s="147">
        <v>28</v>
      </c>
      <c r="Z3" s="147">
        <v>29</v>
      </c>
      <c r="AA3" s="147">
        <v>30</v>
      </c>
      <c r="AB3" s="147">
        <v>31</v>
      </c>
      <c r="AC3" s="77" t="s">
        <v>13</v>
      </c>
    </row>
    <row r="4" spans="1:29" ht="15" customHeight="1">
      <c r="B4" s="207"/>
      <c r="C4" s="208"/>
      <c r="D4" s="208"/>
      <c r="E4" s="208"/>
      <c r="F4" s="208"/>
      <c r="G4" s="208"/>
      <c r="H4" s="80" t="s">
        <v>33</v>
      </c>
      <c r="I4" s="79">
        <v>1</v>
      </c>
      <c r="J4" s="80">
        <v>2</v>
      </c>
      <c r="K4" s="80">
        <v>3</v>
      </c>
      <c r="L4" s="80">
        <v>4</v>
      </c>
      <c r="M4" s="80">
        <v>5</v>
      </c>
      <c r="N4" s="80">
        <v>6</v>
      </c>
      <c r="O4" s="80">
        <v>7</v>
      </c>
      <c r="P4" s="80">
        <v>8</v>
      </c>
      <c r="Q4" s="80">
        <v>9</v>
      </c>
      <c r="R4" s="80">
        <v>10</v>
      </c>
      <c r="S4" s="80">
        <v>11</v>
      </c>
      <c r="T4" s="80">
        <v>12</v>
      </c>
      <c r="U4" s="80">
        <v>13</v>
      </c>
      <c r="V4" s="80">
        <v>14</v>
      </c>
      <c r="W4" s="80">
        <v>15</v>
      </c>
      <c r="X4" s="80">
        <v>16</v>
      </c>
      <c r="Y4" s="80">
        <v>17</v>
      </c>
      <c r="Z4" s="80">
        <v>18</v>
      </c>
      <c r="AA4" s="80">
        <v>19</v>
      </c>
      <c r="AB4" s="78">
        <v>20</v>
      </c>
      <c r="AC4" s="81"/>
    </row>
    <row r="5" spans="1:29" ht="19.899999999999999" customHeight="1" thickBot="1">
      <c r="B5" s="82" t="s">
        <v>34</v>
      </c>
      <c r="C5" s="83"/>
      <c r="D5" s="83"/>
      <c r="E5" s="83"/>
      <c r="F5" s="83"/>
      <c r="G5" s="83"/>
      <c r="H5" s="84" t="s">
        <v>35</v>
      </c>
      <c r="I5" s="182"/>
      <c r="J5" s="121"/>
      <c r="K5" s="121"/>
      <c r="L5" s="121"/>
      <c r="M5" s="121"/>
      <c r="N5" s="121"/>
      <c r="O5" s="121"/>
      <c r="P5" s="121"/>
      <c r="Q5" s="121"/>
      <c r="R5" s="121"/>
      <c r="S5" s="121"/>
      <c r="T5" s="121"/>
      <c r="U5" s="121"/>
      <c r="V5" s="121"/>
      <c r="W5" s="121"/>
      <c r="X5" s="121"/>
      <c r="Y5" s="121"/>
      <c r="Z5" s="121"/>
      <c r="AA5" s="121"/>
      <c r="AB5" s="183"/>
      <c r="AC5" s="184"/>
    </row>
    <row r="6" spans="1:29" ht="19.899999999999999" customHeight="1" thickTop="1">
      <c r="B6" s="85" t="s">
        <v>36</v>
      </c>
      <c r="F6" s="218" t="s">
        <v>37</v>
      </c>
      <c r="G6" s="219"/>
      <c r="H6" s="86" t="s">
        <v>38</v>
      </c>
      <c r="I6" s="181"/>
      <c r="J6" s="185"/>
      <c r="K6" s="185"/>
      <c r="L6" s="185"/>
      <c r="M6" s="185"/>
      <c r="N6" s="185"/>
      <c r="O6" s="185"/>
      <c r="P6" s="185"/>
      <c r="Q6" s="185"/>
      <c r="R6" s="185"/>
      <c r="S6" s="185"/>
      <c r="T6" s="185"/>
      <c r="U6" s="185"/>
      <c r="V6" s="185"/>
      <c r="W6" s="185"/>
      <c r="X6" s="185"/>
      <c r="Y6" s="185"/>
      <c r="Z6" s="185"/>
      <c r="AA6" s="185"/>
      <c r="AB6" s="186"/>
      <c r="AC6" s="187"/>
    </row>
    <row r="7" spans="1:29" ht="19.899999999999999" customHeight="1">
      <c r="B7" s="85"/>
      <c r="C7" s="88" t="s">
        <v>39</v>
      </c>
      <c r="D7" s="89"/>
      <c r="E7" s="90"/>
      <c r="F7" s="89"/>
      <c r="G7" s="89"/>
      <c r="H7" s="91" t="s">
        <v>40</v>
      </c>
      <c r="I7" s="117"/>
      <c r="J7" s="118"/>
      <c r="K7" s="118"/>
      <c r="L7" s="118"/>
      <c r="M7" s="118"/>
      <c r="N7" s="118"/>
      <c r="O7" s="118"/>
      <c r="P7" s="118"/>
      <c r="Q7" s="118"/>
      <c r="R7" s="118"/>
      <c r="S7" s="118"/>
      <c r="T7" s="118"/>
      <c r="U7" s="118"/>
      <c r="V7" s="118"/>
      <c r="W7" s="118"/>
      <c r="X7" s="118"/>
      <c r="Y7" s="118"/>
      <c r="Z7" s="118"/>
      <c r="AA7" s="118"/>
      <c r="AB7" s="119"/>
      <c r="AC7" s="120">
        <f t="shared" ref="AC7:AC30" si="0">SUM(I7:AB7)</f>
        <v>0</v>
      </c>
    </row>
    <row r="8" spans="1:29" ht="19.899999999999999" customHeight="1">
      <c r="B8" s="85"/>
      <c r="C8" s="92" t="s">
        <v>41</v>
      </c>
      <c r="D8" s="93"/>
      <c r="E8" s="94" t="s">
        <v>42</v>
      </c>
      <c r="F8" s="95"/>
      <c r="G8" s="95"/>
      <c r="H8" s="94" t="s">
        <v>43</v>
      </c>
      <c r="I8" s="188"/>
      <c r="J8" s="189"/>
      <c r="K8" s="189"/>
      <c r="L8" s="189"/>
      <c r="M8" s="189"/>
      <c r="N8" s="189"/>
      <c r="O8" s="189"/>
      <c r="P8" s="189"/>
      <c r="Q8" s="189"/>
      <c r="R8" s="189"/>
      <c r="S8" s="189"/>
      <c r="T8" s="189"/>
      <c r="U8" s="189"/>
      <c r="V8" s="189"/>
      <c r="W8" s="189"/>
      <c r="X8" s="189"/>
      <c r="Y8" s="189"/>
      <c r="Z8" s="189"/>
      <c r="AA8" s="189"/>
      <c r="AB8" s="190"/>
      <c r="AC8" s="176">
        <f t="shared" si="0"/>
        <v>0</v>
      </c>
    </row>
    <row r="9" spans="1:29" ht="19.899999999999999" customHeight="1">
      <c r="B9" s="85"/>
      <c r="C9" s="96"/>
      <c r="D9" s="97"/>
      <c r="E9" s="98" t="s">
        <v>41</v>
      </c>
      <c r="F9" s="99"/>
      <c r="G9" s="100" t="s">
        <v>44</v>
      </c>
      <c r="H9" s="98" t="s">
        <v>45</v>
      </c>
      <c r="I9" s="101">
        <f>INT(I8*$F9)</f>
        <v>0</v>
      </c>
      <c r="J9" s="102">
        <f t="shared" ref="J9:AB9" si="1">INT(J8*$F9)</f>
        <v>0</v>
      </c>
      <c r="K9" s="102">
        <f t="shared" si="1"/>
        <v>0</v>
      </c>
      <c r="L9" s="102">
        <f t="shared" si="1"/>
        <v>0</v>
      </c>
      <c r="M9" s="102">
        <f t="shared" si="1"/>
        <v>0</v>
      </c>
      <c r="N9" s="102">
        <f t="shared" si="1"/>
        <v>0</v>
      </c>
      <c r="O9" s="102">
        <f t="shared" si="1"/>
        <v>0</v>
      </c>
      <c r="P9" s="102">
        <f t="shared" si="1"/>
        <v>0</v>
      </c>
      <c r="Q9" s="102">
        <f t="shared" si="1"/>
        <v>0</v>
      </c>
      <c r="R9" s="102">
        <f t="shared" si="1"/>
        <v>0</v>
      </c>
      <c r="S9" s="102">
        <f t="shared" si="1"/>
        <v>0</v>
      </c>
      <c r="T9" s="102">
        <f t="shared" si="1"/>
        <v>0</v>
      </c>
      <c r="U9" s="102">
        <f t="shared" si="1"/>
        <v>0</v>
      </c>
      <c r="V9" s="102">
        <f t="shared" si="1"/>
        <v>0</v>
      </c>
      <c r="W9" s="102">
        <f t="shared" si="1"/>
        <v>0</v>
      </c>
      <c r="X9" s="102">
        <f t="shared" si="1"/>
        <v>0</v>
      </c>
      <c r="Y9" s="102">
        <f t="shared" si="1"/>
        <v>0</v>
      </c>
      <c r="Z9" s="102">
        <f t="shared" si="1"/>
        <v>0</v>
      </c>
      <c r="AA9" s="102">
        <f t="shared" si="1"/>
        <v>0</v>
      </c>
      <c r="AB9" s="103">
        <f t="shared" si="1"/>
        <v>0</v>
      </c>
      <c r="AC9" s="104">
        <f t="shared" si="0"/>
        <v>0</v>
      </c>
    </row>
    <row r="10" spans="1:29" ht="19.899999999999999" customHeight="1">
      <c r="B10" s="85"/>
      <c r="C10" s="85" t="s">
        <v>46</v>
      </c>
      <c r="E10" s="105" t="s">
        <v>47</v>
      </c>
      <c r="F10" s="106"/>
      <c r="G10" s="107"/>
      <c r="H10" s="105" t="s">
        <v>48</v>
      </c>
      <c r="I10" s="191"/>
      <c r="J10" s="192"/>
      <c r="K10" s="192"/>
      <c r="L10" s="192"/>
      <c r="M10" s="192"/>
      <c r="N10" s="192"/>
      <c r="O10" s="192"/>
      <c r="P10" s="192"/>
      <c r="Q10" s="192"/>
      <c r="R10" s="192"/>
      <c r="S10" s="192"/>
      <c r="T10" s="192"/>
      <c r="U10" s="192"/>
      <c r="V10" s="192"/>
      <c r="W10" s="192"/>
      <c r="X10" s="192"/>
      <c r="Y10" s="192"/>
      <c r="Z10" s="192"/>
      <c r="AA10" s="192"/>
      <c r="AB10" s="193"/>
      <c r="AC10" s="194">
        <f t="shared" si="0"/>
        <v>0</v>
      </c>
    </row>
    <row r="11" spans="1:29" ht="19.899999999999999" customHeight="1">
      <c r="B11" s="85"/>
      <c r="C11" s="85"/>
      <c r="E11" s="108" t="s">
        <v>49</v>
      </c>
      <c r="F11" s="109"/>
      <c r="G11" s="110" t="s">
        <v>50</v>
      </c>
      <c r="H11" s="108" t="s">
        <v>40</v>
      </c>
      <c r="I11" s="111">
        <f>INT(I10*$F11/1000)</f>
        <v>0</v>
      </c>
      <c r="J11" s="112">
        <f t="shared" ref="J11:AB11" si="2">INT(J10*$F11/1000)</f>
        <v>0</v>
      </c>
      <c r="K11" s="112">
        <f t="shared" si="2"/>
        <v>0</v>
      </c>
      <c r="L11" s="112">
        <f t="shared" si="2"/>
        <v>0</v>
      </c>
      <c r="M11" s="112">
        <f t="shared" si="2"/>
        <v>0</v>
      </c>
      <c r="N11" s="112">
        <f t="shared" si="2"/>
        <v>0</v>
      </c>
      <c r="O11" s="112">
        <f t="shared" si="2"/>
        <v>0</v>
      </c>
      <c r="P11" s="112">
        <f t="shared" si="2"/>
        <v>0</v>
      </c>
      <c r="Q11" s="112">
        <f t="shared" si="2"/>
        <v>0</v>
      </c>
      <c r="R11" s="112">
        <f t="shared" si="2"/>
        <v>0</v>
      </c>
      <c r="S11" s="112">
        <f t="shared" si="2"/>
        <v>0</v>
      </c>
      <c r="T11" s="112">
        <f t="shared" si="2"/>
        <v>0</v>
      </c>
      <c r="U11" s="112">
        <f t="shared" si="2"/>
        <v>0</v>
      </c>
      <c r="V11" s="112">
        <f t="shared" si="2"/>
        <v>0</v>
      </c>
      <c r="W11" s="112">
        <f t="shared" si="2"/>
        <v>0</v>
      </c>
      <c r="X11" s="112">
        <f t="shared" si="2"/>
        <v>0</v>
      </c>
      <c r="Y11" s="112">
        <f t="shared" si="2"/>
        <v>0</v>
      </c>
      <c r="Z11" s="112">
        <f t="shared" si="2"/>
        <v>0</v>
      </c>
      <c r="AA11" s="112">
        <f t="shared" si="2"/>
        <v>0</v>
      </c>
      <c r="AB11" s="113">
        <f t="shared" si="2"/>
        <v>0</v>
      </c>
      <c r="AC11" s="114">
        <f t="shared" si="0"/>
        <v>0</v>
      </c>
    </row>
    <row r="12" spans="1:29" ht="19.899999999999999" customHeight="1">
      <c r="B12" s="85"/>
      <c r="C12" s="92" t="s">
        <v>51</v>
      </c>
      <c r="D12" s="93"/>
      <c r="E12" s="94" t="s">
        <v>47</v>
      </c>
      <c r="F12" s="115"/>
      <c r="G12" s="95"/>
      <c r="H12" s="94" t="s">
        <v>52</v>
      </c>
      <c r="I12" s="190"/>
      <c r="J12" s="189"/>
      <c r="K12" s="189"/>
      <c r="L12" s="189"/>
      <c r="M12" s="189"/>
      <c r="N12" s="189"/>
      <c r="O12" s="189"/>
      <c r="P12" s="189"/>
      <c r="Q12" s="189"/>
      <c r="R12" s="189"/>
      <c r="S12" s="189"/>
      <c r="T12" s="189"/>
      <c r="U12" s="189"/>
      <c r="V12" s="189"/>
      <c r="W12" s="189"/>
      <c r="X12" s="189"/>
      <c r="Y12" s="189"/>
      <c r="Z12" s="189"/>
      <c r="AA12" s="189"/>
      <c r="AB12" s="190"/>
      <c r="AC12" s="176">
        <f t="shared" si="0"/>
        <v>0</v>
      </c>
    </row>
    <row r="13" spans="1:29" ht="19.899999999999999" customHeight="1">
      <c r="B13" s="85"/>
      <c r="C13" s="96"/>
      <c r="D13" s="97"/>
      <c r="E13" s="98" t="s">
        <v>53</v>
      </c>
      <c r="F13" s="99"/>
      <c r="G13" s="100" t="s">
        <v>54</v>
      </c>
      <c r="H13" s="98" t="s">
        <v>40</v>
      </c>
      <c r="I13" s="103">
        <f>INT(I12*$F13/1000)</f>
        <v>0</v>
      </c>
      <c r="J13" s="102">
        <f t="shared" ref="J13:AB25" si="3">INT(J12*$F13/1000)</f>
        <v>0</v>
      </c>
      <c r="K13" s="102">
        <f t="shared" si="3"/>
        <v>0</v>
      </c>
      <c r="L13" s="102">
        <f t="shared" si="3"/>
        <v>0</v>
      </c>
      <c r="M13" s="102">
        <f t="shared" si="3"/>
        <v>0</v>
      </c>
      <c r="N13" s="102">
        <f t="shared" si="3"/>
        <v>0</v>
      </c>
      <c r="O13" s="102">
        <f t="shared" si="3"/>
        <v>0</v>
      </c>
      <c r="P13" s="102">
        <f t="shared" si="3"/>
        <v>0</v>
      </c>
      <c r="Q13" s="102">
        <f t="shared" si="3"/>
        <v>0</v>
      </c>
      <c r="R13" s="102">
        <f t="shared" si="3"/>
        <v>0</v>
      </c>
      <c r="S13" s="102">
        <f t="shared" si="3"/>
        <v>0</v>
      </c>
      <c r="T13" s="102">
        <f t="shared" si="3"/>
        <v>0</v>
      </c>
      <c r="U13" s="102">
        <f t="shared" si="3"/>
        <v>0</v>
      </c>
      <c r="V13" s="102">
        <f t="shared" si="3"/>
        <v>0</v>
      </c>
      <c r="W13" s="102">
        <f t="shared" si="3"/>
        <v>0</v>
      </c>
      <c r="X13" s="102">
        <f t="shared" si="3"/>
        <v>0</v>
      </c>
      <c r="Y13" s="102">
        <f t="shared" si="3"/>
        <v>0</v>
      </c>
      <c r="Z13" s="102">
        <f t="shared" si="3"/>
        <v>0</v>
      </c>
      <c r="AA13" s="102">
        <f t="shared" si="3"/>
        <v>0</v>
      </c>
      <c r="AB13" s="103">
        <f t="shared" si="3"/>
        <v>0</v>
      </c>
      <c r="AC13" s="104">
        <f t="shared" si="0"/>
        <v>0</v>
      </c>
    </row>
    <row r="14" spans="1:29" ht="19.5" customHeight="1">
      <c r="B14" s="85"/>
      <c r="C14" s="116" t="s">
        <v>55</v>
      </c>
      <c r="D14" s="212"/>
      <c r="E14" s="105" t="s">
        <v>47</v>
      </c>
      <c r="F14" s="107"/>
      <c r="G14" s="107"/>
      <c r="H14" s="105" t="s">
        <v>56</v>
      </c>
      <c r="I14" s="190"/>
      <c r="J14" s="189"/>
      <c r="K14" s="189"/>
      <c r="L14" s="189"/>
      <c r="M14" s="189"/>
      <c r="N14" s="189"/>
      <c r="O14" s="189"/>
      <c r="P14" s="189"/>
      <c r="Q14" s="189"/>
      <c r="R14" s="189"/>
      <c r="S14" s="189"/>
      <c r="T14" s="189"/>
      <c r="U14" s="189"/>
      <c r="V14" s="189"/>
      <c r="W14" s="189"/>
      <c r="X14" s="189"/>
      <c r="Y14" s="189"/>
      <c r="Z14" s="189"/>
      <c r="AA14" s="189"/>
      <c r="AB14" s="190"/>
      <c r="AC14" s="176">
        <f t="shared" ref="AC14:AC19" si="4">SUM(I14:AB14)</f>
        <v>0</v>
      </c>
    </row>
    <row r="15" spans="1:29" ht="19.899999999999999" customHeight="1">
      <c r="B15" s="85"/>
      <c r="C15" s="85"/>
      <c r="D15" s="213"/>
      <c r="E15" s="108" t="s">
        <v>57</v>
      </c>
      <c r="F15" s="99"/>
      <c r="G15" s="100" t="s">
        <v>58</v>
      </c>
      <c r="H15" s="98" t="s">
        <v>40</v>
      </c>
      <c r="I15" s="103">
        <f>INT(I14*$F15/1000)</f>
        <v>0</v>
      </c>
      <c r="J15" s="102">
        <f t="shared" ref="J15:AB15" si="5">INT(J14*$F15/1000)</f>
        <v>0</v>
      </c>
      <c r="K15" s="102">
        <f t="shared" si="5"/>
        <v>0</v>
      </c>
      <c r="L15" s="102">
        <f t="shared" si="5"/>
        <v>0</v>
      </c>
      <c r="M15" s="102">
        <f t="shared" si="5"/>
        <v>0</v>
      </c>
      <c r="N15" s="102">
        <f t="shared" si="5"/>
        <v>0</v>
      </c>
      <c r="O15" s="102">
        <f t="shared" si="5"/>
        <v>0</v>
      </c>
      <c r="P15" s="102">
        <f t="shared" si="5"/>
        <v>0</v>
      </c>
      <c r="Q15" s="102">
        <f t="shared" si="5"/>
        <v>0</v>
      </c>
      <c r="R15" s="102">
        <f t="shared" si="5"/>
        <v>0</v>
      </c>
      <c r="S15" s="102">
        <f t="shared" si="5"/>
        <v>0</v>
      </c>
      <c r="T15" s="102">
        <f t="shared" si="5"/>
        <v>0</v>
      </c>
      <c r="U15" s="102">
        <f t="shared" si="5"/>
        <v>0</v>
      </c>
      <c r="V15" s="102">
        <f t="shared" si="5"/>
        <v>0</v>
      </c>
      <c r="W15" s="102">
        <f t="shared" si="5"/>
        <v>0</v>
      </c>
      <c r="X15" s="102">
        <f t="shared" si="5"/>
        <v>0</v>
      </c>
      <c r="Y15" s="102">
        <f t="shared" si="5"/>
        <v>0</v>
      </c>
      <c r="Z15" s="102">
        <f t="shared" si="5"/>
        <v>0</v>
      </c>
      <c r="AA15" s="102">
        <f t="shared" si="5"/>
        <v>0</v>
      </c>
      <c r="AB15" s="103">
        <f t="shared" si="5"/>
        <v>0</v>
      </c>
      <c r="AC15" s="104">
        <f t="shared" si="4"/>
        <v>0</v>
      </c>
    </row>
    <row r="16" spans="1:29" ht="19.899999999999999" customHeight="1">
      <c r="B16" s="85"/>
      <c r="C16" s="85"/>
      <c r="D16" s="214"/>
      <c r="E16" s="94" t="s">
        <v>47</v>
      </c>
      <c r="F16" s="95"/>
      <c r="G16" s="95"/>
      <c r="H16" s="105" t="s">
        <v>56</v>
      </c>
      <c r="I16" s="191"/>
      <c r="J16" s="192"/>
      <c r="K16" s="192"/>
      <c r="L16" s="192"/>
      <c r="M16" s="192"/>
      <c r="N16" s="192"/>
      <c r="O16" s="192"/>
      <c r="P16" s="192"/>
      <c r="Q16" s="192"/>
      <c r="R16" s="192"/>
      <c r="S16" s="192"/>
      <c r="T16" s="192"/>
      <c r="U16" s="192"/>
      <c r="V16" s="192"/>
      <c r="W16" s="192"/>
      <c r="X16" s="192"/>
      <c r="Y16" s="192"/>
      <c r="Z16" s="192"/>
      <c r="AA16" s="192"/>
      <c r="AB16" s="193"/>
      <c r="AC16" s="194">
        <f t="shared" si="4"/>
        <v>0</v>
      </c>
    </row>
    <row r="17" spans="2:29" ht="19.899999999999999" customHeight="1">
      <c r="B17" s="85"/>
      <c r="C17" s="85"/>
      <c r="D17" s="215"/>
      <c r="E17" s="108" t="s">
        <v>57</v>
      </c>
      <c r="F17" s="99"/>
      <c r="G17" s="100" t="s">
        <v>58</v>
      </c>
      <c r="H17" s="98" t="s">
        <v>40</v>
      </c>
      <c r="I17" s="103">
        <f>INT(I16*$F17/1000)</f>
        <v>0</v>
      </c>
      <c r="J17" s="102">
        <f t="shared" ref="J17:AB17" si="6">INT(J16*$F17/1000)</f>
        <v>0</v>
      </c>
      <c r="K17" s="102">
        <f t="shared" si="6"/>
        <v>0</v>
      </c>
      <c r="L17" s="102">
        <f t="shared" si="6"/>
        <v>0</v>
      </c>
      <c r="M17" s="102">
        <f t="shared" si="6"/>
        <v>0</v>
      </c>
      <c r="N17" s="102">
        <f t="shared" si="6"/>
        <v>0</v>
      </c>
      <c r="O17" s="102">
        <f t="shared" si="6"/>
        <v>0</v>
      </c>
      <c r="P17" s="102">
        <f t="shared" si="6"/>
        <v>0</v>
      </c>
      <c r="Q17" s="102">
        <f t="shared" si="6"/>
        <v>0</v>
      </c>
      <c r="R17" s="102">
        <f t="shared" si="6"/>
        <v>0</v>
      </c>
      <c r="S17" s="102">
        <f t="shared" si="6"/>
        <v>0</v>
      </c>
      <c r="T17" s="102">
        <f t="shared" si="6"/>
        <v>0</v>
      </c>
      <c r="U17" s="102">
        <f t="shared" si="6"/>
        <v>0</v>
      </c>
      <c r="V17" s="102">
        <f t="shared" si="6"/>
        <v>0</v>
      </c>
      <c r="W17" s="102">
        <f t="shared" si="6"/>
        <v>0</v>
      </c>
      <c r="X17" s="102">
        <f t="shared" si="6"/>
        <v>0</v>
      </c>
      <c r="Y17" s="102">
        <f t="shared" si="6"/>
        <v>0</v>
      </c>
      <c r="Z17" s="102">
        <f t="shared" si="6"/>
        <v>0</v>
      </c>
      <c r="AA17" s="102">
        <f t="shared" si="6"/>
        <v>0</v>
      </c>
      <c r="AB17" s="103">
        <f t="shared" si="6"/>
        <v>0</v>
      </c>
      <c r="AC17" s="104">
        <f t="shared" si="4"/>
        <v>0</v>
      </c>
    </row>
    <row r="18" spans="2:29" ht="19.899999999999999" customHeight="1">
      <c r="B18" s="85"/>
      <c r="C18" s="85"/>
      <c r="D18" s="214"/>
      <c r="E18" s="94" t="s">
        <v>47</v>
      </c>
      <c r="F18" s="95"/>
      <c r="G18" s="95"/>
      <c r="H18" s="105" t="s">
        <v>56</v>
      </c>
      <c r="I18" s="190"/>
      <c r="J18" s="189"/>
      <c r="K18" s="189"/>
      <c r="L18" s="189"/>
      <c r="M18" s="189"/>
      <c r="N18" s="189"/>
      <c r="O18" s="189"/>
      <c r="P18" s="189"/>
      <c r="Q18" s="189"/>
      <c r="R18" s="189"/>
      <c r="S18" s="189"/>
      <c r="T18" s="189"/>
      <c r="U18" s="189"/>
      <c r="V18" s="189"/>
      <c r="W18" s="189"/>
      <c r="X18" s="189"/>
      <c r="Y18" s="189"/>
      <c r="Z18" s="189"/>
      <c r="AA18" s="189"/>
      <c r="AB18" s="190"/>
      <c r="AC18" s="176">
        <f t="shared" si="4"/>
        <v>0</v>
      </c>
    </row>
    <row r="19" spans="2:29" ht="19.899999999999999" customHeight="1">
      <c r="B19" s="85"/>
      <c r="C19" s="96"/>
      <c r="D19" s="216"/>
      <c r="E19" s="98" t="s">
        <v>57</v>
      </c>
      <c r="F19" s="99"/>
      <c r="G19" s="100" t="s">
        <v>58</v>
      </c>
      <c r="H19" s="98" t="s">
        <v>40</v>
      </c>
      <c r="I19" s="103">
        <f>INT(I18*$F19/1000)</f>
        <v>0</v>
      </c>
      <c r="J19" s="102">
        <f t="shared" ref="J19:AB19" si="7">INT(J18*$F19/1000)</f>
        <v>0</v>
      </c>
      <c r="K19" s="102">
        <f t="shared" si="7"/>
        <v>0</v>
      </c>
      <c r="L19" s="102">
        <f t="shared" si="7"/>
        <v>0</v>
      </c>
      <c r="M19" s="102">
        <f t="shared" si="7"/>
        <v>0</v>
      </c>
      <c r="N19" s="102">
        <f t="shared" si="7"/>
        <v>0</v>
      </c>
      <c r="O19" s="102">
        <f t="shared" si="7"/>
        <v>0</v>
      </c>
      <c r="P19" s="102">
        <f t="shared" si="7"/>
        <v>0</v>
      </c>
      <c r="Q19" s="102">
        <f t="shared" si="7"/>
        <v>0</v>
      </c>
      <c r="R19" s="102">
        <f t="shared" si="7"/>
        <v>0</v>
      </c>
      <c r="S19" s="102">
        <f t="shared" si="7"/>
        <v>0</v>
      </c>
      <c r="T19" s="102">
        <f t="shared" si="7"/>
        <v>0</v>
      </c>
      <c r="U19" s="102">
        <f t="shared" si="7"/>
        <v>0</v>
      </c>
      <c r="V19" s="102">
        <f t="shared" si="7"/>
        <v>0</v>
      </c>
      <c r="W19" s="102">
        <f t="shared" si="7"/>
        <v>0</v>
      </c>
      <c r="X19" s="102">
        <f t="shared" si="7"/>
        <v>0</v>
      </c>
      <c r="Y19" s="102">
        <f t="shared" si="7"/>
        <v>0</v>
      </c>
      <c r="Z19" s="102">
        <f t="shared" si="7"/>
        <v>0</v>
      </c>
      <c r="AA19" s="102">
        <f t="shared" si="7"/>
        <v>0</v>
      </c>
      <c r="AB19" s="103">
        <f t="shared" si="7"/>
        <v>0</v>
      </c>
      <c r="AC19" s="104">
        <f t="shared" si="4"/>
        <v>0</v>
      </c>
    </row>
    <row r="20" spans="2:29" ht="19.5" customHeight="1">
      <c r="B20" s="85"/>
      <c r="C20" s="116" t="s">
        <v>59</v>
      </c>
      <c r="D20" s="220"/>
      <c r="E20" s="105" t="s">
        <v>47</v>
      </c>
      <c r="F20" s="107"/>
      <c r="G20" s="107"/>
      <c r="H20" s="105" t="s">
        <v>60</v>
      </c>
      <c r="I20" s="190"/>
      <c r="J20" s="189"/>
      <c r="K20" s="189"/>
      <c r="L20" s="189"/>
      <c r="M20" s="189"/>
      <c r="N20" s="189"/>
      <c r="O20" s="189"/>
      <c r="P20" s="189"/>
      <c r="Q20" s="189"/>
      <c r="R20" s="189"/>
      <c r="S20" s="189"/>
      <c r="T20" s="189"/>
      <c r="U20" s="189"/>
      <c r="V20" s="189"/>
      <c r="W20" s="189"/>
      <c r="X20" s="189"/>
      <c r="Y20" s="189"/>
      <c r="Z20" s="189"/>
      <c r="AA20" s="189"/>
      <c r="AB20" s="190"/>
      <c r="AC20" s="176">
        <f t="shared" si="0"/>
        <v>0</v>
      </c>
    </row>
    <row r="21" spans="2:29" ht="19.899999999999999" customHeight="1">
      <c r="B21" s="85"/>
      <c r="C21" s="85"/>
      <c r="D21" s="213"/>
      <c r="E21" s="108" t="s">
        <v>57</v>
      </c>
      <c r="F21" s="99"/>
      <c r="G21" s="100" t="s">
        <v>61</v>
      </c>
      <c r="H21" s="98" t="s">
        <v>40</v>
      </c>
      <c r="I21" s="103">
        <f>INT(I20*$F21/1000)</f>
        <v>0</v>
      </c>
      <c r="J21" s="102">
        <f t="shared" si="3"/>
        <v>0</v>
      </c>
      <c r="K21" s="102">
        <f t="shared" si="3"/>
        <v>0</v>
      </c>
      <c r="L21" s="102">
        <f t="shared" si="3"/>
        <v>0</v>
      </c>
      <c r="M21" s="102">
        <f t="shared" si="3"/>
        <v>0</v>
      </c>
      <c r="N21" s="102">
        <f t="shared" si="3"/>
        <v>0</v>
      </c>
      <c r="O21" s="102">
        <f t="shared" si="3"/>
        <v>0</v>
      </c>
      <c r="P21" s="102">
        <f t="shared" si="3"/>
        <v>0</v>
      </c>
      <c r="Q21" s="102">
        <f t="shared" si="3"/>
        <v>0</v>
      </c>
      <c r="R21" s="102">
        <f t="shared" si="3"/>
        <v>0</v>
      </c>
      <c r="S21" s="102">
        <f t="shared" si="3"/>
        <v>0</v>
      </c>
      <c r="T21" s="102">
        <f t="shared" si="3"/>
        <v>0</v>
      </c>
      <c r="U21" s="102">
        <f t="shared" si="3"/>
        <v>0</v>
      </c>
      <c r="V21" s="102">
        <f t="shared" si="3"/>
        <v>0</v>
      </c>
      <c r="W21" s="102">
        <f t="shared" si="3"/>
        <v>0</v>
      </c>
      <c r="X21" s="102">
        <f t="shared" si="3"/>
        <v>0</v>
      </c>
      <c r="Y21" s="102">
        <f t="shared" si="3"/>
        <v>0</v>
      </c>
      <c r="Z21" s="102">
        <f t="shared" si="3"/>
        <v>0</v>
      </c>
      <c r="AA21" s="102">
        <f t="shared" si="3"/>
        <v>0</v>
      </c>
      <c r="AB21" s="103">
        <f t="shared" si="3"/>
        <v>0</v>
      </c>
      <c r="AC21" s="104">
        <f t="shared" si="0"/>
        <v>0</v>
      </c>
    </row>
    <row r="22" spans="2:29" ht="19.899999999999999" customHeight="1">
      <c r="B22" s="85"/>
      <c r="C22" s="85"/>
      <c r="D22" s="214"/>
      <c r="E22" s="94" t="s">
        <v>47</v>
      </c>
      <c r="F22" s="95"/>
      <c r="G22" s="95"/>
      <c r="H22" s="105" t="s">
        <v>60</v>
      </c>
      <c r="I22" s="191"/>
      <c r="J22" s="192"/>
      <c r="K22" s="192"/>
      <c r="L22" s="192"/>
      <c r="M22" s="192"/>
      <c r="N22" s="192"/>
      <c r="O22" s="192"/>
      <c r="P22" s="192"/>
      <c r="Q22" s="192"/>
      <c r="R22" s="192"/>
      <c r="S22" s="192"/>
      <c r="T22" s="192"/>
      <c r="U22" s="192"/>
      <c r="V22" s="192"/>
      <c r="W22" s="192"/>
      <c r="X22" s="192"/>
      <c r="Y22" s="192"/>
      <c r="Z22" s="192"/>
      <c r="AA22" s="192"/>
      <c r="AB22" s="193"/>
      <c r="AC22" s="194">
        <f t="shared" si="0"/>
        <v>0</v>
      </c>
    </row>
    <row r="23" spans="2:29" ht="19.899999999999999" customHeight="1">
      <c r="B23" s="85"/>
      <c r="C23" s="85"/>
      <c r="D23" s="215"/>
      <c r="E23" s="108" t="s">
        <v>57</v>
      </c>
      <c r="F23" s="99"/>
      <c r="G23" s="100" t="s">
        <v>61</v>
      </c>
      <c r="H23" s="98" t="s">
        <v>40</v>
      </c>
      <c r="I23" s="103">
        <f>INT(I22*$F23/1000)</f>
        <v>0</v>
      </c>
      <c r="J23" s="102">
        <f t="shared" si="3"/>
        <v>0</v>
      </c>
      <c r="K23" s="102">
        <f t="shared" si="3"/>
        <v>0</v>
      </c>
      <c r="L23" s="102">
        <f t="shared" si="3"/>
        <v>0</v>
      </c>
      <c r="M23" s="102">
        <f t="shared" si="3"/>
        <v>0</v>
      </c>
      <c r="N23" s="102">
        <f t="shared" si="3"/>
        <v>0</v>
      </c>
      <c r="O23" s="102">
        <f t="shared" si="3"/>
        <v>0</v>
      </c>
      <c r="P23" s="102">
        <f t="shared" si="3"/>
        <v>0</v>
      </c>
      <c r="Q23" s="102">
        <f t="shared" si="3"/>
        <v>0</v>
      </c>
      <c r="R23" s="102">
        <f t="shared" si="3"/>
        <v>0</v>
      </c>
      <c r="S23" s="102">
        <f t="shared" si="3"/>
        <v>0</v>
      </c>
      <c r="T23" s="102">
        <f t="shared" si="3"/>
        <v>0</v>
      </c>
      <c r="U23" s="102">
        <f t="shared" si="3"/>
        <v>0</v>
      </c>
      <c r="V23" s="102">
        <f t="shared" si="3"/>
        <v>0</v>
      </c>
      <c r="W23" s="102">
        <f t="shared" si="3"/>
        <v>0</v>
      </c>
      <c r="X23" s="102">
        <f t="shared" si="3"/>
        <v>0</v>
      </c>
      <c r="Y23" s="102">
        <f t="shared" si="3"/>
        <v>0</v>
      </c>
      <c r="Z23" s="102">
        <f t="shared" si="3"/>
        <v>0</v>
      </c>
      <c r="AA23" s="102">
        <f t="shared" si="3"/>
        <v>0</v>
      </c>
      <c r="AB23" s="103">
        <f t="shared" si="3"/>
        <v>0</v>
      </c>
      <c r="AC23" s="104">
        <f t="shared" si="0"/>
        <v>0</v>
      </c>
    </row>
    <row r="24" spans="2:29" ht="19.899999999999999" customHeight="1">
      <c r="B24" s="85"/>
      <c r="C24" s="85"/>
      <c r="D24" s="214"/>
      <c r="E24" s="94" t="s">
        <v>47</v>
      </c>
      <c r="F24" s="95"/>
      <c r="G24" s="95"/>
      <c r="H24" s="105" t="s">
        <v>60</v>
      </c>
      <c r="I24" s="190"/>
      <c r="J24" s="189"/>
      <c r="K24" s="189"/>
      <c r="L24" s="189"/>
      <c r="M24" s="189"/>
      <c r="N24" s="189"/>
      <c r="O24" s="189"/>
      <c r="P24" s="189"/>
      <c r="Q24" s="189"/>
      <c r="R24" s="189"/>
      <c r="S24" s="189"/>
      <c r="T24" s="189"/>
      <c r="U24" s="189"/>
      <c r="V24" s="189"/>
      <c r="W24" s="189"/>
      <c r="X24" s="189"/>
      <c r="Y24" s="189"/>
      <c r="Z24" s="189"/>
      <c r="AA24" s="189"/>
      <c r="AB24" s="190"/>
      <c r="AC24" s="176">
        <f t="shared" si="0"/>
        <v>0</v>
      </c>
    </row>
    <row r="25" spans="2:29" ht="19.899999999999999" customHeight="1">
      <c r="B25" s="85"/>
      <c r="C25" s="85"/>
      <c r="D25" s="216"/>
      <c r="E25" s="108" t="s">
        <v>57</v>
      </c>
      <c r="F25" s="99"/>
      <c r="G25" s="100" t="s">
        <v>61</v>
      </c>
      <c r="H25" s="98" t="s">
        <v>40</v>
      </c>
      <c r="I25" s="103">
        <f>INT(I24*$F25/1000)</f>
        <v>0</v>
      </c>
      <c r="J25" s="102">
        <f t="shared" si="3"/>
        <v>0</v>
      </c>
      <c r="K25" s="102">
        <f t="shared" si="3"/>
        <v>0</v>
      </c>
      <c r="L25" s="102">
        <f t="shared" si="3"/>
        <v>0</v>
      </c>
      <c r="M25" s="102">
        <f t="shared" si="3"/>
        <v>0</v>
      </c>
      <c r="N25" s="102">
        <f t="shared" si="3"/>
        <v>0</v>
      </c>
      <c r="O25" s="102">
        <f t="shared" si="3"/>
        <v>0</v>
      </c>
      <c r="P25" s="102">
        <f t="shared" si="3"/>
        <v>0</v>
      </c>
      <c r="Q25" s="102">
        <f t="shared" si="3"/>
        <v>0</v>
      </c>
      <c r="R25" s="102">
        <f t="shared" si="3"/>
        <v>0</v>
      </c>
      <c r="S25" s="102">
        <f t="shared" si="3"/>
        <v>0</v>
      </c>
      <c r="T25" s="102">
        <f t="shared" si="3"/>
        <v>0</v>
      </c>
      <c r="U25" s="102">
        <f t="shared" si="3"/>
        <v>0</v>
      </c>
      <c r="V25" s="102">
        <f t="shared" si="3"/>
        <v>0</v>
      </c>
      <c r="W25" s="102">
        <f t="shared" si="3"/>
        <v>0</v>
      </c>
      <c r="X25" s="102">
        <f t="shared" si="3"/>
        <v>0</v>
      </c>
      <c r="Y25" s="102">
        <f t="shared" si="3"/>
        <v>0</v>
      </c>
      <c r="Z25" s="102">
        <f t="shared" si="3"/>
        <v>0</v>
      </c>
      <c r="AA25" s="102">
        <f t="shared" si="3"/>
        <v>0</v>
      </c>
      <c r="AB25" s="103">
        <f t="shared" si="3"/>
        <v>0</v>
      </c>
      <c r="AC25" s="104">
        <f t="shared" si="0"/>
        <v>0</v>
      </c>
    </row>
    <row r="26" spans="2:29" ht="19.899999999999999" customHeight="1">
      <c r="B26" s="85"/>
      <c r="C26" s="88" t="s">
        <v>62</v>
      </c>
      <c r="D26" s="89"/>
      <c r="E26" s="89"/>
      <c r="F26" s="89"/>
      <c r="G26" s="89"/>
      <c r="H26" s="91" t="s">
        <v>40</v>
      </c>
      <c r="I26" s="117"/>
      <c r="J26" s="118"/>
      <c r="K26" s="118"/>
      <c r="L26" s="118"/>
      <c r="M26" s="118"/>
      <c r="N26" s="118"/>
      <c r="O26" s="118"/>
      <c r="P26" s="118"/>
      <c r="Q26" s="118"/>
      <c r="R26" s="118"/>
      <c r="S26" s="118"/>
      <c r="T26" s="118"/>
      <c r="U26" s="118"/>
      <c r="V26" s="118"/>
      <c r="W26" s="118"/>
      <c r="X26" s="118"/>
      <c r="Y26" s="118"/>
      <c r="Z26" s="118"/>
      <c r="AA26" s="118"/>
      <c r="AB26" s="119"/>
      <c r="AC26" s="120">
        <f t="shared" si="0"/>
        <v>0</v>
      </c>
    </row>
    <row r="27" spans="2:29" ht="19.899999999999999" customHeight="1">
      <c r="B27" s="85"/>
      <c r="C27" s="88" t="s">
        <v>63</v>
      </c>
      <c r="D27" s="89"/>
      <c r="E27" s="89"/>
      <c r="F27" s="89"/>
      <c r="G27" s="89"/>
      <c r="H27" s="91" t="s">
        <v>40</v>
      </c>
      <c r="I27" s="117"/>
      <c r="J27" s="118"/>
      <c r="K27" s="118"/>
      <c r="L27" s="118"/>
      <c r="M27" s="118"/>
      <c r="N27" s="118"/>
      <c r="O27" s="118"/>
      <c r="P27" s="118"/>
      <c r="Q27" s="118"/>
      <c r="R27" s="118"/>
      <c r="S27" s="118"/>
      <c r="T27" s="118"/>
      <c r="U27" s="118"/>
      <c r="V27" s="118"/>
      <c r="W27" s="118"/>
      <c r="X27" s="118"/>
      <c r="Y27" s="118"/>
      <c r="Z27" s="118"/>
      <c r="AA27" s="118"/>
      <c r="AB27" s="119"/>
      <c r="AC27" s="120">
        <f t="shared" si="0"/>
        <v>0</v>
      </c>
    </row>
    <row r="28" spans="2:29" ht="19.899999999999999" customHeight="1" thickBot="1">
      <c r="B28" s="85"/>
      <c r="C28" s="82" t="s">
        <v>64</v>
      </c>
      <c r="D28" s="83"/>
      <c r="E28" s="83"/>
      <c r="F28" s="83"/>
      <c r="G28" s="83"/>
      <c r="H28" s="84" t="s">
        <v>40</v>
      </c>
      <c r="I28" s="121"/>
      <c r="J28" s="122"/>
      <c r="K28" s="122"/>
      <c r="L28" s="122"/>
      <c r="M28" s="122"/>
      <c r="N28" s="122"/>
      <c r="O28" s="122"/>
      <c r="P28" s="122"/>
      <c r="Q28" s="122"/>
      <c r="R28" s="122"/>
      <c r="S28" s="122"/>
      <c r="T28" s="122"/>
      <c r="U28" s="122"/>
      <c r="V28" s="122"/>
      <c r="W28" s="122"/>
      <c r="X28" s="122"/>
      <c r="Y28" s="122"/>
      <c r="Z28" s="122"/>
      <c r="AA28" s="122"/>
      <c r="AB28" s="123"/>
      <c r="AC28" s="124">
        <f t="shared" si="0"/>
        <v>0</v>
      </c>
    </row>
    <row r="29" spans="2:29" ht="19.899999999999999" customHeight="1" thickTop="1">
      <c r="B29" s="85"/>
      <c r="C29" s="96" t="s">
        <v>65</v>
      </c>
      <c r="D29" s="97"/>
      <c r="E29" s="97"/>
      <c r="F29" s="97"/>
      <c r="G29" s="97"/>
      <c r="H29" s="80"/>
      <c r="I29" s="125">
        <f>SUM(I7:I7,I9,I11,I13,I15,I17,I19,I21,I23,I25,I26:I28)</f>
        <v>0</v>
      </c>
      <c r="J29" s="126">
        <f t="shared" ref="J29:AB29" si="8">SUM(J7:J7,J9,J11,J13,J15,J17,J19,J21,J23,J25,J26:J28)</f>
        <v>0</v>
      </c>
      <c r="K29" s="126">
        <f t="shared" si="8"/>
        <v>0</v>
      </c>
      <c r="L29" s="126">
        <f t="shared" si="8"/>
        <v>0</v>
      </c>
      <c r="M29" s="126">
        <f t="shared" si="8"/>
        <v>0</v>
      </c>
      <c r="N29" s="126">
        <f t="shared" si="8"/>
        <v>0</v>
      </c>
      <c r="O29" s="126">
        <f t="shared" si="8"/>
        <v>0</v>
      </c>
      <c r="P29" s="126">
        <f t="shared" si="8"/>
        <v>0</v>
      </c>
      <c r="Q29" s="126">
        <f t="shared" si="8"/>
        <v>0</v>
      </c>
      <c r="R29" s="126">
        <f t="shared" si="8"/>
        <v>0</v>
      </c>
      <c r="S29" s="126">
        <f t="shared" si="8"/>
        <v>0</v>
      </c>
      <c r="T29" s="126">
        <f t="shared" si="8"/>
        <v>0</v>
      </c>
      <c r="U29" s="126">
        <f t="shared" si="8"/>
        <v>0</v>
      </c>
      <c r="V29" s="126">
        <f t="shared" si="8"/>
        <v>0</v>
      </c>
      <c r="W29" s="126">
        <f t="shared" si="8"/>
        <v>0</v>
      </c>
      <c r="X29" s="126">
        <f t="shared" si="8"/>
        <v>0</v>
      </c>
      <c r="Y29" s="126">
        <f t="shared" si="8"/>
        <v>0</v>
      </c>
      <c r="Z29" s="126">
        <f t="shared" si="8"/>
        <v>0</v>
      </c>
      <c r="AA29" s="126">
        <f t="shared" si="8"/>
        <v>0</v>
      </c>
      <c r="AB29" s="127">
        <f t="shared" si="8"/>
        <v>0</v>
      </c>
      <c r="AC29" s="128">
        <f t="shared" si="0"/>
        <v>0</v>
      </c>
    </row>
    <row r="30" spans="2:29" ht="19.899999999999999" customHeight="1">
      <c r="B30" s="96"/>
      <c r="C30" s="96" t="s">
        <v>66</v>
      </c>
      <c r="D30" s="97"/>
      <c r="E30" s="97"/>
      <c r="F30" s="129" t="s">
        <v>67</v>
      </c>
      <c r="G30" s="130">
        <v>0.1</v>
      </c>
      <c r="H30" s="80"/>
      <c r="I30" s="125">
        <f t="shared" ref="I30:AB30" si="9">INT(I29*(1+$G30))</f>
        <v>0</v>
      </c>
      <c r="J30" s="131">
        <f t="shared" si="9"/>
        <v>0</v>
      </c>
      <c r="K30" s="131">
        <f t="shared" si="9"/>
        <v>0</v>
      </c>
      <c r="L30" s="131">
        <f t="shared" si="9"/>
        <v>0</v>
      </c>
      <c r="M30" s="131">
        <f t="shared" si="9"/>
        <v>0</v>
      </c>
      <c r="N30" s="131">
        <f t="shared" si="9"/>
        <v>0</v>
      </c>
      <c r="O30" s="131">
        <f t="shared" si="9"/>
        <v>0</v>
      </c>
      <c r="P30" s="131">
        <f t="shared" si="9"/>
        <v>0</v>
      </c>
      <c r="Q30" s="131">
        <f t="shared" si="9"/>
        <v>0</v>
      </c>
      <c r="R30" s="131">
        <f t="shared" si="9"/>
        <v>0</v>
      </c>
      <c r="S30" s="131">
        <f t="shared" si="9"/>
        <v>0</v>
      </c>
      <c r="T30" s="131">
        <f t="shared" si="9"/>
        <v>0</v>
      </c>
      <c r="U30" s="131">
        <f t="shared" si="9"/>
        <v>0</v>
      </c>
      <c r="V30" s="131">
        <f t="shared" si="9"/>
        <v>0</v>
      </c>
      <c r="W30" s="131">
        <f t="shared" si="9"/>
        <v>0</v>
      </c>
      <c r="X30" s="131">
        <f t="shared" si="9"/>
        <v>0</v>
      </c>
      <c r="Y30" s="131">
        <f t="shared" si="9"/>
        <v>0</v>
      </c>
      <c r="Z30" s="131">
        <f t="shared" si="9"/>
        <v>0</v>
      </c>
      <c r="AA30" s="131">
        <f t="shared" si="9"/>
        <v>0</v>
      </c>
      <c r="AB30" s="132">
        <f t="shared" si="9"/>
        <v>0</v>
      </c>
      <c r="AC30" s="133">
        <f t="shared" si="0"/>
        <v>0</v>
      </c>
    </row>
    <row r="31" spans="2:29" ht="19.899999999999999" customHeight="1">
      <c r="I31" s="87"/>
      <c r="J31" s="87"/>
      <c r="K31" s="87"/>
      <c r="L31" s="87"/>
      <c r="M31" s="87"/>
      <c r="N31" s="87"/>
      <c r="O31" s="87"/>
      <c r="P31" s="87"/>
      <c r="Q31" s="87"/>
      <c r="R31" s="87"/>
      <c r="S31" s="87"/>
      <c r="T31" s="87"/>
      <c r="U31" s="87"/>
      <c r="V31" s="87"/>
      <c r="W31" s="87"/>
      <c r="X31" s="87"/>
      <c r="Y31" s="87"/>
      <c r="Z31" s="87"/>
      <c r="AA31" s="87"/>
      <c r="AB31" s="87"/>
      <c r="AC31" s="168"/>
    </row>
    <row r="32" spans="2:29" ht="19.899999999999999" customHeight="1">
      <c r="B32" s="75" t="s">
        <v>68</v>
      </c>
      <c r="I32" s="87"/>
      <c r="J32" s="87"/>
      <c r="K32" s="87"/>
      <c r="L32" s="87"/>
      <c r="M32" s="87"/>
      <c r="N32" s="87"/>
      <c r="O32" s="87"/>
      <c r="P32" s="87"/>
      <c r="Q32" s="87"/>
      <c r="R32" s="87"/>
      <c r="S32" s="87"/>
      <c r="T32" s="87"/>
      <c r="U32" s="87"/>
      <c r="V32" s="87"/>
      <c r="W32" s="87"/>
      <c r="X32" s="87"/>
      <c r="Y32" s="87"/>
      <c r="Z32" s="87"/>
      <c r="AA32" s="87"/>
      <c r="AB32" s="87"/>
      <c r="AC32" s="169"/>
    </row>
    <row r="33" spans="2:29" ht="15" customHeight="1">
      <c r="B33" s="205" t="s">
        <v>31</v>
      </c>
      <c r="C33" s="206"/>
      <c r="D33" s="206"/>
      <c r="E33" s="206"/>
      <c r="F33" s="206"/>
      <c r="G33" s="206"/>
      <c r="H33" s="76" t="s">
        <v>32</v>
      </c>
      <c r="I33" s="170">
        <v>12</v>
      </c>
      <c r="J33" s="170">
        <v>13</v>
      </c>
      <c r="K33" s="170">
        <v>14</v>
      </c>
      <c r="L33" s="170">
        <v>15</v>
      </c>
      <c r="M33" s="170">
        <v>16</v>
      </c>
      <c r="N33" s="170">
        <v>17</v>
      </c>
      <c r="O33" s="170">
        <v>18</v>
      </c>
      <c r="P33" s="170">
        <v>19</v>
      </c>
      <c r="Q33" s="170">
        <v>20</v>
      </c>
      <c r="R33" s="170">
        <v>21</v>
      </c>
      <c r="S33" s="170">
        <v>22</v>
      </c>
      <c r="T33" s="170">
        <v>23</v>
      </c>
      <c r="U33" s="170">
        <v>24</v>
      </c>
      <c r="V33" s="170">
        <v>25</v>
      </c>
      <c r="W33" s="170">
        <v>26</v>
      </c>
      <c r="X33" s="170">
        <v>27</v>
      </c>
      <c r="Y33" s="170">
        <v>28</v>
      </c>
      <c r="Z33" s="170">
        <v>29</v>
      </c>
      <c r="AA33" s="170">
        <v>30</v>
      </c>
      <c r="AB33" s="170">
        <v>31</v>
      </c>
      <c r="AC33" s="171" t="s">
        <v>13</v>
      </c>
    </row>
    <row r="34" spans="2:29" ht="15" customHeight="1">
      <c r="B34" s="207"/>
      <c r="C34" s="208"/>
      <c r="D34" s="208"/>
      <c r="E34" s="208"/>
      <c r="F34" s="208"/>
      <c r="G34" s="208"/>
      <c r="H34" s="80" t="s">
        <v>33</v>
      </c>
      <c r="I34" s="172">
        <v>1</v>
      </c>
      <c r="J34" s="173">
        <v>2</v>
      </c>
      <c r="K34" s="173">
        <v>3</v>
      </c>
      <c r="L34" s="173">
        <v>4</v>
      </c>
      <c r="M34" s="173">
        <v>5</v>
      </c>
      <c r="N34" s="173">
        <v>6</v>
      </c>
      <c r="O34" s="173">
        <v>7</v>
      </c>
      <c r="P34" s="173">
        <v>8</v>
      </c>
      <c r="Q34" s="173">
        <v>9</v>
      </c>
      <c r="R34" s="173">
        <v>10</v>
      </c>
      <c r="S34" s="173">
        <v>11</v>
      </c>
      <c r="T34" s="173">
        <v>12</v>
      </c>
      <c r="U34" s="173">
        <v>13</v>
      </c>
      <c r="V34" s="173">
        <v>14</v>
      </c>
      <c r="W34" s="173">
        <v>15</v>
      </c>
      <c r="X34" s="173">
        <v>16</v>
      </c>
      <c r="Y34" s="173">
        <v>17</v>
      </c>
      <c r="Z34" s="173">
        <v>18</v>
      </c>
      <c r="AA34" s="173">
        <v>19</v>
      </c>
      <c r="AB34" s="174">
        <v>20</v>
      </c>
      <c r="AC34" s="175"/>
    </row>
    <row r="35" spans="2:29" ht="19.899999999999999" customHeight="1">
      <c r="B35" s="92" t="s">
        <v>69</v>
      </c>
      <c r="C35" s="93"/>
      <c r="D35" s="93"/>
      <c r="E35" s="93"/>
      <c r="F35" s="93"/>
      <c r="G35" s="93"/>
      <c r="H35" s="76" t="s">
        <v>48</v>
      </c>
      <c r="I35" s="134"/>
      <c r="J35" s="122"/>
      <c r="K35" s="122"/>
      <c r="L35" s="122"/>
      <c r="M35" s="122"/>
      <c r="N35" s="122"/>
      <c r="O35" s="122"/>
      <c r="P35" s="122"/>
      <c r="Q35" s="122"/>
      <c r="R35" s="122"/>
      <c r="S35" s="122"/>
      <c r="T35" s="122"/>
      <c r="U35" s="122"/>
      <c r="V35" s="122"/>
      <c r="W35" s="122"/>
      <c r="X35" s="122"/>
      <c r="Y35" s="122"/>
      <c r="Z35" s="122"/>
      <c r="AA35" s="122"/>
      <c r="AB35" s="123"/>
      <c r="AC35" s="124">
        <f t="shared" ref="AC35:AC42" si="10">SUM(I35:AB35)</f>
        <v>0</v>
      </c>
    </row>
    <row r="36" spans="2:29" ht="19.899999999999999" customHeight="1">
      <c r="B36" s="135" t="s">
        <v>70</v>
      </c>
      <c r="C36" s="136"/>
      <c r="D36" s="136"/>
      <c r="E36" s="136"/>
      <c r="F36" s="136"/>
      <c r="G36" s="136"/>
      <c r="H36" s="137" t="s">
        <v>48</v>
      </c>
      <c r="I36" s="138"/>
      <c r="J36" s="139"/>
      <c r="K36" s="139"/>
      <c r="L36" s="139"/>
      <c r="M36" s="139"/>
      <c r="N36" s="139"/>
      <c r="O36" s="139"/>
      <c r="P36" s="139"/>
      <c r="Q36" s="139"/>
      <c r="R36" s="139"/>
      <c r="S36" s="139"/>
      <c r="T36" s="139"/>
      <c r="U36" s="139"/>
      <c r="V36" s="139"/>
      <c r="W36" s="139"/>
      <c r="X36" s="139"/>
      <c r="Y36" s="139"/>
      <c r="Z36" s="139"/>
      <c r="AA36" s="139"/>
      <c r="AB36" s="140"/>
      <c r="AC36" s="141">
        <f t="shared" si="10"/>
        <v>0</v>
      </c>
    </row>
    <row r="37" spans="2:29" ht="19.899999999999999" customHeight="1">
      <c r="B37" s="135" t="s">
        <v>71</v>
      </c>
      <c r="C37" s="136"/>
      <c r="D37" s="136"/>
      <c r="E37" s="142" t="s">
        <v>72</v>
      </c>
      <c r="F37" s="136"/>
      <c r="G37" s="136" t="s">
        <v>50</v>
      </c>
      <c r="H37" s="137" t="s">
        <v>40</v>
      </c>
      <c r="I37" s="138">
        <f>INT(I36*$F37/1000)</f>
        <v>0</v>
      </c>
      <c r="J37" s="139">
        <f t="shared" ref="J37:AB37" si="11">INT(J36*$F37/1000)</f>
        <v>0</v>
      </c>
      <c r="K37" s="139">
        <f t="shared" si="11"/>
        <v>0</v>
      </c>
      <c r="L37" s="139">
        <f t="shared" si="11"/>
        <v>0</v>
      </c>
      <c r="M37" s="139">
        <f t="shared" si="11"/>
        <v>0</v>
      </c>
      <c r="N37" s="139">
        <f t="shared" si="11"/>
        <v>0</v>
      </c>
      <c r="O37" s="139">
        <f t="shared" si="11"/>
        <v>0</v>
      </c>
      <c r="P37" s="139">
        <f t="shared" si="11"/>
        <v>0</v>
      </c>
      <c r="Q37" s="139">
        <f t="shared" si="11"/>
        <v>0</v>
      </c>
      <c r="R37" s="139">
        <f t="shared" si="11"/>
        <v>0</v>
      </c>
      <c r="S37" s="139">
        <f t="shared" si="11"/>
        <v>0</v>
      </c>
      <c r="T37" s="139">
        <f t="shared" si="11"/>
        <v>0</v>
      </c>
      <c r="U37" s="139">
        <f t="shared" si="11"/>
        <v>0</v>
      </c>
      <c r="V37" s="139">
        <f t="shared" si="11"/>
        <v>0</v>
      </c>
      <c r="W37" s="139">
        <f t="shared" si="11"/>
        <v>0</v>
      </c>
      <c r="X37" s="139">
        <f t="shared" si="11"/>
        <v>0</v>
      </c>
      <c r="Y37" s="139">
        <f t="shared" si="11"/>
        <v>0</v>
      </c>
      <c r="Z37" s="139">
        <f t="shared" si="11"/>
        <v>0</v>
      </c>
      <c r="AA37" s="139">
        <f t="shared" si="11"/>
        <v>0</v>
      </c>
      <c r="AB37" s="140">
        <f t="shared" si="11"/>
        <v>0</v>
      </c>
      <c r="AC37" s="141">
        <f t="shared" si="10"/>
        <v>0</v>
      </c>
    </row>
    <row r="38" spans="2:29" ht="19.899999999999999" customHeight="1">
      <c r="B38" s="96" t="s">
        <v>73</v>
      </c>
      <c r="C38" s="97"/>
      <c r="D38" s="97"/>
      <c r="E38" s="129" t="s">
        <v>74</v>
      </c>
      <c r="F38" s="130">
        <v>0.1</v>
      </c>
      <c r="G38" s="97"/>
      <c r="H38" s="80" t="s">
        <v>40</v>
      </c>
      <c r="I38" s="125">
        <f>INT(I37*(1+$F38))</f>
        <v>0</v>
      </c>
      <c r="J38" s="131">
        <f t="shared" ref="J38:AB38" si="12">INT(J37*(1+$F38))</f>
        <v>0</v>
      </c>
      <c r="K38" s="131">
        <f t="shared" si="12"/>
        <v>0</v>
      </c>
      <c r="L38" s="131">
        <f t="shared" si="12"/>
        <v>0</v>
      </c>
      <c r="M38" s="131">
        <f t="shared" si="12"/>
        <v>0</v>
      </c>
      <c r="N38" s="131">
        <f t="shared" si="12"/>
        <v>0</v>
      </c>
      <c r="O38" s="131">
        <f t="shared" si="12"/>
        <v>0</v>
      </c>
      <c r="P38" s="131">
        <f t="shared" si="12"/>
        <v>0</v>
      </c>
      <c r="Q38" s="131">
        <f t="shared" si="12"/>
        <v>0</v>
      </c>
      <c r="R38" s="131">
        <f t="shared" si="12"/>
        <v>0</v>
      </c>
      <c r="S38" s="131">
        <f t="shared" si="12"/>
        <v>0</v>
      </c>
      <c r="T38" s="131">
        <f t="shared" si="12"/>
        <v>0</v>
      </c>
      <c r="U38" s="131">
        <f t="shared" si="12"/>
        <v>0</v>
      </c>
      <c r="V38" s="131">
        <f t="shared" si="12"/>
        <v>0</v>
      </c>
      <c r="W38" s="131">
        <f t="shared" si="12"/>
        <v>0</v>
      </c>
      <c r="X38" s="131">
        <f t="shared" si="12"/>
        <v>0</v>
      </c>
      <c r="Y38" s="131">
        <f t="shared" si="12"/>
        <v>0</v>
      </c>
      <c r="Z38" s="131">
        <f t="shared" si="12"/>
        <v>0</v>
      </c>
      <c r="AA38" s="131">
        <f t="shared" si="12"/>
        <v>0</v>
      </c>
      <c r="AB38" s="132">
        <f t="shared" si="12"/>
        <v>0</v>
      </c>
      <c r="AC38" s="133">
        <f t="shared" si="10"/>
        <v>0</v>
      </c>
    </row>
    <row r="39" spans="2:29" ht="19.899999999999999" customHeight="1">
      <c r="B39" s="92" t="s">
        <v>75</v>
      </c>
      <c r="C39" s="93"/>
      <c r="D39" s="93"/>
      <c r="E39" s="93"/>
      <c r="F39" s="93"/>
      <c r="G39" s="93"/>
      <c r="H39" s="94" t="s">
        <v>35</v>
      </c>
      <c r="I39" s="134"/>
      <c r="J39" s="122"/>
      <c r="K39" s="122"/>
      <c r="L39" s="122"/>
      <c r="M39" s="122"/>
      <c r="N39" s="122"/>
      <c r="O39" s="122"/>
      <c r="P39" s="122"/>
      <c r="Q39" s="122"/>
      <c r="R39" s="122"/>
      <c r="S39" s="122"/>
      <c r="T39" s="122"/>
      <c r="U39" s="122"/>
      <c r="V39" s="122"/>
      <c r="W39" s="122"/>
      <c r="X39" s="122"/>
      <c r="Y39" s="122"/>
      <c r="Z39" s="122"/>
      <c r="AA39" s="122"/>
      <c r="AB39" s="123"/>
      <c r="AC39" s="124">
        <f t="shared" si="10"/>
        <v>0</v>
      </c>
    </row>
    <row r="40" spans="2:29" ht="19.899999999999999" customHeight="1">
      <c r="B40" s="135" t="s">
        <v>76</v>
      </c>
      <c r="C40" s="136"/>
      <c r="D40" s="136"/>
      <c r="E40" s="136"/>
      <c r="F40" s="136"/>
      <c r="G40" s="136"/>
      <c r="H40" s="86" t="s">
        <v>35</v>
      </c>
      <c r="I40" s="138"/>
      <c r="J40" s="139"/>
      <c r="K40" s="139"/>
      <c r="L40" s="139"/>
      <c r="M40" s="139"/>
      <c r="N40" s="139"/>
      <c r="O40" s="139"/>
      <c r="P40" s="139"/>
      <c r="Q40" s="139"/>
      <c r="R40" s="139"/>
      <c r="S40" s="139"/>
      <c r="T40" s="139"/>
      <c r="U40" s="139"/>
      <c r="V40" s="139"/>
      <c r="W40" s="139"/>
      <c r="X40" s="139"/>
      <c r="Y40" s="139"/>
      <c r="Z40" s="139"/>
      <c r="AA40" s="139"/>
      <c r="AB40" s="140"/>
      <c r="AC40" s="141">
        <f t="shared" si="10"/>
        <v>0</v>
      </c>
    </row>
    <row r="41" spans="2:29" ht="19.899999999999999" customHeight="1">
      <c r="B41" s="135" t="s">
        <v>77</v>
      </c>
      <c r="C41" s="136"/>
      <c r="D41" s="136"/>
      <c r="E41" s="142" t="s">
        <v>78</v>
      </c>
      <c r="F41" s="136"/>
      <c r="G41" s="136" t="s">
        <v>79</v>
      </c>
      <c r="H41" s="137" t="s">
        <v>40</v>
      </c>
      <c r="I41" s="138">
        <f>INT(I40*$F41/1000)</f>
        <v>0</v>
      </c>
      <c r="J41" s="139">
        <f t="shared" ref="J41:AB41" si="13">INT(J40*$F41/1000)</f>
        <v>0</v>
      </c>
      <c r="K41" s="139">
        <f t="shared" si="13"/>
        <v>0</v>
      </c>
      <c r="L41" s="139">
        <f t="shared" si="13"/>
        <v>0</v>
      </c>
      <c r="M41" s="139">
        <f t="shared" si="13"/>
        <v>0</v>
      </c>
      <c r="N41" s="139">
        <f t="shared" si="13"/>
        <v>0</v>
      </c>
      <c r="O41" s="139">
        <f t="shared" si="13"/>
        <v>0</v>
      </c>
      <c r="P41" s="139">
        <f t="shared" si="13"/>
        <v>0</v>
      </c>
      <c r="Q41" s="139">
        <f t="shared" si="13"/>
        <v>0</v>
      </c>
      <c r="R41" s="139">
        <f t="shared" si="13"/>
        <v>0</v>
      </c>
      <c r="S41" s="139">
        <f t="shared" si="13"/>
        <v>0</v>
      </c>
      <c r="T41" s="139">
        <f t="shared" si="13"/>
        <v>0</v>
      </c>
      <c r="U41" s="139">
        <f t="shared" si="13"/>
        <v>0</v>
      </c>
      <c r="V41" s="139">
        <f t="shared" si="13"/>
        <v>0</v>
      </c>
      <c r="W41" s="139">
        <f t="shared" si="13"/>
        <v>0</v>
      </c>
      <c r="X41" s="139">
        <f t="shared" si="13"/>
        <v>0</v>
      </c>
      <c r="Y41" s="139">
        <f t="shared" si="13"/>
        <v>0</v>
      </c>
      <c r="Z41" s="139">
        <f t="shared" si="13"/>
        <v>0</v>
      </c>
      <c r="AA41" s="139">
        <f t="shared" si="13"/>
        <v>0</v>
      </c>
      <c r="AB41" s="140">
        <f t="shared" si="13"/>
        <v>0</v>
      </c>
      <c r="AC41" s="141">
        <f t="shared" si="10"/>
        <v>0</v>
      </c>
    </row>
    <row r="42" spans="2:29" ht="19.899999999999999" customHeight="1">
      <c r="B42" s="96" t="s">
        <v>80</v>
      </c>
      <c r="C42" s="97"/>
      <c r="D42" s="97"/>
      <c r="E42" s="129" t="s">
        <v>74</v>
      </c>
      <c r="F42" s="130">
        <v>0.1</v>
      </c>
      <c r="G42" s="97"/>
      <c r="H42" s="80" t="s">
        <v>40</v>
      </c>
      <c r="I42" s="125">
        <f>INT(I41*(1+$F42))</f>
        <v>0</v>
      </c>
      <c r="J42" s="131">
        <f t="shared" ref="J42:AB42" si="14">INT(J41*(1+$F42))</f>
        <v>0</v>
      </c>
      <c r="K42" s="131">
        <f t="shared" si="14"/>
        <v>0</v>
      </c>
      <c r="L42" s="131">
        <f t="shared" si="14"/>
        <v>0</v>
      </c>
      <c r="M42" s="131">
        <f t="shared" si="14"/>
        <v>0</v>
      </c>
      <c r="N42" s="131">
        <f t="shared" si="14"/>
        <v>0</v>
      </c>
      <c r="O42" s="131">
        <f t="shared" si="14"/>
        <v>0</v>
      </c>
      <c r="P42" s="131">
        <f t="shared" si="14"/>
        <v>0</v>
      </c>
      <c r="Q42" s="131">
        <f t="shared" si="14"/>
        <v>0</v>
      </c>
      <c r="R42" s="131">
        <f t="shared" si="14"/>
        <v>0</v>
      </c>
      <c r="S42" s="131">
        <f t="shared" si="14"/>
        <v>0</v>
      </c>
      <c r="T42" s="131">
        <f t="shared" si="14"/>
        <v>0</v>
      </c>
      <c r="U42" s="131">
        <f t="shared" si="14"/>
        <v>0</v>
      </c>
      <c r="V42" s="131">
        <f t="shared" si="14"/>
        <v>0</v>
      </c>
      <c r="W42" s="131">
        <f t="shared" si="14"/>
        <v>0</v>
      </c>
      <c r="X42" s="131">
        <f t="shared" si="14"/>
        <v>0</v>
      </c>
      <c r="Y42" s="131">
        <f t="shared" si="14"/>
        <v>0</v>
      </c>
      <c r="Z42" s="131">
        <f t="shared" si="14"/>
        <v>0</v>
      </c>
      <c r="AA42" s="131">
        <f t="shared" si="14"/>
        <v>0</v>
      </c>
      <c r="AB42" s="132">
        <f t="shared" si="14"/>
        <v>0</v>
      </c>
      <c r="AC42" s="133">
        <f t="shared" si="10"/>
        <v>0</v>
      </c>
    </row>
    <row r="43" spans="2:29" ht="19.899999999999999" customHeight="1">
      <c r="I43" s="87"/>
      <c r="J43" s="87"/>
      <c r="K43" s="87"/>
      <c r="L43" s="87"/>
      <c r="M43" s="87"/>
      <c r="N43" s="87"/>
      <c r="O43" s="87"/>
      <c r="P43" s="87"/>
      <c r="Q43" s="87"/>
      <c r="R43" s="87"/>
      <c r="S43" s="87"/>
      <c r="T43" s="87"/>
      <c r="U43" s="87"/>
      <c r="V43" s="87"/>
      <c r="W43" s="87"/>
      <c r="X43" s="87"/>
      <c r="Y43" s="87"/>
      <c r="Z43" s="87"/>
      <c r="AA43" s="87"/>
      <c r="AB43" s="87"/>
      <c r="AC43" s="168"/>
    </row>
    <row r="44" spans="2:29" ht="19.5" customHeight="1">
      <c r="B44" s="75" t="s">
        <v>81</v>
      </c>
      <c r="I44" s="87"/>
      <c r="J44" s="87"/>
      <c r="K44" s="87"/>
      <c r="L44" s="87"/>
      <c r="M44" s="87"/>
      <c r="N44" s="87"/>
      <c r="O44" s="87"/>
      <c r="P44" s="87"/>
      <c r="Q44" s="87"/>
      <c r="R44" s="87"/>
      <c r="S44" s="87"/>
      <c r="T44" s="87"/>
      <c r="U44" s="87"/>
      <c r="V44" s="87"/>
      <c r="W44" s="87"/>
      <c r="X44" s="87"/>
      <c r="Y44" s="87"/>
      <c r="Z44" s="87"/>
      <c r="AA44" s="87"/>
      <c r="AB44" s="87"/>
      <c r="AC44" s="169"/>
    </row>
    <row r="45" spans="2:29" ht="15" customHeight="1">
      <c r="B45" s="205" t="s">
        <v>31</v>
      </c>
      <c r="C45" s="206"/>
      <c r="D45" s="206"/>
      <c r="E45" s="206"/>
      <c r="F45" s="206"/>
      <c r="G45" s="206"/>
      <c r="H45" s="76" t="s">
        <v>32</v>
      </c>
      <c r="I45" s="170">
        <v>12</v>
      </c>
      <c r="J45" s="170">
        <v>13</v>
      </c>
      <c r="K45" s="170">
        <v>14</v>
      </c>
      <c r="L45" s="170">
        <v>15</v>
      </c>
      <c r="M45" s="170">
        <v>16</v>
      </c>
      <c r="N45" s="170">
        <v>17</v>
      </c>
      <c r="O45" s="170">
        <v>18</v>
      </c>
      <c r="P45" s="170">
        <v>19</v>
      </c>
      <c r="Q45" s="170">
        <v>20</v>
      </c>
      <c r="R45" s="170">
        <v>21</v>
      </c>
      <c r="S45" s="170">
        <v>22</v>
      </c>
      <c r="T45" s="170">
        <v>23</v>
      </c>
      <c r="U45" s="170">
        <v>24</v>
      </c>
      <c r="V45" s="170">
        <v>25</v>
      </c>
      <c r="W45" s="170">
        <v>26</v>
      </c>
      <c r="X45" s="170">
        <v>27</v>
      </c>
      <c r="Y45" s="170">
        <v>28</v>
      </c>
      <c r="Z45" s="170">
        <v>29</v>
      </c>
      <c r="AA45" s="170">
        <v>30</v>
      </c>
      <c r="AB45" s="170">
        <v>31</v>
      </c>
      <c r="AC45" s="171" t="s">
        <v>13</v>
      </c>
    </row>
    <row r="46" spans="2:29" ht="15" customHeight="1">
      <c r="B46" s="207"/>
      <c r="C46" s="208"/>
      <c r="D46" s="208"/>
      <c r="E46" s="208"/>
      <c r="F46" s="208"/>
      <c r="G46" s="208"/>
      <c r="H46" s="80" t="s">
        <v>33</v>
      </c>
      <c r="I46" s="172">
        <v>1</v>
      </c>
      <c r="J46" s="173">
        <v>2</v>
      </c>
      <c r="K46" s="173">
        <v>3</v>
      </c>
      <c r="L46" s="173">
        <v>4</v>
      </c>
      <c r="M46" s="173">
        <v>5</v>
      </c>
      <c r="N46" s="173">
        <v>6</v>
      </c>
      <c r="O46" s="173">
        <v>7</v>
      </c>
      <c r="P46" s="173">
        <v>8</v>
      </c>
      <c r="Q46" s="173">
        <v>9</v>
      </c>
      <c r="R46" s="173">
        <v>10</v>
      </c>
      <c r="S46" s="173">
        <v>11</v>
      </c>
      <c r="T46" s="173">
        <v>12</v>
      </c>
      <c r="U46" s="173">
        <v>13</v>
      </c>
      <c r="V46" s="173">
        <v>14</v>
      </c>
      <c r="W46" s="173">
        <v>15</v>
      </c>
      <c r="X46" s="173">
        <v>16</v>
      </c>
      <c r="Y46" s="173">
        <v>17</v>
      </c>
      <c r="Z46" s="173">
        <v>18</v>
      </c>
      <c r="AA46" s="173">
        <v>19</v>
      </c>
      <c r="AB46" s="174">
        <v>20</v>
      </c>
      <c r="AC46" s="175"/>
    </row>
    <row r="47" spans="2:29" ht="19.899999999999999" customHeight="1">
      <c r="B47" s="92" t="s">
        <v>148</v>
      </c>
      <c r="C47" s="93"/>
      <c r="D47" s="93"/>
      <c r="E47" s="93"/>
      <c r="F47" s="93"/>
      <c r="G47" s="93"/>
      <c r="H47" s="76" t="s">
        <v>35</v>
      </c>
      <c r="I47" s="164"/>
      <c r="J47" s="165"/>
      <c r="K47" s="165"/>
      <c r="L47" s="165"/>
      <c r="M47" s="165"/>
      <c r="N47" s="165"/>
      <c r="O47" s="165"/>
      <c r="P47" s="165"/>
      <c r="Q47" s="165"/>
      <c r="R47" s="165"/>
      <c r="S47" s="165"/>
      <c r="T47" s="165"/>
      <c r="U47" s="165"/>
      <c r="V47" s="165"/>
      <c r="W47" s="165"/>
      <c r="X47" s="165"/>
      <c r="Y47" s="165"/>
      <c r="Z47" s="165"/>
      <c r="AA47" s="165"/>
      <c r="AB47" s="166"/>
      <c r="AC47" s="167">
        <f t="shared" ref="AC47:AC52" si="15">SUM(I47:AB47)</f>
        <v>0</v>
      </c>
    </row>
    <row r="48" spans="2:29" ht="19.899999999999999" customHeight="1">
      <c r="B48" s="135" t="s">
        <v>149</v>
      </c>
      <c r="C48" s="136"/>
      <c r="D48" s="136"/>
      <c r="E48" s="142" t="s">
        <v>151</v>
      </c>
      <c r="F48" s="143"/>
      <c r="G48" s="148" t="s">
        <v>82</v>
      </c>
      <c r="H48" s="137" t="s">
        <v>40</v>
      </c>
      <c r="I48" s="138">
        <f>INT(I47*$F48/1000)</f>
        <v>0</v>
      </c>
      <c r="J48" s="139">
        <f t="shared" ref="J48:AB48" si="16">INT(J47*$F48/1000)</f>
        <v>0</v>
      </c>
      <c r="K48" s="139">
        <f t="shared" si="16"/>
        <v>0</v>
      </c>
      <c r="L48" s="139">
        <f t="shared" si="16"/>
        <v>0</v>
      </c>
      <c r="M48" s="139">
        <f t="shared" si="16"/>
        <v>0</v>
      </c>
      <c r="N48" s="139">
        <f t="shared" si="16"/>
        <v>0</v>
      </c>
      <c r="O48" s="139">
        <f t="shared" si="16"/>
        <v>0</v>
      </c>
      <c r="P48" s="139">
        <f t="shared" si="16"/>
        <v>0</v>
      </c>
      <c r="Q48" s="139">
        <f t="shared" si="16"/>
        <v>0</v>
      </c>
      <c r="R48" s="139">
        <f t="shared" si="16"/>
        <v>0</v>
      </c>
      <c r="S48" s="139">
        <f t="shared" si="16"/>
        <v>0</v>
      </c>
      <c r="T48" s="139">
        <f t="shared" si="16"/>
        <v>0</v>
      </c>
      <c r="U48" s="139">
        <f t="shared" si="16"/>
        <v>0</v>
      </c>
      <c r="V48" s="139">
        <f t="shared" si="16"/>
        <v>0</v>
      </c>
      <c r="W48" s="139">
        <f t="shared" si="16"/>
        <v>0</v>
      </c>
      <c r="X48" s="139">
        <f t="shared" si="16"/>
        <v>0</v>
      </c>
      <c r="Y48" s="139">
        <f t="shared" si="16"/>
        <v>0</v>
      </c>
      <c r="Z48" s="139">
        <f t="shared" si="16"/>
        <v>0</v>
      </c>
      <c r="AA48" s="139">
        <f t="shared" si="16"/>
        <v>0</v>
      </c>
      <c r="AB48" s="140">
        <f t="shared" si="16"/>
        <v>0</v>
      </c>
      <c r="AC48" s="141">
        <f t="shared" si="15"/>
        <v>0</v>
      </c>
    </row>
    <row r="49" spans="2:29" ht="19.899999999999999" customHeight="1">
      <c r="B49" s="96" t="s">
        <v>150</v>
      </c>
      <c r="C49" s="97"/>
      <c r="D49" s="97"/>
      <c r="E49" s="129" t="s">
        <v>74</v>
      </c>
      <c r="F49" s="130">
        <v>0.1</v>
      </c>
      <c r="G49" s="97"/>
      <c r="H49" s="80" t="s">
        <v>40</v>
      </c>
      <c r="I49" s="125">
        <f>INT(I48*(1+$F49))</f>
        <v>0</v>
      </c>
      <c r="J49" s="131">
        <f t="shared" ref="J49:AB49" si="17">INT(J48*(1+$F49))</f>
        <v>0</v>
      </c>
      <c r="K49" s="131">
        <f t="shared" si="17"/>
        <v>0</v>
      </c>
      <c r="L49" s="131">
        <f t="shared" si="17"/>
        <v>0</v>
      </c>
      <c r="M49" s="131">
        <f t="shared" si="17"/>
        <v>0</v>
      </c>
      <c r="N49" s="131">
        <f t="shared" si="17"/>
        <v>0</v>
      </c>
      <c r="O49" s="131">
        <f t="shared" si="17"/>
        <v>0</v>
      </c>
      <c r="P49" s="131">
        <f t="shared" si="17"/>
        <v>0</v>
      </c>
      <c r="Q49" s="131">
        <f t="shared" si="17"/>
        <v>0</v>
      </c>
      <c r="R49" s="131">
        <f t="shared" si="17"/>
        <v>0</v>
      </c>
      <c r="S49" s="131">
        <f t="shared" si="17"/>
        <v>0</v>
      </c>
      <c r="T49" s="131">
        <f t="shared" si="17"/>
        <v>0</v>
      </c>
      <c r="U49" s="131">
        <f t="shared" si="17"/>
        <v>0</v>
      </c>
      <c r="V49" s="131">
        <f t="shared" si="17"/>
        <v>0</v>
      </c>
      <c r="W49" s="131">
        <f t="shared" si="17"/>
        <v>0</v>
      </c>
      <c r="X49" s="131">
        <f t="shared" si="17"/>
        <v>0</v>
      </c>
      <c r="Y49" s="131">
        <f t="shared" si="17"/>
        <v>0</v>
      </c>
      <c r="Z49" s="131">
        <f t="shared" si="17"/>
        <v>0</v>
      </c>
      <c r="AA49" s="131">
        <f t="shared" si="17"/>
        <v>0</v>
      </c>
      <c r="AB49" s="132">
        <f t="shared" si="17"/>
        <v>0</v>
      </c>
      <c r="AC49" s="114">
        <f t="shared" si="15"/>
        <v>0</v>
      </c>
    </row>
    <row r="50" spans="2:29" ht="19.899999999999999" customHeight="1">
      <c r="B50" s="92" t="s">
        <v>83</v>
      </c>
      <c r="C50" s="93"/>
      <c r="D50" s="93"/>
      <c r="E50" s="93"/>
      <c r="F50" s="93"/>
      <c r="G50" s="93"/>
      <c r="H50" s="76" t="s">
        <v>84</v>
      </c>
      <c r="I50" s="134"/>
      <c r="J50" s="122"/>
      <c r="K50" s="122"/>
      <c r="L50" s="122"/>
      <c r="M50" s="122"/>
      <c r="N50" s="122"/>
      <c r="O50" s="122"/>
      <c r="P50" s="122"/>
      <c r="Q50" s="122"/>
      <c r="R50" s="122"/>
      <c r="S50" s="122"/>
      <c r="T50" s="122"/>
      <c r="U50" s="122"/>
      <c r="V50" s="122"/>
      <c r="W50" s="122"/>
      <c r="X50" s="122"/>
      <c r="Y50" s="122"/>
      <c r="Z50" s="122"/>
      <c r="AA50" s="122"/>
      <c r="AB50" s="123"/>
      <c r="AC50" s="176">
        <f t="shared" si="15"/>
        <v>0</v>
      </c>
    </row>
    <row r="51" spans="2:29" ht="19.899999999999999" customHeight="1" thickBot="1">
      <c r="B51" s="135" t="s">
        <v>85</v>
      </c>
      <c r="C51" s="136"/>
      <c r="D51" s="136"/>
      <c r="E51" s="142" t="s">
        <v>86</v>
      </c>
      <c r="F51" s="143">
        <v>7200</v>
      </c>
      <c r="G51" s="136" t="s">
        <v>87</v>
      </c>
      <c r="H51" s="145" t="s">
        <v>40</v>
      </c>
      <c r="I51" s="177">
        <f>INT(I50*$F51/1000)</f>
        <v>0</v>
      </c>
      <c r="J51" s="178">
        <f t="shared" ref="J51:AB51" si="18">INT(J50*$F51/1000)</f>
        <v>0</v>
      </c>
      <c r="K51" s="178">
        <f t="shared" si="18"/>
        <v>0</v>
      </c>
      <c r="L51" s="178">
        <f t="shared" si="18"/>
        <v>0</v>
      </c>
      <c r="M51" s="178">
        <f t="shared" si="18"/>
        <v>0</v>
      </c>
      <c r="N51" s="178">
        <f t="shared" si="18"/>
        <v>0</v>
      </c>
      <c r="O51" s="178">
        <f t="shared" si="18"/>
        <v>0</v>
      </c>
      <c r="P51" s="178">
        <f t="shared" si="18"/>
        <v>0</v>
      </c>
      <c r="Q51" s="178">
        <f t="shared" si="18"/>
        <v>0</v>
      </c>
      <c r="R51" s="178">
        <f t="shared" si="18"/>
        <v>0</v>
      </c>
      <c r="S51" s="178">
        <f t="shared" si="18"/>
        <v>0</v>
      </c>
      <c r="T51" s="178">
        <f t="shared" si="18"/>
        <v>0</v>
      </c>
      <c r="U51" s="178">
        <f t="shared" si="18"/>
        <v>0</v>
      </c>
      <c r="V51" s="178">
        <f t="shared" si="18"/>
        <v>0</v>
      </c>
      <c r="W51" s="178">
        <f t="shared" si="18"/>
        <v>0</v>
      </c>
      <c r="X51" s="178">
        <f t="shared" si="18"/>
        <v>0</v>
      </c>
      <c r="Y51" s="178">
        <f t="shared" si="18"/>
        <v>0</v>
      </c>
      <c r="Z51" s="178">
        <f t="shared" si="18"/>
        <v>0</v>
      </c>
      <c r="AA51" s="178">
        <f t="shared" si="18"/>
        <v>0</v>
      </c>
      <c r="AB51" s="179">
        <f t="shared" si="18"/>
        <v>0</v>
      </c>
      <c r="AC51" s="180">
        <f t="shared" si="15"/>
        <v>0</v>
      </c>
    </row>
    <row r="52" spans="2:29" ht="19.899999999999999" customHeight="1" thickTop="1">
      <c r="B52" s="209" t="s">
        <v>88</v>
      </c>
      <c r="C52" s="210"/>
      <c r="D52" s="210"/>
      <c r="E52" s="210"/>
      <c r="F52" s="210"/>
      <c r="G52" s="211"/>
      <c r="H52" s="80" t="s">
        <v>40</v>
      </c>
      <c r="I52" s="125">
        <f>+I49+I51</f>
        <v>0</v>
      </c>
      <c r="J52" s="131">
        <f t="shared" ref="J52:AB52" si="19">+J49+J51</f>
        <v>0</v>
      </c>
      <c r="K52" s="131">
        <f t="shared" si="19"/>
        <v>0</v>
      </c>
      <c r="L52" s="131">
        <f t="shared" si="19"/>
        <v>0</v>
      </c>
      <c r="M52" s="131">
        <f t="shared" si="19"/>
        <v>0</v>
      </c>
      <c r="N52" s="131">
        <f t="shared" si="19"/>
        <v>0</v>
      </c>
      <c r="O52" s="131">
        <f t="shared" si="19"/>
        <v>0</v>
      </c>
      <c r="P52" s="131">
        <f t="shared" si="19"/>
        <v>0</v>
      </c>
      <c r="Q52" s="131">
        <f t="shared" si="19"/>
        <v>0</v>
      </c>
      <c r="R52" s="131">
        <f t="shared" si="19"/>
        <v>0</v>
      </c>
      <c r="S52" s="131">
        <f t="shared" si="19"/>
        <v>0</v>
      </c>
      <c r="T52" s="131">
        <f t="shared" si="19"/>
        <v>0</v>
      </c>
      <c r="U52" s="131">
        <f t="shared" si="19"/>
        <v>0</v>
      </c>
      <c r="V52" s="131">
        <f t="shared" si="19"/>
        <v>0</v>
      </c>
      <c r="W52" s="131">
        <f t="shared" si="19"/>
        <v>0</v>
      </c>
      <c r="X52" s="131">
        <f t="shared" si="19"/>
        <v>0</v>
      </c>
      <c r="Y52" s="131">
        <f t="shared" si="19"/>
        <v>0</v>
      </c>
      <c r="Z52" s="131">
        <f t="shared" si="19"/>
        <v>0</v>
      </c>
      <c r="AA52" s="131">
        <f t="shared" si="19"/>
        <v>0</v>
      </c>
      <c r="AB52" s="132">
        <f t="shared" si="19"/>
        <v>0</v>
      </c>
      <c r="AC52" s="133">
        <f t="shared" si="15"/>
        <v>0</v>
      </c>
    </row>
    <row r="53" spans="2:29" ht="15" customHeight="1">
      <c r="B53" s="146" t="s">
        <v>89</v>
      </c>
    </row>
    <row r="54" spans="2:29" ht="15" customHeight="1">
      <c r="B54" s="146" t="s">
        <v>90</v>
      </c>
    </row>
    <row r="55" spans="2:29" ht="15" customHeight="1">
      <c r="B55" s="146" t="s">
        <v>91</v>
      </c>
    </row>
    <row r="56" spans="2:29" ht="15" customHeight="1">
      <c r="B56" s="146" t="s">
        <v>92</v>
      </c>
    </row>
    <row r="57" spans="2:29" ht="15" customHeight="1">
      <c r="B57" s="146" t="s">
        <v>152</v>
      </c>
    </row>
    <row r="58" spans="2:29" ht="19.899999999999999" customHeight="1">
      <c r="B58" s="144"/>
      <c r="C58" s="144"/>
      <c r="D58" s="144"/>
      <c r="E58" s="144"/>
      <c r="F58" s="144"/>
      <c r="G58" s="144"/>
      <c r="H58" s="144"/>
      <c r="I58" s="181"/>
      <c r="J58" s="181"/>
      <c r="K58" s="181"/>
      <c r="L58" s="181"/>
      <c r="M58" s="181"/>
      <c r="N58" s="181"/>
      <c r="O58" s="181"/>
      <c r="P58" s="181"/>
      <c r="Q58" s="181"/>
      <c r="R58" s="181"/>
      <c r="S58" s="181"/>
      <c r="T58" s="181"/>
      <c r="U58" s="181"/>
      <c r="V58" s="181"/>
      <c r="W58" s="181"/>
      <c r="X58" s="181"/>
      <c r="Y58" s="181"/>
      <c r="Z58" s="181"/>
      <c r="AA58" s="181"/>
      <c r="AB58" s="181"/>
      <c r="AC58" s="181"/>
    </row>
    <row r="59" spans="2:29" ht="19.899999999999999" customHeight="1">
      <c r="B59" s="75" t="s">
        <v>157</v>
      </c>
      <c r="C59" s="144"/>
      <c r="D59" s="144"/>
      <c r="E59" s="144"/>
      <c r="F59" s="144"/>
      <c r="G59" s="144"/>
      <c r="H59" s="144"/>
      <c r="I59" s="181"/>
      <c r="J59" s="181"/>
      <c r="K59" s="181"/>
      <c r="L59" s="181"/>
      <c r="M59" s="181"/>
      <c r="N59" s="181"/>
      <c r="O59" s="181"/>
      <c r="P59" s="181"/>
      <c r="Q59" s="181"/>
      <c r="R59" s="181"/>
      <c r="S59" s="181"/>
      <c r="T59" s="181"/>
      <c r="U59" s="181"/>
      <c r="V59" s="181"/>
      <c r="W59" s="181"/>
      <c r="X59" s="181"/>
      <c r="Y59" s="181"/>
      <c r="Z59" s="181"/>
      <c r="AA59" s="181"/>
      <c r="AB59" s="181"/>
      <c r="AC59" s="181"/>
    </row>
    <row r="60" spans="2:29" ht="15" customHeight="1">
      <c r="B60" s="205" t="s">
        <v>31</v>
      </c>
      <c r="C60" s="206"/>
      <c r="D60" s="206"/>
      <c r="E60" s="206"/>
      <c r="F60" s="206"/>
      <c r="G60" s="206"/>
      <c r="H60" s="76" t="s">
        <v>32</v>
      </c>
      <c r="I60" s="170">
        <v>12</v>
      </c>
      <c r="J60" s="170">
        <v>13</v>
      </c>
      <c r="K60" s="170">
        <v>14</v>
      </c>
      <c r="L60" s="170">
        <v>15</v>
      </c>
      <c r="M60" s="170">
        <v>16</v>
      </c>
      <c r="N60" s="170">
        <v>17</v>
      </c>
      <c r="O60" s="170">
        <v>18</v>
      </c>
      <c r="P60" s="170">
        <v>19</v>
      </c>
      <c r="Q60" s="170">
        <v>20</v>
      </c>
      <c r="R60" s="170">
        <v>21</v>
      </c>
      <c r="S60" s="170">
        <v>22</v>
      </c>
      <c r="T60" s="170">
        <v>23</v>
      </c>
      <c r="U60" s="170">
        <v>24</v>
      </c>
      <c r="V60" s="170">
        <v>25</v>
      </c>
      <c r="W60" s="170">
        <v>26</v>
      </c>
      <c r="X60" s="170">
        <v>27</v>
      </c>
      <c r="Y60" s="170">
        <v>28</v>
      </c>
      <c r="Z60" s="170">
        <v>29</v>
      </c>
      <c r="AA60" s="170">
        <v>30</v>
      </c>
      <c r="AB60" s="170">
        <v>31</v>
      </c>
      <c r="AC60" s="171" t="s">
        <v>13</v>
      </c>
    </row>
    <row r="61" spans="2:29" ht="15" customHeight="1">
      <c r="B61" s="207"/>
      <c r="C61" s="208"/>
      <c r="D61" s="208"/>
      <c r="E61" s="208"/>
      <c r="F61" s="208"/>
      <c r="G61" s="208"/>
      <c r="H61" s="80" t="s">
        <v>33</v>
      </c>
      <c r="I61" s="172">
        <v>1</v>
      </c>
      <c r="J61" s="173">
        <v>2</v>
      </c>
      <c r="K61" s="173">
        <v>3</v>
      </c>
      <c r="L61" s="173">
        <v>4</v>
      </c>
      <c r="M61" s="173">
        <v>5</v>
      </c>
      <c r="N61" s="173">
        <v>6</v>
      </c>
      <c r="O61" s="173">
        <v>7</v>
      </c>
      <c r="P61" s="173">
        <v>8</v>
      </c>
      <c r="Q61" s="173">
        <v>9</v>
      </c>
      <c r="R61" s="173">
        <v>10</v>
      </c>
      <c r="S61" s="173">
        <v>11</v>
      </c>
      <c r="T61" s="173">
        <v>12</v>
      </c>
      <c r="U61" s="173">
        <v>13</v>
      </c>
      <c r="V61" s="173">
        <v>14</v>
      </c>
      <c r="W61" s="173">
        <v>15</v>
      </c>
      <c r="X61" s="173">
        <v>16</v>
      </c>
      <c r="Y61" s="173">
        <v>17</v>
      </c>
      <c r="Z61" s="173">
        <v>18</v>
      </c>
      <c r="AA61" s="173">
        <v>19</v>
      </c>
      <c r="AB61" s="174">
        <v>20</v>
      </c>
      <c r="AC61" s="175"/>
    </row>
    <row r="62" spans="2:29" ht="19.899999999999999" customHeight="1">
      <c r="B62" s="196" t="s">
        <v>154</v>
      </c>
      <c r="C62" s="93"/>
      <c r="D62" s="93"/>
      <c r="E62" s="93"/>
      <c r="F62" s="93"/>
      <c r="G62" s="93"/>
      <c r="H62" s="76" t="s">
        <v>48</v>
      </c>
      <c r="I62" s="164">
        <v>13853750</v>
      </c>
      <c r="J62" s="165">
        <v>13853750</v>
      </c>
      <c r="K62" s="165">
        <v>13853750</v>
      </c>
      <c r="L62" s="165">
        <v>13853750</v>
      </c>
      <c r="M62" s="165">
        <v>13853750</v>
      </c>
      <c r="N62" s="165">
        <v>13853750</v>
      </c>
      <c r="O62" s="165">
        <v>13853750</v>
      </c>
      <c r="P62" s="165">
        <v>13853750</v>
      </c>
      <c r="Q62" s="165">
        <v>13853750</v>
      </c>
      <c r="R62" s="165">
        <v>13853750</v>
      </c>
      <c r="S62" s="165">
        <v>13853750</v>
      </c>
      <c r="T62" s="165">
        <v>13853750</v>
      </c>
      <c r="U62" s="165">
        <v>13853750</v>
      </c>
      <c r="V62" s="165">
        <v>13853750</v>
      </c>
      <c r="W62" s="165">
        <v>13853750</v>
      </c>
      <c r="X62" s="165">
        <v>13853750</v>
      </c>
      <c r="Y62" s="165">
        <v>13853750</v>
      </c>
      <c r="Z62" s="165">
        <v>13853750</v>
      </c>
      <c r="AA62" s="165">
        <v>13853750</v>
      </c>
      <c r="AB62" s="166">
        <v>13853750</v>
      </c>
      <c r="AC62" s="167">
        <f t="shared" ref="AC62:AC65" si="20">SUM(I62:AB62)</f>
        <v>277075000</v>
      </c>
    </row>
    <row r="63" spans="2:29" ht="19.899999999999999" customHeight="1">
      <c r="B63" s="85" t="s">
        <v>158</v>
      </c>
      <c r="C63" s="110"/>
      <c r="D63" s="110"/>
      <c r="E63" s="197" t="s">
        <v>153</v>
      </c>
      <c r="F63" s="100">
        <v>3.9599999999999998E-4</v>
      </c>
      <c r="G63" s="198" t="s">
        <v>155</v>
      </c>
      <c r="H63" s="108" t="s">
        <v>160</v>
      </c>
      <c r="I63" s="111">
        <f>ROUND(I62*$F$63,0)</f>
        <v>5486</v>
      </c>
      <c r="J63" s="112">
        <f t="shared" ref="J63:AB63" si="21">ROUND(J62*$F$63,0)</f>
        <v>5486</v>
      </c>
      <c r="K63" s="112">
        <f t="shared" si="21"/>
        <v>5486</v>
      </c>
      <c r="L63" s="112">
        <f t="shared" si="21"/>
        <v>5486</v>
      </c>
      <c r="M63" s="112">
        <f t="shared" si="21"/>
        <v>5486</v>
      </c>
      <c r="N63" s="112">
        <f t="shared" si="21"/>
        <v>5486</v>
      </c>
      <c r="O63" s="112">
        <f t="shared" si="21"/>
        <v>5486</v>
      </c>
      <c r="P63" s="112">
        <f t="shared" si="21"/>
        <v>5486</v>
      </c>
      <c r="Q63" s="112">
        <f t="shared" si="21"/>
        <v>5486</v>
      </c>
      <c r="R63" s="112">
        <f t="shared" si="21"/>
        <v>5486</v>
      </c>
      <c r="S63" s="112">
        <f t="shared" si="21"/>
        <v>5486</v>
      </c>
      <c r="T63" s="112">
        <f t="shared" si="21"/>
        <v>5486</v>
      </c>
      <c r="U63" s="112">
        <f t="shared" si="21"/>
        <v>5486</v>
      </c>
      <c r="V63" s="112">
        <f t="shared" si="21"/>
        <v>5486</v>
      </c>
      <c r="W63" s="112">
        <f t="shared" si="21"/>
        <v>5486</v>
      </c>
      <c r="X63" s="112">
        <f t="shared" si="21"/>
        <v>5486</v>
      </c>
      <c r="Y63" s="112">
        <f t="shared" si="21"/>
        <v>5486</v>
      </c>
      <c r="Z63" s="112">
        <f t="shared" si="21"/>
        <v>5486</v>
      </c>
      <c r="AA63" s="112">
        <f t="shared" si="21"/>
        <v>5486</v>
      </c>
      <c r="AB63" s="113">
        <f t="shared" si="21"/>
        <v>5486</v>
      </c>
      <c r="AC63" s="114">
        <f t="shared" ref="AC63" si="22">SUM(I63:AB63)</f>
        <v>109720</v>
      </c>
    </row>
    <row r="64" spans="2:29" ht="19.899999999999999" customHeight="1">
      <c r="B64" s="196" t="s">
        <v>163</v>
      </c>
      <c r="C64" s="95"/>
      <c r="D64" s="95"/>
      <c r="E64" s="202" t="s">
        <v>161</v>
      </c>
      <c r="F64" s="106"/>
      <c r="G64" s="203" t="s">
        <v>162</v>
      </c>
      <c r="H64" s="94" t="s">
        <v>40</v>
      </c>
      <c r="I64" s="188">
        <f>ROUND(I63*$F$64/1000,0)</f>
        <v>0</v>
      </c>
      <c r="J64" s="189">
        <f t="shared" ref="J64:AB64" si="23">ROUND($F$64*J63/1000,0)</f>
        <v>0</v>
      </c>
      <c r="K64" s="189">
        <f t="shared" si="23"/>
        <v>0</v>
      </c>
      <c r="L64" s="189">
        <f t="shared" si="23"/>
        <v>0</v>
      </c>
      <c r="M64" s="189">
        <f t="shared" si="23"/>
        <v>0</v>
      </c>
      <c r="N64" s="189">
        <f t="shared" si="23"/>
        <v>0</v>
      </c>
      <c r="O64" s="189">
        <f t="shared" si="23"/>
        <v>0</v>
      </c>
      <c r="P64" s="189">
        <f t="shared" si="23"/>
        <v>0</v>
      </c>
      <c r="Q64" s="189">
        <f t="shared" si="23"/>
        <v>0</v>
      </c>
      <c r="R64" s="189">
        <f t="shared" si="23"/>
        <v>0</v>
      </c>
      <c r="S64" s="189">
        <f t="shared" si="23"/>
        <v>0</v>
      </c>
      <c r="T64" s="189">
        <f t="shared" si="23"/>
        <v>0</v>
      </c>
      <c r="U64" s="189">
        <f t="shared" si="23"/>
        <v>0</v>
      </c>
      <c r="V64" s="189">
        <f t="shared" si="23"/>
        <v>0</v>
      </c>
      <c r="W64" s="189">
        <f t="shared" si="23"/>
        <v>0</v>
      </c>
      <c r="X64" s="189">
        <f t="shared" si="23"/>
        <v>0</v>
      </c>
      <c r="Y64" s="189">
        <f t="shared" si="23"/>
        <v>0</v>
      </c>
      <c r="Z64" s="189">
        <f t="shared" si="23"/>
        <v>0</v>
      </c>
      <c r="AA64" s="189">
        <f t="shared" si="23"/>
        <v>0</v>
      </c>
      <c r="AB64" s="190">
        <f t="shared" si="23"/>
        <v>0</v>
      </c>
      <c r="AC64" s="176">
        <f>SUM(I64:AB64)</f>
        <v>0</v>
      </c>
    </row>
    <row r="65" spans="2:29" ht="19.899999999999999" customHeight="1">
      <c r="B65" s="135" t="s">
        <v>164</v>
      </c>
      <c r="C65" s="136"/>
      <c r="D65" s="136"/>
      <c r="E65" s="136"/>
      <c r="F65" s="136"/>
      <c r="G65" s="163"/>
      <c r="H65" s="137" t="s">
        <v>40</v>
      </c>
      <c r="I65" s="138"/>
      <c r="J65" s="139"/>
      <c r="K65" s="139"/>
      <c r="L65" s="139"/>
      <c r="M65" s="139"/>
      <c r="N65" s="139"/>
      <c r="O65" s="139"/>
      <c r="P65" s="139"/>
      <c r="Q65" s="139"/>
      <c r="R65" s="139"/>
      <c r="S65" s="139"/>
      <c r="T65" s="139"/>
      <c r="U65" s="139"/>
      <c r="V65" s="139"/>
      <c r="W65" s="139"/>
      <c r="X65" s="139"/>
      <c r="Y65" s="139"/>
      <c r="Z65" s="139"/>
      <c r="AA65" s="139"/>
      <c r="AB65" s="140"/>
      <c r="AC65" s="141">
        <f t="shared" si="20"/>
        <v>0</v>
      </c>
    </row>
    <row r="66" spans="2:29" ht="19.899999999999999" customHeight="1">
      <c r="B66" s="195" t="s">
        <v>165</v>
      </c>
      <c r="C66" s="100"/>
      <c r="D66" s="100"/>
      <c r="E66" s="100"/>
      <c r="F66" s="100"/>
      <c r="G66" s="204"/>
      <c r="H66" s="98" t="s">
        <v>40</v>
      </c>
      <c r="I66" s="101">
        <f>+I64+I65</f>
        <v>0</v>
      </c>
      <c r="J66" s="102">
        <f t="shared" ref="J66:AB66" si="24">+J64+J65</f>
        <v>0</v>
      </c>
      <c r="K66" s="102">
        <f t="shared" si="24"/>
        <v>0</v>
      </c>
      <c r="L66" s="102">
        <f t="shared" si="24"/>
        <v>0</v>
      </c>
      <c r="M66" s="102">
        <f t="shared" si="24"/>
        <v>0</v>
      </c>
      <c r="N66" s="102">
        <f t="shared" si="24"/>
        <v>0</v>
      </c>
      <c r="O66" s="102">
        <f t="shared" si="24"/>
        <v>0</v>
      </c>
      <c r="P66" s="102">
        <f t="shared" si="24"/>
        <v>0</v>
      </c>
      <c r="Q66" s="102">
        <f t="shared" si="24"/>
        <v>0</v>
      </c>
      <c r="R66" s="102">
        <f t="shared" si="24"/>
        <v>0</v>
      </c>
      <c r="S66" s="102">
        <f t="shared" si="24"/>
        <v>0</v>
      </c>
      <c r="T66" s="102">
        <f t="shared" si="24"/>
        <v>0</v>
      </c>
      <c r="U66" s="102">
        <f t="shared" si="24"/>
        <v>0</v>
      </c>
      <c r="V66" s="102">
        <f t="shared" si="24"/>
        <v>0</v>
      </c>
      <c r="W66" s="102">
        <f t="shared" si="24"/>
        <v>0</v>
      </c>
      <c r="X66" s="102">
        <f t="shared" si="24"/>
        <v>0</v>
      </c>
      <c r="Y66" s="102">
        <f t="shared" si="24"/>
        <v>0</v>
      </c>
      <c r="Z66" s="102">
        <f t="shared" si="24"/>
        <v>0</v>
      </c>
      <c r="AA66" s="102">
        <f t="shared" si="24"/>
        <v>0</v>
      </c>
      <c r="AB66" s="103">
        <f t="shared" si="24"/>
        <v>0</v>
      </c>
      <c r="AC66" s="104">
        <f t="shared" ref="AC66" si="25">SUM(I66:AB66)</f>
        <v>0</v>
      </c>
    </row>
    <row r="67" spans="2:29" ht="19.899999999999999" customHeight="1">
      <c r="B67" s="96" t="s">
        <v>156</v>
      </c>
      <c r="C67" s="97"/>
      <c r="D67" s="97"/>
      <c r="E67" s="97"/>
      <c r="F67" s="97"/>
      <c r="G67" s="97"/>
      <c r="H67" s="80" t="s">
        <v>82</v>
      </c>
      <c r="I67" s="199" t="e">
        <f>ROUND(I66*1000/I47,2)</f>
        <v>#DIV/0!</v>
      </c>
      <c r="J67" s="200" t="e">
        <f t="shared" ref="J67:AB67" si="26">ROUND(J66*1000/J47,2)</f>
        <v>#DIV/0!</v>
      </c>
      <c r="K67" s="200" t="e">
        <f t="shared" si="26"/>
        <v>#DIV/0!</v>
      </c>
      <c r="L67" s="200" t="e">
        <f t="shared" si="26"/>
        <v>#DIV/0!</v>
      </c>
      <c r="M67" s="200" t="e">
        <f t="shared" si="26"/>
        <v>#DIV/0!</v>
      </c>
      <c r="N67" s="200" t="e">
        <f t="shared" si="26"/>
        <v>#DIV/0!</v>
      </c>
      <c r="O67" s="200" t="e">
        <f t="shared" si="26"/>
        <v>#DIV/0!</v>
      </c>
      <c r="P67" s="200" t="e">
        <f t="shared" si="26"/>
        <v>#DIV/0!</v>
      </c>
      <c r="Q67" s="200" t="e">
        <f t="shared" si="26"/>
        <v>#DIV/0!</v>
      </c>
      <c r="R67" s="200" t="e">
        <f t="shared" si="26"/>
        <v>#DIV/0!</v>
      </c>
      <c r="S67" s="200" t="e">
        <f t="shared" si="26"/>
        <v>#DIV/0!</v>
      </c>
      <c r="T67" s="200" t="e">
        <f t="shared" si="26"/>
        <v>#DIV/0!</v>
      </c>
      <c r="U67" s="200" t="e">
        <f t="shared" si="26"/>
        <v>#DIV/0!</v>
      </c>
      <c r="V67" s="200" t="e">
        <f t="shared" si="26"/>
        <v>#DIV/0!</v>
      </c>
      <c r="W67" s="200" t="e">
        <f t="shared" si="26"/>
        <v>#DIV/0!</v>
      </c>
      <c r="X67" s="200" t="e">
        <f t="shared" si="26"/>
        <v>#DIV/0!</v>
      </c>
      <c r="Y67" s="200" t="e">
        <f t="shared" si="26"/>
        <v>#DIV/0!</v>
      </c>
      <c r="Z67" s="200" t="e">
        <f t="shared" si="26"/>
        <v>#DIV/0!</v>
      </c>
      <c r="AA67" s="200" t="e">
        <f t="shared" si="26"/>
        <v>#DIV/0!</v>
      </c>
      <c r="AB67" s="201" t="e">
        <f t="shared" si="26"/>
        <v>#DIV/0!</v>
      </c>
      <c r="AC67" s="175"/>
    </row>
    <row r="68" spans="2:29" ht="19.899999999999999" customHeight="1">
      <c r="B68" s="146" t="s">
        <v>159</v>
      </c>
    </row>
    <row r="69" spans="2:29" ht="19.899999999999999" customHeight="1">
      <c r="C69" s="162"/>
    </row>
    <row r="70" spans="2:29" ht="19.899999999999999" customHeight="1"/>
    <row r="71" spans="2:29" ht="19.899999999999999" customHeight="1"/>
    <row r="72" spans="2:29" ht="19.899999999999999" customHeight="1"/>
    <row r="73" spans="2:29" ht="19.899999999999999" customHeight="1"/>
    <row r="74" spans="2:29" ht="19.899999999999999" customHeight="1"/>
    <row r="75" spans="2:29" ht="19.899999999999999" customHeight="1"/>
    <row r="76" spans="2:29" ht="19.899999999999999" customHeight="1"/>
    <row r="77" spans="2:29" ht="19.899999999999999" customHeight="1"/>
    <row r="78" spans="2:29" ht="19.899999999999999" customHeight="1"/>
  </sheetData>
  <mergeCells count="13">
    <mergeCell ref="B1:AB1"/>
    <mergeCell ref="B3:G4"/>
    <mergeCell ref="F6:G6"/>
    <mergeCell ref="D20:D21"/>
    <mergeCell ref="D22:D23"/>
    <mergeCell ref="B60:G61"/>
    <mergeCell ref="B52:G52"/>
    <mergeCell ref="D14:D15"/>
    <mergeCell ref="D16:D17"/>
    <mergeCell ref="D18:D19"/>
    <mergeCell ref="B33:G34"/>
    <mergeCell ref="B45:G46"/>
    <mergeCell ref="D24:D25"/>
  </mergeCells>
  <phoneticPr fontId="3"/>
  <printOptions horizontalCentered="1"/>
  <pageMargins left="0.51181102362204722" right="0.11811023622047245" top="0.74803149606299213" bottom="0.15748031496062992" header="0.31496062992125984" footer="0.31496062992125984"/>
  <pageSetup paperSize="8"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13D63-7140-4B6F-A0C4-8676E7BE4F63}">
  <sheetPr codeName="Sheet3">
    <pageSetUpPr fitToPage="1"/>
  </sheetPr>
  <dimension ref="B1:X11"/>
  <sheetViews>
    <sheetView showGridLines="0" view="pageBreakPreview" zoomScale="115" zoomScaleNormal="85" zoomScaleSheetLayoutView="115" workbookViewId="0">
      <selection activeCell="B32" sqref="B32"/>
    </sheetView>
  </sheetViews>
  <sheetFormatPr defaultColWidth="9" defaultRowHeight="12"/>
  <cols>
    <col min="1" max="1" width="3.625" style="64" customWidth="1"/>
    <col min="2" max="2" width="25.375" style="64" customWidth="1"/>
    <col min="3" max="3" width="8.75" style="64" customWidth="1"/>
    <col min="4" max="13" width="9" style="64" customWidth="1"/>
    <col min="14" max="23" width="9" style="64"/>
    <col min="24" max="24" width="12.25" style="64" bestFit="1" customWidth="1"/>
    <col min="25" max="25" width="3.625" style="64" customWidth="1"/>
    <col min="26" max="16384" width="9" style="64"/>
  </cols>
  <sheetData>
    <row r="1" spans="2:24" ht="17.25">
      <c r="B1" s="245" t="s">
        <v>93</v>
      </c>
      <c r="C1" s="245"/>
      <c r="D1" s="245"/>
      <c r="E1" s="245"/>
      <c r="F1" s="245"/>
      <c r="G1" s="245"/>
      <c r="H1" s="245"/>
      <c r="I1" s="245"/>
      <c r="J1" s="245"/>
      <c r="K1" s="245"/>
      <c r="L1" s="245"/>
      <c r="M1" s="245"/>
      <c r="N1" s="245"/>
      <c r="O1" s="245"/>
      <c r="P1" s="245"/>
      <c r="Q1" s="245"/>
      <c r="R1" s="245"/>
      <c r="S1" s="245"/>
      <c r="T1" s="245"/>
      <c r="U1" s="245"/>
      <c r="V1" s="245"/>
      <c r="W1" s="245"/>
      <c r="X1" s="157" t="s">
        <v>94</v>
      </c>
    </row>
    <row r="3" spans="2:24">
      <c r="B3" s="243" t="s">
        <v>95</v>
      </c>
      <c r="C3" s="76" t="s">
        <v>32</v>
      </c>
      <c r="D3" s="147">
        <v>12</v>
      </c>
      <c r="E3" s="147">
        <v>13</v>
      </c>
      <c r="F3" s="147">
        <v>14</v>
      </c>
      <c r="G3" s="147">
        <v>15</v>
      </c>
      <c r="H3" s="147">
        <v>16</v>
      </c>
      <c r="I3" s="147">
        <v>17</v>
      </c>
      <c r="J3" s="147">
        <v>18</v>
      </c>
      <c r="K3" s="147">
        <v>19</v>
      </c>
      <c r="L3" s="147">
        <v>20</v>
      </c>
      <c r="M3" s="147">
        <v>21</v>
      </c>
      <c r="N3" s="147">
        <v>22</v>
      </c>
      <c r="O3" s="147">
        <v>23</v>
      </c>
      <c r="P3" s="147">
        <v>24</v>
      </c>
      <c r="Q3" s="147">
        <v>25</v>
      </c>
      <c r="R3" s="147">
        <v>26</v>
      </c>
      <c r="S3" s="147">
        <v>27</v>
      </c>
      <c r="T3" s="147">
        <v>28</v>
      </c>
      <c r="U3" s="147">
        <v>29</v>
      </c>
      <c r="V3" s="147">
        <v>30</v>
      </c>
      <c r="W3" s="147">
        <v>31</v>
      </c>
      <c r="X3" s="77" t="s">
        <v>13</v>
      </c>
    </row>
    <row r="4" spans="2:24">
      <c r="B4" s="244"/>
      <c r="C4" s="80" t="s">
        <v>33</v>
      </c>
      <c r="D4" s="79">
        <v>1</v>
      </c>
      <c r="E4" s="80">
        <v>2</v>
      </c>
      <c r="F4" s="80">
        <v>3</v>
      </c>
      <c r="G4" s="80">
        <v>4</v>
      </c>
      <c r="H4" s="80">
        <v>5</v>
      </c>
      <c r="I4" s="80">
        <v>6</v>
      </c>
      <c r="J4" s="80">
        <v>7</v>
      </c>
      <c r="K4" s="80">
        <v>8</v>
      </c>
      <c r="L4" s="80">
        <v>9</v>
      </c>
      <c r="M4" s="80">
        <v>10</v>
      </c>
      <c r="N4" s="80">
        <v>11</v>
      </c>
      <c r="O4" s="80">
        <v>12</v>
      </c>
      <c r="P4" s="80">
        <v>13</v>
      </c>
      <c r="Q4" s="80">
        <v>14</v>
      </c>
      <c r="R4" s="80">
        <v>15</v>
      </c>
      <c r="S4" s="80">
        <v>16</v>
      </c>
      <c r="T4" s="80">
        <v>17</v>
      </c>
      <c r="U4" s="80">
        <v>18</v>
      </c>
      <c r="V4" s="80">
        <v>19</v>
      </c>
      <c r="W4" s="78">
        <v>20</v>
      </c>
      <c r="X4" s="81"/>
    </row>
    <row r="5" spans="2:24" ht="38.25" customHeight="1">
      <c r="B5" s="66" t="s">
        <v>96</v>
      </c>
      <c r="C5" s="156" t="s">
        <v>97</v>
      </c>
      <c r="D5" s="67">
        <v>8620700</v>
      </c>
      <c r="E5" s="67">
        <v>8620700</v>
      </c>
      <c r="F5" s="67">
        <v>8620700</v>
      </c>
      <c r="G5" s="67">
        <v>8620700</v>
      </c>
      <c r="H5" s="67">
        <v>8620700</v>
      </c>
      <c r="I5" s="67">
        <v>8620700</v>
      </c>
      <c r="J5" s="67">
        <v>8620700</v>
      </c>
      <c r="K5" s="67">
        <v>8620700</v>
      </c>
      <c r="L5" s="67">
        <v>8620700</v>
      </c>
      <c r="M5" s="67">
        <v>8620700</v>
      </c>
      <c r="N5" s="67">
        <v>8620700</v>
      </c>
      <c r="O5" s="67">
        <v>8620700</v>
      </c>
      <c r="P5" s="67">
        <v>8620700</v>
      </c>
      <c r="Q5" s="67">
        <v>8620700</v>
      </c>
      <c r="R5" s="67">
        <v>8620700</v>
      </c>
      <c r="S5" s="67">
        <v>8620700</v>
      </c>
      <c r="T5" s="67">
        <v>8620700</v>
      </c>
      <c r="U5" s="67">
        <v>8620700</v>
      </c>
      <c r="V5" s="67">
        <v>8620700</v>
      </c>
      <c r="W5" s="150">
        <v>8620700</v>
      </c>
      <c r="X5" s="153">
        <f>SUM(D5:W5)</f>
        <v>172414000</v>
      </c>
    </row>
    <row r="6" spans="2:24" ht="38.25" customHeight="1">
      <c r="B6" s="68" t="s">
        <v>98</v>
      </c>
      <c r="C6" s="156" t="s">
        <v>97</v>
      </c>
      <c r="D6" s="69"/>
      <c r="E6" s="65"/>
      <c r="F6" s="65"/>
      <c r="G6" s="65"/>
      <c r="H6" s="65"/>
      <c r="I6" s="65"/>
      <c r="J6" s="65"/>
      <c r="K6" s="65"/>
      <c r="L6" s="65"/>
      <c r="M6" s="65"/>
      <c r="N6" s="65"/>
      <c r="O6" s="70"/>
      <c r="P6" s="70"/>
      <c r="Q6" s="70"/>
      <c r="R6" s="70"/>
      <c r="S6" s="70"/>
      <c r="T6" s="70"/>
      <c r="U6" s="70"/>
      <c r="V6" s="70"/>
      <c r="W6" s="151"/>
      <c r="X6" s="154"/>
    </row>
    <row r="7" spans="2:24" ht="38.25" customHeight="1">
      <c r="B7" s="68" t="s">
        <v>99</v>
      </c>
      <c r="C7" s="156" t="s">
        <v>97</v>
      </c>
      <c r="D7" s="69"/>
      <c r="E7" s="65"/>
      <c r="F7" s="65"/>
      <c r="G7" s="65"/>
      <c r="H7" s="65"/>
      <c r="I7" s="65"/>
      <c r="J7" s="65"/>
      <c r="K7" s="65"/>
      <c r="L7" s="65"/>
      <c r="M7" s="65"/>
      <c r="N7" s="65"/>
      <c r="O7" s="70"/>
      <c r="P7" s="70"/>
      <c r="Q7" s="70"/>
      <c r="R7" s="70"/>
      <c r="S7" s="70"/>
      <c r="T7" s="70"/>
      <c r="U7" s="70"/>
      <c r="V7" s="70"/>
      <c r="W7" s="151"/>
      <c r="X7" s="154"/>
    </row>
    <row r="8" spans="2:24" ht="38.25" customHeight="1">
      <c r="B8" s="68" t="s">
        <v>100</v>
      </c>
      <c r="C8" s="65" t="s">
        <v>97</v>
      </c>
      <c r="D8" s="69"/>
      <c r="E8" s="65"/>
      <c r="F8" s="65"/>
      <c r="G8" s="65"/>
      <c r="H8" s="65"/>
      <c r="I8" s="65"/>
      <c r="J8" s="65"/>
      <c r="K8" s="65"/>
      <c r="L8" s="65"/>
      <c r="M8" s="65"/>
      <c r="N8" s="65"/>
      <c r="O8" s="70"/>
      <c r="P8" s="70"/>
      <c r="Q8" s="70"/>
      <c r="R8" s="70"/>
      <c r="S8" s="70"/>
      <c r="T8" s="70"/>
      <c r="U8" s="70"/>
      <c r="V8" s="70"/>
      <c r="W8" s="151"/>
      <c r="X8" s="154"/>
    </row>
    <row r="9" spans="2:24" ht="38.25" customHeight="1">
      <c r="B9" s="68" t="s">
        <v>101</v>
      </c>
      <c r="C9" s="156" t="s">
        <v>102</v>
      </c>
      <c r="D9" s="71"/>
      <c r="E9" s="72"/>
      <c r="F9" s="72"/>
      <c r="G9" s="72"/>
      <c r="H9" s="72"/>
      <c r="I9" s="72"/>
      <c r="J9" s="72"/>
      <c r="K9" s="72"/>
      <c r="L9" s="72"/>
      <c r="M9" s="72"/>
      <c r="N9" s="72"/>
      <c r="O9" s="72"/>
      <c r="P9" s="72"/>
      <c r="Q9" s="72"/>
      <c r="R9" s="72"/>
      <c r="S9" s="72"/>
      <c r="T9" s="72"/>
      <c r="U9" s="72"/>
      <c r="V9" s="72"/>
      <c r="W9" s="152"/>
      <c r="X9" s="155"/>
    </row>
    <row r="10" spans="2:24" ht="38.25" customHeight="1">
      <c r="B10" s="68" t="s">
        <v>103</v>
      </c>
      <c r="C10" s="156" t="s">
        <v>97</v>
      </c>
      <c r="D10" s="71"/>
      <c r="E10" s="72"/>
      <c r="F10" s="72"/>
      <c r="G10" s="72"/>
      <c r="H10" s="72"/>
      <c r="I10" s="72"/>
      <c r="J10" s="72"/>
      <c r="K10" s="72"/>
      <c r="L10" s="72"/>
      <c r="M10" s="72"/>
      <c r="N10" s="72"/>
      <c r="O10" s="72"/>
      <c r="P10" s="72"/>
      <c r="Q10" s="72"/>
      <c r="R10" s="72"/>
      <c r="S10" s="72"/>
      <c r="T10" s="72"/>
      <c r="U10" s="72"/>
      <c r="V10" s="72"/>
      <c r="W10" s="152"/>
      <c r="X10" s="155"/>
    </row>
    <row r="11" spans="2:24" ht="38.25" customHeight="1">
      <c r="B11" s="68" t="s">
        <v>104</v>
      </c>
      <c r="C11" s="65" t="s">
        <v>105</v>
      </c>
      <c r="D11" s="69"/>
      <c r="E11" s="65"/>
      <c r="F11" s="65"/>
      <c r="G11" s="65"/>
      <c r="H11" s="65"/>
      <c r="I11" s="65"/>
      <c r="J11" s="65"/>
      <c r="K11" s="65"/>
      <c r="L11" s="65"/>
      <c r="M11" s="65"/>
      <c r="N11" s="65"/>
      <c r="O11" s="70"/>
      <c r="P11" s="70"/>
      <c r="Q11" s="70"/>
      <c r="R11" s="70"/>
      <c r="S11" s="70"/>
      <c r="T11" s="70"/>
      <c r="U11" s="70"/>
      <c r="V11" s="70"/>
      <c r="W11" s="151"/>
      <c r="X11" s="154"/>
    </row>
  </sheetData>
  <mergeCells count="2">
    <mergeCell ref="B3:B4"/>
    <mergeCell ref="B1:W1"/>
  </mergeCells>
  <phoneticPr fontId="3"/>
  <pageMargins left="0.70866141732283472" right="0.70866141732283472" top="0.74803149606299213" bottom="0.74803149606299213" header="0.31496062992125984" footer="0.31496062992125984"/>
  <pageSetup paperSize="8" scale="8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9B278-49B7-4D3F-B031-819D4EB8CF11}">
  <sheetPr codeName="Sheet4"/>
  <dimension ref="B1:J23"/>
  <sheetViews>
    <sheetView showGridLines="0" view="pageBreakPreview" zoomScaleNormal="53" zoomScaleSheetLayoutView="100" workbookViewId="0">
      <selection activeCell="B32" sqref="B32"/>
    </sheetView>
  </sheetViews>
  <sheetFormatPr defaultColWidth="8.75" defaultRowHeight="13.5"/>
  <cols>
    <col min="1" max="1" width="4.75" style="1" customWidth="1"/>
    <col min="2" max="2" width="12.375" style="1" customWidth="1"/>
    <col min="3" max="3" width="9.125" style="1" customWidth="1"/>
    <col min="4" max="4" width="29.75" style="1" customWidth="1"/>
    <col min="5" max="5" width="14.375" style="1" customWidth="1"/>
    <col min="6" max="6" width="10.375" style="6" customWidth="1"/>
    <col min="7" max="7" width="14.375" style="1" customWidth="1"/>
    <col min="8" max="8" width="10.375" style="6" customWidth="1"/>
    <col min="9" max="9" width="14.375" style="1" customWidth="1"/>
    <col min="10" max="10" width="10.375" style="1" customWidth="1"/>
    <col min="11" max="11" width="4.625" style="1" customWidth="1"/>
    <col min="12" max="16384" width="8.75" style="1"/>
  </cols>
  <sheetData>
    <row r="1" spans="2:10" ht="17.25">
      <c r="B1" s="245" t="s">
        <v>106</v>
      </c>
      <c r="C1" s="245"/>
      <c r="D1" s="245"/>
      <c r="E1" s="245"/>
      <c r="F1" s="245"/>
      <c r="G1" s="245"/>
      <c r="H1" s="245"/>
      <c r="I1" s="245"/>
      <c r="J1" s="158" t="s">
        <v>107</v>
      </c>
    </row>
    <row r="3" spans="2:10" ht="27">
      <c r="B3" s="3" t="s">
        <v>108</v>
      </c>
      <c r="C3" s="3" t="s">
        <v>108</v>
      </c>
      <c r="D3" s="3" t="s">
        <v>109</v>
      </c>
      <c r="E3" s="3" t="s">
        <v>110</v>
      </c>
      <c r="F3" s="3" t="s">
        <v>111</v>
      </c>
      <c r="G3" s="4" t="s">
        <v>112</v>
      </c>
      <c r="H3" s="3" t="s">
        <v>111</v>
      </c>
      <c r="I3" s="4" t="s">
        <v>113</v>
      </c>
      <c r="J3" s="3" t="s">
        <v>111</v>
      </c>
    </row>
    <row r="4" spans="2:10" ht="30" customHeight="1">
      <c r="B4" s="249" t="s">
        <v>143</v>
      </c>
      <c r="C4" s="2" t="s">
        <v>114</v>
      </c>
      <c r="D4" s="2" t="s">
        <v>140</v>
      </c>
      <c r="E4" s="2"/>
      <c r="F4" s="3" t="s">
        <v>115</v>
      </c>
      <c r="G4" s="2">
        <v>4.0099999999999999E-4</v>
      </c>
      <c r="H4" s="4" t="s">
        <v>116</v>
      </c>
      <c r="I4" s="11">
        <f>E4*G4</f>
        <v>0</v>
      </c>
      <c r="J4" s="5" t="s">
        <v>117</v>
      </c>
    </row>
    <row r="5" spans="2:10" ht="30" customHeight="1">
      <c r="B5" s="250"/>
      <c r="C5" s="3" t="s">
        <v>118</v>
      </c>
      <c r="D5" s="5" t="s">
        <v>119</v>
      </c>
      <c r="E5" s="2"/>
      <c r="F5" s="3" t="s">
        <v>120</v>
      </c>
      <c r="G5" s="2">
        <f>2.09/1000</f>
        <v>2.0899999999999998E-3</v>
      </c>
      <c r="H5" s="161" t="s">
        <v>142</v>
      </c>
      <c r="I5" s="2">
        <f>E5*G5</f>
        <v>0</v>
      </c>
      <c r="J5" s="5" t="s">
        <v>117</v>
      </c>
    </row>
    <row r="6" spans="2:10" ht="30" customHeight="1" thickBot="1">
      <c r="B6" s="251"/>
      <c r="C6" s="247" t="s">
        <v>121</v>
      </c>
      <c r="D6" s="248"/>
      <c r="E6" s="3" t="s">
        <v>122</v>
      </c>
      <c r="F6" s="3"/>
      <c r="G6" s="3" t="s">
        <v>122</v>
      </c>
      <c r="H6" s="8"/>
      <c r="I6" s="12">
        <f>SUM(I4:I5)</f>
        <v>0</v>
      </c>
      <c r="J6" s="9" t="s">
        <v>117</v>
      </c>
    </row>
    <row r="7" spans="2:10" ht="30" customHeight="1">
      <c r="B7" s="249" t="s">
        <v>144</v>
      </c>
      <c r="C7" s="3" t="s">
        <v>114</v>
      </c>
      <c r="D7" s="2" t="s">
        <v>141</v>
      </c>
      <c r="E7" s="2"/>
      <c r="F7" s="3" t="s">
        <v>115</v>
      </c>
      <c r="G7" s="2">
        <v>4.0099999999999999E-4</v>
      </c>
      <c r="H7" s="4" t="s">
        <v>116</v>
      </c>
      <c r="I7" s="2">
        <f t="shared" ref="I7:I17" si="0">E7*G7</f>
        <v>0</v>
      </c>
      <c r="J7" s="5" t="s">
        <v>117</v>
      </c>
    </row>
    <row r="8" spans="2:10" ht="30" customHeight="1">
      <c r="B8" s="254"/>
      <c r="C8" s="252" t="s">
        <v>123</v>
      </c>
      <c r="D8" s="2" t="s">
        <v>124</v>
      </c>
      <c r="E8" s="2"/>
      <c r="F8" s="3" t="s">
        <v>125</v>
      </c>
      <c r="G8" s="2">
        <v>2.75</v>
      </c>
      <c r="H8" s="4" t="s">
        <v>126</v>
      </c>
      <c r="I8" s="2">
        <f t="shared" si="0"/>
        <v>0</v>
      </c>
      <c r="J8" s="5" t="s">
        <v>117</v>
      </c>
    </row>
    <row r="9" spans="2:10" ht="30" customHeight="1">
      <c r="B9" s="254"/>
      <c r="C9" s="252"/>
      <c r="D9" s="2" t="s">
        <v>127</v>
      </c>
      <c r="E9" s="2"/>
      <c r="F9" s="3" t="s">
        <v>125</v>
      </c>
      <c r="G9" s="2">
        <v>2.5</v>
      </c>
      <c r="H9" s="4" t="s">
        <v>126</v>
      </c>
      <c r="I9" s="2">
        <f t="shared" si="0"/>
        <v>0</v>
      </c>
      <c r="J9" s="5" t="s">
        <v>117</v>
      </c>
    </row>
    <row r="10" spans="2:10" ht="30" customHeight="1">
      <c r="B10" s="254"/>
      <c r="C10" s="252"/>
      <c r="D10" s="2" t="s">
        <v>128</v>
      </c>
      <c r="E10" s="2"/>
      <c r="F10" s="3" t="s">
        <v>125</v>
      </c>
      <c r="G10" s="2">
        <v>2.62</v>
      </c>
      <c r="H10" s="4" t="s">
        <v>126</v>
      </c>
      <c r="I10" s="2">
        <f t="shared" si="0"/>
        <v>0</v>
      </c>
      <c r="J10" s="5" t="s">
        <v>117</v>
      </c>
    </row>
    <row r="11" spans="2:10" ht="30" customHeight="1">
      <c r="B11" s="254"/>
      <c r="C11" s="252"/>
      <c r="D11" s="2" t="s">
        <v>118</v>
      </c>
      <c r="E11" s="2"/>
      <c r="F11" s="3" t="s">
        <v>120</v>
      </c>
      <c r="G11" s="2">
        <f>2.09/1000</f>
        <v>2.0899999999999998E-3</v>
      </c>
      <c r="H11" s="4" t="s">
        <v>129</v>
      </c>
      <c r="I11" s="2">
        <f t="shared" si="0"/>
        <v>0</v>
      </c>
      <c r="J11" s="5" t="s">
        <v>117</v>
      </c>
    </row>
    <row r="12" spans="2:10" ht="30" customHeight="1">
      <c r="B12" s="254"/>
      <c r="C12" s="252"/>
      <c r="D12" s="2" t="s">
        <v>130</v>
      </c>
      <c r="E12" s="2"/>
      <c r="F12" s="3" t="s">
        <v>131</v>
      </c>
      <c r="G12" s="7">
        <v>3</v>
      </c>
      <c r="H12" s="4" t="s">
        <v>132</v>
      </c>
      <c r="I12" s="2">
        <f t="shared" si="0"/>
        <v>0</v>
      </c>
      <c r="J12" s="5"/>
    </row>
    <row r="13" spans="2:10" ht="30" customHeight="1">
      <c r="B13" s="254"/>
      <c r="C13" s="252"/>
      <c r="D13" s="2" t="s">
        <v>133</v>
      </c>
      <c r="E13" s="2"/>
      <c r="F13" s="3"/>
      <c r="G13" s="2"/>
      <c r="H13" s="3"/>
      <c r="I13" s="2"/>
      <c r="J13" s="2"/>
    </row>
    <row r="14" spans="2:10" ht="30" customHeight="1">
      <c r="B14" s="254"/>
      <c r="C14" s="3" t="s">
        <v>134</v>
      </c>
      <c r="D14" s="3" t="s">
        <v>135</v>
      </c>
      <c r="E14" s="2"/>
      <c r="F14" s="3" t="s">
        <v>120</v>
      </c>
      <c r="G14" s="2"/>
      <c r="H14" s="4" t="s">
        <v>129</v>
      </c>
      <c r="I14" s="2">
        <f t="shared" si="0"/>
        <v>0</v>
      </c>
      <c r="J14" s="5" t="s">
        <v>117</v>
      </c>
    </row>
    <row r="15" spans="2:10" ht="30" customHeight="1">
      <c r="B15" s="254"/>
      <c r="C15" s="253" t="s">
        <v>136</v>
      </c>
      <c r="D15" s="2" t="s">
        <v>137</v>
      </c>
      <c r="E15" s="2"/>
      <c r="F15" s="3" t="s">
        <v>131</v>
      </c>
      <c r="G15" s="2">
        <v>1.2</v>
      </c>
      <c r="H15" s="4" t="s">
        <v>132</v>
      </c>
      <c r="I15" s="2">
        <f t="shared" si="0"/>
        <v>0</v>
      </c>
      <c r="J15" s="5" t="s">
        <v>117</v>
      </c>
    </row>
    <row r="16" spans="2:10" ht="30" customHeight="1">
      <c r="B16" s="254"/>
      <c r="C16" s="253"/>
      <c r="D16" s="2" t="s">
        <v>138</v>
      </c>
      <c r="E16" s="2"/>
      <c r="F16" s="3" t="s">
        <v>131</v>
      </c>
      <c r="G16" s="2">
        <v>0.26</v>
      </c>
      <c r="H16" s="4" t="s">
        <v>132</v>
      </c>
      <c r="I16" s="2">
        <f t="shared" si="0"/>
        <v>0</v>
      </c>
      <c r="J16" s="5" t="s">
        <v>117</v>
      </c>
    </row>
    <row r="17" spans="2:10" ht="30" customHeight="1">
      <c r="B17" s="254"/>
      <c r="C17" s="253"/>
      <c r="D17" s="2" t="s">
        <v>139</v>
      </c>
      <c r="E17" s="2"/>
      <c r="F17" s="3" t="s">
        <v>131</v>
      </c>
      <c r="G17" s="2">
        <v>6.5</v>
      </c>
      <c r="H17" s="4" t="s">
        <v>132</v>
      </c>
      <c r="I17" s="2">
        <f t="shared" si="0"/>
        <v>0</v>
      </c>
      <c r="J17" s="5" t="s">
        <v>117</v>
      </c>
    </row>
    <row r="18" spans="2:10" ht="30" customHeight="1" thickBot="1">
      <c r="B18" s="254"/>
      <c r="C18" s="253"/>
      <c r="D18" s="2" t="s">
        <v>133</v>
      </c>
      <c r="E18" s="2"/>
      <c r="F18" s="3"/>
      <c r="G18" s="2"/>
      <c r="H18" s="3"/>
      <c r="I18" s="10"/>
      <c r="J18" s="5"/>
    </row>
    <row r="19" spans="2:10" ht="30" customHeight="1" thickBot="1">
      <c r="B19" s="255"/>
      <c r="C19" s="247" t="s">
        <v>121</v>
      </c>
      <c r="D19" s="248"/>
      <c r="E19" s="3" t="s">
        <v>122</v>
      </c>
      <c r="F19" s="3"/>
      <c r="G19" s="3" t="s">
        <v>122</v>
      </c>
      <c r="H19" s="8"/>
      <c r="I19" s="12">
        <f>SUM(I7:I18)</f>
        <v>0</v>
      </c>
      <c r="J19" s="9" t="s">
        <v>117</v>
      </c>
    </row>
    <row r="20" spans="2:10" ht="30" customHeight="1" thickBot="1">
      <c r="B20" s="247" t="s">
        <v>145</v>
      </c>
      <c r="C20" s="256"/>
      <c r="D20" s="248"/>
      <c r="E20" s="3" t="s">
        <v>122</v>
      </c>
      <c r="F20" s="3"/>
      <c r="G20" s="3" t="s">
        <v>122</v>
      </c>
      <c r="H20" s="8"/>
      <c r="I20" s="12">
        <f>+I6-I19</f>
        <v>0</v>
      </c>
      <c r="J20" s="9" t="s">
        <v>117</v>
      </c>
    </row>
    <row r="21" spans="2:10">
      <c r="B21" s="246" t="s">
        <v>146</v>
      </c>
      <c r="C21" s="246"/>
      <c r="D21" s="246"/>
      <c r="E21" s="246"/>
      <c r="F21" s="246"/>
      <c r="G21" s="246"/>
      <c r="H21" s="246"/>
      <c r="I21" s="246"/>
      <c r="J21" s="246"/>
    </row>
    <row r="22" spans="2:10">
      <c r="B22" s="246"/>
      <c r="C22" s="246"/>
      <c r="D22" s="246"/>
      <c r="E22" s="246"/>
      <c r="F22" s="246"/>
      <c r="G22" s="246"/>
      <c r="H22" s="246"/>
      <c r="I22" s="246"/>
      <c r="J22" s="246"/>
    </row>
    <row r="23" spans="2:10">
      <c r="B23" s="1" t="s">
        <v>147</v>
      </c>
    </row>
  </sheetData>
  <mergeCells count="9">
    <mergeCell ref="B21:J22"/>
    <mergeCell ref="C6:D6"/>
    <mergeCell ref="B4:B6"/>
    <mergeCell ref="B1:I1"/>
    <mergeCell ref="C8:C13"/>
    <mergeCell ref="C15:C18"/>
    <mergeCell ref="B7:B19"/>
    <mergeCell ref="C19:D19"/>
    <mergeCell ref="B20:D20"/>
  </mergeCells>
  <phoneticPr fontId="3"/>
  <pageMargins left="0.7" right="0.7" top="0.75" bottom="0.75" header="0.3" footer="0.3"/>
  <pageSetup paperSize="9" scale="6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1D85D1C94A9EC449A562A2CD1043D04" ma:contentTypeVersion="3" ma:contentTypeDescription="新しいドキュメントを作成します。" ma:contentTypeScope="" ma:versionID="bc028073058578e54fddfc3a38b8ea26">
  <xsd:schema xmlns:xsd="http://www.w3.org/2001/XMLSchema" xmlns:xs="http://www.w3.org/2001/XMLSchema" xmlns:p="http://schemas.microsoft.com/office/2006/metadata/properties" xmlns:ns2="aac89da5-56bd-4762-befe-0a79e4a0aae4" targetNamespace="http://schemas.microsoft.com/office/2006/metadata/properties" ma:root="true" ma:fieldsID="87c5e74e0a8025c655ac11533fb01f3e" ns2:_="">
    <xsd:import namespace="aac89da5-56bd-4762-befe-0a79e4a0aae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c89da5-56bd-4762-befe-0a79e4a0aa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59F84E-71F4-49B2-B984-4157687B032B}">
  <ds:schemaRefs>
    <ds:schemaRef ds:uri="http://schemas.microsoft.com/sharepoint/v3/contenttype/forms"/>
  </ds:schemaRefs>
</ds:datastoreItem>
</file>

<file path=customXml/itemProps2.xml><?xml version="1.0" encoding="utf-8"?>
<ds:datastoreItem xmlns:ds="http://schemas.openxmlformats.org/officeDocument/2006/customXml" ds:itemID="{7CB1FFBE-A9F6-4F23-9578-EE76F337B5E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CB3F85B-46F3-409F-88BB-004F99B104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c89da5-56bd-4762-befe-0a79e4a0aa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5-A</vt:lpstr>
      <vt:lpstr>5-B</vt:lpstr>
      <vt:lpstr>8-A</vt:lpstr>
      <vt:lpstr>10-A</vt:lpstr>
      <vt:lpstr>'10-A'!Print_Area</vt:lpstr>
      <vt:lpstr>'5-A'!Print_Area</vt:lpstr>
      <vt:lpstr>'5-B'!Print_Area</vt:lpstr>
      <vt:lpstr>'8-A'!Print_Area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2026-08-06T05:24:41Z</dcterms:created>
  <dcterms:modified xsi:type="dcterms:W3CDTF">2026-09-30T06:38:05Z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0x01010041D85D1C94A9EC449A562A2CD1043D04</vt:lpwstr>
  </property>
</Properties>
</file>