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888D1C3F-3819-48ED-BED7-C668AFAC924F}" xr6:coauthVersionLast="47" xr6:coauthVersionMax="47" xr10:uidLastSave="{00000000-0000-0000-0000-000000000000}"/>
  <bookViews>
    <workbookView xWindow="-108" yWindow="-108" windowWidth="23256" windowHeight="14160" xr2:uid="{00000000-000D-0000-FFFF-FFFF00000000}"/>
  </bookViews>
  <sheets>
    <sheet name="歳入一覧"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5" l="1"/>
  <c r="H40" i="5"/>
  <c r="G40" i="5"/>
  <c r="I17" i="5" l="1"/>
  <c r="I39" i="5"/>
  <c r="I38" i="5"/>
  <c r="H37" i="5"/>
  <c r="G37" i="5"/>
  <c r="H36" i="5"/>
  <c r="G36" i="5"/>
  <c r="H35" i="5"/>
  <c r="G35" i="5"/>
  <c r="H34" i="5"/>
  <c r="G34" i="5"/>
  <c r="I33" i="5"/>
  <c r="H32" i="5"/>
  <c r="G32" i="5"/>
  <c r="H31" i="5"/>
  <c r="G31" i="5"/>
  <c r="H30" i="5"/>
  <c r="G30" i="5"/>
  <c r="I29" i="5"/>
  <c r="H28" i="5"/>
  <c r="G28" i="5"/>
  <c r="H27" i="5"/>
  <c r="G27" i="5"/>
  <c r="I26" i="5"/>
  <c r="H25" i="5"/>
  <c r="G25" i="5"/>
  <c r="H24" i="5"/>
  <c r="G24" i="5"/>
  <c r="H23" i="5"/>
  <c r="G23" i="5"/>
  <c r="I22" i="5"/>
  <c r="H21" i="5"/>
  <c r="G21" i="5"/>
  <c r="H20" i="5"/>
  <c r="G20" i="5"/>
  <c r="H19" i="5"/>
  <c r="G19" i="5"/>
  <c r="I18" i="5"/>
  <c r="G16" i="5"/>
  <c r="I16" i="5" s="1"/>
  <c r="H15" i="5"/>
  <c r="G15" i="5"/>
  <c r="H14" i="5"/>
  <c r="G14" i="5"/>
  <c r="H13" i="5"/>
  <c r="G13" i="5"/>
  <c r="H12" i="5"/>
  <c r="G12" i="5"/>
  <c r="I11" i="5"/>
  <c r="H10" i="5"/>
  <c r="G10" i="5"/>
  <c r="H9" i="5"/>
  <c r="G9" i="5"/>
  <c r="H8" i="5"/>
  <c r="G8" i="5"/>
  <c r="I8" i="5" l="1"/>
  <c r="I9" i="5"/>
  <c r="I10" i="5"/>
  <c r="I12" i="5"/>
  <c r="I13" i="5"/>
  <c r="I14" i="5"/>
  <c r="I15" i="5"/>
  <c r="I19" i="5"/>
  <c r="I20" i="5"/>
  <c r="I21" i="5"/>
  <c r="I23" i="5"/>
  <c r="I24" i="5"/>
  <c r="I25" i="5"/>
  <c r="I27" i="5"/>
  <c r="I28" i="5"/>
  <c r="I30" i="5"/>
  <c r="I31" i="5"/>
  <c r="I32" i="5"/>
  <c r="I34" i="5"/>
  <c r="I35" i="5"/>
  <c r="I36" i="5"/>
  <c r="I37" i="5"/>
</calcChain>
</file>

<file path=xl/sharedStrings.xml><?xml version="1.0" encoding="utf-8"?>
<sst xmlns="http://schemas.openxmlformats.org/spreadsheetml/2006/main" count="52" uniqueCount="52">
  <si>
    <t>科目</t>
    <rPh sb="0" eb="2">
      <t>カモク</t>
    </rPh>
    <phoneticPr fontId="5"/>
  </si>
  <si>
    <t>増減</t>
    <rPh sb="0" eb="2">
      <t>ゾウゲン</t>
    </rPh>
    <phoneticPr fontId="5"/>
  </si>
  <si>
    <t>1項　使用料</t>
    <rPh sb="1" eb="2">
      <t>コウ</t>
    </rPh>
    <rPh sb="3" eb="6">
      <t>シヨウリョウ</t>
    </rPh>
    <phoneticPr fontId="3"/>
  </si>
  <si>
    <t>1目　総務使用料</t>
    <rPh sb="1" eb="2">
      <t>モク</t>
    </rPh>
    <rPh sb="3" eb="5">
      <t>ソウム</t>
    </rPh>
    <rPh sb="5" eb="8">
      <t>シヨウリョウ</t>
    </rPh>
    <phoneticPr fontId="3"/>
  </si>
  <si>
    <t>2節　其他使用料</t>
    <rPh sb="1" eb="2">
      <t>セツ</t>
    </rPh>
    <rPh sb="3" eb="5">
      <t>ソノタ</t>
    </rPh>
    <rPh sb="5" eb="8">
      <t>シヨウリョウ</t>
    </rPh>
    <phoneticPr fontId="3"/>
  </si>
  <si>
    <t>2項　国庫補助金</t>
    <rPh sb="1" eb="2">
      <t>コウ</t>
    </rPh>
    <rPh sb="3" eb="5">
      <t>コッコ</t>
    </rPh>
    <rPh sb="5" eb="8">
      <t>ホジョキン</t>
    </rPh>
    <phoneticPr fontId="3"/>
  </si>
  <si>
    <t>1目　総務費国庫補助金</t>
    <rPh sb="1" eb="2">
      <t>モク</t>
    </rPh>
    <rPh sb="3" eb="5">
      <t>ソウム</t>
    </rPh>
    <rPh sb="5" eb="6">
      <t>ヒ</t>
    </rPh>
    <rPh sb="6" eb="8">
      <t>コッコ</t>
    </rPh>
    <rPh sb="8" eb="11">
      <t>ホジョキン</t>
    </rPh>
    <phoneticPr fontId="3"/>
  </si>
  <si>
    <t>2項　利子及配当金収入</t>
    <rPh sb="1" eb="2">
      <t>コウ</t>
    </rPh>
    <rPh sb="3" eb="5">
      <t>リシ</t>
    </rPh>
    <rPh sb="5" eb="6">
      <t>オヨ</t>
    </rPh>
    <rPh sb="6" eb="9">
      <t>ハイトウキン</t>
    </rPh>
    <rPh sb="9" eb="11">
      <t>シュウニュウ</t>
    </rPh>
    <phoneticPr fontId="3"/>
  </si>
  <si>
    <t>1目　蓄積基金利子</t>
    <rPh sb="1" eb="2">
      <t>モク</t>
    </rPh>
    <rPh sb="3" eb="5">
      <t>チクセキ</t>
    </rPh>
    <rPh sb="5" eb="7">
      <t>キキン</t>
    </rPh>
    <rPh sb="7" eb="9">
      <t>リシ</t>
    </rPh>
    <phoneticPr fontId="3"/>
  </si>
  <si>
    <t>1節　蓄積基金利子</t>
    <rPh sb="1" eb="2">
      <t>セツ</t>
    </rPh>
    <rPh sb="3" eb="5">
      <t>チクセキ</t>
    </rPh>
    <rPh sb="5" eb="7">
      <t>キキン</t>
    </rPh>
    <rPh sb="7" eb="9">
      <t>リシ</t>
    </rPh>
    <phoneticPr fontId="3"/>
  </si>
  <si>
    <t>3項　蓄積基金繰入金</t>
    <rPh sb="1" eb="2">
      <t>コウ</t>
    </rPh>
    <rPh sb="3" eb="5">
      <t>チクセキ</t>
    </rPh>
    <rPh sb="5" eb="7">
      <t>キキン</t>
    </rPh>
    <rPh sb="7" eb="9">
      <t>クリイレ</t>
    </rPh>
    <rPh sb="9" eb="10">
      <t>キン</t>
    </rPh>
    <phoneticPr fontId="3"/>
  </si>
  <si>
    <t>1節　地域活性化事業基金繰入金</t>
    <rPh sb="1" eb="2">
      <t>セツ</t>
    </rPh>
    <rPh sb="3" eb="5">
      <t>チイキ</t>
    </rPh>
    <rPh sb="5" eb="8">
      <t>カッセイカ</t>
    </rPh>
    <rPh sb="8" eb="10">
      <t>ジギョウ</t>
    </rPh>
    <rPh sb="10" eb="12">
      <t>キキン</t>
    </rPh>
    <rPh sb="12" eb="14">
      <t>クリイレ</t>
    </rPh>
    <rPh sb="14" eb="15">
      <t>キン</t>
    </rPh>
    <phoneticPr fontId="3"/>
  </si>
  <si>
    <t>6項　雑入</t>
    <rPh sb="1" eb="2">
      <t>コウ</t>
    </rPh>
    <rPh sb="3" eb="5">
      <t>ザツニュウ</t>
    </rPh>
    <phoneticPr fontId="3"/>
  </si>
  <si>
    <t>1節　雑収</t>
    <rPh sb="1" eb="2">
      <t>セツ</t>
    </rPh>
    <rPh sb="3" eb="4">
      <t>ザツ</t>
    </rPh>
    <rPh sb="4" eb="5">
      <t>シュウ</t>
    </rPh>
    <phoneticPr fontId="3"/>
  </si>
  <si>
    <t>歳入合計</t>
    <rPh sb="0" eb="2">
      <t>サイニュウ</t>
    </rPh>
    <rPh sb="2" eb="4">
      <t>ゴウケイ</t>
    </rPh>
    <phoneticPr fontId="3"/>
  </si>
  <si>
    <t>蓄積基金の運用利子収入</t>
    <rPh sb="0" eb="2">
      <t>チクセキ</t>
    </rPh>
    <rPh sb="2" eb="4">
      <t>キキン</t>
    </rPh>
    <rPh sb="5" eb="7">
      <t>ウンヨウ</t>
    </rPh>
    <rPh sb="7" eb="9">
      <t>リシ</t>
    </rPh>
    <rPh sb="9" eb="11">
      <t>シュウニュウ</t>
    </rPh>
    <phoneticPr fontId="3"/>
  </si>
  <si>
    <t>地域活性化事業基金からの繰入金</t>
    <rPh sb="0" eb="2">
      <t>チイキ</t>
    </rPh>
    <rPh sb="2" eb="5">
      <t>カッセイカ</t>
    </rPh>
    <rPh sb="5" eb="7">
      <t>ジギョウ</t>
    </rPh>
    <rPh sb="7" eb="9">
      <t>キキン</t>
    </rPh>
    <rPh sb="12" eb="14">
      <t>クリイレ</t>
    </rPh>
    <rPh sb="14" eb="15">
      <t>キン</t>
    </rPh>
    <phoneticPr fontId="3"/>
  </si>
  <si>
    <t>説明</t>
    <rPh sb="0" eb="2">
      <t>セツメイ</t>
    </rPh>
    <phoneticPr fontId="7"/>
  </si>
  <si>
    <t>(②-①)</t>
  </si>
  <si>
    <t>ボートピア梅田に係る環境整備協力費</t>
    <rPh sb="5" eb="7">
      <t>ウメダ</t>
    </rPh>
    <rPh sb="8" eb="9">
      <t>カカ</t>
    </rPh>
    <rPh sb="10" eb="12">
      <t>カンキョウ</t>
    </rPh>
    <rPh sb="12" eb="14">
      <t>セイビ</t>
    </rPh>
    <rPh sb="14" eb="16">
      <t>キョウリョク</t>
    </rPh>
    <rPh sb="16" eb="17">
      <t>ヒ</t>
    </rPh>
    <phoneticPr fontId="6"/>
  </si>
  <si>
    <t>通し</t>
    <phoneticPr fontId="5"/>
  </si>
  <si>
    <t>番号</t>
    <phoneticPr fontId="5"/>
  </si>
  <si>
    <t>備考</t>
    <phoneticPr fontId="5"/>
  </si>
  <si>
    <t>一般会計歳入予算一覧</t>
    <rPh sb="0" eb="2">
      <t>イッパン</t>
    </rPh>
    <rPh sb="2" eb="4">
      <t>カイケイ</t>
    </rPh>
    <rPh sb="4" eb="6">
      <t>サイニュウ</t>
    </rPh>
    <rPh sb="6" eb="8">
      <t>ヨサン</t>
    </rPh>
    <rPh sb="8" eb="10">
      <t>イチラン</t>
    </rPh>
    <phoneticPr fontId="5"/>
  </si>
  <si>
    <t>行政財産の目的外使用料</t>
    <rPh sb="0" eb="2">
      <t>ギョウセイ</t>
    </rPh>
    <rPh sb="2" eb="4">
      <t>ザイサン</t>
    </rPh>
    <rPh sb="5" eb="7">
      <t>モクテキ</t>
    </rPh>
    <rPh sb="7" eb="8">
      <t>ガイ</t>
    </rPh>
    <rPh sb="8" eb="10">
      <t>シヨウ</t>
    </rPh>
    <rPh sb="10" eb="11">
      <t>リョウ</t>
    </rPh>
    <phoneticPr fontId="3"/>
  </si>
  <si>
    <t>広告収入、私用光熱水費に係る収入等</t>
    <rPh sb="0" eb="2">
      <t>コウコク</t>
    </rPh>
    <rPh sb="2" eb="4">
      <t>シュウニュウ</t>
    </rPh>
    <rPh sb="5" eb="7">
      <t>シヨウ</t>
    </rPh>
    <rPh sb="12" eb="13">
      <t>カカ</t>
    </rPh>
    <rPh sb="14" eb="16">
      <t>シュウニュウ</t>
    </rPh>
    <phoneticPr fontId="3"/>
  </si>
  <si>
    <t>(単位：千円)</t>
    <phoneticPr fontId="3"/>
  </si>
  <si>
    <t>22目　雑収</t>
    <rPh sb="2" eb="3">
      <t>モク</t>
    </rPh>
    <rPh sb="4" eb="5">
      <t>ザツ</t>
    </rPh>
    <rPh sb="5" eb="6">
      <t>シュウ</t>
    </rPh>
    <phoneticPr fontId="3"/>
  </si>
  <si>
    <t>16款　使用料及手数料</t>
    <rPh sb="2" eb="3">
      <t>カン</t>
    </rPh>
    <rPh sb="4" eb="7">
      <t>シヨウリョウ</t>
    </rPh>
    <rPh sb="7" eb="8">
      <t>オヨ</t>
    </rPh>
    <rPh sb="8" eb="11">
      <t>テスウリョウ</t>
    </rPh>
    <phoneticPr fontId="3"/>
  </si>
  <si>
    <t>17款　国庫支出金</t>
    <rPh sb="2" eb="3">
      <t>カン</t>
    </rPh>
    <rPh sb="4" eb="6">
      <t>コッコ</t>
    </rPh>
    <rPh sb="6" eb="9">
      <t>シシュツキン</t>
    </rPh>
    <phoneticPr fontId="3"/>
  </si>
  <si>
    <t>19款　財産収入</t>
    <rPh sb="2" eb="3">
      <t>カン</t>
    </rPh>
    <rPh sb="4" eb="6">
      <t>ザイサン</t>
    </rPh>
    <rPh sb="6" eb="8">
      <t>シュウニュウ</t>
    </rPh>
    <phoneticPr fontId="3"/>
  </si>
  <si>
    <t>22款　繰入金</t>
    <rPh sb="2" eb="3">
      <t>カン</t>
    </rPh>
    <rPh sb="4" eb="6">
      <t>クリイレ</t>
    </rPh>
    <rPh sb="6" eb="7">
      <t>キン</t>
    </rPh>
    <phoneticPr fontId="3"/>
  </si>
  <si>
    <t>当初①</t>
    <rPh sb="0" eb="2">
      <t>トウショ</t>
    </rPh>
    <phoneticPr fontId="3"/>
  </si>
  <si>
    <t>所属名　北区役所</t>
    <rPh sb="0" eb="2">
      <t>ショゾク</t>
    </rPh>
    <rPh sb="2" eb="3">
      <t>メイ</t>
    </rPh>
    <rPh sb="4" eb="6">
      <t>キタク</t>
    </rPh>
    <rPh sb="6" eb="8">
      <t>ヤクショ</t>
    </rPh>
    <phoneticPr fontId="5"/>
  </si>
  <si>
    <t>24款　諸収入</t>
    <rPh sb="2" eb="3">
      <t>カン</t>
    </rPh>
    <rPh sb="4" eb="5">
      <t>ショ</t>
    </rPh>
    <rPh sb="5" eb="7">
      <t>シュウニュウ</t>
    </rPh>
    <phoneticPr fontId="3"/>
  </si>
  <si>
    <t>スクールソーシャルワーカー活用事業に対する補助金等</t>
    <rPh sb="13" eb="15">
      <t>カツヨウ</t>
    </rPh>
    <rPh sb="15" eb="17">
      <t>ジギョウ</t>
    </rPh>
    <rPh sb="18" eb="19">
      <t>タイ</t>
    </rPh>
    <rPh sb="21" eb="24">
      <t>ホジョキン</t>
    </rPh>
    <rPh sb="24" eb="25">
      <t>トウ</t>
    </rPh>
    <phoneticPr fontId="9"/>
  </si>
  <si>
    <t>６年度</t>
    <rPh sb="1" eb="3">
      <t>ネンド</t>
    </rPh>
    <phoneticPr fontId="3"/>
  </si>
  <si>
    <t>予算案②</t>
    <rPh sb="0" eb="3">
      <t>ヨサンアン</t>
    </rPh>
    <phoneticPr fontId="3"/>
  </si>
  <si>
    <t>7節　区まちづくり推進費補助金</t>
    <rPh sb="1" eb="2">
      <t>セツ</t>
    </rPh>
    <rPh sb="3" eb="4">
      <t>ク</t>
    </rPh>
    <rPh sb="9" eb="11">
      <t>スイシン</t>
    </rPh>
    <rPh sb="11" eb="12">
      <t>ヒ</t>
    </rPh>
    <rPh sb="12" eb="15">
      <t>ホジョキン</t>
    </rPh>
    <phoneticPr fontId="3"/>
  </si>
  <si>
    <t>７年度</t>
    <rPh sb="1" eb="3">
      <t>ネンド</t>
    </rPh>
    <phoneticPr fontId="3"/>
  </si>
  <si>
    <t>区役所DX推進事業（広報媒体のデジタル化）に対する補助金</t>
    <rPh sb="0" eb="3">
      <t>クヤクショ</t>
    </rPh>
    <rPh sb="5" eb="7">
      <t>スイシン</t>
    </rPh>
    <rPh sb="7" eb="9">
      <t>ジギョウ</t>
    </rPh>
    <rPh sb="10" eb="14">
      <t>コウホウバイタイ</t>
    </rPh>
    <rPh sb="19" eb="20">
      <t>カ</t>
    </rPh>
    <rPh sb="22" eb="23">
      <t>タイ</t>
    </rPh>
    <rPh sb="25" eb="28">
      <t>ホジョキン</t>
    </rPh>
    <phoneticPr fontId="3"/>
  </si>
  <si>
    <t>18款　府支出金</t>
    <rPh sb="2" eb="3">
      <t>カン</t>
    </rPh>
    <rPh sb="4" eb="5">
      <t>フ</t>
    </rPh>
    <rPh sb="5" eb="7">
      <t>シシュツ</t>
    </rPh>
    <rPh sb="7" eb="8">
      <t>キン</t>
    </rPh>
    <phoneticPr fontId="3"/>
  </si>
  <si>
    <t>2項　府補助金</t>
    <rPh sb="1" eb="2">
      <t>コウ</t>
    </rPh>
    <rPh sb="3" eb="4">
      <t>フ</t>
    </rPh>
    <rPh sb="4" eb="7">
      <t>ホジョキン</t>
    </rPh>
    <phoneticPr fontId="3"/>
  </si>
  <si>
    <t>1目　総務費府補助金</t>
    <rPh sb="1" eb="2">
      <t>モク</t>
    </rPh>
    <rPh sb="3" eb="6">
      <t>ソウムヒ</t>
    </rPh>
    <rPh sb="6" eb="7">
      <t>フ</t>
    </rPh>
    <rPh sb="7" eb="10">
      <t>ホジョキン</t>
    </rPh>
    <phoneticPr fontId="3"/>
  </si>
  <si>
    <t>2節　区まちづくり推進費補助金</t>
    <rPh sb="1" eb="2">
      <t>セツ</t>
    </rPh>
    <rPh sb="3" eb="4">
      <t>ク</t>
    </rPh>
    <rPh sb="9" eb="11">
      <t>スイシン</t>
    </rPh>
    <rPh sb="11" eb="12">
      <t>ヒ</t>
    </rPh>
    <rPh sb="12" eb="15">
      <t>ホジョキン</t>
    </rPh>
    <phoneticPr fontId="3"/>
  </si>
  <si>
    <t>相談体制強化事業に対する補助金</t>
    <rPh sb="0" eb="2">
      <t>ソウダン</t>
    </rPh>
    <rPh sb="2" eb="4">
      <t>タイセイ</t>
    </rPh>
    <rPh sb="4" eb="6">
      <t>キョウカ</t>
    </rPh>
    <rPh sb="6" eb="8">
      <t>ジギョウ</t>
    </rPh>
    <rPh sb="9" eb="10">
      <t>タイ</t>
    </rPh>
    <rPh sb="12" eb="15">
      <t>ホジョキン</t>
    </rPh>
    <phoneticPr fontId="3"/>
  </si>
  <si>
    <t>1項　財産貸付収入</t>
    <rPh sb="1" eb="2">
      <t>コウ</t>
    </rPh>
    <rPh sb="3" eb="5">
      <t>ザイサン</t>
    </rPh>
    <rPh sb="5" eb="7">
      <t>カシツケ</t>
    </rPh>
    <rPh sb="7" eb="9">
      <t>シュウニュウ</t>
    </rPh>
    <phoneticPr fontId="3"/>
  </si>
  <si>
    <t>もと北天満小学校貸付料</t>
    <rPh sb="2" eb="3">
      <t>キタ</t>
    </rPh>
    <rPh sb="3" eb="5">
      <t>テンマ</t>
    </rPh>
    <rPh sb="5" eb="8">
      <t>ショウガッコウ</t>
    </rPh>
    <rPh sb="8" eb="11">
      <t>カシツケリョウ</t>
    </rPh>
    <phoneticPr fontId="3"/>
  </si>
  <si>
    <t>（住民票等発行手数料のキャッシュレス化・住民情報待合への行政キオスク端末導入による利便性向上事業に対する補助金）</t>
    <phoneticPr fontId="3"/>
  </si>
  <si>
    <t>1目　賃貸料</t>
    <rPh sb="1" eb="2">
      <t>モク</t>
    </rPh>
    <rPh sb="3" eb="6">
      <t>チンタイリョウ</t>
    </rPh>
    <phoneticPr fontId="3"/>
  </si>
  <si>
    <t>1節　土地賃貸料</t>
    <rPh sb="1" eb="2">
      <t>セツ</t>
    </rPh>
    <rPh sb="3" eb="5">
      <t>トチ</t>
    </rPh>
    <rPh sb="5" eb="8">
      <t>チンタイリョウ</t>
    </rPh>
    <phoneticPr fontId="3"/>
  </si>
  <si>
    <t>2目　地域活性化事業基金繰入金</t>
    <rPh sb="1" eb="2">
      <t>モク</t>
    </rPh>
    <rPh sb="3" eb="5">
      <t>チイキ</t>
    </rPh>
    <rPh sb="5" eb="8">
      <t>カッセイカ</t>
    </rPh>
    <rPh sb="8" eb="10">
      <t>ジギョウ</t>
    </rPh>
    <rPh sb="10" eb="12">
      <t>キキン</t>
    </rPh>
    <rPh sb="12" eb="14">
      <t>クリイレ</t>
    </rPh>
    <rPh sb="14" eb="15">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</si>
</sst>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2">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10.5"/>
      <color theme="1"/>
      <name val="ＭＳ Ｐゴシック"/>
      <family val="3"/>
      <charset val="128"/>
    </font>
    <font>
      <sz val="6"/>
      <name val="ＭＳ Ｐゴシック"/>
      <family val="3"/>
      <charset val="128"/>
    </font>
    <font>
      <sz val="11"/>
      <name val="ＭＳ Ｐゴシック"/>
      <family val="3"/>
      <charset val="128"/>
    </font>
    <font>
      <sz val="16"/>
      <color theme="1"/>
      <name val="ＭＳ Ｐゴシック"/>
      <family val="3"/>
      <charset val="128"/>
      <scheme val="minor"/>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color theme="1"/>
      <name val="ＭＳ Ｐゴシック"/>
      <family val="2"/>
      <scheme val="minor"/>
    </font>
    <font>
      <u/>
      <sz val="10"/>
      <name val="ＭＳ Ｐゴシック"/>
      <family val="3"/>
      <charset val="128"/>
    </font>
    <font>
      <sz val="12"/>
      <name val="ＭＳ Ｐゴシック"/>
      <family val="3"/>
      <charset val="128"/>
    </font>
    <font>
      <sz val="10"/>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9">
    <xf numFmtId="0" fontId="0" fillId="0" borderId="0"/>
    <xf numFmtId="0" fontId="4" fillId="0" borderId="0"/>
    <xf numFmtId="38" fontId="8" fillId="0" borderId="0" applyFont="0" applyFill="0" applyBorder="0" applyAlignment="0" applyProtection="0"/>
    <xf numFmtId="0" fontId="8" fillId="0" borderId="0"/>
    <xf numFmtId="0" fontId="2" fillId="0" borderId="0">
      <alignment vertical="center"/>
    </xf>
    <xf numFmtId="38" fontId="8" fillId="0" borderId="0" applyFont="0" applyFill="0" applyBorder="0" applyAlignment="0" applyProtection="0"/>
    <xf numFmtId="0" fontId="1" fillId="0" borderId="0">
      <alignment vertical="center"/>
    </xf>
    <xf numFmtId="38" fontId="18" fillId="0" borderId="0" applyFont="0" applyFill="0" applyBorder="0" applyAlignment="0" applyProtection="0">
      <alignment vertical="center"/>
    </xf>
    <xf numFmtId="0" fontId="18" fillId="0" borderId="0"/>
  </cellStyleXfs>
  <cellXfs count="87">
    <xf numFmtId="0" fontId="0" fillId="0" borderId="0" xfId="0"/>
    <xf numFmtId="49" fontId="11" fillId="0" borderId="0" xfId="1" applyNumberFormat="1" applyFont="1" applyAlignment="1">
      <alignment vertical="center" wrapText="1"/>
    </xf>
    <xf numFmtId="176" fontId="11" fillId="0" borderId="0" xfId="1" applyNumberFormat="1" applyFont="1" applyAlignment="1">
      <alignment vertical="center"/>
    </xf>
    <xf numFmtId="176" fontId="11" fillId="0" borderId="0" xfId="1" applyNumberFormat="1" applyFont="1" applyAlignment="1">
      <alignment horizontal="center" vertical="center"/>
    </xf>
    <xf numFmtId="0" fontId="11" fillId="0" borderId="0" xfId="1" applyFont="1" applyAlignment="1">
      <alignment vertical="center"/>
    </xf>
    <xf numFmtId="0" fontId="11" fillId="0" borderId="0" xfId="1" applyFont="1" applyAlignment="1">
      <alignment horizontal="center" vertical="center" wrapText="1"/>
    </xf>
    <xf numFmtId="0" fontId="12" fillId="0" borderId="0" xfId="1" applyFont="1" applyAlignment="1">
      <alignment horizontal="left" vertical="center"/>
    </xf>
    <xf numFmtId="0" fontId="12" fillId="0" borderId="0" xfId="1" applyFont="1" applyAlignment="1">
      <alignment vertical="center"/>
    </xf>
    <xf numFmtId="49" fontId="11" fillId="0" borderId="0" xfId="1" applyNumberFormat="1" applyFont="1" applyAlignment="1">
      <alignment vertical="center"/>
    </xf>
    <xf numFmtId="0" fontId="15" fillId="0" borderId="0" xfId="1" applyFont="1" applyAlignment="1">
      <alignment horizontal="right" vertical="center"/>
    </xf>
    <xf numFmtId="0" fontId="17" fillId="0" borderId="0" xfId="1" applyFont="1" applyAlignment="1">
      <alignment horizontal="left" vertical="center"/>
    </xf>
    <xf numFmtId="38" fontId="12" fillId="0" borderId="8" xfId="2" applyFont="1" applyFill="1" applyBorder="1" applyAlignment="1">
      <alignment horizontal="left" vertical="center" wrapText="1"/>
    </xf>
    <xf numFmtId="0" fontId="10" fillId="0" borderId="9" xfId="1" applyFont="1" applyBorder="1" applyAlignment="1">
      <alignment horizontal="left" vertical="center"/>
    </xf>
    <xf numFmtId="0" fontId="10" fillId="0" borderId="18" xfId="1" applyFont="1" applyBorder="1" applyAlignment="1">
      <alignment horizontal="left" vertical="center"/>
    </xf>
    <xf numFmtId="0" fontId="10" fillId="0" borderId="2" xfId="1" applyFont="1" applyBorder="1" applyAlignment="1">
      <alignment horizontal="left" vertical="center"/>
    </xf>
    <xf numFmtId="0" fontId="10" fillId="0" borderId="0" xfId="1" applyFont="1" applyAlignment="1">
      <alignment horizontal="left" vertical="center"/>
    </xf>
    <xf numFmtId="0" fontId="12" fillId="0" borderId="0" xfId="3" applyFont="1" applyAlignment="1">
      <alignment vertical="center"/>
    </xf>
    <xf numFmtId="176" fontId="12" fillId="0" borderId="24" xfId="1" applyNumberFormat="1" applyFont="1" applyBorder="1" applyAlignment="1">
      <alignment horizontal="right" vertical="center" shrinkToFit="1"/>
    </xf>
    <xf numFmtId="0" fontId="12" fillId="0" borderId="24" xfId="3" applyFont="1" applyBorder="1" applyAlignment="1">
      <alignment vertical="center"/>
    </xf>
    <xf numFmtId="0" fontId="12" fillId="0" borderId="23" xfId="3" applyFont="1" applyBorder="1" applyAlignment="1">
      <alignment vertical="center"/>
    </xf>
    <xf numFmtId="0" fontId="12" fillId="0" borderId="25" xfId="3" applyFont="1" applyBorder="1" applyAlignment="1">
      <alignment vertical="center"/>
    </xf>
    <xf numFmtId="0" fontId="19" fillId="0" borderId="0" xfId="1" applyFont="1" applyAlignment="1">
      <alignment horizontal="right" vertical="center"/>
    </xf>
    <xf numFmtId="176" fontId="11" fillId="0" borderId="8" xfId="1" applyNumberFormat="1" applyFont="1" applyFill="1" applyBorder="1" applyAlignment="1">
      <alignment horizontal="right" vertical="center" shrinkToFit="1"/>
    </xf>
    <xf numFmtId="0" fontId="12" fillId="0" borderId="8" xfId="1" applyFont="1" applyFill="1" applyBorder="1" applyAlignment="1">
      <alignment horizontal="left" vertical="center" wrapText="1"/>
    </xf>
    <xf numFmtId="49" fontId="12" fillId="0" borderId="3" xfId="1" applyNumberFormat="1" applyFont="1" applyFill="1" applyBorder="1" applyAlignment="1">
      <alignment horizontal="center" vertical="center" wrapText="1"/>
    </xf>
    <xf numFmtId="49" fontId="12" fillId="0" borderId="8" xfId="1" applyNumberFormat="1" applyFont="1" applyFill="1" applyBorder="1" applyAlignment="1">
      <alignment vertical="center" wrapText="1"/>
    </xf>
    <xf numFmtId="0" fontId="20" fillId="0" borderId="0" xfId="1" applyFont="1" applyFill="1" applyAlignment="1">
      <alignment vertical="center"/>
    </xf>
    <xf numFmtId="49" fontId="11" fillId="0" borderId="0" xfId="1" applyNumberFormat="1" applyFont="1" applyFill="1" applyAlignment="1">
      <alignment vertical="center" wrapText="1"/>
    </xf>
    <xf numFmtId="0" fontId="10" fillId="0" borderId="0" xfId="1" applyFont="1" applyFill="1" applyAlignment="1">
      <alignment vertical="center" wrapText="1"/>
    </xf>
    <xf numFmtId="0" fontId="12" fillId="0" borderId="1" xfId="1" applyFont="1" applyFill="1" applyBorder="1" applyAlignment="1">
      <alignment horizontal="distributed" vertical="center" justifyLastLine="1"/>
    </xf>
    <xf numFmtId="0" fontId="10" fillId="0" borderId="0" xfId="1" applyFont="1" applyFill="1" applyAlignment="1">
      <alignment horizontal="center" vertical="center" wrapText="1"/>
    </xf>
    <xf numFmtId="176" fontId="11" fillId="0" borderId="0" xfId="1" applyNumberFormat="1" applyFont="1" applyFill="1" applyAlignment="1">
      <alignment horizontal="center" vertical="center"/>
    </xf>
    <xf numFmtId="176" fontId="11" fillId="0" borderId="0" xfId="1" applyNumberFormat="1" applyFont="1" applyFill="1" applyAlignment="1">
      <alignment horizontal="right" vertical="center"/>
    </xf>
    <xf numFmtId="0" fontId="11" fillId="0" borderId="0" xfId="1" applyFont="1" applyFill="1" applyAlignment="1">
      <alignment vertical="center"/>
    </xf>
    <xf numFmtId="0" fontId="11" fillId="0" borderId="0" xfId="1" applyFont="1" applyFill="1" applyAlignment="1">
      <alignment vertical="center" wrapText="1"/>
    </xf>
    <xf numFmtId="0" fontId="11" fillId="0" borderId="0" xfId="1" applyFont="1" applyFill="1" applyAlignment="1">
      <alignment horizontal="center" vertical="center" wrapText="1"/>
    </xf>
    <xf numFmtId="176" fontId="11" fillId="0" borderId="0" xfId="1" applyNumberFormat="1" applyFont="1" applyFill="1" applyAlignment="1">
      <alignment vertical="center"/>
    </xf>
    <xf numFmtId="0" fontId="14" fillId="0" borderId="0" xfId="1" applyFont="1" applyFill="1" applyAlignment="1">
      <alignment horizontal="left" vertical="center"/>
    </xf>
    <xf numFmtId="0" fontId="14" fillId="0" borderId="0" xfId="1" applyFont="1" applyFill="1" applyAlignment="1">
      <alignment horizontal="left" vertical="center" wrapText="1"/>
    </xf>
    <xf numFmtId="0" fontId="14" fillId="0" borderId="0" xfId="1" applyFont="1" applyFill="1" applyAlignment="1">
      <alignment horizontal="center" vertical="center" wrapText="1"/>
    </xf>
    <xf numFmtId="176" fontId="14" fillId="0" borderId="0" xfId="1" applyNumberFormat="1" applyFont="1" applyFill="1" applyAlignment="1">
      <alignment horizontal="left" vertical="center"/>
    </xf>
    <xf numFmtId="49" fontId="11" fillId="0" borderId="0" xfId="1" applyNumberFormat="1" applyFont="1" applyFill="1" applyAlignment="1">
      <alignment vertical="center"/>
    </xf>
    <xf numFmtId="0" fontId="15" fillId="0" borderId="0" xfId="1" applyFont="1" applyFill="1" applyAlignment="1">
      <alignment horizontal="right" vertical="center"/>
    </xf>
    <xf numFmtId="0" fontId="16" fillId="0" borderId="0" xfId="1" applyFont="1" applyFill="1" applyAlignment="1">
      <alignment horizontal="center" vertical="center" wrapText="1"/>
    </xf>
    <xf numFmtId="176" fontId="16" fillId="0" borderId="0" xfId="1" applyNumberFormat="1" applyFont="1" applyFill="1" applyAlignment="1">
      <alignment horizontal="right" vertical="center" wrapText="1"/>
    </xf>
    <xf numFmtId="176" fontId="13" fillId="0" borderId="0" xfId="1" applyNumberFormat="1" applyFont="1" applyFill="1" applyAlignment="1">
      <alignment horizontal="right" vertical="center"/>
    </xf>
    <xf numFmtId="0" fontId="12" fillId="0" borderId="12" xfId="1" applyFont="1" applyFill="1" applyBorder="1" applyAlignment="1">
      <alignment horizontal="center" vertical="center"/>
    </xf>
    <xf numFmtId="0" fontId="12" fillId="0" borderId="19" xfId="1" applyFont="1" applyFill="1" applyBorder="1" applyAlignment="1">
      <alignment horizontal="distributed" vertical="center" justifyLastLine="1"/>
    </xf>
    <xf numFmtId="176" fontId="12" fillId="0" borderId="14" xfId="1" applyNumberFormat="1" applyFont="1" applyFill="1" applyBorder="1" applyAlignment="1">
      <alignment horizontal="distributed" vertical="center" justifyLastLine="1"/>
    </xf>
    <xf numFmtId="0" fontId="12" fillId="0" borderId="13" xfId="1" applyFont="1" applyFill="1" applyBorder="1" applyAlignment="1">
      <alignment horizontal="center" vertical="center"/>
    </xf>
    <xf numFmtId="176" fontId="12" fillId="0" borderId="1" xfId="1" applyNumberFormat="1" applyFont="1" applyFill="1" applyBorder="1" applyAlignment="1">
      <alignment horizontal="center" vertical="center"/>
    </xf>
    <xf numFmtId="0" fontId="12" fillId="0" borderId="15" xfId="1" applyFont="1" applyFill="1" applyBorder="1" applyAlignment="1">
      <alignment horizontal="center" vertical="center" shrinkToFit="1"/>
    </xf>
    <xf numFmtId="49" fontId="12" fillId="0" borderId="5" xfId="1" applyNumberFormat="1" applyFont="1" applyFill="1" applyBorder="1" applyAlignment="1">
      <alignment horizontal="center" vertical="center" wrapText="1"/>
    </xf>
    <xf numFmtId="49" fontId="12" fillId="0" borderId="4"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0" fontId="12" fillId="0" borderId="1" xfId="1" applyFont="1" applyFill="1" applyBorder="1" applyAlignment="1">
      <alignment horizontal="left" vertical="center" wrapText="1"/>
    </xf>
    <xf numFmtId="176" fontId="11" fillId="0" borderId="1" xfId="1" applyNumberFormat="1" applyFont="1" applyFill="1" applyBorder="1" applyAlignment="1">
      <alignment horizontal="right" vertical="center" shrinkToFit="1"/>
    </xf>
    <xf numFmtId="49" fontId="12" fillId="0" borderId="7" xfId="1" applyNumberFormat="1" applyFont="1" applyFill="1" applyBorder="1" applyAlignment="1">
      <alignment vertical="center" wrapText="1"/>
    </xf>
    <xf numFmtId="0" fontId="12" fillId="0" borderId="17" xfId="1" applyFont="1" applyFill="1" applyBorder="1" applyAlignment="1">
      <alignment horizontal="left" vertical="center" wrapText="1"/>
    </xf>
    <xf numFmtId="176" fontId="11" fillId="0" borderId="17" xfId="1" applyNumberFormat="1" applyFont="1" applyFill="1" applyBorder="1" applyAlignment="1">
      <alignment horizontal="right" vertical="center" shrinkToFit="1"/>
    </xf>
    <xf numFmtId="176" fontId="11" fillId="0" borderId="18" xfId="1" applyNumberFormat="1" applyFont="1" applyFill="1" applyBorder="1" applyAlignment="1">
      <alignment horizontal="right" vertical="center" shrinkToFit="1"/>
    </xf>
    <xf numFmtId="0" fontId="12" fillId="0" borderId="0" xfId="1" applyFont="1" applyFill="1" applyAlignment="1">
      <alignment horizontal="center" vertical="center"/>
    </xf>
    <xf numFmtId="0" fontId="12" fillId="0" borderId="0" xfId="1" applyFont="1" applyFill="1" applyAlignment="1">
      <alignment horizontal="left" vertical="center" wrapText="1"/>
    </xf>
    <xf numFmtId="176" fontId="11" fillId="0" borderId="0" xfId="1" applyNumberFormat="1" applyFont="1" applyFill="1" applyAlignment="1">
      <alignment horizontal="right" vertical="center" shrinkToFit="1"/>
    </xf>
    <xf numFmtId="176" fontId="11" fillId="2" borderId="8" xfId="1" applyNumberFormat="1" applyFont="1" applyFill="1" applyBorder="1" applyAlignment="1">
      <alignment horizontal="right" vertical="center" shrinkToFit="1"/>
    </xf>
    <xf numFmtId="49" fontId="12" fillId="0" borderId="11" xfId="1" applyNumberFormat="1" applyFont="1" applyFill="1" applyBorder="1" applyAlignment="1">
      <alignment vertical="center" wrapText="1"/>
    </xf>
    <xf numFmtId="49" fontId="21" fillId="0" borderId="4" xfId="1" applyNumberFormat="1" applyFont="1" applyFill="1" applyBorder="1" applyAlignment="1">
      <alignment horizontal="center" vertical="center" wrapText="1"/>
    </xf>
    <xf numFmtId="49" fontId="12" fillId="2" borderId="8" xfId="1" applyNumberFormat="1" applyFont="1" applyFill="1" applyBorder="1" applyAlignment="1">
      <alignment vertical="center" wrapText="1"/>
    </xf>
    <xf numFmtId="49" fontId="12" fillId="0" borderId="9" xfId="1" applyNumberFormat="1" applyFont="1" applyFill="1" applyBorder="1" applyAlignment="1">
      <alignment vertical="center" wrapText="1"/>
    </xf>
    <xf numFmtId="49" fontId="12" fillId="0" borderId="10" xfId="1" applyNumberFormat="1" applyFont="1" applyFill="1" applyBorder="1" applyAlignment="1">
      <alignment vertical="center" wrapText="1"/>
    </xf>
    <xf numFmtId="49" fontId="12" fillId="0" borderId="11" xfId="1" applyNumberFormat="1" applyFont="1" applyFill="1" applyBorder="1" applyAlignment="1">
      <alignment vertical="center" wrapText="1"/>
    </xf>
    <xf numFmtId="0" fontId="12" fillId="0" borderId="16" xfId="1" applyFont="1" applyFill="1" applyBorder="1" applyAlignment="1">
      <alignment horizontal="center" vertical="center"/>
    </xf>
    <xf numFmtId="0" fontId="12" fillId="0" borderId="17" xfId="1" applyFont="1" applyFill="1" applyBorder="1" applyAlignment="1">
      <alignment horizontal="center" vertical="center"/>
    </xf>
    <xf numFmtId="0" fontId="15" fillId="0" borderId="0" xfId="1" applyFont="1" applyFill="1" applyAlignment="1">
      <alignment horizontal="right" vertical="center" wrapText="1"/>
    </xf>
    <xf numFmtId="49" fontId="12" fillId="0" borderId="20" xfId="1" applyNumberFormat="1" applyFont="1" applyFill="1" applyBorder="1" applyAlignment="1">
      <alignment horizontal="distributed" vertical="center" wrapText="1" justifyLastLine="1"/>
    </xf>
    <xf numFmtId="49" fontId="12" fillId="0" borderId="21" xfId="1" applyNumberFormat="1" applyFont="1" applyFill="1" applyBorder="1" applyAlignment="1">
      <alignment horizontal="distributed" vertical="center" wrapText="1" justifyLastLine="1"/>
    </xf>
    <xf numFmtId="49" fontId="12" fillId="0" borderId="19" xfId="1" applyNumberFormat="1" applyFont="1" applyFill="1" applyBorder="1" applyAlignment="1">
      <alignment horizontal="distributed" vertical="center" wrapText="1" justifyLastLine="1"/>
    </xf>
    <xf numFmtId="49" fontId="12" fillId="0" borderId="2" xfId="1" applyNumberFormat="1" applyFont="1" applyFill="1" applyBorder="1" applyAlignment="1">
      <alignment horizontal="distributed" vertical="center" wrapText="1" justifyLastLine="1"/>
    </xf>
    <xf numFmtId="49" fontId="12" fillId="0" borderId="6" xfId="1" applyNumberFormat="1" applyFont="1" applyFill="1" applyBorder="1" applyAlignment="1">
      <alignment horizontal="distributed" vertical="center" wrapText="1" justifyLastLine="1"/>
    </xf>
    <xf numFmtId="49" fontId="12" fillId="0" borderId="7" xfId="1" applyNumberFormat="1" applyFont="1" applyFill="1" applyBorder="1" applyAlignment="1">
      <alignment horizontal="distributed" vertical="center" wrapText="1" justifyLastLine="1"/>
    </xf>
    <xf numFmtId="0" fontId="12" fillId="0" borderId="14" xfId="1" applyFont="1" applyFill="1" applyBorder="1" applyAlignment="1">
      <alignment horizontal="distributed" vertical="center" wrapText="1" justifyLastLine="1"/>
    </xf>
    <xf numFmtId="0" fontId="12" fillId="0" borderId="1" xfId="1" applyFont="1" applyFill="1" applyBorder="1" applyAlignment="1">
      <alignment horizontal="distributed" vertical="center" wrapText="1" justifyLastLine="1"/>
    </xf>
    <xf numFmtId="0" fontId="12" fillId="0" borderId="20" xfId="1" applyFont="1" applyBorder="1" applyAlignment="1">
      <alignment horizontal="distributed" vertical="center" justifyLastLine="1"/>
    </xf>
    <xf numFmtId="0" fontId="12" fillId="0" borderId="22" xfId="1" applyFont="1" applyBorder="1" applyAlignment="1">
      <alignment horizontal="distributed" vertical="center" justifyLastLine="1"/>
    </xf>
    <xf numFmtId="0" fontId="12" fillId="0" borderId="2" xfId="1" applyFont="1" applyBorder="1" applyAlignment="1">
      <alignment horizontal="distributed" vertical="center" justifyLastLine="1"/>
    </xf>
    <xf numFmtId="0" fontId="12" fillId="0" borderId="23" xfId="1" applyFont="1" applyBorder="1" applyAlignment="1">
      <alignment horizontal="distributed" vertical="center" justifyLastLine="1"/>
    </xf>
    <xf numFmtId="0" fontId="12" fillId="0" borderId="0" xfId="1" applyFont="1" applyAlignment="1">
      <alignment horizontal="right" vertical="center"/>
    </xf>
  </cellXfs>
  <cellStyles count="9">
    <cellStyle name="桁区切り 2" xfId="2" xr:uid="{00000000-0005-0000-0000-000000000000}"/>
    <cellStyle name="桁区切り 2 2" xfId="5" xr:uid="{00000000-0005-0000-0000-000001000000}"/>
    <cellStyle name="桁区切り 2 2 2"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6" xr:uid="{00000000-0005-0000-0000-000007000000}"/>
    <cellStyle name="標準_③予算事業別調書(目次様式)" xfId="1" xr:uid="{00000000-0005-0000-0000-000008000000}"/>
  </cellStyles>
  <dxfs count="1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s>
  <tableStyles count="0" defaultTableStyle="TableStyleMedium2" defaultPivotStyle="PivotStyleMedium9"/>
  <colors>
    <mruColors>
      <color rgb="FFFFFFFF"/>
      <color rgb="FF0000FF"/>
      <color rgb="FF99FF66"/>
      <color rgb="FF00FF00"/>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43F4E-ACE8-4F54-914B-6D8FE4C8D0AD}">
  <sheetPr codeName="Sheet1">
    <tabColor rgb="FFFFFF00"/>
    <pageSetUpPr fitToPage="1"/>
  </sheetPr>
  <dimension ref="A1:S65"/>
  <sheetViews>
    <sheetView tabSelected="1" view="pageBreakPreview" zoomScaleNormal="100" zoomScaleSheetLayoutView="100" workbookViewId="0">
      <pane ySplit="7" topLeftCell="A8" activePane="bottomLeft" state="frozen"/>
      <selection activeCell="BZ9" sqref="BZ9"/>
      <selection pane="bottomLeft" activeCell="Q61" sqref="Q61"/>
    </sheetView>
  </sheetViews>
  <sheetFormatPr defaultColWidth="8.6640625" defaultRowHeight="18" customHeight="1"/>
  <cols>
    <col min="1" max="1" width="3.77734375" style="8" customWidth="1"/>
    <col min="2" max="4" width="1.21875" style="1" customWidth="1"/>
    <col min="5" max="5" width="25" style="1" customWidth="1"/>
    <col min="6" max="6" width="31.21875" style="5" customWidth="1"/>
    <col min="7" max="8" width="11.21875" style="3" customWidth="1"/>
    <col min="9" max="9" width="11.21875" style="2" customWidth="1"/>
    <col min="10" max="10" width="5" style="6" customWidth="1"/>
    <col min="11" max="11" width="5" style="7" customWidth="1"/>
    <col min="12" max="162" width="8.6640625" style="4" customWidth="1"/>
    <col min="163" max="16384" width="8.6640625" style="4"/>
  </cols>
  <sheetData>
    <row r="1" spans="1:11" ht="18" customHeight="1">
      <c r="A1" s="26" t="s">
        <v>23</v>
      </c>
      <c r="B1" s="27"/>
      <c r="C1" s="28"/>
      <c r="D1" s="28"/>
      <c r="E1" s="28"/>
      <c r="F1" s="30"/>
      <c r="G1" s="31"/>
      <c r="H1" s="31"/>
      <c r="I1" s="32"/>
      <c r="J1" s="86"/>
      <c r="K1" s="86"/>
    </row>
    <row r="2" spans="1:11" ht="14.25" customHeight="1">
      <c r="A2" s="33"/>
      <c r="B2" s="27"/>
      <c r="C2" s="34"/>
      <c r="D2" s="34"/>
      <c r="E2" s="34"/>
      <c r="F2" s="35"/>
      <c r="G2" s="31"/>
      <c r="H2" s="31"/>
      <c r="I2" s="36"/>
    </row>
    <row r="3" spans="1:11" ht="13.2">
      <c r="A3" s="37"/>
      <c r="B3" s="27"/>
      <c r="C3" s="38"/>
      <c r="D3" s="38"/>
      <c r="E3" s="38"/>
      <c r="F3" s="39"/>
      <c r="G3" s="31"/>
      <c r="H3" s="31"/>
      <c r="I3" s="40"/>
    </row>
    <row r="4" spans="1:11" ht="15" customHeight="1">
      <c r="A4" s="41"/>
      <c r="B4" s="27"/>
      <c r="C4" s="27"/>
      <c r="D4" s="27"/>
      <c r="E4" s="27"/>
      <c r="F4" s="35"/>
      <c r="G4" s="73"/>
      <c r="H4" s="73"/>
      <c r="I4" s="42"/>
      <c r="K4" s="21" t="s">
        <v>33</v>
      </c>
    </row>
    <row r="5" spans="1:11" ht="27.75" customHeight="1" thickBot="1">
      <c r="A5" s="41"/>
      <c r="B5" s="27"/>
      <c r="C5" s="27"/>
      <c r="D5" s="27"/>
      <c r="E5" s="27"/>
      <c r="F5" s="43"/>
      <c r="G5" s="44"/>
      <c r="H5" s="44"/>
      <c r="I5" s="45"/>
      <c r="J5" s="10"/>
      <c r="K5" s="9" t="s">
        <v>26</v>
      </c>
    </row>
    <row r="6" spans="1:11" ht="15" customHeight="1">
      <c r="A6" s="46" t="s">
        <v>20</v>
      </c>
      <c r="B6" s="74" t="s">
        <v>0</v>
      </c>
      <c r="C6" s="75"/>
      <c r="D6" s="75"/>
      <c r="E6" s="76"/>
      <c r="F6" s="80" t="s">
        <v>17</v>
      </c>
      <c r="G6" s="47" t="s">
        <v>36</v>
      </c>
      <c r="H6" s="47" t="s">
        <v>39</v>
      </c>
      <c r="I6" s="48" t="s">
        <v>1</v>
      </c>
      <c r="J6" s="82" t="s">
        <v>22</v>
      </c>
      <c r="K6" s="83"/>
    </row>
    <row r="7" spans="1:11" ht="15" customHeight="1">
      <c r="A7" s="49" t="s">
        <v>21</v>
      </c>
      <c r="B7" s="77"/>
      <c r="C7" s="78"/>
      <c r="D7" s="78"/>
      <c r="E7" s="79"/>
      <c r="F7" s="81"/>
      <c r="G7" s="29" t="s">
        <v>32</v>
      </c>
      <c r="H7" s="29" t="s">
        <v>37</v>
      </c>
      <c r="I7" s="50" t="s">
        <v>18</v>
      </c>
      <c r="J7" s="84"/>
      <c r="K7" s="85"/>
    </row>
    <row r="8" spans="1:11" ht="26.4" customHeight="1">
      <c r="A8" s="51">
        <v>1</v>
      </c>
      <c r="B8" s="68" t="s">
        <v>28</v>
      </c>
      <c r="C8" s="69"/>
      <c r="D8" s="69"/>
      <c r="E8" s="70"/>
      <c r="F8" s="11"/>
      <c r="G8" s="22">
        <f>G9</f>
        <v>21761</v>
      </c>
      <c r="H8" s="22">
        <f>H9</f>
        <v>22130</v>
      </c>
      <c r="I8" s="22">
        <f t="shared" ref="I8:I39" si="0">+H8-G8</f>
        <v>369</v>
      </c>
      <c r="J8" s="12"/>
      <c r="K8" s="17"/>
    </row>
    <row r="9" spans="1:11" ht="26.4" customHeight="1">
      <c r="A9" s="51">
        <v>2</v>
      </c>
      <c r="B9" s="52"/>
      <c r="C9" s="68" t="s">
        <v>2</v>
      </c>
      <c r="D9" s="69"/>
      <c r="E9" s="70"/>
      <c r="F9" s="11"/>
      <c r="G9" s="22">
        <f>SUM(G10)</f>
        <v>21761</v>
      </c>
      <c r="H9" s="22">
        <f>SUM(H10)</f>
        <v>22130</v>
      </c>
      <c r="I9" s="22">
        <f t="shared" si="0"/>
        <v>369</v>
      </c>
      <c r="J9" s="12"/>
      <c r="K9" s="18"/>
    </row>
    <row r="10" spans="1:11" ht="26.4" customHeight="1">
      <c r="A10" s="51">
        <v>3</v>
      </c>
      <c r="B10" s="24"/>
      <c r="C10" s="53"/>
      <c r="D10" s="68" t="s">
        <v>3</v>
      </c>
      <c r="E10" s="70"/>
      <c r="F10" s="23"/>
      <c r="G10" s="22">
        <f>SUM(G11)</f>
        <v>21761</v>
      </c>
      <c r="H10" s="22">
        <f>SUM(H11)</f>
        <v>22130</v>
      </c>
      <c r="I10" s="22">
        <f t="shared" si="0"/>
        <v>369</v>
      </c>
      <c r="J10" s="12"/>
      <c r="K10" s="18"/>
    </row>
    <row r="11" spans="1:11" ht="26.4" customHeight="1">
      <c r="A11" s="51">
        <v>4</v>
      </c>
      <c r="B11" s="24"/>
      <c r="C11" s="24"/>
      <c r="D11" s="24"/>
      <c r="E11" s="25" t="s">
        <v>4</v>
      </c>
      <c r="F11" s="23" t="s">
        <v>24</v>
      </c>
      <c r="G11" s="22">
        <v>21761</v>
      </c>
      <c r="H11" s="22">
        <v>22130</v>
      </c>
      <c r="I11" s="22">
        <f t="shared" si="0"/>
        <v>369</v>
      </c>
      <c r="J11" s="12"/>
      <c r="K11" s="18"/>
    </row>
    <row r="12" spans="1:11" ht="26.4" customHeight="1">
      <c r="A12" s="51">
        <v>5</v>
      </c>
      <c r="B12" s="68" t="s">
        <v>29</v>
      </c>
      <c r="C12" s="69"/>
      <c r="D12" s="69"/>
      <c r="E12" s="70"/>
      <c r="F12" s="11"/>
      <c r="G12" s="22">
        <f>G13</f>
        <v>13000</v>
      </c>
      <c r="H12" s="22">
        <f>H13</f>
        <v>12421</v>
      </c>
      <c r="I12" s="22">
        <f t="shared" si="0"/>
        <v>-579</v>
      </c>
      <c r="J12" s="12"/>
      <c r="K12" s="17"/>
    </row>
    <row r="13" spans="1:11" ht="26.4" customHeight="1">
      <c r="A13" s="51">
        <v>6</v>
      </c>
      <c r="B13" s="24"/>
      <c r="C13" s="68" t="s">
        <v>5</v>
      </c>
      <c r="D13" s="69"/>
      <c r="E13" s="70"/>
      <c r="F13" s="11"/>
      <c r="G13" s="22">
        <f>SUM(G14)</f>
        <v>13000</v>
      </c>
      <c r="H13" s="22">
        <f>SUM(H14)</f>
        <v>12421</v>
      </c>
      <c r="I13" s="22">
        <f t="shared" si="0"/>
        <v>-579</v>
      </c>
      <c r="J13" s="12"/>
      <c r="K13" s="18"/>
    </row>
    <row r="14" spans="1:11" ht="26.4" customHeight="1">
      <c r="A14" s="51">
        <v>7</v>
      </c>
      <c r="B14" s="24"/>
      <c r="C14" s="24"/>
      <c r="D14" s="68" t="s">
        <v>6</v>
      </c>
      <c r="E14" s="70"/>
      <c r="F14" s="23"/>
      <c r="G14" s="22">
        <f>SUM(G15)</f>
        <v>13000</v>
      </c>
      <c r="H14" s="22">
        <f>SUM(H15)</f>
        <v>12421</v>
      </c>
      <c r="I14" s="22">
        <f t="shared" si="0"/>
        <v>-579</v>
      </c>
      <c r="J14" s="12"/>
      <c r="K14" s="18"/>
    </row>
    <row r="15" spans="1:11" ht="26.4" customHeight="1">
      <c r="A15" s="51">
        <v>8</v>
      </c>
      <c r="B15" s="24"/>
      <c r="C15" s="24"/>
      <c r="D15" s="24"/>
      <c r="E15" s="25" t="s">
        <v>38</v>
      </c>
      <c r="F15" s="25"/>
      <c r="G15" s="22">
        <f>+G16+G18</f>
        <v>13000</v>
      </c>
      <c r="H15" s="22">
        <f>+H16+H17+H18</f>
        <v>12421</v>
      </c>
      <c r="I15" s="22">
        <f t="shared" si="0"/>
        <v>-579</v>
      </c>
      <c r="J15" s="12"/>
      <c r="K15" s="18"/>
    </row>
    <row r="16" spans="1:11" ht="40.5" customHeight="1">
      <c r="A16" s="51">
        <v>9</v>
      </c>
      <c r="B16" s="24"/>
      <c r="C16" s="24"/>
      <c r="D16" s="24"/>
      <c r="E16" s="65"/>
      <c r="F16" s="25" t="s">
        <v>35</v>
      </c>
      <c r="G16" s="22">
        <f>13000-G18</f>
        <v>9539</v>
      </c>
      <c r="H16" s="22">
        <v>9764</v>
      </c>
      <c r="I16" s="22">
        <f t="shared" si="0"/>
        <v>225</v>
      </c>
      <c r="J16" s="12"/>
      <c r="K16" s="18"/>
    </row>
    <row r="17" spans="1:11" ht="40.5" customHeight="1">
      <c r="A17" s="51">
        <v>10</v>
      </c>
      <c r="B17" s="24"/>
      <c r="C17" s="24"/>
      <c r="D17" s="24"/>
      <c r="E17" s="65"/>
      <c r="F17" s="25" t="s">
        <v>40</v>
      </c>
      <c r="G17" s="22">
        <v>0</v>
      </c>
      <c r="H17" s="64">
        <v>2657</v>
      </c>
      <c r="I17" s="64">
        <f t="shared" si="0"/>
        <v>2657</v>
      </c>
      <c r="J17" s="12"/>
      <c r="K17" s="18"/>
    </row>
    <row r="18" spans="1:11" ht="67.5" customHeight="1">
      <c r="A18" s="51">
        <v>11</v>
      </c>
      <c r="B18" s="54"/>
      <c r="C18" s="54"/>
      <c r="D18" s="54"/>
      <c r="E18" s="65"/>
      <c r="F18" s="25" t="s">
        <v>48</v>
      </c>
      <c r="G18" s="22">
        <v>3461</v>
      </c>
      <c r="H18" s="22">
        <v>0</v>
      </c>
      <c r="I18" s="22">
        <f t="shared" si="0"/>
        <v>-3461</v>
      </c>
      <c r="J18" s="12"/>
      <c r="K18" s="18"/>
    </row>
    <row r="19" spans="1:11" ht="26.4" customHeight="1">
      <c r="A19" s="51">
        <v>12</v>
      </c>
      <c r="B19" s="68" t="s">
        <v>41</v>
      </c>
      <c r="C19" s="69"/>
      <c r="D19" s="69"/>
      <c r="E19" s="70"/>
      <c r="F19" s="11"/>
      <c r="G19" s="22">
        <f>G20</f>
        <v>0</v>
      </c>
      <c r="H19" s="22">
        <f>H20</f>
        <v>712</v>
      </c>
      <c r="I19" s="22">
        <f t="shared" si="0"/>
        <v>712</v>
      </c>
      <c r="J19" s="12"/>
      <c r="K19" s="17"/>
    </row>
    <row r="20" spans="1:11" ht="26.4" customHeight="1">
      <c r="A20" s="51">
        <v>13</v>
      </c>
      <c r="B20" s="24"/>
      <c r="C20" s="68" t="s">
        <v>42</v>
      </c>
      <c r="D20" s="69"/>
      <c r="E20" s="70"/>
      <c r="F20" s="11"/>
      <c r="G20" s="22">
        <f>SUM(G21)</f>
        <v>0</v>
      </c>
      <c r="H20" s="22">
        <f>SUM(H21)</f>
        <v>712</v>
      </c>
      <c r="I20" s="22">
        <f t="shared" si="0"/>
        <v>712</v>
      </c>
      <c r="J20" s="12"/>
      <c r="K20" s="18"/>
    </row>
    <row r="21" spans="1:11" ht="26.4" customHeight="1">
      <c r="A21" s="51">
        <v>14</v>
      </c>
      <c r="B21" s="24"/>
      <c r="C21" s="24"/>
      <c r="D21" s="68" t="s">
        <v>43</v>
      </c>
      <c r="E21" s="70"/>
      <c r="F21" s="23"/>
      <c r="G21" s="22">
        <f>SUM(G22)</f>
        <v>0</v>
      </c>
      <c r="H21" s="22">
        <f>SUM(H22)</f>
        <v>712</v>
      </c>
      <c r="I21" s="22">
        <f t="shared" si="0"/>
        <v>712</v>
      </c>
      <c r="J21" s="12"/>
      <c r="K21" s="18"/>
    </row>
    <row r="22" spans="1:11" ht="26.4" customHeight="1">
      <c r="A22" s="51">
        <v>15</v>
      </c>
      <c r="B22" s="24"/>
      <c r="C22" s="24"/>
      <c r="D22" s="53"/>
      <c r="E22" s="67" t="s">
        <v>44</v>
      </c>
      <c r="F22" s="25" t="s">
        <v>45</v>
      </c>
      <c r="G22" s="22">
        <v>0</v>
      </c>
      <c r="H22" s="22">
        <v>712</v>
      </c>
      <c r="I22" s="22">
        <f t="shared" si="0"/>
        <v>712</v>
      </c>
      <c r="J22" s="12"/>
      <c r="K22" s="18"/>
    </row>
    <row r="23" spans="1:11" ht="26.4" customHeight="1">
      <c r="A23" s="51">
        <v>16</v>
      </c>
      <c r="B23" s="68" t="s">
        <v>30</v>
      </c>
      <c r="C23" s="69"/>
      <c r="D23" s="69"/>
      <c r="E23" s="70"/>
      <c r="F23" s="11"/>
      <c r="G23" s="22">
        <f>G24+G27</f>
        <v>669</v>
      </c>
      <c r="H23" s="22">
        <f>H24+H27</f>
        <v>219140</v>
      </c>
      <c r="I23" s="22">
        <f t="shared" si="0"/>
        <v>218471</v>
      </c>
      <c r="J23" s="12"/>
      <c r="K23" s="17"/>
    </row>
    <row r="24" spans="1:11" ht="26.4" customHeight="1">
      <c r="A24" s="51">
        <v>17</v>
      </c>
      <c r="B24" s="24"/>
      <c r="C24" s="68" t="s">
        <v>46</v>
      </c>
      <c r="D24" s="69"/>
      <c r="E24" s="70"/>
      <c r="F24" s="11"/>
      <c r="G24" s="22">
        <f>SUM(G25)</f>
        <v>0</v>
      </c>
      <c r="H24" s="22">
        <f>SUM(H25)</f>
        <v>206004</v>
      </c>
      <c r="I24" s="22">
        <f t="shared" si="0"/>
        <v>206004</v>
      </c>
      <c r="J24" s="12"/>
      <c r="K24" s="18"/>
    </row>
    <row r="25" spans="1:11" ht="26.4" customHeight="1">
      <c r="A25" s="51">
        <v>18</v>
      </c>
      <c r="B25" s="24"/>
      <c r="C25" s="24"/>
      <c r="D25" s="68" t="s">
        <v>49</v>
      </c>
      <c r="E25" s="70"/>
      <c r="F25" s="23"/>
      <c r="G25" s="22">
        <f>SUM(G26)</f>
        <v>0</v>
      </c>
      <c r="H25" s="22">
        <f>SUM(H26)</f>
        <v>206004</v>
      </c>
      <c r="I25" s="22">
        <f t="shared" si="0"/>
        <v>206004</v>
      </c>
      <c r="J25" s="12"/>
      <c r="K25" s="18"/>
    </row>
    <row r="26" spans="1:11" ht="26.4" customHeight="1">
      <c r="A26" s="51">
        <v>19</v>
      </c>
      <c r="B26" s="24"/>
      <c r="C26" s="24"/>
      <c r="D26" s="66"/>
      <c r="E26" s="67" t="s">
        <v>50</v>
      </c>
      <c r="F26" s="25" t="s">
        <v>47</v>
      </c>
      <c r="G26" s="22">
        <v>0</v>
      </c>
      <c r="H26" s="22">
        <v>206004</v>
      </c>
      <c r="I26" s="22">
        <f t="shared" si="0"/>
        <v>206004</v>
      </c>
      <c r="J26" s="12"/>
      <c r="K26" s="18"/>
    </row>
    <row r="27" spans="1:11" ht="26.4" customHeight="1">
      <c r="A27" s="51">
        <v>20</v>
      </c>
      <c r="B27" s="24"/>
      <c r="C27" s="68" t="s">
        <v>7</v>
      </c>
      <c r="D27" s="69"/>
      <c r="E27" s="70"/>
      <c r="F27" s="11"/>
      <c r="G27" s="22">
        <f>SUM(G28)</f>
        <v>669</v>
      </c>
      <c r="H27" s="22">
        <f>SUM(H28)</f>
        <v>13136</v>
      </c>
      <c r="I27" s="22">
        <f t="shared" si="0"/>
        <v>12467</v>
      </c>
      <c r="J27" s="12"/>
      <c r="K27" s="18"/>
    </row>
    <row r="28" spans="1:11" ht="26.4" customHeight="1">
      <c r="A28" s="51">
        <v>21</v>
      </c>
      <c r="B28" s="24"/>
      <c r="C28" s="24"/>
      <c r="D28" s="68" t="s">
        <v>8</v>
      </c>
      <c r="E28" s="70"/>
      <c r="F28" s="23"/>
      <c r="G28" s="22">
        <f>SUM(G29)</f>
        <v>669</v>
      </c>
      <c r="H28" s="22">
        <f>SUM(H29)</f>
        <v>13136</v>
      </c>
      <c r="I28" s="22">
        <f t="shared" si="0"/>
        <v>12467</v>
      </c>
      <c r="J28" s="12"/>
      <c r="K28" s="18"/>
    </row>
    <row r="29" spans="1:11" ht="26.4" customHeight="1">
      <c r="A29" s="51">
        <v>22</v>
      </c>
      <c r="B29" s="24"/>
      <c r="C29" s="24"/>
      <c r="D29" s="53"/>
      <c r="E29" s="25" t="s">
        <v>9</v>
      </c>
      <c r="F29" s="25" t="s">
        <v>15</v>
      </c>
      <c r="G29" s="22">
        <v>669</v>
      </c>
      <c r="H29" s="22">
        <v>13136</v>
      </c>
      <c r="I29" s="22">
        <f t="shared" si="0"/>
        <v>12467</v>
      </c>
      <c r="J29" s="12"/>
      <c r="K29" s="18"/>
    </row>
    <row r="30" spans="1:11" ht="26.4" customHeight="1">
      <c r="A30" s="51">
        <v>23</v>
      </c>
      <c r="B30" s="68" t="s">
        <v>31</v>
      </c>
      <c r="C30" s="69"/>
      <c r="D30" s="69"/>
      <c r="E30" s="70"/>
      <c r="F30" s="11"/>
      <c r="G30" s="22">
        <f>G31</f>
        <v>386633</v>
      </c>
      <c r="H30" s="22">
        <f>H31</f>
        <v>343729</v>
      </c>
      <c r="I30" s="22">
        <f t="shared" si="0"/>
        <v>-42904</v>
      </c>
      <c r="J30" s="12"/>
      <c r="K30" s="17"/>
    </row>
    <row r="31" spans="1:11" ht="26.4" customHeight="1">
      <c r="A31" s="51">
        <v>24</v>
      </c>
      <c r="B31" s="24"/>
      <c r="C31" s="68" t="s">
        <v>10</v>
      </c>
      <c r="D31" s="69"/>
      <c r="E31" s="70"/>
      <c r="F31" s="11"/>
      <c r="G31" s="22">
        <f>SUM(G32)</f>
        <v>386633</v>
      </c>
      <c r="H31" s="22">
        <f>SUM(H32)</f>
        <v>343729</v>
      </c>
      <c r="I31" s="22">
        <f t="shared" si="0"/>
        <v>-42904</v>
      </c>
      <c r="J31" s="12"/>
      <c r="K31" s="18"/>
    </row>
    <row r="32" spans="1:11" ht="27" customHeight="1">
      <c r="A32" s="51">
        <v>25</v>
      </c>
      <c r="B32" s="24"/>
      <c r="C32" s="24"/>
      <c r="D32" s="68" t="s">
        <v>51</v>
      </c>
      <c r="E32" s="70"/>
      <c r="F32" s="55"/>
      <c r="G32" s="56">
        <f>SUM(G33)</f>
        <v>386633</v>
      </c>
      <c r="H32" s="56">
        <f>SUM(H33)</f>
        <v>343729</v>
      </c>
      <c r="I32" s="56">
        <f t="shared" si="0"/>
        <v>-42904</v>
      </c>
      <c r="J32" s="14"/>
      <c r="K32" s="19"/>
    </row>
    <row r="33" spans="1:11" ht="27" customHeight="1">
      <c r="A33" s="51">
        <v>26</v>
      </c>
      <c r="B33" s="24"/>
      <c r="C33" s="24"/>
      <c r="D33" s="24"/>
      <c r="E33" s="57" t="s">
        <v>11</v>
      </c>
      <c r="F33" s="25" t="s">
        <v>16</v>
      </c>
      <c r="G33" s="22">
        <v>386633</v>
      </c>
      <c r="H33" s="22">
        <v>343729</v>
      </c>
      <c r="I33" s="22">
        <f t="shared" si="0"/>
        <v>-42904</v>
      </c>
      <c r="J33" s="12"/>
      <c r="K33" s="18"/>
    </row>
    <row r="34" spans="1:11" ht="26.4" customHeight="1">
      <c r="A34" s="51">
        <v>27</v>
      </c>
      <c r="B34" s="68" t="s">
        <v>34</v>
      </c>
      <c r="C34" s="69"/>
      <c r="D34" s="69"/>
      <c r="E34" s="70"/>
      <c r="F34" s="11"/>
      <c r="G34" s="22">
        <f>G35</f>
        <v>220984</v>
      </c>
      <c r="H34" s="22">
        <f>H35</f>
        <v>216184</v>
      </c>
      <c r="I34" s="22">
        <f t="shared" si="0"/>
        <v>-4800</v>
      </c>
      <c r="J34" s="12"/>
      <c r="K34" s="17"/>
    </row>
    <row r="35" spans="1:11" ht="26.4" customHeight="1">
      <c r="A35" s="51">
        <v>28</v>
      </c>
      <c r="B35" s="24"/>
      <c r="C35" s="68" t="s">
        <v>12</v>
      </c>
      <c r="D35" s="69"/>
      <c r="E35" s="70"/>
      <c r="F35" s="11"/>
      <c r="G35" s="22">
        <f>SUBTOTAL(9,G36)</f>
        <v>220984</v>
      </c>
      <c r="H35" s="22">
        <f>SUBTOTAL(9,H36)</f>
        <v>216184</v>
      </c>
      <c r="I35" s="22">
        <f t="shared" si="0"/>
        <v>-4800</v>
      </c>
      <c r="J35" s="12"/>
      <c r="K35" s="18"/>
    </row>
    <row r="36" spans="1:11" ht="26.4" customHeight="1">
      <c r="A36" s="51">
        <v>29</v>
      </c>
      <c r="B36" s="24"/>
      <c r="C36" s="24"/>
      <c r="D36" s="68" t="s">
        <v>27</v>
      </c>
      <c r="E36" s="70"/>
      <c r="F36" s="23"/>
      <c r="G36" s="22">
        <f>SUM(G37)</f>
        <v>220984</v>
      </c>
      <c r="H36" s="22">
        <f>SUM(H37)</f>
        <v>216184</v>
      </c>
      <c r="I36" s="22">
        <f t="shared" si="0"/>
        <v>-4800</v>
      </c>
      <c r="J36" s="12"/>
      <c r="K36" s="18"/>
    </row>
    <row r="37" spans="1:11" ht="26.4" customHeight="1">
      <c r="A37" s="51">
        <v>30</v>
      </c>
      <c r="B37" s="24"/>
      <c r="C37" s="24"/>
      <c r="D37" s="53"/>
      <c r="E37" s="65" t="s">
        <v>13</v>
      </c>
      <c r="F37" s="23"/>
      <c r="G37" s="22">
        <f>SUM(G38:G39)</f>
        <v>220984</v>
      </c>
      <c r="H37" s="22">
        <f>SUM(H38:H39)</f>
        <v>216184</v>
      </c>
      <c r="I37" s="22">
        <f t="shared" si="0"/>
        <v>-4800</v>
      </c>
      <c r="J37" s="12"/>
      <c r="K37" s="18"/>
    </row>
    <row r="38" spans="1:11" ht="26.4" customHeight="1">
      <c r="A38" s="51">
        <v>31</v>
      </c>
      <c r="B38" s="24"/>
      <c r="C38" s="24"/>
      <c r="D38" s="24"/>
      <c r="E38" s="65"/>
      <c r="F38" s="23" t="s">
        <v>19</v>
      </c>
      <c r="G38" s="22">
        <v>216461</v>
      </c>
      <c r="H38" s="22">
        <v>211849</v>
      </c>
      <c r="I38" s="22">
        <f t="shared" si="0"/>
        <v>-4612</v>
      </c>
      <c r="J38" s="12"/>
      <c r="K38" s="18"/>
    </row>
    <row r="39" spans="1:11" ht="24">
      <c r="A39" s="51">
        <v>32</v>
      </c>
      <c r="B39" s="24"/>
      <c r="C39" s="24"/>
      <c r="D39" s="24"/>
      <c r="E39" s="65"/>
      <c r="F39" s="23" t="s">
        <v>25</v>
      </c>
      <c r="G39" s="22">
        <v>4523</v>
      </c>
      <c r="H39" s="22">
        <v>4335</v>
      </c>
      <c r="I39" s="22">
        <f t="shared" si="0"/>
        <v>-188</v>
      </c>
      <c r="J39" s="12"/>
      <c r="K39" s="18"/>
    </row>
    <row r="40" spans="1:11" ht="27" customHeight="1" thickBot="1">
      <c r="A40" s="71" t="s">
        <v>14</v>
      </c>
      <c r="B40" s="72"/>
      <c r="C40" s="72"/>
      <c r="D40" s="72"/>
      <c r="E40" s="72"/>
      <c r="F40" s="58"/>
      <c r="G40" s="59">
        <f>G8+G12+G19+G23+G30+G34</f>
        <v>643047</v>
      </c>
      <c r="H40" s="59">
        <f>H8+H12+H19+H23+H30+H34</f>
        <v>814316</v>
      </c>
      <c r="I40" s="60">
        <f>+H40-G40</f>
        <v>171269</v>
      </c>
      <c r="J40" s="13"/>
      <c r="K40" s="20"/>
    </row>
    <row r="41" spans="1:11" ht="8.25" customHeight="1">
      <c r="A41" s="61"/>
      <c r="B41" s="61"/>
      <c r="C41" s="61"/>
      <c r="D41" s="61"/>
      <c r="E41" s="61"/>
      <c r="F41" s="62"/>
      <c r="G41" s="63"/>
      <c r="H41" s="63"/>
      <c r="I41" s="63"/>
      <c r="J41" s="15"/>
      <c r="K41" s="16"/>
    </row>
    <row r="42" spans="1:11" ht="18" customHeight="1">
      <c r="A42" s="41"/>
      <c r="B42" s="27"/>
      <c r="C42" s="27"/>
      <c r="D42" s="27"/>
      <c r="E42" s="27"/>
      <c r="F42" s="35"/>
      <c r="G42" s="31"/>
      <c r="H42" s="31"/>
      <c r="I42" s="36"/>
    </row>
    <row r="43" spans="1:11" ht="18" customHeight="1">
      <c r="A43" s="41"/>
      <c r="B43" s="27"/>
      <c r="C43" s="27"/>
      <c r="D43" s="27"/>
      <c r="E43" s="27"/>
      <c r="F43" s="35"/>
      <c r="G43" s="31"/>
      <c r="H43" s="31"/>
      <c r="I43" s="36"/>
    </row>
    <row r="44" spans="1:11" ht="18" customHeight="1">
      <c r="A44" s="41"/>
      <c r="B44" s="27"/>
      <c r="C44" s="27"/>
      <c r="D44" s="27"/>
      <c r="E44" s="27"/>
      <c r="F44" s="35"/>
      <c r="G44" s="31"/>
      <c r="H44" s="31"/>
      <c r="I44" s="36"/>
    </row>
    <row r="45" spans="1:11" ht="18" customHeight="1">
      <c r="A45" s="41"/>
      <c r="B45" s="27"/>
      <c r="C45" s="27"/>
      <c r="D45" s="27"/>
      <c r="E45" s="27"/>
      <c r="F45" s="35"/>
      <c r="G45" s="31"/>
      <c r="H45" s="31"/>
      <c r="I45" s="36"/>
    </row>
    <row r="46" spans="1:11" ht="18" customHeight="1">
      <c r="A46" s="41"/>
      <c r="B46" s="27"/>
      <c r="C46" s="27"/>
      <c r="D46" s="27"/>
      <c r="E46" s="27"/>
      <c r="F46" s="35"/>
      <c r="G46" s="31"/>
      <c r="H46" s="31"/>
      <c r="I46" s="36"/>
    </row>
    <row r="47" spans="1:11" ht="18" customHeight="1">
      <c r="A47" s="41"/>
      <c r="B47" s="27"/>
      <c r="C47" s="27"/>
      <c r="D47" s="27"/>
      <c r="E47" s="27"/>
      <c r="F47" s="35"/>
      <c r="G47" s="31"/>
      <c r="H47" s="31"/>
      <c r="I47" s="36"/>
    </row>
    <row r="48" spans="1:11" s="3" customFormat="1" ht="18" customHeight="1">
      <c r="A48" s="41"/>
      <c r="B48" s="27"/>
      <c r="C48" s="27"/>
      <c r="D48" s="27"/>
      <c r="E48" s="27"/>
      <c r="F48" s="35"/>
      <c r="G48" s="31"/>
      <c r="H48" s="31"/>
      <c r="I48" s="36"/>
      <c r="J48" s="6"/>
      <c r="K48" s="7"/>
    </row>
    <row r="49" spans="1:11" s="3" customFormat="1" ht="18" customHeight="1">
      <c r="A49" s="41"/>
      <c r="B49" s="27"/>
      <c r="C49" s="27"/>
      <c r="D49" s="27"/>
      <c r="E49" s="27"/>
      <c r="F49" s="35"/>
      <c r="G49" s="31"/>
      <c r="H49" s="31"/>
      <c r="I49" s="36"/>
      <c r="J49" s="6"/>
      <c r="K49" s="7"/>
    </row>
    <row r="50" spans="1:11" s="3" customFormat="1" ht="18" customHeight="1">
      <c r="A50" s="8"/>
      <c r="B50" s="1"/>
      <c r="C50" s="1"/>
      <c r="D50" s="1"/>
      <c r="E50" s="1"/>
      <c r="F50" s="5"/>
      <c r="I50" s="2"/>
      <c r="J50" s="6"/>
      <c r="K50" s="7"/>
    </row>
    <row r="51" spans="1:11" s="3" customFormat="1" ht="18" customHeight="1">
      <c r="A51" s="8"/>
      <c r="B51" s="1"/>
      <c r="C51" s="1"/>
      <c r="D51" s="1"/>
      <c r="E51" s="1"/>
      <c r="F51" s="5"/>
      <c r="I51" s="2"/>
      <c r="J51" s="6"/>
      <c r="K51" s="7"/>
    </row>
    <row r="52" spans="1:11" s="3" customFormat="1" ht="18" customHeight="1">
      <c r="A52" s="8"/>
      <c r="B52" s="1"/>
      <c r="C52" s="1"/>
      <c r="D52" s="1"/>
      <c r="E52" s="1"/>
      <c r="F52" s="5"/>
      <c r="I52" s="2"/>
      <c r="J52" s="6"/>
      <c r="K52" s="7"/>
    </row>
    <row r="53" spans="1:11" s="3" customFormat="1" ht="18" customHeight="1">
      <c r="A53" s="8"/>
      <c r="B53" s="1"/>
      <c r="C53" s="1"/>
      <c r="D53" s="1"/>
      <c r="E53" s="1"/>
      <c r="F53" s="5"/>
      <c r="I53" s="2"/>
      <c r="J53" s="6"/>
      <c r="K53" s="7"/>
    </row>
    <row r="54" spans="1:11" s="3" customFormat="1" ht="18" customHeight="1">
      <c r="A54" s="8"/>
      <c r="B54" s="1"/>
      <c r="C54" s="1"/>
      <c r="D54" s="1"/>
      <c r="E54" s="1"/>
      <c r="F54" s="5"/>
      <c r="I54" s="2"/>
      <c r="J54" s="6"/>
      <c r="K54" s="7"/>
    </row>
    <row r="55" spans="1:11" s="3" customFormat="1" ht="18" customHeight="1">
      <c r="A55" s="8"/>
      <c r="B55" s="1"/>
      <c r="C55" s="1"/>
      <c r="D55" s="1"/>
      <c r="E55" s="1"/>
      <c r="F55" s="5"/>
      <c r="I55" s="2"/>
      <c r="J55" s="6"/>
      <c r="K55" s="7"/>
    </row>
    <row r="56" spans="1:11" s="3" customFormat="1" ht="18" customHeight="1">
      <c r="A56" s="8"/>
      <c r="B56" s="1"/>
      <c r="C56" s="1"/>
      <c r="D56" s="1"/>
      <c r="E56" s="1"/>
      <c r="F56" s="5"/>
      <c r="I56" s="2"/>
      <c r="J56" s="6"/>
      <c r="K56" s="7"/>
    </row>
    <row r="57" spans="1:11" s="3" customFormat="1" ht="18" customHeight="1">
      <c r="A57" s="8"/>
      <c r="B57" s="1"/>
      <c r="C57" s="1"/>
      <c r="D57" s="1"/>
      <c r="E57" s="1"/>
      <c r="F57" s="5"/>
      <c r="I57" s="2"/>
      <c r="J57" s="6"/>
      <c r="K57" s="7"/>
    </row>
    <row r="58" spans="1:11" s="3" customFormat="1" ht="18" customHeight="1">
      <c r="A58" s="8"/>
      <c r="B58" s="1"/>
      <c r="C58" s="1"/>
      <c r="D58" s="1"/>
      <c r="E58" s="1"/>
      <c r="F58" s="5"/>
      <c r="I58" s="2"/>
      <c r="J58" s="6"/>
      <c r="K58" s="7"/>
    </row>
    <row r="59" spans="1:11" s="3" customFormat="1" ht="18" customHeight="1">
      <c r="A59" s="8"/>
      <c r="B59" s="1"/>
      <c r="C59" s="1"/>
      <c r="D59" s="1"/>
      <c r="E59" s="1"/>
      <c r="F59" s="5"/>
      <c r="I59" s="2"/>
      <c r="J59" s="6"/>
      <c r="K59" s="7"/>
    </row>
    <row r="60" spans="1:11" s="3" customFormat="1" ht="18" customHeight="1">
      <c r="A60" s="8"/>
      <c r="B60" s="1"/>
      <c r="C60" s="1"/>
      <c r="D60" s="1"/>
      <c r="E60" s="1"/>
      <c r="F60" s="5"/>
      <c r="I60" s="2"/>
      <c r="J60" s="6"/>
      <c r="K60" s="7"/>
    </row>
    <row r="61" spans="1:11" s="3" customFormat="1" ht="18" customHeight="1">
      <c r="A61" s="8"/>
      <c r="B61" s="1"/>
      <c r="C61" s="1"/>
      <c r="D61" s="1"/>
      <c r="E61" s="1"/>
      <c r="F61" s="5"/>
      <c r="I61" s="2"/>
      <c r="J61" s="6"/>
      <c r="K61" s="7"/>
    </row>
    <row r="62" spans="1:11" s="3" customFormat="1" ht="18" customHeight="1">
      <c r="A62" s="8"/>
      <c r="B62" s="1"/>
      <c r="C62" s="1"/>
      <c r="D62" s="1"/>
      <c r="E62" s="1"/>
      <c r="F62" s="5"/>
      <c r="I62" s="2"/>
      <c r="J62" s="6"/>
      <c r="K62" s="7"/>
    </row>
    <row r="63" spans="1:11" s="3" customFormat="1" ht="18" customHeight="1">
      <c r="A63" s="8"/>
      <c r="B63" s="1"/>
      <c r="C63" s="1"/>
      <c r="D63" s="1"/>
      <c r="E63" s="1"/>
      <c r="F63" s="5"/>
      <c r="I63" s="2"/>
      <c r="J63" s="6"/>
      <c r="K63" s="7"/>
    </row>
    <row r="64" spans="1:11" s="3" customFormat="1" ht="18.75" customHeight="1">
      <c r="A64" s="8"/>
      <c r="B64" s="1"/>
      <c r="C64" s="1"/>
      <c r="D64" s="1"/>
      <c r="E64" s="1"/>
      <c r="F64" s="5"/>
      <c r="I64" s="2"/>
      <c r="J64" s="6"/>
      <c r="K64" s="7"/>
    </row>
    <row r="65" spans="1:11" s="3" customFormat="1" ht="18.75" customHeight="1">
      <c r="A65" s="8"/>
      <c r="B65" s="1"/>
      <c r="C65" s="1"/>
      <c r="D65" s="1"/>
      <c r="E65" s="1"/>
      <c r="F65" s="5"/>
      <c r="I65" s="2"/>
      <c r="J65" s="6"/>
      <c r="K65" s="7"/>
    </row>
  </sheetData>
  <mergeCells count="26">
    <mergeCell ref="B6:E7"/>
    <mergeCell ref="F6:F7"/>
    <mergeCell ref="J6:K7"/>
    <mergeCell ref="J1:K1"/>
    <mergeCell ref="G4:H4"/>
    <mergeCell ref="D25:E25"/>
    <mergeCell ref="B8:E8"/>
    <mergeCell ref="C9:E9"/>
    <mergeCell ref="D10:E10"/>
    <mergeCell ref="B12:E12"/>
    <mergeCell ref="C13:E13"/>
    <mergeCell ref="D14:E14"/>
    <mergeCell ref="B19:E19"/>
    <mergeCell ref="C20:E20"/>
    <mergeCell ref="D21:E21"/>
    <mergeCell ref="B23:E23"/>
    <mergeCell ref="C24:E24"/>
    <mergeCell ref="C35:E35"/>
    <mergeCell ref="D36:E36"/>
    <mergeCell ref="A40:E40"/>
    <mergeCell ref="C27:E27"/>
    <mergeCell ref="D28:E28"/>
    <mergeCell ref="B30:E30"/>
    <mergeCell ref="C31:E31"/>
    <mergeCell ref="D32:E32"/>
    <mergeCell ref="B34:E34"/>
  </mergeCells>
  <phoneticPr fontId="3"/>
  <conditionalFormatting sqref="G8:H40">
    <cfRule type="expression" dxfId="17" priority="2">
      <formula>G8=""</formula>
    </cfRule>
  </conditionalFormatting>
  <conditionalFormatting sqref="E11">
    <cfRule type="expression" dxfId="16" priority="27">
      <formula>#REF!="○"</formula>
    </cfRule>
  </conditionalFormatting>
  <conditionalFormatting sqref="E12">
    <cfRule type="expression" dxfId="15" priority="28">
      <formula>#REF!="○"</formula>
    </cfRule>
  </conditionalFormatting>
  <conditionalFormatting sqref="E18">
    <cfRule type="expression" dxfId="14" priority="29">
      <formula>#REF!="○"</formula>
    </cfRule>
  </conditionalFormatting>
  <conditionalFormatting sqref="E23 E19">
    <cfRule type="expression" dxfId="13" priority="30">
      <formula>#REF!="○"</formula>
    </cfRule>
  </conditionalFormatting>
  <conditionalFormatting sqref="E30">
    <cfRule type="expression" dxfId="12" priority="31">
      <formula>#REF!="○"</formula>
    </cfRule>
  </conditionalFormatting>
  <conditionalFormatting sqref="E31">
    <cfRule type="expression" dxfId="11" priority="32">
      <formula>#REF!="○"</formula>
    </cfRule>
  </conditionalFormatting>
  <conditionalFormatting sqref="E34">
    <cfRule type="expression" dxfId="10" priority="33">
      <formula>#REF!="○"</formula>
    </cfRule>
  </conditionalFormatting>
  <conditionalFormatting sqref="E35">
    <cfRule type="expression" dxfId="9" priority="34">
      <formula>#REF!="○"</formula>
    </cfRule>
  </conditionalFormatting>
  <conditionalFormatting sqref="E38">
    <cfRule type="expression" dxfId="8" priority="35">
      <formula>#REF!="○"</formula>
    </cfRule>
  </conditionalFormatting>
  <conditionalFormatting sqref="E39">
    <cfRule type="expression" dxfId="7" priority="36">
      <formula>#REF!="○"</formula>
    </cfRule>
  </conditionalFormatting>
  <conditionalFormatting sqref="E24:E29">
    <cfRule type="expression" dxfId="6" priority="38">
      <formula>#REF!="○"</formula>
    </cfRule>
  </conditionalFormatting>
  <conditionalFormatting sqref="E32:E33">
    <cfRule type="expression" dxfId="5" priority="39">
      <formula>#REF!="○"</formula>
    </cfRule>
  </conditionalFormatting>
  <conditionalFormatting sqref="E36:E37">
    <cfRule type="expression" dxfId="4" priority="40">
      <formula>#REF!="○"</formula>
    </cfRule>
  </conditionalFormatting>
  <conditionalFormatting sqref="E13:E14">
    <cfRule type="expression" dxfId="3" priority="41">
      <formula>#REF!="○"</formula>
    </cfRule>
  </conditionalFormatting>
  <conditionalFormatting sqref="E15:E17">
    <cfRule type="expression" dxfId="2" priority="42">
      <formula>#REF!="○"</formula>
    </cfRule>
  </conditionalFormatting>
  <conditionalFormatting sqref="E8:E10">
    <cfRule type="expression" dxfId="1" priority="43">
      <formula>#REF!="○"</formula>
    </cfRule>
  </conditionalFormatting>
  <conditionalFormatting sqref="E20:E22">
    <cfRule type="expression" dxfId="0" priority="44">
      <formula>#REF!="○"</formula>
    </cfRule>
  </conditionalFormatting>
  <printOptions horizontalCentered="1"/>
  <pageMargins left="0.70866141732283472" right="0.70866141732283472" top="0.78740157480314965" bottom="0.59055118110236227" header="0.31496062992125984" footer="0.31496062992125984"/>
  <pageSetup paperSize="9" scale="83" fitToHeight="0" orientation="portrait" blackAndWhite="1"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歳入一覧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2025-02-07T05:35:49Z</dcterms:created>
  <dcterms:modified xsi:type="dcterms:W3CDTF">2025-02-07T06:44:34Z</dcterms:modified>
</cp:coreProperties>
</file>