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361F0956-C5B3-46F1-B320-C25BA60BE724}" xr6:coauthVersionLast="47" xr6:coauthVersionMax="47" xr10:uidLastSave="{00000000-0000-0000-0000-000000000000}"/>
  <bookViews>
    <workbookView xWindow="-120" yWindow="-120" windowWidth="20730" windowHeight="11160" tabRatio="867" xr2:uid="{00000000-000D-0000-FFFF-FFFF00000000}"/>
  </bookViews>
  <sheets>
    <sheet name="様式4【一般会計】" sheetId="1" r:id="rId1"/>
    <sheet name="様式4【一般会計】目次（詳細版）" sheetId="2" state="hidden" r:id="rId2"/>
    <sheet name="区分変更" sheetId="3" state="hidden" r:id="rId3"/>
    <sheet name="複数目にまたがる区分名（未更新）" sheetId="4" state="hidden" r:id="rId4"/>
  </sheets>
  <definedNames>
    <definedName name="_xlnm._FilterDatabase" localSheetId="0" hidden="1">様式4【一般会計】!$A$11:$I$475</definedName>
    <definedName name="_xlnm._FilterDatabase" localSheetId="1" hidden="1">'様式4【一般会計】目次（詳細版）'!$A$8:$O$815</definedName>
    <definedName name="_xlnm.Print_Area" localSheetId="0">様式4【一般会計】!$A$5:$I$476</definedName>
    <definedName name="_xlnm.Print_Area" localSheetId="1">'様式4【一般会計】目次（詳細版）'!$A$1:$K$815</definedName>
    <definedName name="_xlnm.Print_Titles" localSheetId="0">様式4【一般会計】!$A:$F,様式4【一般会計】!$7:$11</definedName>
    <definedName name="_xlnm.Print_Titles" localSheetId="1">'様式4【一般会計】目次（詳細版）'!$A:$G,'様式4【一般会計】目次（詳細版）'!$7:$8</definedName>
    <definedName name="Z_0B223788_F19A_446E_9247_E61C9EF512B2_.wvu.FilterData" localSheetId="0" hidden="1">様式4【一般会計】!$A$11:$I$482</definedName>
    <definedName name="Z_0B223788_F19A_446E_9247_E61C9EF512B2_.wvu.FilterData" localSheetId="1" hidden="1">'様式4【一般会計】目次（詳細版）'!$A$8:$O$815</definedName>
    <definedName name="Z_4E56B795_F684_4C1F_A177_16745EA49492_.wvu.Cols" localSheetId="0" hidden="1">様式4【一般会計】!#REF!,様式4【一般会計】!#REF!,様式4【一般会計】!#REF!,様式4【一般会計】!#REF!,様式4【一般会計】!#REF!</definedName>
    <definedName name="Z_4E56B795_F684_4C1F_A177_16745EA49492_.wvu.FilterData" localSheetId="0" hidden="1">様式4【一般会計】!$A$11:$I$475</definedName>
    <definedName name="Z_4E56B795_F684_4C1F_A177_16745EA49492_.wvu.PrintArea" localSheetId="0" hidden="1">様式4【一般会計】!$A$5:$I$475</definedName>
    <definedName name="Z_4E56B795_F684_4C1F_A177_16745EA49492_.wvu.PrintTitles" localSheetId="0" hidden="1">様式4【一般会計】!$10:$11</definedName>
    <definedName name="Z_4E56B795_F684_4C1F_A177_16745EA49492_.wvu.Rows" localSheetId="0" hidden="1">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</definedName>
    <definedName name="Z_6C874A05_E574_4223_BE14_8FD05AD33949_.wvu.FilterData" localSheetId="0" hidden="1">様式4【一般会計】!$A$11:$I$482</definedName>
    <definedName name="Z_6C874A05_E574_4223_BE14_8FD05AD33949_.wvu.FilterData" localSheetId="1" hidden="1">'様式4【一般会計】目次（詳細版）'!$A$8:$O$815</definedName>
    <definedName name="Z_85021B66_56D7_4CAD_8B5E_46A6551E428E_.wvu.FilterData" localSheetId="0" hidden="1">様式4【一般会計】!$A$11:$I$482</definedName>
    <definedName name="Z_85021B66_56D7_4CAD_8B5E_46A6551E428E_.wvu.FilterData" localSheetId="1" hidden="1">'様式4【一般会計】目次（詳細版）'!$A$8:$O$815</definedName>
    <definedName name="Z_9E3E4C04_1D28_48E3_8AEA_59BB5CA187F7_.wvu.FilterData" localSheetId="0" hidden="1">様式4【一般会計】!$A$11:$I$475</definedName>
    <definedName name="Z_9E3E4C04_1D28_48E3_8AEA_59BB5CA187F7_.wvu.FilterData" localSheetId="1" hidden="1">'様式4【一般会計】目次（詳細版）'!$A$8:$GP$814</definedName>
    <definedName name="Z_C9F6AC15_FDE4_4056_B0B7_E4936A35577A_.wvu.Cols" localSheetId="0" hidden="1">様式4【一般会計】!#REF!,様式4【一般会計】!#REF!,様式4【一般会計】!#REF!,様式4【一般会計】!#REF!,様式4【一般会計】!#REF!</definedName>
    <definedName name="Z_C9F6AC15_FDE4_4056_B0B7_E4936A35577A_.wvu.FilterData" localSheetId="0" hidden="1">様式4【一般会計】!$A$11:$I$482</definedName>
    <definedName name="Z_C9F6AC15_FDE4_4056_B0B7_E4936A35577A_.wvu.PrintArea" localSheetId="0" hidden="1">様式4【一般会計】!$A$5:$I$475</definedName>
    <definedName name="Z_C9F6AC15_FDE4_4056_B0B7_E4936A35577A_.wvu.PrintTitles" localSheetId="0" hidden="1">様式4【一般会計】!$A:$F,様式4【一般会計】!$10:$11</definedName>
    <definedName name="Z_CAD3CC9A_3ACC_4899_B244_5D45D7993B40_.wvu.Cols" localSheetId="0" hidden="1">様式4【一般会計】!#REF!,様式4【一般会計】!#REF!,様式4【一般会計】!#REF!</definedName>
    <definedName name="Z_CAD3CC9A_3ACC_4899_B244_5D45D7993B40_.wvu.FilterData" localSheetId="0" hidden="1">様式4【一般会計】!$A$11:$I$475</definedName>
    <definedName name="Z_CAD3CC9A_3ACC_4899_B244_5D45D7993B40_.wvu.PrintArea" localSheetId="0" hidden="1">様式4【一般会計】!$A$5:$I$475</definedName>
    <definedName name="Z_CAD3CC9A_3ACC_4899_B244_5D45D7993B40_.wvu.PrintTitles" localSheetId="0" hidden="1">様式4【一般会計】!$10:$11</definedName>
    <definedName name="Z_CAD3CC9A_3ACC_4899_B244_5D45D7993B40_.wvu.Rows" localSheetId="0" hidden="1">様式4【一般会計】!#REF!</definedName>
    <definedName name="Z_D7E246EC_95D9_4825_990C_A32A4E706F5D_.wvu.Cols" localSheetId="0" hidden="1">様式4【一般会計】!#REF!,様式4【一般会計】!#REF!,様式4【一般会計】!#REF!,様式4【一般会計】!#REF!,様式4【一般会計】!#REF!</definedName>
    <definedName name="Z_D7E246EC_95D9_4825_990C_A32A4E706F5D_.wvu.FilterData" localSheetId="0" hidden="1">様式4【一般会計】!$A$11:$I$475</definedName>
    <definedName name="Z_D7E246EC_95D9_4825_990C_A32A4E706F5D_.wvu.PrintArea" localSheetId="0" hidden="1">様式4【一般会計】!$A$5:$I$475</definedName>
    <definedName name="Z_D7E246EC_95D9_4825_990C_A32A4E706F5D_.wvu.PrintTitles" localSheetId="0" hidden="1">様式4【一般会計】!$10:$11</definedName>
    <definedName name="Z_D7E246EC_95D9_4825_990C_A32A4E706F5D_.wvu.Rows" localSheetId="0" hidden="1">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</definedName>
    <definedName name="Z_E2DEE10B_652C_4912_B3F0_90F139E806E7_.wvu.Cols" localSheetId="0" hidden="1">様式4【一般会計】!#REF!,様式4【一般会計】!#REF!,様式4【一般会計】!#REF!</definedName>
    <definedName name="Z_E2DEE10B_652C_4912_B3F0_90F139E806E7_.wvu.FilterData" localSheetId="0" hidden="1">様式4【一般会計】!$A$11:$I$482</definedName>
    <definedName name="Z_E2DEE10B_652C_4912_B3F0_90F139E806E7_.wvu.PrintArea" localSheetId="0" hidden="1">様式4【一般会計】!$A$5:$I$475</definedName>
    <definedName name="Z_E2DEE10B_652C_4912_B3F0_90F139E806E7_.wvu.PrintTitles" localSheetId="0" hidden="1">様式4【一般会計】!$10:$11</definedName>
    <definedName name="Z_FBE0118E_071E_4D27_A87E_E211CD5DD8C9_.wvu.FilterData" localSheetId="0" hidden="1">様式4【一般会計】!$A$11:$I$482</definedName>
    <definedName name="Z_FBE0118E_071E_4D27_A87E_E211CD5DD8C9_.wvu.FilterData" localSheetId="1" hidden="1">'様式4【一般会計】目次（詳細版）'!$A$8:$O$815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7" i="2" l="1"/>
  <c r="G733" i="2"/>
  <c r="G141" i="2" l="1"/>
  <c r="G87" i="2" l="1"/>
  <c r="F87" i="2" l="1"/>
  <c r="F459" i="2"/>
  <c r="K490" i="2"/>
  <c r="K489" i="2"/>
  <c r="H490" i="2"/>
  <c r="H489" i="2"/>
  <c r="G490" i="2"/>
  <c r="G489" i="2"/>
  <c r="F490" i="2"/>
  <c r="F489" i="2"/>
  <c r="N488" i="2"/>
  <c r="I488" i="2"/>
  <c r="O487" i="2"/>
  <c r="N487" i="2"/>
  <c r="I487" i="2"/>
  <c r="F811" i="2" l="1"/>
  <c r="K808" i="2"/>
  <c r="K807" i="2"/>
  <c r="H808" i="2"/>
  <c r="H807" i="2"/>
  <c r="G808" i="2"/>
  <c r="F808" i="2"/>
  <c r="F807" i="2"/>
  <c r="G770" i="2"/>
  <c r="K770" i="2"/>
  <c r="K769" i="2"/>
  <c r="G769" i="2"/>
  <c r="F770" i="2"/>
  <c r="F769" i="2"/>
  <c r="K734" i="2"/>
  <c r="K733" i="2"/>
  <c r="H734" i="2"/>
  <c r="H733" i="2"/>
  <c r="G734" i="2"/>
  <c r="F734" i="2"/>
  <c r="F733" i="2"/>
  <c r="G603" i="2"/>
  <c r="K604" i="2"/>
  <c r="K603" i="2"/>
  <c r="G604" i="2"/>
  <c r="F604" i="2"/>
  <c r="F603" i="2"/>
  <c r="K526" i="2"/>
  <c r="K525" i="2"/>
  <c r="H526" i="2"/>
  <c r="H525" i="2"/>
  <c r="G526" i="2"/>
  <c r="G525" i="2"/>
  <c r="F525" i="2"/>
  <c r="F526" i="2"/>
  <c r="K460" i="2"/>
  <c r="K459" i="2"/>
  <c r="H460" i="2"/>
  <c r="H459" i="2"/>
  <c r="K158" i="2"/>
  <c r="K157" i="2"/>
  <c r="K376" i="2"/>
  <c r="K375" i="2"/>
  <c r="H376" i="2"/>
  <c r="H375" i="2"/>
  <c r="G460" i="2"/>
  <c r="G459" i="2"/>
  <c r="F460" i="2"/>
  <c r="G376" i="2"/>
  <c r="G375" i="2"/>
  <c r="F376" i="2"/>
  <c r="F375" i="2"/>
  <c r="N374" i="2" l="1"/>
  <c r="I374" i="2"/>
  <c r="O373" i="2"/>
  <c r="N373" i="2"/>
  <c r="I373" i="2"/>
  <c r="G263" i="2" l="1"/>
  <c r="G264" i="2"/>
  <c r="H162" i="2" l="1"/>
  <c r="H161" i="2"/>
  <c r="G162" i="2"/>
  <c r="G161" i="2"/>
  <c r="F162" i="2"/>
  <c r="F161" i="2"/>
  <c r="O161" i="2" l="1"/>
  <c r="N162" i="2"/>
  <c r="N161" i="2"/>
  <c r="N160" i="2"/>
  <c r="I160" i="2"/>
  <c r="I162" i="2" s="1"/>
  <c r="O159" i="2"/>
  <c r="N159" i="2"/>
  <c r="I159" i="2"/>
  <c r="I161" i="2" s="1"/>
  <c r="N156" i="2"/>
  <c r="I156" i="2"/>
  <c r="O155" i="2"/>
  <c r="N155" i="2"/>
  <c r="I155" i="2"/>
  <c r="N756" i="2" l="1"/>
  <c r="I756" i="2"/>
  <c r="O755" i="2"/>
  <c r="N755" i="2"/>
  <c r="I755" i="2"/>
  <c r="N384" i="2" l="1"/>
  <c r="I384" i="2"/>
  <c r="O383" i="2"/>
  <c r="N383" i="2"/>
  <c r="I383" i="2"/>
  <c r="G307" i="2" l="1"/>
  <c r="G573" i="2" l="1"/>
  <c r="G574" i="2"/>
  <c r="G812" i="2" l="1"/>
  <c r="G715" i="2" l="1"/>
  <c r="G716" i="2"/>
  <c r="N442" i="2" l="1"/>
  <c r="I442" i="2"/>
  <c r="O441" i="2"/>
  <c r="N441" i="2"/>
  <c r="I441" i="2"/>
  <c r="H102" i="2" l="1"/>
  <c r="H101" i="2"/>
  <c r="G102" i="2"/>
  <c r="G101" i="2"/>
  <c r="F102" i="2"/>
  <c r="F101" i="2"/>
  <c r="N106" i="2"/>
  <c r="I106" i="2"/>
  <c r="O105" i="2"/>
  <c r="N105" i="2"/>
  <c r="I105" i="2"/>
  <c r="N108" i="2" l="1"/>
  <c r="I108" i="2"/>
  <c r="O107" i="2"/>
  <c r="N107" i="2"/>
  <c r="I107" i="2"/>
  <c r="N104" i="2"/>
  <c r="I104" i="2"/>
  <c r="O103" i="2"/>
  <c r="N103" i="2"/>
  <c r="I103" i="2"/>
  <c r="N102" i="2"/>
  <c r="N101" i="2"/>
  <c r="O101" i="2"/>
  <c r="I102" i="2" l="1"/>
  <c r="I101" i="2"/>
  <c r="A23" i="2"/>
  <c r="A25" i="2" s="1"/>
  <c r="A27" i="2" s="1"/>
  <c r="A29" i="2" s="1"/>
  <c r="A31" i="2" s="1"/>
  <c r="A37" i="2" s="1"/>
  <c r="N776" i="2" l="1"/>
  <c r="I776" i="2"/>
  <c r="O775" i="2"/>
  <c r="N775" i="2"/>
  <c r="I775" i="2"/>
  <c r="I484" i="2"/>
  <c r="I483" i="2"/>
  <c r="I456" i="2"/>
  <c r="I455" i="2"/>
  <c r="H110" i="2"/>
  <c r="H109" i="2"/>
  <c r="G110" i="2"/>
  <c r="G109" i="2"/>
  <c r="F110" i="2"/>
  <c r="F109" i="2"/>
  <c r="N498" i="2" l="1"/>
  <c r="I498" i="2"/>
  <c r="O497" i="2"/>
  <c r="N497" i="2"/>
  <c r="I497" i="2"/>
  <c r="F716" i="2" l="1"/>
  <c r="F715" i="2"/>
  <c r="H726" i="2" l="1"/>
  <c r="H725" i="2"/>
  <c r="G726" i="2"/>
  <c r="G725" i="2"/>
  <c r="F726" i="2"/>
  <c r="F725" i="2"/>
  <c r="H716" i="2"/>
  <c r="H715" i="2"/>
  <c r="N570" i="2" l="1"/>
  <c r="I570" i="2"/>
  <c r="O569" i="2"/>
  <c r="N569" i="2"/>
  <c r="I569" i="2"/>
  <c r="G283" i="2" l="1"/>
  <c r="G284" i="2"/>
  <c r="N124" i="2" l="1"/>
  <c r="I124" i="2"/>
  <c r="O123" i="2"/>
  <c r="N123" i="2"/>
  <c r="I123" i="2"/>
  <c r="F179" i="2" l="1"/>
  <c r="F180" i="2"/>
  <c r="N166" i="2" l="1"/>
  <c r="I166" i="2"/>
  <c r="O165" i="2"/>
  <c r="N165" i="2"/>
  <c r="I165" i="2"/>
  <c r="N400" i="2"/>
  <c r="I400" i="2"/>
  <c r="O399" i="2"/>
  <c r="N399" i="2"/>
  <c r="I399" i="2"/>
  <c r="G269" i="2" l="1"/>
  <c r="G243" i="2"/>
  <c r="G225" i="2"/>
  <c r="G179" i="2"/>
  <c r="G167" i="2"/>
  <c r="H270" i="2" l="1"/>
  <c r="H269" i="2"/>
  <c r="G270" i="2"/>
  <c r="F270" i="2"/>
  <c r="F269" i="2"/>
  <c r="H574" i="2" l="1"/>
  <c r="H573" i="2"/>
  <c r="F574" i="2"/>
  <c r="F573" i="2"/>
  <c r="N578" i="2"/>
  <c r="I578" i="2"/>
  <c r="O577" i="2"/>
  <c r="N577" i="2"/>
  <c r="I577" i="2"/>
  <c r="G219" i="2"/>
  <c r="G220" i="2"/>
  <c r="H604" i="2" l="1"/>
  <c r="H603" i="2"/>
  <c r="N602" i="2"/>
  <c r="I602" i="2"/>
  <c r="O601" i="2"/>
  <c r="N601" i="2"/>
  <c r="I601" i="2"/>
  <c r="N568" i="2"/>
  <c r="I568" i="2"/>
  <c r="O567" i="2"/>
  <c r="N567" i="2"/>
  <c r="I567" i="2"/>
  <c r="N134" i="2"/>
  <c r="I134" i="2"/>
  <c r="O133" i="2"/>
  <c r="N133" i="2"/>
  <c r="I133" i="2"/>
  <c r="H308" i="2" l="1"/>
  <c r="H307" i="2"/>
  <c r="G308" i="2"/>
  <c r="F308" i="2"/>
  <c r="F307" i="2"/>
  <c r="N120" i="2" l="1"/>
  <c r="I120" i="2"/>
  <c r="O119" i="2"/>
  <c r="N119" i="2"/>
  <c r="I119" i="2"/>
  <c r="H68" i="2" l="1"/>
  <c r="H67" i="2"/>
  <c r="H157" i="2" s="1"/>
  <c r="G68" i="2"/>
  <c r="G158" i="2" s="1"/>
  <c r="G67" i="2"/>
  <c r="G157" i="2" s="1"/>
  <c r="F68" i="2"/>
  <c r="F158" i="2" s="1"/>
  <c r="F67" i="2"/>
  <c r="F157" i="2" s="1"/>
  <c r="N114" i="2"/>
  <c r="I114" i="2"/>
  <c r="O113" i="2"/>
  <c r="N113" i="2"/>
  <c r="I113" i="2"/>
  <c r="N30" i="2" l="1"/>
  <c r="I30" i="2"/>
  <c r="O29" i="2"/>
  <c r="N29" i="2"/>
  <c r="I29" i="2"/>
  <c r="H32" i="2"/>
  <c r="H31" i="2"/>
  <c r="G32" i="2"/>
  <c r="G31" i="2"/>
  <c r="F32" i="2"/>
  <c r="F31" i="2"/>
  <c r="N36" i="2"/>
  <c r="I36" i="2"/>
  <c r="O35" i="2"/>
  <c r="N35" i="2"/>
  <c r="I35" i="2"/>
  <c r="N34" i="2"/>
  <c r="I34" i="2"/>
  <c r="O33" i="2"/>
  <c r="N33" i="2"/>
  <c r="I33" i="2"/>
  <c r="I16" i="2"/>
  <c r="I15" i="2"/>
  <c r="I32" i="2" l="1"/>
  <c r="I31" i="2"/>
  <c r="N260" i="2"/>
  <c r="I260" i="2"/>
  <c r="O259" i="2"/>
  <c r="N259" i="2"/>
  <c r="I259" i="2"/>
  <c r="H142" i="2" l="1"/>
  <c r="H141" i="2"/>
  <c r="G142" i="2"/>
  <c r="F142" i="2"/>
  <c r="F141" i="2"/>
  <c r="N150" i="2"/>
  <c r="I150" i="2"/>
  <c r="O149" i="2"/>
  <c r="N149" i="2"/>
  <c r="I149" i="2"/>
  <c r="N82" i="2" l="1"/>
  <c r="I82" i="2"/>
  <c r="O81" i="2"/>
  <c r="N81" i="2"/>
  <c r="I81" i="2"/>
  <c r="N600" i="2" l="1"/>
  <c r="I600" i="2"/>
  <c r="O599" i="2"/>
  <c r="N599" i="2"/>
  <c r="I599" i="2"/>
  <c r="H632" i="2" l="1"/>
  <c r="G632" i="2"/>
  <c r="H631" i="2"/>
  <c r="G631" i="2"/>
  <c r="F632" i="2"/>
  <c r="F631" i="2"/>
  <c r="N732" i="2" l="1"/>
  <c r="I732" i="2"/>
  <c r="O731" i="2"/>
  <c r="N731" i="2"/>
  <c r="I731" i="2"/>
  <c r="H672" i="2"/>
  <c r="H671" i="2"/>
  <c r="G672" i="2"/>
  <c r="G671" i="2"/>
  <c r="F672" i="2"/>
  <c r="F671" i="2"/>
  <c r="N676" i="2"/>
  <c r="I676" i="2"/>
  <c r="O675" i="2"/>
  <c r="N675" i="2"/>
  <c r="I675" i="2"/>
  <c r="H648" i="2"/>
  <c r="H647" i="2"/>
  <c r="G648" i="2"/>
  <c r="G647" i="2"/>
  <c r="F648" i="2"/>
  <c r="F647" i="2"/>
  <c r="N652" i="2"/>
  <c r="I652" i="2"/>
  <c r="O651" i="2"/>
  <c r="N651" i="2"/>
  <c r="I651" i="2"/>
  <c r="H640" i="2"/>
  <c r="H639" i="2"/>
  <c r="G640" i="2"/>
  <c r="G639" i="2"/>
  <c r="F640" i="2"/>
  <c r="F639" i="2"/>
  <c r="N644" i="2"/>
  <c r="I644" i="2"/>
  <c r="O643" i="2"/>
  <c r="N643" i="2"/>
  <c r="I643" i="2"/>
  <c r="I647" i="2" l="1"/>
  <c r="I640" i="2"/>
  <c r="I648" i="2"/>
  <c r="I639" i="2"/>
  <c r="N636" i="2"/>
  <c r="I636" i="2"/>
  <c r="O635" i="2"/>
  <c r="N635" i="2"/>
  <c r="I635" i="2"/>
  <c r="H624" i="2"/>
  <c r="H623" i="2"/>
  <c r="G624" i="2"/>
  <c r="G623" i="2"/>
  <c r="F624" i="2"/>
  <c r="F623" i="2"/>
  <c r="N628" i="2"/>
  <c r="I628" i="2"/>
  <c r="O627" i="2"/>
  <c r="N627" i="2"/>
  <c r="I627" i="2"/>
  <c r="H616" i="2"/>
  <c r="H615" i="2"/>
  <c r="G616" i="2"/>
  <c r="G615" i="2"/>
  <c r="F616" i="2"/>
  <c r="F615" i="2"/>
  <c r="N620" i="2"/>
  <c r="I620" i="2"/>
  <c r="O619" i="2"/>
  <c r="N619" i="2"/>
  <c r="I619" i="2"/>
  <c r="H608" i="2"/>
  <c r="H607" i="2"/>
  <c r="G608" i="2"/>
  <c r="G607" i="2"/>
  <c r="F608" i="2"/>
  <c r="F607" i="2"/>
  <c r="N612" i="2"/>
  <c r="I612" i="2"/>
  <c r="O611" i="2"/>
  <c r="N611" i="2"/>
  <c r="I611" i="2"/>
  <c r="H692" i="2"/>
  <c r="H691" i="2"/>
  <c r="G692" i="2"/>
  <c r="G691" i="2"/>
  <c r="F692" i="2"/>
  <c r="F691" i="2"/>
  <c r="N696" i="2"/>
  <c r="I696" i="2"/>
  <c r="O695" i="2"/>
  <c r="N695" i="2"/>
  <c r="I695" i="2"/>
  <c r="H700" i="2"/>
  <c r="H699" i="2"/>
  <c r="G700" i="2"/>
  <c r="G699" i="2"/>
  <c r="F700" i="2"/>
  <c r="F699" i="2"/>
  <c r="N704" i="2"/>
  <c r="I704" i="2"/>
  <c r="O703" i="2"/>
  <c r="N703" i="2"/>
  <c r="I703" i="2"/>
  <c r="H664" i="2"/>
  <c r="H663" i="2"/>
  <c r="G664" i="2"/>
  <c r="G663" i="2"/>
  <c r="F664" i="2"/>
  <c r="F663" i="2"/>
  <c r="I623" i="2" l="1"/>
  <c r="I664" i="2"/>
  <c r="I608" i="2"/>
  <c r="I699" i="2"/>
  <c r="I700" i="2"/>
  <c r="I624" i="2"/>
  <c r="I663" i="2"/>
  <c r="I607" i="2"/>
  <c r="I615" i="2"/>
  <c r="I616" i="2"/>
  <c r="H656" i="2"/>
  <c r="H655" i="2"/>
  <c r="G656" i="2"/>
  <c r="G655" i="2"/>
  <c r="F656" i="2"/>
  <c r="F655" i="2"/>
  <c r="N668" i="2"/>
  <c r="I668" i="2"/>
  <c r="O667" i="2"/>
  <c r="N667" i="2"/>
  <c r="I667" i="2"/>
  <c r="N660" i="2"/>
  <c r="I660" i="2"/>
  <c r="O659" i="2"/>
  <c r="N659" i="2"/>
  <c r="I659" i="2"/>
  <c r="I656" i="2" l="1"/>
  <c r="I655" i="2"/>
  <c r="N254" i="2"/>
  <c r="I254" i="2"/>
  <c r="O253" i="2"/>
  <c r="N253" i="2"/>
  <c r="I253" i="2"/>
  <c r="N176" i="2" l="1"/>
  <c r="I176" i="2"/>
  <c r="O175" i="2"/>
  <c r="N175" i="2"/>
  <c r="I175" i="2"/>
  <c r="N118" i="2" l="1"/>
  <c r="I118" i="2"/>
  <c r="O117" i="2"/>
  <c r="N117" i="2"/>
  <c r="I117" i="2"/>
  <c r="N32" i="2"/>
  <c r="O31" i="2"/>
  <c r="N31" i="2"/>
  <c r="F812" i="2" l="1"/>
  <c r="F738" i="2"/>
  <c r="F737" i="2"/>
  <c r="F720" i="2"/>
  <c r="F719" i="2"/>
  <c r="F708" i="2"/>
  <c r="F707" i="2"/>
  <c r="F592" i="2"/>
  <c r="F591" i="2"/>
  <c r="F450" i="2"/>
  <c r="F449" i="2"/>
  <c r="F424" i="2"/>
  <c r="F423" i="2"/>
  <c r="F364" i="2"/>
  <c r="F363" i="2"/>
  <c r="F350" i="2"/>
  <c r="F349" i="2"/>
  <c r="F344" i="2"/>
  <c r="F343" i="2"/>
  <c r="F324" i="2"/>
  <c r="F323" i="2"/>
  <c r="F314" i="2"/>
  <c r="F313" i="2"/>
  <c r="F292" i="2"/>
  <c r="F291" i="2"/>
  <c r="F284" i="2"/>
  <c r="F282" i="2" s="1"/>
  <c r="F283" i="2"/>
  <c r="F281" i="2" s="1"/>
  <c r="F276" i="2"/>
  <c r="F275" i="2"/>
  <c r="F264" i="2"/>
  <c r="F263" i="2"/>
  <c r="F244" i="2"/>
  <c r="F243" i="2"/>
  <c r="F226" i="2"/>
  <c r="F225" i="2"/>
  <c r="F220" i="2"/>
  <c r="F219" i="2"/>
  <c r="F212" i="2"/>
  <c r="F211" i="2"/>
  <c r="F206" i="2"/>
  <c r="F205" i="2"/>
  <c r="F168" i="2"/>
  <c r="F167" i="2"/>
  <c r="F88" i="2"/>
  <c r="F46" i="2"/>
  <c r="F45" i="2"/>
  <c r="F38" i="2"/>
  <c r="F37" i="2"/>
  <c r="F14" i="2"/>
  <c r="F13" i="2"/>
  <c r="F12" i="2"/>
  <c r="F814" i="2" s="1"/>
  <c r="F11" i="2"/>
  <c r="F813" i="2" s="1"/>
  <c r="F187" i="2" l="1"/>
  <c r="F605" i="2"/>
  <c r="F188" i="2"/>
  <c r="F606" i="2"/>
  <c r="H812" i="2" l="1"/>
  <c r="H811" i="2"/>
  <c r="H770" i="2"/>
  <c r="H769" i="2"/>
  <c r="H738" i="2"/>
  <c r="H737" i="2"/>
  <c r="H720" i="2"/>
  <c r="H719" i="2"/>
  <c r="H708" i="2"/>
  <c r="H707" i="2"/>
  <c r="H592" i="2"/>
  <c r="H591" i="2"/>
  <c r="H450" i="2"/>
  <c r="H449" i="2"/>
  <c r="H424" i="2"/>
  <c r="H423" i="2"/>
  <c r="H364" i="2"/>
  <c r="H363" i="2"/>
  <c r="H350" i="2"/>
  <c r="H349" i="2"/>
  <c r="H344" i="2"/>
  <c r="H343" i="2"/>
  <c r="H324" i="2"/>
  <c r="H323" i="2"/>
  <c r="H314" i="2"/>
  <c r="H313" i="2"/>
  <c r="H292" i="2"/>
  <c r="H291" i="2"/>
  <c r="H284" i="2"/>
  <c r="H282" i="2" s="1"/>
  <c r="H283" i="2"/>
  <c r="H281" i="2" s="1"/>
  <c r="H276" i="2"/>
  <c r="H275" i="2"/>
  <c r="H264" i="2"/>
  <c r="H263" i="2"/>
  <c r="H244" i="2"/>
  <c r="H243" i="2"/>
  <c r="H226" i="2"/>
  <c r="H225" i="2"/>
  <c r="H220" i="2"/>
  <c r="H219" i="2"/>
  <c r="H212" i="2"/>
  <c r="H211" i="2"/>
  <c r="H206" i="2"/>
  <c r="H205" i="2"/>
  <c r="H180" i="2"/>
  <c r="H179" i="2"/>
  <c r="H168" i="2"/>
  <c r="H167" i="2"/>
  <c r="H94" i="2"/>
  <c r="H158" i="2" s="1"/>
  <c r="H814" i="2" s="1"/>
  <c r="H88" i="2"/>
  <c r="H87" i="2"/>
  <c r="H46" i="2"/>
  <c r="H45" i="2"/>
  <c r="H38" i="2"/>
  <c r="H37" i="2"/>
  <c r="H14" i="2"/>
  <c r="H13" i="2"/>
  <c r="H12" i="2"/>
  <c r="H11" i="2"/>
  <c r="H813" i="2" l="1"/>
  <c r="H605" i="2"/>
  <c r="H606" i="2"/>
  <c r="H188" i="2"/>
  <c r="H187" i="2"/>
  <c r="G707" i="2" l="1"/>
  <c r="G591" i="2"/>
  <c r="G323" i="2"/>
  <c r="G313" i="2"/>
  <c r="G364" i="2"/>
  <c r="G363" i="2"/>
  <c r="G349" i="2"/>
  <c r="G350" i="2"/>
  <c r="I351" i="2" l="1"/>
  <c r="N412" i="2" l="1"/>
  <c r="I412" i="2"/>
  <c r="O411" i="2"/>
  <c r="N411" i="2"/>
  <c r="I411" i="2"/>
  <c r="N356" i="2"/>
  <c r="I356" i="2"/>
  <c r="O355" i="2"/>
  <c r="N355" i="2"/>
  <c r="I355" i="2"/>
  <c r="N358" i="2" l="1"/>
  <c r="I358" i="2"/>
  <c r="O357" i="2"/>
  <c r="N357" i="2"/>
  <c r="I357" i="2"/>
  <c r="N354" i="2" l="1"/>
  <c r="I354" i="2"/>
  <c r="O353" i="2"/>
  <c r="N353" i="2"/>
  <c r="I353" i="2"/>
  <c r="N500" i="2" l="1"/>
  <c r="I500" i="2"/>
  <c r="O499" i="2"/>
  <c r="N499" i="2"/>
  <c r="I499" i="2"/>
  <c r="I486" i="2" l="1"/>
  <c r="I485" i="2"/>
  <c r="G291" i="2"/>
  <c r="G13" i="2" l="1"/>
  <c r="G708" i="2" l="1"/>
  <c r="N712" i="2"/>
  <c r="I712" i="2"/>
  <c r="O711" i="2"/>
  <c r="N711" i="2"/>
  <c r="I711" i="2"/>
  <c r="N654" i="2" l="1"/>
  <c r="I654" i="2"/>
  <c r="O653" i="2"/>
  <c r="N653" i="2"/>
  <c r="I653" i="2"/>
  <c r="G292" i="2" l="1"/>
  <c r="N760" i="2" l="1"/>
  <c r="I760" i="2"/>
  <c r="O759" i="2"/>
  <c r="N759" i="2"/>
  <c r="I759" i="2"/>
  <c r="I593" i="2"/>
  <c r="I594" i="2"/>
  <c r="I595" i="2"/>
  <c r="I596" i="2"/>
  <c r="G592" i="2"/>
  <c r="N592" i="2"/>
  <c r="N591" i="2"/>
  <c r="N594" i="2"/>
  <c r="O593" i="2"/>
  <c r="N593" i="2"/>
  <c r="N360" i="2"/>
  <c r="I360" i="2"/>
  <c r="O359" i="2"/>
  <c r="N359" i="2"/>
  <c r="I359" i="2"/>
  <c r="N352" i="2"/>
  <c r="I352" i="2"/>
  <c r="O351" i="2"/>
  <c r="N351" i="2"/>
  <c r="N350" i="2"/>
  <c r="N349" i="2"/>
  <c r="I349" i="2"/>
  <c r="N140" i="2"/>
  <c r="I140" i="2"/>
  <c r="O139" i="2"/>
  <c r="N139" i="2"/>
  <c r="I139" i="2"/>
  <c r="I186" i="2"/>
  <c r="I185" i="2"/>
  <c r="I184" i="2"/>
  <c r="I183" i="2"/>
  <c r="I182" i="2"/>
  <c r="I181" i="2"/>
  <c r="I350" i="2" l="1"/>
  <c r="O349" i="2"/>
  <c r="I591" i="2"/>
  <c r="O591" i="2"/>
  <c r="I592" i="2"/>
  <c r="I729" i="2" l="1"/>
  <c r="I727" i="2"/>
  <c r="G720" i="2"/>
  <c r="G719" i="2"/>
  <c r="G450" i="2"/>
  <c r="G449" i="2"/>
  <c r="G344" i="2"/>
  <c r="G343" i="2"/>
  <c r="I325" i="2"/>
  <c r="G324" i="2"/>
  <c r="I315" i="2"/>
  <c r="I316" i="2"/>
  <c r="G314" i="2"/>
  <c r="G282" i="2"/>
  <c r="G281" i="2"/>
  <c r="G276" i="2"/>
  <c r="G275" i="2"/>
  <c r="G244" i="2"/>
  <c r="G226" i="2"/>
  <c r="G168" i="2"/>
  <c r="G88" i="2"/>
  <c r="I86" i="2"/>
  <c r="I85" i="2"/>
  <c r="G46" i="2"/>
  <c r="G45" i="2"/>
  <c r="G37" i="2"/>
  <c r="G14" i="2"/>
  <c r="G605" i="2" l="1"/>
  <c r="I631" i="2"/>
  <c r="I672" i="2"/>
  <c r="I225" i="2"/>
  <c r="I343" i="2"/>
  <c r="I276" i="2"/>
  <c r="I323" i="2"/>
  <c r="I364" i="2"/>
  <c r="I363" i="2"/>
  <c r="I632" i="2"/>
  <c r="I692" i="2"/>
  <c r="I726" i="2"/>
  <c r="I275" i="2"/>
  <c r="I344" i="2"/>
  <c r="G606" i="2"/>
  <c r="I226" i="2"/>
  <c r="I725" i="2"/>
  <c r="I324" i="2"/>
  <c r="I691" i="2"/>
  <c r="I300" i="2"/>
  <c r="I299" i="2"/>
  <c r="N710" i="2" l="1"/>
  <c r="I710" i="2"/>
  <c r="O709" i="2"/>
  <c r="N709" i="2"/>
  <c r="I709" i="2"/>
  <c r="I728" i="2"/>
  <c r="I718" i="2"/>
  <c r="I716" i="2" s="1"/>
  <c r="I717" i="2"/>
  <c r="I715" i="2" s="1"/>
  <c r="I682" i="2"/>
  <c r="I681" i="2"/>
  <c r="I680" i="2"/>
  <c r="I679" i="2"/>
  <c r="N708" i="2"/>
  <c r="O707" i="2"/>
  <c r="N707" i="2"/>
  <c r="I674" i="2"/>
  <c r="I673" i="2"/>
  <c r="I666" i="2"/>
  <c r="I665" i="2"/>
  <c r="I658" i="2"/>
  <c r="I657" i="2"/>
  <c r="I650" i="2"/>
  <c r="I649" i="2"/>
  <c r="I642" i="2"/>
  <c r="I641" i="2"/>
  <c r="I634" i="2"/>
  <c r="I633" i="2"/>
  <c r="I626" i="2"/>
  <c r="I625" i="2"/>
  <c r="I618" i="2"/>
  <c r="I617" i="2"/>
  <c r="I610" i="2"/>
  <c r="I609" i="2"/>
  <c r="N122" i="2"/>
  <c r="I122" i="2"/>
  <c r="O121" i="2"/>
  <c r="N121" i="2"/>
  <c r="I121" i="2"/>
  <c r="N714" i="2" l="1"/>
  <c r="I714" i="2"/>
  <c r="I708" i="2" s="1"/>
  <c r="O713" i="2"/>
  <c r="N713" i="2"/>
  <c r="I713" i="2"/>
  <c r="I707" i="2" s="1"/>
  <c r="N596" i="2" l="1"/>
  <c r="O595" i="2"/>
  <c r="N595" i="2"/>
  <c r="I233" i="2" l="1"/>
  <c r="I234" i="2"/>
  <c r="N520" i="2" l="1"/>
  <c r="I520" i="2"/>
  <c r="O519" i="2"/>
  <c r="N519" i="2"/>
  <c r="I519" i="2"/>
  <c r="N522" i="2"/>
  <c r="I522" i="2"/>
  <c r="O521" i="2"/>
  <c r="N521" i="2"/>
  <c r="I521" i="2"/>
  <c r="N806" i="2" l="1"/>
  <c r="I806" i="2"/>
  <c r="O805" i="2"/>
  <c r="N805" i="2"/>
  <c r="I805" i="2"/>
  <c r="I482" i="2"/>
  <c r="I481" i="2"/>
  <c r="N730" i="2" l="1"/>
  <c r="I730" i="2"/>
  <c r="O729" i="2"/>
  <c r="N729" i="2"/>
  <c r="N300" i="2" l="1"/>
  <c r="O299" i="2"/>
  <c r="N299" i="2"/>
  <c r="G38" i="2" l="1"/>
  <c r="G424" i="2" l="1"/>
  <c r="G423" i="2"/>
  <c r="N552" i="2" l="1"/>
  <c r="I552" i="2"/>
  <c r="O551" i="2"/>
  <c r="N551" i="2"/>
  <c r="I551" i="2"/>
  <c r="N152" i="2" l="1"/>
  <c r="I152" i="2"/>
  <c r="O151" i="2"/>
  <c r="N151" i="2"/>
  <c r="I151" i="2"/>
  <c r="G205" i="2" l="1"/>
  <c r="G206" i="2"/>
  <c r="N224" i="2" l="1"/>
  <c r="I224" i="2"/>
  <c r="O223" i="2"/>
  <c r="N223" i="2"/>
  <c r="I223" i="2"/>
  <c r="N222" i="2"/>
  <c r="I222" i="2"/>
  <c r="O221" i="2"/>
  <c r="N221" i="2"/>
  <c r="I221" i="2"/>
  <c r="I73" i="2" l="1"/>
  <c r="N72" i="2"/>
  <c r="I72" i="2"/>
  <c r="O71" i="2"/>
  <c r="N71" i="2"/>
  <c r="I71" i="2"/>
  <c r="N76" i="2"/>
  <c r="I76" i="2"/>
  <c r="O75" i="2"/>
  <c r="N75" i="2"/>
  <c r="I75" i="2"/>
  <c r="N78" i="2"/>
  <c r="I78" i="2"/>
  <c r="O77" i="2"/>
  <c r="N77" i="2"/>
  <c r="I77" i="2"/>
  <c r="N74" i="2"/>
  <c r="I74" i="2"/>
  <c r="N73" i="2"/>
  <c r="N80" i="2"/>
  <c r="I80" i="2"/>
  <c r="O79" i="2"/>
  <c r="N79" i="2"/>
  <c r="I79" i="2"/>
  <c r="N84" i="2"/>
  <c r="I84" i="2"/>
  <c r="O83" i="2"/>
  <c r="N83" i="2"/>
  <c r="I83" i="2"/>
  <c r="N70" i="2"/>
  <c r="I70" i="2"/>
  <c r="O69" i="2"/>
  <c r="N69" i="2"/>
  <c r="I69" i="2"/>
  <c r="I67" i="2" l="1"/>
  <c r="I68" i="2"/>
  <c r="O73" i="2"/>
  <c r="N68" i="2"/>
  <c r="O67" i="2"/>
  <c r="N67" i="2"/>
  <c r="K307" i="2" l="1"/>
  <c r="N718" i="2"/>
  <c r="O717" i="2"/>
  <c r="N717" i="2"/>
  <c r="N344" i="2" l="1"/>
  <c r="N343" i="2"/>
  <c r="N298" i="2"/>
  <c r="I298" i="2"/>
  <c r="O297" i="2"/>
  <c r="N297" i="2"/>
  <c r="I297" i="2"/>
  <c r="N448" i="2" l="1"/>
  <c r="I448" i="2"/>
  <c r="O447" i="2"/>
  <c r="N447" i="2"/>
  <c r="I447" i="2"/>
  <c r="O343" i="2" l="1"/>
  <c r="N220" i="2"/>
  <c r="N219" i="2"/>
  <c r="G180" i="2"/>
  <c r="O219" i="2" l="1"/>
  <c r="I219" i="2"/>
  <c r="I220" i="2"/>
  <c r="N758" i="2" l="1"/>
  <c r="I758" i="2"/>
  <c r="O757" i="2"/>
  <c r="N757" i="2"/>
  <c r="I757" i="2"/>
  <c r="N370" i="2"/>
  <c r="I370" i="2"/>
  <c r="O369" i="2"/>
  <c r="N369" i="2"/>
  <c r="I369" i="2"/>
  <c r="N368" i="2"/>
  <c r="I368" i="2"/>
  <c r="O367" i="2"/>
  <c r="N367" i="2"/>
  <c r="I367" i="2"/>
  <c r="N262" i="2" l="1"/>
  <c r="N261" i="2"/>
  <c r="N218" i="2"/>
  <c r="I218" i="2"/>
  <c r="O217" i="2"/>
  <c r="N217" i="2"/>
  <c r="I217" i="2"/>
  <c r="G212" i="2"/>
  <c r="G188" i="2" s="1"/>
  <c r="G211" i="2"/>
  <c r="G187" i="2" s="1"/>
  <c r="N562" i="2" l="1"/>
  <c r="I562" i="2"/>
  <c r="O561" i="2"/>
  <c r="N561" i="2"/>
  <c r="I561" i="2"/>
  <c r="N560" i="2"/>
  <c r="I560" i="2"/>
  <c r="O559" i="2"/>
  <c r="N559" i="2"/>
  <c r="I559" i="2"/>
  <c r="N548" i="2"/>
  <c r="I548" i="2"/>
  <c r="O547" i="2"/>
  <c r="N547" i="2"/>
  <c r="I547" i="2"/>
  <c r="N550" i="2"/>
  <c r="I550" i="2"/>
  <c r="O549" i="2"/>
  <c r="N549" i="2"/>
  <c r="I549" i="2"/>
  <c r="N116" i="2" l="1"/>
  <c r="I116" i="2"/>
  <c r="O115" i="2"/>
  <c r="N115" i="2"/>
  <c r="I115" i="2"/>
  <c r="N112" i="2"/>
  <c r="I112" i="2"/>
  <c r="O111" i="2"/>
  <c r="N111" i="2"/>
  <c r="I111" i="2"/>
  <c r="I109" i="2" l="1"/>
  <c r="I110" i="2"/>
  <c r="K314" i="2"/>
  <c r="K313" i="2"/>
  <c r="N316" i="2"/>
  <c r="O315" i="2"/>
  <c r="N315" i="2"/>
  <c r="N798" i="2" l="1"/>
  <c r="I798" i="2"/>
  <c r="O797" i="2"/>
  <c r="N797" i="2"/>
  <c r="I797" i="2"/>
  <c r="N436" i="2" l="1"/>
  <c r="I436" i="2"/>
  <c r="O435" i="2"/>
  <c r="N435" i="2"/>
  <c r="I435" i="2"/>
  <c r="N434" i="2"/>
  <c r="I434" i="2"/>
  <c r="O433" i="2"/>
  <c r="N433" i="2"/>
  <c r="I433" i="2"/>
  <c r="N440" i="2"/>
  <c r="I440" i="2"/>
  <c r="O439" i="2"/>
  <c r="N439" i="2"/>
  <c r="I439" i="2"/>
  <c r="N234" i="2" l="1"/>
  <c r="O233" i="2"/>
  <c r="N233" i="2"/>
  <c r="N392" i="2" l="1"/>
  <c r="I392" i="2"/>
  <c r="O391" i="2"/>
  <c r="N391" i="2"/>
  <c r="I391" i="2"/>
  <c r="N390" i="2"/>
  <c r="I390" i="2"/>
  <c r="O389" i="2"/>
  <c r="N389" i="2"/>
  <c r="I389" i="2"/>
  <c r="I262" i="2" l="1"/>
  <c r="O261" i="2"/>
  <c r="I261" i="2"/>
  <c r="N86" i="2" l="1"/>
  <c r="O85" i="2"/>
  <c r="N85" i="2"/>
  <c r="G12" i="2" l="1"/>
  <c r="G11" i="2"/>
  <c r="N172" i="2" l="1"/>
  <c r="N171" i="2"/>
  <c r="I172" i="2"/>
  <c r="I171" i="2"/>
  <c r="O171" i="2" l="1"/>
  <c r="G811" i="2" l="1"/>
  <c r="N346" i="2" l="1"/>
  <c r="I346" i="2"/>
  <c r="O345" i="2"/>
  <c r="N345" i="2"/>
  <c r="I345" i="2"/>
  <c r="N534" i="2"/>
  <c r="I534" i="2"/>
  <c r="O533" i="2"/>
  <c r="N533" i="2"/>
  <c r="I533" i="2"/>
  <c r="K738" i="2" l="1"/>
  <c r="K737" i="2"/>
  <c r="I421" i="2"/>
  <c r="I461" i="2"/>
  <c r="I285" i="2" l="1"/>
  <c r="I287" i="2"/>
  <c r="I251" i="2"/>
  <c r="I249" i="2"/>
  <c r="I245" i="2"/>
  <c r="I237" i="2"/>
  <c r="I229" i="2"/>
  <c r="I227" i="2"/>
  <c r="I126" i="2"/>
  <c r="I125" i="2"/>
  <c r="I283" i="2" l="1"/>
  <c r="O15" i="2" l="1"/>
  <c r="O17" i="2"/>
  <c r="O19" i="2"/>
  <c r="O21" i="2"/>
  <c r="O23" i="2"/>
  <c r="O25" i="2"/>
  <c r="O27" i="2"/>
  <c r="O39" i="2"/>
  <c r="O41" i="2"/>
  <c r="O43" i="2"/>
  <c r="O47" i="2"/>
  <c r="O49" i="2"/>
  <c r="O51" i="2"/>
  <c r="O53" i="2"/>
  <c r="O55" i="2"/>
  <c r="O57" i="2"/>
  <c r="O59" i="2"/>
  <c r="O61" i="2"/>
  <c r="O63" i="2"/>
  <c r="O65" i="2"/>
  <c r="O89" i="2"/>
  <c r="O91" i="2"/>
  <c r="O93" i="2"/>
  <c r="O95" i="2"/>
  <c r="O97" i="2"/>
  <c r="O99" i="2"/>
  <c r="O109" i="2"/>
  <c r="O125" i="2"/>
  <c r="O127" i="2"/>
  <c r="O129" i="2"/>
  <c r="O131" i="2"/>
  <c r="O135" i="2"/>
  <c r="O137" i="2"/>
  <c r="O143" i="2"/>
  <c r="O145" i="2"/>
  <c r="O147" i="2"/>
  <c r="O153" i="2"/>
  <c r="O163" i="2"/>
  <c r="O169" i="2"/>
  <c r="O173" i="2"/>
  <c r="O177" i="2"/>
  <c r="O181" i="2"/>
  <c r="O183" i="2"/>
  <c r="O185" i="2"/>
  <c r="O189" i="2"/>
  <c r="O191" i="2"/>
  <c r="O193" i="2"/>
  <c r="O195" i="2"/>
  <c r="O197" i="2"/>
  <c r="O199" i="2"/>
  <c r="O201" i="2"/>
  <c r="O203" i="2"/>
  <c r="O207" i="2"/>
  <c r="O209" i="2"/>
  <c r="O213" i="2"/>
  <c r="O215" i="2"/>
  <c r="O227" i="2"/>
  <c r="O229" i="2"/>
  <c r="O231" i="2"/>
  <c r="O235" i="2"/>
  <c r="O237" i="2"/>
  <c r="O239" i="2"/>
  <c r="O241" i="2"/>
  <c r="O245" i="2"/>
  <c r="O247" i="2"/>
  <c r="O249" i="2"/>
  <c r="O251" i="2"/>
  <c r="O255" i="2"/>
  <c r="O257" i="2"/>
  <c r="O265" i="2"/>
  <c r="O267" i="2"/>
  <c r="O271" i="2"/>
  <c r="O273" i="2"/>
  <c r="O277" i="2"/>
  <c r="O279" i="2"/>
  <c r="O285" i="2"/>
  <c r="O287" i="2"/>
  <c r="O289" i="2"/>
  <c r="O301" i="2"/>
  <c r="O293" i="2"/>
  <c r="O295" i="2"/>
  <c r="O303" i="2"/>
  <c r="O305" i="2"/>
  <c r="O309" i="2"/>
  <c r="O311" i="2"/>
  <c r="O317" i="2"/>
  <c r="O319" i="2"/>
  <c r="O321" i="2"/>
  <c r="O325" i="2"/>
  <c r="O327" i="2"/>
  <c r="O329" i="2"/>
  <c r="O331" i="2"/>
  <c r="O333" i="2"/>
  <c r="O335" i="2"/>
  <c r="O337" i="2"/>
  <c r="O339" i="2"/>
  <c r="O341" i="2"/>
  <c r="O347" i="2"/>
  <c r="O361" i="2"/>
  <c r="O365" i="2"/>
  <c r="O371" i="2"/>
  <c r="O377" i="2"/>
  <c r="O379" i="2"/>
  <c r="O381" i="2"/>
  <c r="O385" i="2"/>
  <c r="O387" i="2"/>
  <c r="O393" i="2"/>
  <c r="O395" i="2"/>
  <c r="O397" i="2"/>
  <c r="O401" i="2"/>
  <c r="O403" i="2"/>
  <c r="O405" i="2"/>
  <c r="O407" i="2"/>
  <c r="O409" i="2"/>
  <c r="O413" i="2"/>
  <c r="O415" i="2"/>
  <c r="O443" i="2"/>
  <c r="O417" i="2"/>
  <c r="O419" i="2"/>
  <c r="O421" i="2"/>
  <c r="O425" i="2"/>
  <c r="O427" i="2"/>
  <c r="O429" i="2"/>
  <c r="O431" i="2"/>
  <c r="O445" i="2"/>
  <c r="O437" i="2"/>
  <c r="O451" i="2"/>
  <c r="O453" i="2"/>
  <c r="O457" i="2"/>
  <c r="O461" i="2"/>
  <c r="O463" i="2"/>
  <c r="O465" i="2"/>
  <c r="O467" i="2"/>
  <c r="O469" i="2"/>
  <c r="O471" i="2"/>
  <c r="O473" i="2"/>
  <c r="O475" i="2"/>
  <c r="O477" i="2"/>
  <c r="O479" i="2"/>
  <c r="O481" i="2"/>
  <c r="O483" i="2"/>
  <c r="O485" i="2"/>
  <c r="O491" i="2"/>
  <c r="O493" i="2"/>
  <c r="O501" i="2"/>
  <c r="O503" i="2"/>
  <c r="O505" i="2"/>
  <c r="O495" i="2"/>
  <c r="O507" i="2"/>
  <c r="O509" i="2"/>
  <c r="O511" i="2"/>
  <c r="O513" i="2"/>
  <c r="O515" i="2"/>
  <c r="O517" i="2"/>
  <c r="O523" i="2"/>
  <c r="O527" i="2"/>
  <c r="O529" i="2"/>
  <c r="O531" i="2"/>
  <c r="O535" i="2"/>
  <c r="O537" i="2"/>
  <c r="O539" i="2"/>
  <c r="O541" i="2"/>
  <c r="O543" i="2"/>
  <c r="O545" i="2"/>
  <c r="O553" i="2"/>
  <c r="O555" i="2"/>
  <c r="O557" i="2"/>
  <c r="O563" i="2"/>
  <c r="O571" i="2"/>
  <c r="O565" i="2"/>
  <c r="O575" i="2"/>
  <c r="O579" i="2"/>
  <c r="O581" i="2"/>
  <c r="O583" i="2"/>
  <c r="O585" i="2"/>
  <c r="O587" i="2"/>
  <c r="O589" i="2"/>
  <c r="O597" i="2"/>
  <c r="O609" i="2"/>
  <c r="O613" i="2"/>
  <c r="O617" i="2"/>
  <c r="O621" i="2"/>
  <c r="O625" i="2"/>
  <c r="O629" i="2"/>
  <c r="O633" i="2"/>
  <c r="O637" i="2"/>
  <c r="O641" i="2"/>
  <c r="O645" i="2"/>
  <c r="O649" i="2"/>
  <c r="O657" i="2"/>
  <c r="O661" i="2"/>
  <c r="O665" i="2"/>
  <c r="O669" i="2"/>
  <c r="O673" i="2"/>
  <c r="O677" i="2"/>
  <c r="O679" i="2"/>
  <c r="O681" i="2"/>
  <c r="O683" i="2"/>
  <c r="O685" i="2"/>
  <c r="O687" i="2"/>
  <c r="O689" i="2"/>
  <c r="O693" i="2"/>
  <c r="O697" i="2"/>
  <c r="O701" i="2"/>
  <c r="O705" i="2"/>
  <c r="O715" i="2"/>
  <c r="O721" i="2"/>
  <c r="O723" i="2"/>
  <c r="O727" i="2"/>
  <c r="O735" i="2"/>
  <c r="O739" i="2"/>
  <c r="O741" i="2"/>
  <c r="O743" i="2"/>
  <c r="O745" i="2"/>
  <c r="O747" i="2"/>
  <c r="O749" i="2"/>
  <c r="O751" i="2"/>
  <c r="O753" i="2"/>
  <c r="O763" i="2"/>
  <c r="O761" i="2"/>
  <c r="O765" i="2"/>
  <c r="O767" i="2"/>
  <c r="O771" i="2"/>
  <c r="O773" i="2"/>
  <c r="O777" i="2"/>
  <c r="O779" i="2"/>
  <c r="O781" i="2"/>
  <c r="O783" i="2"/>
  <c r="O785" i="2"/>
  <c r="O787" i="2"/>
  <c r="O789" i="2"/>
  <c r="O791" i="2"/>
  <c r="O793" i="2"/>
  <c r="O795" i="2"/>
  <c r="O799" i="2"/>
  <c r="O801" i="2"/>
  <c r="O803" i="2"/>
  <c r="O809" i="2"/>
  <c r="O9" i="2"/>
  <c r="O141" i="2" l="1"/>
  <c r="O719" i="2" l="1"/>
  <c r="O423" i="2" l="1"/>
  <c r="O167" i="2" l="1"/>
  <c r="O647" i="2" l="1"/>
  <c r="O655" i="2"/>
  <c r="O211" i="2" l="1"/>
  <c r="O205" i="2"/>
  <c r="N174" i="2"/>
  <c r="I174" i="2"/>
  <c r="N173" i="2"/>
  <c r="I173" i="2"/>
  <c r="N170" i="2"/>
  <c r="I170" i="2"/>
  <c r="N169" i="2"/>
  <c r="I169" i="2"/>
  <c r="I168" i="2" l="1"/>
  <c r="I167" i="2"/>
  <c r="O275" i="2"/>
  <c r="N764" i="2"/>
  <c r="I764" i="2"/>
  <c r="N763" i="2"/>
  <c r="I763" i="2"/>
  <c r="N754" i="2"/>
  <c r="I754" i="2"/>
  <c r="N753" i="2"/>
  <c r="I753" i="2"/>
  <c r="O663" i="2" l="1"/>
  <c r="O45" i="2" l="1"/>
  <c r="N132" i="2"/>
  <c r="I132" i="2"/>
  <c r="N131" i="2"/>
  <c r="I131" i="2"/>
  <c r="N130" i="2"/>
  <c r="I130" i="2"/>
  <c r="N129" i="2"/>
  <c r="I129" i="2"/>
  <c r="O13" i="2" l="1"/>
  <c r="O37" i="2"/>
  <c r="O87" i="2"/>
  <c r="N216" i="2"/>
  <c r="I216" i="2"/>
  <c r="N215" i="2"/>
  <c r="I215" i="2"/>
  <c r="O363" i="2" l="1"/>
  <c r="O263" i="2"/>
  <c r="N724" i="2"/>
  <c r="I724" i="2"/>
  <c r="N723" i="2"/>
  <c r="I723" i="2"/>
  <c r="N682" i="2"/>
  <c r="N681" i="2"/>
  <c r="N678" i="2"/>
  <c r="I678" i="2"/>
  <c r="N677" i="2"/>
  <c r="I677" i="2"/>
  <c r="N674" i="2"/>
  <c r="N673" i="2"/>
  <c r="N672" i="2"/>
  <c r="N671" i="2"/>
  <c r="O725" i="2" l="1"/>
  <c r="O671" i="2"/>
  <c r="I671" i="2"/>
  <c r="N590" i="2"/>
  <c r="I590" i="2"/>
  <c r="N589" i="2"/>
  <c r="I589" i="2"/>
  <c r="I501" i="2"/>
  <c r="N501" i="2"/>
  <c r="I502" i="2"/>
  <c r="N502" i="2"/>
  <c r="I503" i="2"/>
  <c r="N503" i="2"/>
  <c r="I504" i="2"/>
  <c r="N504" i="2"/>
  <c r="N446" i="2" l="1"/>
  <c r="I446" i="2"/>
  <c r="N445" i="2"/>
  <c r="I445" i="2"/>
  <c r="O449" i="2" l="1"/>
  <c r="I543" i="2" l="1"/>
  <c r="N543" i="2"/>
  <c r="I544" i="2"/>
  <c r="N544" i="2"/>
  <c r="I545" i="2"/>
  <c r="N545" i="2"/>
  <c r="I546" i="2"/>
  <c r="N546" i="2"/>
  <c r="I431" i="2" l="1"/>
  <c r="N431" i="2"/>
  <c r="I432" i="2"/>
  <c r="N432" i="2"/>
  <c r="I437" i="2"/>
  <c r="N437" i="2"/>
  <c r="I438" i="2"/>
  <c r="N438" i="2"/>
  <c r="I565" i="2"/>
  <c r="N565" i="2"/>
  <c r="I566" i="2"/>
  <c r="N566" i="2"/>
  <c r="I479" i="2"/>
  <c r="N479" i="2"/>
  <c r="I480" i="2"/>
  <c r="N480" i="2"/>
  <c r="K308" i="2" l="1"/>
  <c r="I65" i="2"/>
  <c r="N65" i="2"/>
  <c r="I66" i="2"/>
  <c r="N66" i="2"/>
  <c r="O313" i="2" l="1"/>
  <c r="O283" i="2"/>
  <c r="O157" i="2"/>
  <c r="O307" i="2"/>
  <c r="I801" i="2"/>
  <c r="I802" i="2"/>
  <c r="N801" i="2"/>
  <c r="N802" i="2"/>
  <c r="N725" i="2"/>
  <c r="N726" i="2"/>
  <c r="N727" i="2"/>
  <c r="N728" i="2"/>
  <c r="I231" i="2" l="1"/>
  <c r="I163" i="2"/>
  <c r="O281" i="2"/>
  <c r="O269" i="2"/>
  <c r="I58" i="2" l="1"/>
  <c r="I57" i="2"/>
  <c r="I55" i="2"/>
  <c r="I56" i="2"/>
  <c r="I54" i="2"/>
  <c r="I53" i="2"/>
  <c r="I52" i="2"/>
  <c r="I51" i="2"/>
  <c r="I50" i="2"/>
  <c r="I49" i="2"/>
  <c r="I48" i="2"/>
  <c r="I47" i="2"/>
  <c r="I44" i="2"/>
  <c r="I43" i="2"/>
  <c r="I46" i="2" l="1"/>
  <c r="I45" i="2"/>
  <c r="O623" i="2" l="1"/>
  <c r="O631" i="2"/>
  <c r="O607" i="2"/>
  <c r="O639" i="2"/>
  <c r="O615" i="2"/>
  <c r="N454" i="2"/>
  <c r="I454" i="2"/>
  <c r="N453" i="2"/>
  <c r="I453" i="2"/>
  <c r="N452" i="2"/>
  <c r="I452" i="2"/>
  <c r="N451" i="2"/>
  <c r="I451" i="2"/>
  <c r="N214" i="2"/>
  <c r="I214" i="2"/>
  <c r="I212" i="2" s="1"/>
  <c r="N213" i="2"/>
  <c r="I213" i="2"/>
  <c r="I211" i="2" s="1"/>
  <c r="I449" i="2" l="1"/>
  <c r="I450" i="2"/>
  <c r="O187" i="2"/>
  <c r="N210" i="2"/>
  <c r="I210" i="2"/>
  <c r="N209" i="2"/>
  <c r="I209" i="2"/>
  <c r="N208" i="2"/>
  <c r="I208" i="2"/>
  <c r="N207" i="2"/>
  <c r="I207" i="2"/>
  <c r="I205" i="2" l="1"/>
  <c r="I206" i="2"/>
  <c r="O455" i="2" l="1"/>
  <c r="I735" i="2" l="1"/>
  <c r="I736" i="2"/>
  <c r="N42" i="2" l="1"/>
  <c r="I42" i="2"/>
  <c r="N41" i="2"/>
  <c r="I41" i="2"/>
  <c r="N40" i="2"/>
  <c r="I40" i="2"/>
  <c r="N39" i="2"/>
  <c r="I39" i="2"/>
  <c r="I38" i="2" l="1"/>
  <c r="I37" i="2"/>
  <c r="N230" i="2" l="1"/>
  <c r="I230" i="2"/>
  <c r="N229" i="2"/>
  <c r="N232" i="2"/>
  <c r="I232" i="2"/>
  <c r="N231" i="2"/>
  <c r="N228" i="2"/>
  <c r="I228" i="2"/>
  <c r="N227" i="2"/>
  <c r="O225" i="2" l="1"/>
  <c r="N722" i="2"/>
  <c r="I722" i="2"/>
  <c r="I720" i="2" s="1"/>
  <c r="N721" i="2"/>
  <c r="I721" i="2"/>
  <c r="I719" i="2" s="1"/>
  <c r="O699" i="2" l="1"/>
  <c r="O691" i="2"/>
  <c r="N706" i="2"/>
  <c r="I706" i="2"/>
  <c r="N705" i="2"/>
  <c r="I705" i="2"/>
  <c r="N702" i="2"/>
  <c r="I702" i="2"/>
  <c r="N701" i="2"/>
  <c r="I701" i="2"/>
  <c r="N698" i="2"/>
  <c r="I698" i="2"/>
  <c r="N697" i="2"/>
  <c r="I697" i="2"/>
  <c r="N694" i="2"/>
  <c r="I694" i="2"/>
  <c r="N693" i="2"/>
  <c r="I693" i="2"/>
  <c r="N670" i="2"/>
  <c r="N669" i="2"/>
  <c r="N666" i="2"/>
  <c r="N665" i="2"/>
  <c r="N662" i="2"/>
  <c r="I662" i="2"/>
  <c r="N661" i="2"/>
  <c r="I661" i="2"/>
  <c r="N658" i="2"/>
  <c r="N657" i="2"/>
  <c r="N650" i="2"/>
  <c r="N649" i="2"/>
  <c r="N646" i="2"/>
  <c r="I646" i="2"/>
  <c r="N645" i="2"/>
  <c r="I645" i="2"/>
  <c r="N642" i="2"/>
  <c r="N641" i="2"/>
  <c r="N638" i="2"/>
  <c r="I638" i="2"/>
  <c r="N637" i="2"/>
  <c r="I637" i="2"/>
  <c r="N634" i="2"/>
  <c r="N633" i="2"/>
  <c r="N630" i="2"/>
  <c r="I630" i="2"/>
  <c r="N629" i="2"/>
  <c r="I629" i="2"/>
  <c r="N626" i="2"/>
  <c r="N625" i="2"/>
  <c r="N622" i="2"/>
  <c r="I622" i="2"/>
  <c r="N621" i="2"/>
  <c r="I621" i="2"/>
  <c r="N618" i="2"/>
  <c r="N617" i="2"/>
  <c r="N614" i="2"/>
  <c r="I614" i="2"/>
  <c r="N613" i="2"/>
  <c r="I613" i="2"/>
  <c r="N610" i="2"/>
  <c r="N609" i="2"/>
  <c r="I669" i="2" l="1"/>
  <c r="I670" i="2"/>
  <c r="N804" i="2"/>
  <c r="I804" i="2"/>
  <c r="N803" i="2"/>
  <c r="I803" i="2"/>
  <c r="O605" i="2" l="1"/>
  <c r="N28" i="2" l="1"/>
  <c r="I28" i="2"/>
  <c r="N27" i="2"/>
  <c r="I27" i="2"/>
  <c r="N342" i="2" l="1"/>
  <c r="I342" i="2"/>
  <c r="N341" i="2"/>
  <c r="I341" i="2"/>
  <c r="N58" i="2" l="1"/>
  <c r="N57" i="2"/>
  <c r="N766" i="2" l="1"/>
  <c r="I766" i="2"/>
  <c r="N765" i="2"/>
  <c r="I765" i="2"/>
  <c r="N420" i="2" l="1"/>
  <c r="I420" i="2"/>
  <c r="N419" i="2"/>
  <c r="I419" i="2"/>
  <c r="N418" i="2"/>
  <c r="I418" i="2"/>
  <c r="N417" i="2"/>
  <c r="I417" i="2"/>
  <c r="N430" i="2"/>
  <c r="I430" i="2"/>
  <c r="N429" i="2"/>
  <c r="I429" i="2"/>
  <c r="N340" i="2" l="1"/>
  <c r="I340" i="2"/>
  <c r="N339" i="2"/>
  <c r="I339" i="2"/>
  <c r="N258" i="2"/>
  <c r="I258" i="2"/>
  <c r="N257" i="2"/>
  <c r="I257" i="2"/>
  <c r="N256" i="2"/>
  <c r="I256" i="2"/>
  <c r="N255" i="2"/>
  <c r="I255" i="2"/>
  <c r="N250" i="2"/>
  <c r="I250" i="2"/>
  <c r="N249" i="2"/>
  <c r="N212" i="2"/>
  <c r="N211" i="2"/>
  <c r="N206" i="2"/>
  <c r="N205" i="2"/>
  <c r="O243" i="2" l="1"/>
  <c r="N198" i="2"/>
  <c r="I198" i="2"/>
  <c r="N197" i="2"/>
  <c r="I197" i="2"/>
  <c r="N470" i="2"/>
  <c r="I470" i="2"/>
  <c r="N469" i="2"/>
  <c r="I469" i="2"/>
  <c r="N572" i="2"/>
  <c r="I572" i="2"/>
  <c r="N571" i="2"/>
  <c r="I571" i="2"/>
  <c r="N542" i="2"/>
  <c r="I542" i="2"/>
  <c r="N541" i="2"/>
  <c r="I541" i="2"/>
  <c r="N768" i="2"/>
  <c r="I768" i="2"/>
  <c r="N767" i="2"/>
  <c r="I767" i="2"/>
  <c r="O573" i="2" l="1"/>
  <c r="N128" i="2"/>
  <c r="I128" i="2"/>
  <c r="N127" i="2"/>
  <c r="I127" i="2"/>
  <c r="N26" i="2"/>
  <c r="I26" i="2"/>
  <c r="N25" i="2"/>
  <c r="I25" i="2"/>
  <c r="N20" i="2"/>
  <c r="I20" i="2"/>
  <c r="N19" i="2"/>
  <c r="I19" i="2"/>
  <c r="N494" i="2" l="1"/>
  <c r="I494" i="2"/>
  <c r="N493" i="2"/>
  <c r="I493" i="2"/>
  <c r="N518" i="2" l="1"/>
  <c r="I518" i="2"/>
  <c r="N517" i="2"/>
  <c r="I517" i="2"/>
  <c r="N148" i="2"/>
  <c r="I148" i="2"/>
  <c r="N147" i="2"/>
  <c r="I147" i="2"/>
  <c r="N720" i="2" l="1"/>
  <c r="N719" i="2"/>
  <c r="N524" i="2"/>
  <c r="I524" i="2"/>
  <c r="N523" i="2"/>
  <c r="I523" i="2"/>
  <c r="N484" i="2"/>
  <c r="N483" i="2"/>
  <c r="N482" i="2"/>
  <c r="N481" i="2"/>
  <c r="N456" i="2"/>
  <c r="N455" i="2"/>
  <c r="N450" i="2"/>
  <c r="N449" i="2"/>
  <c r="N348" i="2"/>
  <c r="I348" i="2"/>
  <c r="N347" i="2"/>
  <c r="I347" i="2"/>
  <c r="N237" i="2" l="1"/>
  <c r="N238" i="2"/>
  <c r="N239" i="2"/>
  <c r="N240" i="2"/>
  <c r="N241" i="2"/>
  <c r="N242" i="2"/>
  <c r="N243" i="2"/>
  <c r="N244" i="2"/>
  <c r="N245" i="2"/>
  <c r="N246" i="2"/>
  <c r="N247" i="2"/>
  <c r="N248" i="2"/>
  <c r="N251" i="2"/>
  <c r="N25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301" i="2"/>
  <c r="N302" i="2"/>
  <c r="N291" i="2"/>
  <c r="N292" i="2"/>
  <c r="N293" i="2"/>
  <c r="N294" i="2"/>
  <c r="N295" i="2"/>
  <c r="N296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61" i="2"/>
  <c r="N362" i="2"/>
  <c r="N363" i="2"/>
  <c r="N364" i="2"/>
  <c r="N365" i="2"/>
  <c r="N366" i="2"/>
  <c r="N371" i="2"/>
  <c r="N372" i="2"/>
  <c r="N375" i="2"/>
  <c r="N376" i="2"/>
  <c r="N377" i="2"/>
  <c r="N378" i="2"/>
  <c r="N379" i="2"/>
  <c r="N380" i="2"/>
  <c r="N381" i="2"/>
  <c r="N382" i="2"/>
  <c r="N385" i="2"/>
  <c r="N386" i="2"/>
  <c r="N387" i="2"/>
  <c r="N388" i="2"/>
  <c r="N393" i="2"/>
  <c r="N394" i="2"/>
  <c r="N395" i="2"/>
  <c r="N396" i="2"/>
  <c r="N397" i="2"/>
  <c r="N398" i="2"/>
  <c r="N401" i="2"/>
  <c r="N402" i="2"/>
  <c r="N403" i="2"/>
  <c r="N404" i="2"/>
  <c r="N405" i="2"/>
  <c r="N406" i="2"/>
  <c r="N407" i="2"/>
  <c r="N408" i="2"/>
  <c r="N409" i="2"/>
  <c r="N410" i="2"/>
  <c r="N415" i="2"/>
  <c r="N416" i="2"/>
  <c r="N413" i="2"/>
  <c r="N414" i="2"/>
  <c r="N443" i="2"/>
  <c r="N444" i="2"/>
  <c r="N423" i="2"/>
  <c r="N424" i="2"/>
  <c r="N425" i="2"/>
  <c r="N426" i="2"/>
  <c r="N427" i="2"/>
  <c r="N428" i="2"/>
  <c r="N421" i="2"/>
  <c r="N422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71" i="2"/>
  <c r="N472" i="2"/>
  <c r="N473" i="2"/>
  <c r="N474" i="2"/>
  <c r="N475" i="2"/>
  <c r="N476" i="2"/>
  <c r="N477" i="2"/>
  <c r="N478" i="2"/>
  <c r="N485" i="2"/>
  <c r="N486" i="2"/>
  <c r="N489" i="2"/>
  <c r="N490" i="2"/>
  <c r="N491" i="2"/>
  <c r="N492" i="2"/>
  <c r="N505" i="2"/>
  <c r="N506" i="2"/>
  <c r="N495" i="2"/>
  <c r="N496" i="2"/>
  <c r="N507" i="2"/>
  <c r="N508" i="2"/>
  <c r="N509" i="2"/>
  <c r="N510" i="2"/>
  <c r="N511" i="2"/>
  <c r="N512" i="2"/>
  <c r="N513" i="2"/>
  <c r="N514" i="2"/>
  <c r="N515" i="2"/>
  <c r="N516" i="2"/>
  <c r="N525" i="2"/>
  <c r="N526" i="2"/>
  <c r="N527" i="2"/>
  <c r="N528" i="2"/>
  <c r="N529" i="2"/>
  <c r="N530" i="2"/>
  <c r="N531" i="2"/>
  <c r="N532" i="2"/>
  <c r="N535" i="2"/>
  <c r="N536" i="2"/>
  <c r="N537" i="2"/>
  <c r="N538" i="2"/>
  <c r="N539" i="2"/>
  <c r="N540" i="2"/>
  <c r="N553" i="2"/>
  <c r="N554" i="2"/>
  <c r="N555" i="2"/>
  <c r="N556" i="2"/>
  <c r="N557" i="2"/>
  <c r="N558" i="2"/>
  <c r="N563" i="2"/>
  <c r="N564" i="2"/>
  <c r="N573" i="2"/>
  <c r="N574" i="2"/>
  <c r="N575" i="2"/>
  <c r="N576" i="2"/>
  <c r="N579" i="2"/>
  <c r="N580" i="2"/>
  <c r="N581" i="2"/>
  <c r="N582" i="2"/>
  <c r="N583" i="2"/>
  <c r="N584" i="2"/>
  <c r="N585" i="2"/>
  <c r="N586" i="2"/>
  <c r="N587" i="2"/>
  <c r="N588" i="2"/>
  <c r="N597" i="2"/>
  <c r="N598" i="2"/>
  <c r="N603" i="2"/>
  <c r="N604" i="2"/>
  <c r="N605" i="2"/>
  <c r="N606" i="2"/>
  <c r="N607" i="2"/>
  <c r="N608" i="2"/>
  <c r="N615" i="2"/>
  <c r="N616" i="2"/>
  <c r="N623" i="2"/>
  <c r="N624" i="2"/>
  <c r="N679" i="2"/>
  <c r="N680" i="2"/>
  <c r="N631" i="2"/>
  <c r="N632" i="2"/>
  <c r="N639" i="2"/>
  <c r="N640" i="2"/>
  <c r="N647" i="2"/>
  <c r="N648" i="2"/>
  <c r="N655" i="2"/>
  <c r="N656" i="2"/>
  <c r="N663" i="2"/>
  <c r="N664" i="2"/>
  <c r="N683" i="2"/>
  <c r="N684" i="2"/>
  <c r="N685" i="2"/>
  <c r="N686" i="2"/>
  <c r="N687" i="2"/>
  <c r="N688" i="2"/>
  <c r="N689" i="2"/>
  <c r="N690" i="2"/>
  <c r="N691" i="2"/>
  <c r="N692" i="2"/>
  <c r="N699" i="2"/>
  <c r="N700" i="2"/>
  <c r="N715" i="2"/>
  <c r="N716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61" i="2"/>
  <c r="N762" i="2"/>
  <c r="N769" i="2"/>
  <c r="N770" i="2"/>
  <c r="N771" i="2"/>
  <c r="N772" i="2"/>
  <c r="N773" i="2"/>
  <c r="N774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9" i="2"/>
  <c r="N800" i="2"/>
  <c r="N807" i="2"/>
  <c r="N808" i="2"/>
  <c r="N809" i="2"/>
  <c r="N810" i="2"/>
  <c r="N811" i="2"/>
  <c r="N812" i="2"/>
  <c r="N813" i="2"/>
  <c r="N814" i="2"/>
  <c r="N236" i="2"/>
  <c r="N235" i="2"/>
  <c r="N11" i="2"/>
  <c r="N12" i="2"/>
  <c r="N13" i="2"/>
  <c r="N14" i="2"/>
  <c r="N15" i="2"/>
  <c r="N16" i="2"/>
  <c r="N21" i="2"/>
  <c r="N22" i="2"/>
  <c r="N17" i="2"/>
  <c r="N18" i="2"/>
  <c r="N23" i="2"/>
  <c r="N24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9" i="2"/>
  <c r="N60" i="2"/>
  <c r="N61" i="2"/>
  <c r="N62" i="2"/>
  <c r="N63" i="2"/>
  <c r="N64" i="2"/>
  <c r="N87" i="2"/>
  <c r="N88" i="2"/>
  <c r="N89" i="2"/>
  <c r="N90" i="2"/>
  <c r="N91" i="2"/>
  <c r="N92" i="2"/>
  <c r="N93" i="2"/>
  <c r="N94" i="2"/>
  <c r="N95" i="2"/>
  <c r="N96" i="2"/>
  <c r="N37" i="2"/>
  <c r="N38" i="2"/>
  <c r="N97" i="2"/>
  <c r="N98" i="2"/>
  <c r="N99" i="2"/>
  <c r="N100" i="2"/>
  <c r="N109" i="2"/>
  <c r="N110" i="2"/>
  <c r="N125" i="2"/>
  <c r="N126" i="2"/>
  <c r="N135" i="2"/>
  <c r="N136" i="2"/>
  <c r="N137" i="2"/>
  <c r="N138" i="2"/>
  <c r="N141" i="2"/>
  <c r="N142" i="2"/>
  <c r="N143" i="2"/>
  <c r="N144" i="2"/>
  <c r="N153" i="2"/>
  <c r="N154" i="2"/>
  <c r="N145" i="2"/>
  <c r="N146" i="2"/>
  <c r="N157" i="2"/>
  <c r="N158" i="2"/>
  <c r="N163" i="2"/>
  <c r="N164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9" i="2"/>
  <c r="N200" i="2"/>
  <c r="N201" i="2"/>
  <c r="N202" i="2"/>
  <c r="N203" i="2"/>
  <c r="N204" i="2"/>
  <c r="N225" i="2"/>
  <c r="N226" i="2"/>
  <c r="N10" i="2"/>
  <c r="N9" i="2"/>
  <c r="I202" i="2" l="1"/>
  <c r="I201" i="2"/>
  <c r="I200" i="2"/>
  <c r="I199" i="2"/>
  <c r="O807" i="2" l="1"/>
  <c r="I515" i="2" l="1"/>
  <c r="I414" i="2" l="1"/>
  <c r="I413" i="2"/>
  <c r="I458" i="2"/>
  <c r="I457" i="2"/>
  <c r="I478" i="2"/>
  <c r="I477" i="2"/>
  <c r="I574" i="2" l="1"/>
  <c r="I573" i="2"/>
  <c r="I204" i="2" l="1"/>
  <c r="I203" i="2"/>
  <c r="I196" i="2"/>
  <c r="I195" i="2"/>
  <c r="I194" i="2"/>
  <c r="I193" i="2"/>
  <c r="I296" i="2"/>
  <c r="I295" i="2"/>
  <c r="I293" i="2"/>
  <c r="I9" i="2"/>
  <c r="I291" i="2" l="1"/>
  <c r="O291" i="2"/>
  <c r="I294" i="2"/>
  <c r="I292" i="2" s="1"/>
  <c r="I24" i="2" l="1"/>
  <c r="I23" i="2"/>
  <c r="I192" i="2" l="1"/>
  <c r="I191" i="2"/>
  <c r="I190" i="2"/>
  <c r="I189" i="2"/>
  <c r="I188" i="2" l="1"/>
  <c r="I187" i="2"/>
  <c r="K812" i="2"/>
  <c r="K811" i="2"/>
  <c r="K813" i="2" s="1"/>
  <c r="I810" i="2"/>
  <c r="I809" i="2"/>
  <c r="I800" i="2"/>
  <c r="I799" i="2"/>
  <c r="I796" i="2"/>
  <c r="I795" i="2"/>
  <c r="O811" i="2" l="1"/>
  <c r="I811" i="2"/>
  <c r="I812" i="2"/>
  <c r="I794" i="2"/>
  <c r="I793" i="2"/>
  <c r="I792" i="2" l="1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4" i="2"/>
  <c r="I773" i="2"/>
  <c r="I772" i="2"/>
  <c r="I808" i="2" s="1"/>
  <c r="I771" i="2"/>
  <c r="I807" i="2" s="1"/>
  <c r="I762" i="2"/>
  <c r="I761" i="2"/>
  <c r="I751" i="2"/>
  <c r="I750" i="2"/>
  <c r="I749" i="2"/>
  <c r="I748" i="2"/>
  <c r="I747" i="2"/>
  <c r="I745" i="2"/>
  <c r="I743" i="2"/>
  <c r="I741" i="2"/>
  <c r="I739" i="2"/>
  <c r="I769" i="2" l="1"/>
  <c r="O769" i="2"/>
  <c r="O733" i="2"/>
  <c r="I752" i="2"/>
  <c r="I746" i="2"/>
  <c r="I742" i="2"/>
  <c r="I744" i="2"/>
  <c r="I740" i="2"/>
  <c r="I690" i="2"/>
  <c r="I689" i="2"/>
  <c r="I688" i="2"/>
  <c r="I687" i="2"/>
  <c r="I686" i="2"/>
  <c r="I685" i="2"/>
  <c r="I684" i="2"/>
  <c r="I734" i="2" s="1"/>
  <c r="I683" i="2"/>
  <c r="I733" i="2" s="1"/>
  <c r="I770" i="2" l="1"/>
  <c r="I598" i="2"/>
  <c r="I597" i="2"/>
  <c r="I605" i="2" l="1"/>
  <c r="O603" i="2"/>
  <c r="I606" i="2"/>
  <c r="I588" i="2"/>
  <c r="I587" i="2"/>
  <c r="I586" i="2"/>
  <c r="I585" i="2"/>
  <c r="I584" i="2"/>
  <c r="I583" i="2"/>
  <c r="I582" i="2"/>
  <c r="I581" i="2"/>
  <c r="I580" i="2" l="1"/>
  <c r="I579" i="2"/>
  <c r="I576" i="2"/>
  <c r="I575" i="2"/>
  <c r="I564" i="2"/>
  <c r="I563" i="2"/>
  <c r="I558" i="2"/>
  <c r="I557" i="2"/>
  <c r="I556" i="2"/>
  <c r="I555" i="2"/>
  <c r="I554" i="2"/>
  <c r="I553" i="2"/>
  <c r="I540" i="2"/>
  <c r="I539" i="2"/>
  <c r="I538" i="2" l="1"/>
  <c r="I537" i="2"/>
  <c r="I536" i="2"/>
  <c r="I535" i="2"/>
  <c r="I532" i="2"/>
  <c r="I531" i="2"/>
  <c r="I530" i="2"/>
  <c r="I529" i="2"/>
  <c r="I528" i="2"/>
  <c r="I527" i="2"/>
  <c r="I603" i="2" l="1"/>
  <c r="I604" i="2"/>
  <c r="I516" i="2"/>
  <c r="I514" i="2"/>
  <c r="I513" i="2"/>
  <c r="I512" i="2"/>
  <c r="I511" i="2"/>
  <c r="I509" i="2"/>
  <c r="I508" i="2"/>
  <c r="I507" i="2"/>
  <c r="O525" i="2" l="1"/>
  <c r="I510" i="2"/>
  <c r="I496" i="2"/>
  <c r="I495" i="2"/>
  <c r="I506" i="2"/>
  <c r="I505" i="2"/>
  <c r="I492" i="2"/>
  <c r="I491" i="2"/>
  <c r="I525" i="2" s="1"/>
  <c r="I526" i="2" l="1"/>
  <c r="O489" i="2"/>
  <c r="I476" i="2"/>
  <c r="I475" i="2"/>
  <c r="I474" i="2"/>
  <c r="I473" i="2"/>
  <c r="I472" i="2"/>
  <c r="I471" i="2"/>
  <c r="I468" i="2"/>
  <c r="I467" i="2"/>
  <c r="I466" i="2"/>
  <c r="I465" i="2"/>
  <c r="I464" i="2"/>
  <c r="I463" i="2"/>
  <c r="I462" i="2"/>
  <c r="I422" i="2"/>
  <c r="I428" i="2"/>
  <c r="I427" i="2"/>
  <c r="I426" i="2"/>
  <c r="I425" i="2"/>
  <c r="I444" i="2"/>
  <c r="I443" i="2"/>
  <c r="I490" i="2" l="1"/>
  <c r="I489" i="2"/>
  <c r="I423" i="2"/>
  <c r="I424" i="2"/>
  <c r="O459" i="2"/>
  <c r="I410" i="2"/>
  <c r="I409" i="2"/>
  <c r="I408" i="2"/>
  <c r="I407" i="2"/>
  <c r="I406" i="2"/>
  <c r="I405" i="2"/>
  <c r="I416" i="2"/>
  <c r="I415" i="2"/>
  <c r="I404" i="2"/>
  <c r="I403" i="2"/>
  <c r="I402" i="2"/>
  <c r="I401" i="2"/>
  <c r="I398" i="2"/>
  <c r="I397" i="2"/>
  <c r="I396" i="2"/>
  <c r="I395" i="2"/>
  <c r="I394" i="2"/>
  <c r="I393" i="2"/>
  <c r="I388" i="2"/>
  <c r="I387" i="2"/>
  <c r="I386" i="2"/>
  <c r="I385" i="2"/>
  <c r="I382" i="2"/>
  <c r="I381" i="2"/>
  <c r="I380" i="2"/>
  <c r="I379" i="2"/>
  <c r="I378" i="2"/>
  <c r="I377" i="2"/>
  <c r="K814" i="2"/>
  <c r="I459" i="2" l="1"/>
  <c r="I460" i="2"/>
  <c r="O375" i="2"/>
  <c r="I372" i="2"/>
  <c r="I371" i="2"/>
  <c r="I366" i="2"/>
  <c r="I365" i="2"/>
  <c r="I362" i="2" l="1"/>
  <c r="I361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2" i="2"/>
  <c r="I321" i="2"/>
  <c r="I320" i="2"/>
  <c r="I319" i="2"/>
  <c r="I318" i="2"/>
  <c r="I317" i="2"/>
  <c r="I312" i="2"/>
  <c r="I311" i="2"/>
  <c r="I310" i="2"/>
  <c r="I309" i="2"/>
  <c r="I306" i="2"/>
  <c r="I305" i="2"/>
  <c r="I304" i="2"/>
  <c r="I303" i="2"/>
  <c r="I302" i="2"/>
  <c r="I301" i="2"/>
  <c r="I307" i="2" l="1"/>
  <c r="I308" i="2"/>
  <c r="I313" i="2"/>
  <c r="I314" i="2"/>
  <c r="O323" i="2"/>
  <c r="I288" i="2"/>
  <c r="I290" i="2"/>
  <c r="I289" i="2"/>
  <c r="I286" i="2"/>
  <c r="I280" i="2"/>
  <c r="I279" i="2"/>
  <c r="I278" i="2"/>
  <c r="I277" i="2"/>
  <c r="I284" i="2" l="1"/>
  <c r="I274" i="2"/>
  <c r="I273" i="2"/>
  <c r="I272" i="2"/>
  <c r="I271" i="2"/>
  <c r="I269" i="2" l="1"/>
  <c r="I270" i="2"/>
  <c r="I281" i="2"/>
  <c r="I282" i="2"/>
  <c r="I268" i="2"/>
  <c r="I267" i="2"/>
  <c r="I252" i="2"/>
  <c r="I266" i="2" l="1"/>
  <c r="I264" i="2" s="1"/>
  <c r="I265" i="2"/>
  <c r="I263" i="2" s="1"/>
  <c r="I248" i="2"/>
  <c r="I247" i="2"/>
  <c r="I243" i="2" s="1"/>
  <c r="I246" i="2"/>
  <c r="I242" i="2"/>
  <c r="I241" i="2"/>
  <c r="I238" i="2"/>
  <c r="I240" i="2"/>
  <c r="I239" i="2"/>
  <c r="I236" i="2"/>
  <c r="I235" i="2"/>
  <c r="I244" i="2" l="1"/>
  <c r="I178" i="2"/>
  <c r="I177" i="2"/>
  <c r="I375" i="2" s="1"/>
  <c r="O179" i="2" l="1"/>
  <c r="I179" i="2"/>
  <c r="I180" i="2"/>
  <c r="I164" i="2" l="1"/>
  <c r="I376" i="2" s="1"/>
  <c r="I145" i="2"/>
  <c r="I154" i="2"/>
  <c r="I153" i="2"/>
  <c r="I144" i="2"/>
  <c r="I143" i="2"/>
  <c r="I138" i="2"/>
  <c r="I137" i="2"/>
  <c r="I136" i="2"/>
  <c r="I135" i="2"/>
  <c r="I100" i="2"/>
  <c r="I99" i="2"/>
  <c r="I98" i="2"/>
  <c r="I97" i="2"/>
  <c r="I141" i="2" l="1"/>
  <c r="I146" i="2"/>
  <c r="I142" i="2" s="1"/>
  <c r="I96" i="2"/>
  <c r="I95" i="2"/>
  <c r="I93" i="2"/>
  <c r="I91" i="2"/>
  <c r="I90" i="2"/>
  <c r="I89" i="2"/>
  <c r="I92" i="2" l="1"/>
  <c r="I94" i="2"/>
  <c r="I87" i="2"/>
  <c r="I64" i="2"/>
  <c r="I63" i="2"/>
  <c r="I62" i="2"/>
  <c r="I61" i="2"/>
  <c r="I60" i="2"/>
  <c r="I59" i="2"/>
  <c r="I88" i="2" l="1"/>
  <c r="I18" i="2"/>
  <c r="I17" i="2"/>
  <c r="I21" i="2"/>
  <c r="I157" i="2" s="1"/>
  <c r="I10" i="2"/>
  <c r="I12" i="2" l="1"/>
  <c r="I22" i="2"/>
  <c r="I158" i="2" s="1"/>
  <c r="O11" i="2"/>
  <c r="I11" i="2" s="1"/>
  <c r="I13" i="2"/>
  <c r="I14" i="2" l="1"/>
  <c r="I737" i="2" l="1"/>
  <c r="I813" i="2" s="1"/>
  <c r="G737" i="2"/>
  <c r="G813" i="2" s="1"/>
  <c r="G738" i="2"/>
  <c r="G814" i="2" s="1"/>
  <c r="I738" i="2"/>
  <c r="I814" i="2" s="1"/>
  <c r="O737" i="2" l="1"/>
  <c r="O81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7" authorId="0" shapeId="0" xr:uid="{00000000-0006-0000-0100-000001000000}">
      <text>
        <r>
          <rPr>
            <b/>
            <sz val="11"/>
            <color indexed="10"/>
            <rFont val="ＭＳ Ｐゴシック"/>
            <family val="3"/>
            <charset val="128"/>
          </rPr>
          <t>当初提出時においては、この事項番号を予算調書（様式7）の「事業の通し番号」欄に入れること。</t>
        </r>
      </text>
    </comment>
    <comment ref="C7" authorId="0" shapeId="0" xr:uid="{00000000-0006-0000-01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ホームページ公表用事業名。黄色セル部分は30年度要求より細分化する（予算プレスにおいて事項出しされる）事項になると思われるので、確認及び修正をお願いします。</t>
        </r>
      </text>
    </comment>
    <comment ref="D411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（旧）里親・ファミリーホーム委託児童の生活環境改善事業
（新）</t>
        </r>
        <r>
          <rPr>
            <b/>
            <sz val="9"/>
            <color indexed="81"/>
            <rFont val="MS P ゴシック"/>
            <family val="3"/>
            <charset val="128"/>
          </rPr>
          <t>措置児童等の家庭的養育推進並びに生活環境改善事業</t>
        </r>
        <r>
          <rPr>
            <sz val="9"/>
            <color indexed="81"/>
            <rFont val="MS P ゴシック"/>
            <family val="3"/>
            <charset val="128"/>
          </rPr>
          <t xml:space="preserve">
に事業名変更</t>
        </r>
      </text>
    </comment>
    <comment ref="C41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母子生活支援施設退所児童支援ネットワーク事業→施設退所児童等に対する自立支援体制の推進</t>
        </r>
      </text>
    </comment>
    <comment ref="D44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新規事業</t>
        </r>
      </text>
    </comment>
    <comment ref="D479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もとの事業名
「市設建築物の緊急安全対策等（母子父子福祉センター・医療助成費等償還事務センター）」</t>
        </r>
      </text>
    </comment>
    <comment ref="D497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新規事業</t>
        </r>
      </text>
    </comment>
    <comment ref="C671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施設退所児童自立生活支援事業（施設退所児童等自立支援コーディネーター事業）→施設退所児童等に対する自立支援体制の推進</t>
        </r>
      </text>
    </comment>
  </commentList>
</comments>
</file>

<file path=xl/sharedStrings.xml><?xml version="1.0" encoding="utf-8"?>
<sst xmlns="http://schemas.openxmlformats.org/spreadsheetml/2006/main" count="3349" uniqueCount="896">
  <si>
    <t>事  業  名</t>
    <phoneticPr fontId="6"/>
  </si>
  <si>
    <t>番号</t>
    <phoneticPr fontId="6"/>
  </si>
  <si>
    <t>備  考</t>
    <phoneticPr fontId="6"/>
  </si>
  <si>
    <t>(単位：千円)</t>
    <phoneticPr fontId="6"/>
  </si>
  <si>
    <t>科目</t>
    <rPh sb="0" eb="2">
      <t>カモク</t>
    </rPh>
    <phoneticPr fontId="6"/>
  </si>
  <si>
    <t>担当課</t>
    <rPh sb="0" eb="2">
      <t>タントウ</t>
    </rPh>
    <rPh sb="2" eb="3">
      <t>カ</t>
    </rPh>
    <phoneticPr fontId="6"/>
  </si>
  <si>
    <t>出</t>
    <rPh sb="0" eb="1">
      <t>デ</t>
    </rPh>
    <phoneticPr fontId="6"/>
  </si>
  <si>
    <t>税</t>
    <rPh sb="0" eb="1">
      <t>ゼイ</t>
    </rPh>
    <phoneticPr fontId="6"/>
  </si>
  <si>
    <t>所属計</t>
    <rPh sb="0" eb="2">
      <t>ショゾク</t>
    </rPh>
    <phoneticPr fontId="6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</si>
  <si>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6"/>
  </si>
  <si>
    <t>予算事業一覧</t>
    <rPh sb="4" eb="6">
      <t>イチラン</t>
    </rPh>
    <phoneticPr fontId="6"/>
  </si>
  <si>
    <t>　　</t>
  </si>
  <si>
    <t>区CM出</t>
    <rPh sb="0" eb="1">
      <t>ク</t>
    </rPh>
    <rPh sb="3" eb="4">
      <t>デ</t>
    </rPh>
    <phoneticPr fontId="7"/>
  </si>
  <si>
    <t>区CM税</t>
    <rPh sb="0" eb="1">
      <t>ク</t>
    </rPh>
    <rPh sb="3" eb="4">
      <t>ゼイ</t>
    </rPh>
    <phoneticPr fontId="7"/>
  </si>
  <si>
    <t>区ＣＭ</t>
  </si>
  <si>
    <t>－</t>
    <phoneticPr fontId="7"/>
  </si>
  <si>
    <t>所属名　  こども青少年局　　　　　</t>
    <rPh sb="0" eb="2">
      <t>ショゾク</t>
    </rPh>
    <rPh sb="2" eb="3">
      <t>メイ</t>
    </rPh>
    <rPh sb="9" eb="12">
      <t>セイショウネン</t>
    </rPh>
    <rPh sb="12" eb="13">
      <t>キョク</t>
    </rPh>
    <phoneticPr fontId="6"/>
  </si>
  <si>
    <t>会計名　  一般会計　　　　　　　</t>
    <rPh sb="0" eb="2">
      <t>カイケイ</t>
    </rPh>
    <rPh sb="2" eb="3">
      <t>メイ</t>
    </rPh>
    <rPh sb="6" eb="8">
      <t>イッパン</t>
    </rPh>
    <rPh sb="8" eb="10">
      <t>カイケイ</t>
    </rPh>
    <phoneticPr fontId="6"/>
  </si>
  <si>
    <t>こども家庭課</t>
    <rPh sb="3" eb="5">
      <t>カテイ</t>
    </rPh>
    <rPh sb="5" eb="6">
      <t>カ</t>
    </rPh>
    <phoneticPr fontId="7"/>
  </si>
  <si>
    <t>児童扶養手当</t>
  </si>
  <si>
    <t>愛光会館運営費</t>
  </si>
  <si>
    <t>ひとり親家庭等日常生活支援事業</t>
  </si>
  <si>
    <t>緊急母子一時保護事業</t>
  </si>
  <si>
    <t>母子福祉事務費</t>
  </si>
  <si>
    <t>弘済みらい園管理運営費</t>
    <rPh sb="10" eb="11">
      <t>ヒ</t>
    </rPh>
    <phoneticPr fontId="7"/>
  </si>
  <si>
    <t>弘済のぞみ園管理運営費</t>
    <rPh sb="10" eb="11">
      <t>ヒ</t>
    </rPh>
    <phoneticPr fontId="7"/>
  </si>
  <si>
    <t>児童院管理運営費</t>
    <rPh sb="3" eb="5">
      <t>カンリ</t>
    </rPh>
    <rPh sb="5" eb="8">
      <t>ウンエイヒ</t>
    </rPh>
    <phoneticPr fontId="7"/>
  </si>
  <si>
    <t>調整③</t>
    <rPh sb="0" eb="2">
      <t>チョウセイ</t>
    </rPh>
    <phoneticPr fontId="6"/>
  </si>
  <si>
    <t>区ＣＭ</t>
    <rPh sb="0" eb="1">
      <t>ク</t>
    </rPh>
    <phoneticPr fontId="7"/>
  </si>
  <si>
    <t>ひとり親家庭自立支援給付金事業</t>
    <rPh sb="3" eb="4">
      <t>オヤ</t>
    </rPh>
    <rPh sb="13" eb="15">
      <t>ジギョウ</t>
    </rPh>
    <phoneticPr fontId="7"/>
  </si>
  <si>
    <t>母子父子寡婦福祉貸付資金会計繰出金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4" eb="15">
      <t>クリ</t>
    </rPh>
    <rPh sb="15" eb="16">
      <t>ダ</t>
    </rPh>
    <rPh sb="16" eb="17">
      <t>キン</t>
    </rPh>
    <phoneticPr fontId="7"/>
  </si>
  <si>
    <t>こども相談センター</t>
    <rPh sb="3" eb="5">
      <t>ソウダン</t>
    </rPh>
    <phoneticPr fontId="7"/>
  </si>
  <si>
    <t>こども相談センター運営管理費</t>
    <rPh sb="3" eb="5">
      <t>ソウダン</t>
    </rPh>
    <rPh sb="9" eb="11">
      <t>ウンエイ</t>
    </rPh>
    <rPh sb="11" eb="14">
      <t>カンリヒ</t>
    </rPh>
    <phoneticPr fontId="7"/>
  </si>
  <si>
    <t>教育相談事業</t>
    <rPh sb="0" eb="2">
      <t>キョウイク</t>
    </rPh>
    <rPh sb="2" eb="4">
      <t>ソウダン</t>
    </rPh>
    <rPh sb="4" eb="6">
      <t>ジギョウ</t>
    </rPh>
    <phoneticPr fontId="7"/>
  </si>
  <si>
    <t>特別支援教育相談事業</t>
    <rPh sb="0" eb="2">
      <t>トクベツ</t>
    </rPh>
    <rPh sb="2" eb="4">
      <t>シエン</t>
    </rPh>
    <rPh sb="4" eb="6">
      <t>キョウイク</t>
    </rPh>
    <rPh sb="6" eb="8">
      <t>ソウダン</t>
    </rPh>
    <rPh sb="8" eb="10">
      <t>ジギョウ</t>
    </rPh>
    <phoneticPr fontId="7"/>
  </si>
  <si>
    <t>児童委員費用弁償等</t>
    <rPh sb="0" eb="2">
      <t>ジドウ</t>
    </rPh>
    <rPh sb="2" eb="4">
      <t>イイン</t>
    </rPh>
    <rPh sb="4" eb="6">
      <t>ヒヨウ</t>
    </rPh>
    <rPh sb="6" eb="8">
      <t>ベンショウ</t>
    </rPh>
    <rPh sb="8" eb="9">
      <t>トウ</t>
    </rPh>
    <phoneticPr fontId="6"/>
  </si>
  <si>
    <t>管理課</t>
    <rPh sb="0" eb="3">
      <t>カンリカ</t>
    </rPh>
    <phoneticPr fontId="6"/>
  </si>
  <si>
    <t>家庭児童相談運営費</t>
    <rPh sb="0" eb="2">
      <t>カテイ</t>
    </rPh>
    <rPh sb="2" eb="4">
      <t>ジドウ</t>
    </rPh>
    <rPh sb="4" eb="6">
      <t>ソウダン</t>
    </rPh>
    <rPh sb="6" eb="9">
      <t>ウンエイヒ</t>
    </rPh>
    <phoneticPr fontId="7"/>
  </si>
  <si>
    <t>地域子育て支援拠点事業</t>
    <rPh sb="0" eb="2">
      <t>チイキ</t>
    </rPh>
    <rPh sb="2" eb="4">
      <t>コソダ</t>
    </rPh>
    <rPh sb="5" eb="7">
      <t>シエン</t>
    </rPh>
    <rPh sb="7" eb="9">
      <t>キョテン</t>
    </rPh>
    <rPh sb="9" eb="11">
      <t>ジギョウ</t>
    </rPh>
    <phoneticPr fontId="7"/>
  </si>
  <si>
    <t>ブックスタート事業</t>
    <rPh sb="7" eb="9">
      <t>ジギョウ</t>
    </rPh>
    <phoneticPr fontId="7"/>
  </si>
  <si>
    <t>子どものショートステイ事業</t>
    <rPh sb="0" eb="1">
      <t>コ</t>
    </rPh>
    <rPh sb="11" eb="13">
      <t>ジギョウ</t>
    </rPh>
    <phoneticPr fontId="7"/>
  </si>
  <si>
    <t>あいりん特別保育対策事業</t>
    <rPh sb="4" eb="6">
      <t>トクベツ</t>
    </rPh>
    <rPh sb="6" eb="8">
      <t>ホイク</t>
    </rPh>
    <rPh sb="8" eb="10">
      <t>タイサク</t>
    </rPh>
    <rPh sb="10" eb="12">
      <t>ジギョウ</t>
    </rPh>
    <phoneticPr fontId="7"/>
  </si>
  <si>
    <t>あいりん児童健全育成事業</t>
    <rPh sb="4" eb="6">
      <t>ジドウ</t>
    </rPh>
    <rPh sb="6" eb="8">
      <t>ケンゼン</t>
    </rPh>
    <rPh sb="8" eb="10">
      <t>イクセイ</t>
    </rPh>
    <rPh sb="10" eb="12">
      <t>ジギョウ</t>
    </rPh>
    <phoneticPr fontId="7"/>
  </si>
  <si>
    <t>養育支援訪問事業</t>
    <rPh sb="0" eb="2">
      <t>ヨウイク</t>
    </rPh>
    <rPh sb="2" eb="4">
      <t>シエン</t>
    </rPh>
    <rPh sb="4" eb="6">
      <t>ホウモン</t>
    </rPh>
    <rPh sb="6" eb="8">
      <t>ジギョウ</t>
    </rPh>
    <phoneticPr fontId="7"/>
  </si>
  <si>
    <t>児童手当</t>
    <rPh sb="0" eb="2">
      <t>ジドウ</t>
    </rPh>
    <rPh sb="2" eb="4">
      <t>テアテ</t>
    </rPh>
    <phoneticPr fontId="7"/>
  </si>
  <si>
    <t>子ども手当</t>
    <rPh sb="0" eb="1">
      <t>コ</t>
    </rPh>
    <rPh sb="3" eb="5">
      <t>テアテ</t>
    </rPh>
    <phoneticPr fontId="7"/>
  </si>
  <si>
    <t>乳児一般健康診査事業</t>
    <rPh sb="0" eb="2">
      <t>ニュウジ</t>
    </rPh>
    <rPh sb="2" eb="4">
      <t>イッパン</t>
    </rPh>
    <rPh sb="4" eb="6">
      <t>ケンコウ</t>
    </rPh>
    <rPh sb="6" eb="8">
      <t>シンサ</t>
    </rPh>
    <rPh sb="8" eb="10">
      <t>ジギョウ</t>
    </rPh>
    <phoneticPr fontId="7"/>
  </si>
  <si>
    <t>健康診査・保健指導事業</t>
    <rPh sb="0" eb="2">
      <t>ケンコウ</t>
    </rPh>
    <rPh sb="2" eb="4">
      <t>シンサ</t>
    </rPh>
    <rPh sb="5" eb="7">
      <t>ホケン</t>
    </rPh>
    <rPh sb="7" eb="9">
      <t>シドウ</t>
    </rPh>
    <rPh sb="9" eb="11">
      <t>ジギョウ</t>
    </rPh>
    <phoneticPr fontId="7"/>
  </si>
  <si>
    <t>歯科健康診査・保健指導事業</t>
    <rPh sb="0" eb="2">
      <t>シカ</t>
    </rPh>
    <rPh sb="2" eb="4">
      <t>ケンコウ</t>
    </rPh>
    <rPh sb="4" eb="6">
      <t>シンサ</t>
    </rPh>
    <rPh sb="7" eb="9">
      <t>ホケン</t>
    </rPh>
    <rPh sb="9" eb="11">
      <t>シドウ</t>
    </rPh>
    <rPh sb="11" eb="13">
      <t>ジギョウ</t>
    </rPh>
    <phoneticPr fontId="7"/>
  </si>
  <si>
    <t>啓発・予防・健康教育事業</t>
    <rPh sb="0" eb="2">
      <t>ケイハツ</t>
    </rPh>
    <rPh sb="3" eb="5">
      <t>ヨボウ</t>
    </rPh>
    <rPh sb="6" eb="8">
      <t>ケンコウ</t>
    </rPh>
    <rPh sb="8" eb="10">
      <t>キョウイク</t>
    </rPh>
    <rPh sb="10" eb="12">
      <t>ジギョウ</t>
    </rPh>
    <phoneticPr fontId="7"/>
  </si>
  <si>
    <t>母子保健事業実施経費</t>
    <rPh sb="0" eb="2">
      <t>ボシ</t>
    </rPh>
    <rPh sb="2" eb="4">
      <t>ホケン</t>
    </rPh>
    <rPh sb="4" eb="6">
      <t>ジギョウ</t>
    </rPh>
    <rPh sb="6" eb="8">
      <t>ジッシ</t>
    </rPh>
    <rPh sb="8" eb="10">
      <t>ケイヒ</t>
    </rPh>
    <phoneticPr fontId="7"/>
  </si>
  <si>
    <t>管理課</t>
    <rPh sb="0" eb="3">
      <t>カンリカ</t>
    </rPh>
    <phoneticPr fontId="7"/>
  </si>
  <si>
    <t>子育ていろいろ便利帳</t>
    <rPh sb="0" eb="2">
      <t>コソダ</t>
    </rPh>
    <rPh sb="7" eb="9">
      <t>ベンリ</t>
    </rPh>
    <rPh sb="9" eb="10">
      <t>チョウ</t>
    </rPh>
    <phoneticPr fontId="7"/>
  </si>
  <si>
    <t>局所管施設整備費</t>
    <rPh sb="0" eb="1">
      <t>キョク</t>
    </rPh>
    <rPh sb="1" eb="3">
      <t>ショカン</t>
    </rPh>
    <rPh sb="3" eb="5">
      <t>シセツ</t>
    </rPh>
    <rPh sb="5" eb="7">
      <t>セイビ</t>
    </rPh>
    <rPh sb="7" eb="8">
      <t>ヒ</t>
    </rPh>
    <phoneticPr fontId="7"/>
  </si>
  <si>
    <t>安全衛生・厚生費</t>
    <rPh sb="0" eb="2">
      <t>アンゼン</t>
    </rPh>
    <rPh sb="2" eb="4">
      <t>エイセイ</t>
    </rPh>
    <rPh sb="5" eb="7">
      <t>コウセイ</t>
    </rPh>
    <rPh sb="7" eb="8">
      <t>ヒ</t>
    </rPh>
    <phoneticPr fontId="10"/>
  </si>
  <si>
    <t>青少年活動振興基金積立金</t>
    <rPh sb="0" eb="3">
      <t>セイショウネン</t>
    </rPh>
    <rPh sb="3" eb="5">
      <t>カツドウ</t>
    </rPh>
    <rPh sb="5" eb="7">
      <t>シンコウ</t>
    </rPh>
    <rPh sb="7" eb="9">
      <t>キキン</t>
    </rPh>
    <rPh sb="9" eb="11">
      <t>ツミタテ</t>
    </rPh>
    <rPh sb="11" eb="12">
      <t>キン</t>
    </rPh>
    <phoneticPr fontId="7"/>
  </si>
  <si>
    <t>利用者支援事業（子ども・子育て支援推進）</t>
    <rPh sb="0" eb="3">
      <t>リヨウシャ</t>
    </rPh>
    <rPh sb="3" eb="5">
      <t>シエン</t>
    </rPh>
    <rPh sb="5" eb="7">
      <t>ジギョウ</t>
    </rPh>
    <rPh sb="8" eb="9">
      <t>コ</t>
    </rPh>
    <rPh sb="12" eb="14">
      <t>コソダ</t>
    </rPh>
    <rPh sb="15" eb="17">
      <t>シエン</t>
    </rPh>
    <rPh sb="17" eb="19">
      <t>スイシン</t>
    </rPh>
    <phoneticPr fontId="7"/>
  </si>
  <si>
    <t>保育所運営課</t>
    <rPh sb="0" eb="2">
      <t>ホイク</t>
    </rPh>
    <rPh sb="2" eb="3">
      <t>ショ</t>
    </rPh>
    <rPh sb="3" eb="5">
      <t>ウンエイ</t>
    </rPh>
    <rPh sb="5" eb="6">
      <t>カ</t>
    </rPh>
    <phoneticPr fontId="7"/>
  </si>
  <si>
    <t>公立保育所指導食実施事業</t>
  </si>
  <si>
    <t>職員補充対策</t>
  </si>
  <si>
    <t>公立保育所整備</t>
    <rPh sb="0" eb="2">
      <t>コウリツ</t>
    </rPh>
    <rPh sb="2" eb="4">
      <t>ホイク</t>
    </rPh>
    <rPh sb="4" eb="5">
      <t>ショ</t>
    </rPh>
    <rPh sb="5" eb="7">
      <t>セイビ</t>
    </rPh>
    <phoneticPr fontId="7"/>
  </si>
  <si>
    <t>公立保育所民営化推進事業</t>
    <rPh sb="0" eb="2">
      <t>コウリツ</t>
    </rPh>
    <rPh sb="2" eb="4">
      <t>ホイク</t>
    </rPh>
    <rPh sb="4" eb="5">
      <t>ショ</t>
    </rPh>
    <rPh sb="5" eb="8">
      <t>ミンエイカ</t>
    </rPh>
    <rPh sb="8" eb="10">
      <t>スイシン</t>
    </rPh>
    <rPh sb="10" eb="12">
      <t>ジギョウ</t>
    </rPh>
    <phoneticPr fontId="7"/>
  </si>
  <si>
    <t>児童いきいき放課後事業</t>
    <rPh sb="0" eb="2">
      <t>ジドウ</t>
    </rPh>
    <rPh sb="6" eb="9">
      <t>ホウカゴ</t>
    </rPh>
    <rPh sb="9" eb="11">
      <t>ジギョウ</t>
    </rPh>
    <phoneticPr fontId="7"/>
  </si>
  <si>
    <t>留守家庭児童対策事業</t>
    <rPh sb="0" eb="2">
      <t>ルス</t>
    </rPh>
    <rPh sb="2" eb="4">
      <t>カテイ</t>
    </rPh>
    <rPh sb="4" eb="6">
      <t>ジドウ</t>
    </rPh>
    <rPh sb="6" eb="8">
      <t>タイサク</t>
    </rPh>
    <rPh sb="8" eb="10">
      <t>ジギョウ</t>
    </rPh>
    <phoneticPr fontId="7"/>
  </si>
  <si>
    <t>地域こども体験学習事業</t>
    <rPh sb="0" eb="2">
      <t>チイキ</t>
    </rPh>
    <rPh sb="5" eb="7">
      <t>タイケン</t>
    </rPh>
    <rPh sb="7" eb="9">
      <t>ガクシュウ</t>
    </rPh>
    <rPh sb="9" eb="11">
      <t>ジギョウ</t>
    </rPh>
    <phoneticPr fontId="6"/>
  </si>
  <si>
    <t>市立幼稚園維持運営費</t>
    <rPh sb="0" eb="2">
      <t>シリツ</t>
    </rPh>
    <rPh sb="2" eb="5">
      <t>ヨウチエン</t>
    </rPh>
    <rPh sb="5" eb="7">
      <t>イジ</t>
    </rPh>
    <rPh sb="7" eb="10">
      <t>ウンエイヒ</t>
    </rPh>
    <phoneticPr fontId="7"/>
  </si>
  <si>
    <t>市立幼稚園運営事務費</t>
    <rPh sb="0" eb="2">
      <t>シリツ</t>
    </rPh>
    <rPh sb="2" eb="5">
      <t>ヨウチエン</t>
    </rPh>
    <rPh sb="5" eb="7">
      <t>ウンエイ</t>
    </rPh>
    <rPh sb="7" eb="10">
      <t>ジムヒ</t>
    </rPh>
    <phoneticPr fontId="7"/>
  </si>
  <si>
    <t>保育企画課</t>
    <rPh sb="0" eb="2">
      <t>ホイク</t>
    </rPh>
    <rPh sb="2" eb="4">
      <t>キカク</t>
    </rPh>
    <rPh sb="4" eb="5">
      <t>カ</t>
    </rPh>
    <phoneticPr fontId="6"/>
  </si>
  <si>
    <t>多様な主体の参入促進事業</t>
    <rPh sb="0" eb="2">
      <t>タヨウ</t>
    </rPh>
    <rPh sb="3" eb="5">
      <t>シュタイ</t>
    </rPh>
    <rPh sb="6" eb="8">
      <t>サンニュウ</t>
    </rPh>
    <rPh sb="8" eb="10">
      <t>ソクシン</t>
    </rPh>
    <rPh sb="10" eb="12">
      <t>ジギョウ</t>
    </rPh>
    <phoneticPr fontId="7"/>
  </si>
  <si>
    <t>民間保育所等整備事業</t>
    <rPh sb="0" eb="2">
      <t>ミンカン</t>
    </rPh>
    <rPh sb="2" eb="4">
      <t>ホイク</t>
    </rPh>
    <rPh sb="4" eb="5">
      <t>ショ</t>
    </rPh>
    <rPh sb="5" eb="6">
      <t>トウ</t>
    </rPh>
    <rPh sb="6" eb="8">
      <t>セイビ</t>
    </rPh>
    <rPh sb="8" eb="10">
      <t>ジギョウ</t>
    </rPh>
    <phoneticPr fontId="7"/>
  </si>
  <si>
    <t>民間保育所改修等事業補助金</t>
    <rPh sb="0" eb="2">
      <t>ミンカン</t>
    </rPh>
    <rPh sb="2" eb="4">
      <t>ホイク</t>
    </rPh>
    <rPh sb="4" eb="5">
      <t>ショ</t>
    </rPh>
    <rPh sb="5" eb="7">
      <t>カイシュウ</t>
    </rPh>
    <rPh sb="7" eb="8">
      <t>トウ</t>
    </rPh>
    <rPh sb="8" eb="10">
      <t>ジギョウ</t>
    </rPh>
    <rPh sb="10" eb="13">
      <t>ホジョキン</t>
    </rPh>
    <phoneticPr fontId="7"/>
  </si>
  <si>
    <t>こども相談センター費計</t>
    <rPh sb="3" eb="5">
      <t>ソウダン</t>
    </rPh>
    <rPh sb="9" eb="10">
      <t>ヒ</t>
    </rPh>
    <rPh sb="10" eb="11">
      <t>ケイ</t>
    </rPh>
    <phoneticPr fontId="7"/>
  </si>
  <si>
    <t>園費計</t>
    <rPh sb="0" eb="1">
      <t>エン</t>
    </rPh>
    <rPh sb="1" eb="2">
      <t>ヒ</t>
    </rPh>
    <rPh sb="2" eb="3">
      <t>ケイ</t>
    </rPh>
    <phoneticPr fontId="7"/>
  </si>
  <si>
    <t>青少年育成費計</t>
    <rPh sb="0" eb="3">
      <t>セイショウネン</t>
    </rPh>
    <rPh sb="3" eb="5">
      <t>イクセイ</t>
    </rPh>
    <rPh sb="5" eb="6">
      <t>ヒ</t>
    </rPh>
    <rPh sb="6" eb="7">
      <t>ケイ</t>
    </rPh>
    <phoneticPr fontId="7"/>
  </si>
  <si>
    <t>保育サービスの充実</t>
    <rPh sb="0" eb="2">
      <t>ホイク</t>
    </rPh>
    <rPh sb="7" eb="9">
      <t>ジュウジツ</t>
    </rPh>
    <phoneticPr fontId="7"/>
  </si>
  <si>
    <t>市立幼稚園の運営</t>
    <rPh sb="0" eb="2">
      <t>イチリツ</t>
    </rPh>
    <rPh sb="2" eb="5">
      <t>ヨウチエン</t>
    </rPh>
    <rPh sb="6" eb="8">
      <t>ウンエイ</t>
    </rPh>
    <phoneticPr fontId="7"/>
  </si>
  <si>
    <t>行政事務費等</t>
    <rPh sb="0" eb="2">
      <t>ギョウセイ</t>
    </rPh>
    <rPh sb="2" eb="6">
      <t>ジムヒトウ</t>
    </rPh>
    <phoneticPr fontId="7"/>
  </si>
  <si>
    <t>安全衛生・厚生費等</t>
    <rPh sb="0" eb="2">
      <t>アンゼン</t>
    </rPh>
    <rPh sb="2" eb="4">
      <t>エイセイ</t>
    </rPh>
    <rPh sb="5" eb="8">
      <t>コウセイヒ</t>
    </rPh>
    <rPh sb="8" eb="9">
      <t>トウ</t>
    </rPh>
    <phoneticPr fontId="7"/>
  </si>
  <si>
    <t>地域子育て支援の推進</t>
    <rPh sb="0" eb="2">
      <t>チイキ</t>
    </rPh>
    <rPh sb="2" eb="4">
      <t>コソダ</t>
    </rPh>
    <rPh sb="5" eb="7">
      <t>シエン</t>
    </rPh>
    <rPh sb="8" eb="10">
      <t>スイシン</t>
    </rPh>
    <phoneticPr fontId="7"/>
  </si>
  <si>
    <t>社会的養護体制の推進</t>
    <rPh sb="0" eb="3">
      <t>シャカイテキ</t>
    </rPh>
    <rPh sb="3" eb="5">
      <t>ヨウゴ</t>
    </rPh>
    <rPh sb="5" eb="7">
      <t>タイセイ</t>
    </rPh>
    <rPh sb="8" eb="10">
      <t>スイシン</t>
    </rPh>
    <phoneticPr fontId="7"/>
  </si>
  <si>
    <t>システム関連費用</t>
    <rPh sb="4" eb="6">
      <t>カンレン</t>
    </rPh>
    <rPh sb="6" eb="8">
      <t>ヒヨウ</t>
    </rPh>
    <phoneticPr fontId="7"/>
  </si>
  <si>
    <t>保育所保育料収納対策の強化</t>
    <rPh sb="6" eb="8">
      <t>シュウノウ</t>
    </rPh>
    <rPh sb="8" eb="10">
      <t>タイサク</t>
    </rPh>
    <rPh sb="11" eb="13">
      <t>キョウカ</t>
    </rPh>
    <phoneticPr fontId="7"/>
  </si>
  <si>
    <t>障がい児保育事業</t>
    <rPh sb="0" eb="1">
      <t>ショウ</t>
    </rPh>
    <rPh sb="3" eb="4">
      <t>ジ</t>
    </rPh>
    <rPh sb="4" eb="6">
      <t>ホイク</t>
    </rPh>
    <rPh sb="6" eb="8">
      <t>ジギョウ</t>
    </rPh>
    <phoneticPr fontId="7"/>
  </si>
  <si>
    <t>児童手当等の支給</t>
    <rPh sb="0" eb="2">
      <t>ジドウ</t>
    </rPh>
    <rPh sb="2" eb="4">
      <t>テアテ</t>
    </rPh>
    <rPh sb="4" eb="5">
      <t>トウ</t>
    </rPh>
    <rPh sb="6" eb="8">
      <t>シキュウ</t>
    </rPh>
    <phoneticPr fontId="7"/>
  </si>
  <si>
    <t>児童虐待防止事業の推進</t>
    <rPh sb="0" eb="2">
      <t>ジドウ</t>
    </rPh>
    <rPh sb="2" eb="4">
      <t>ギャクタイ</t>
    </rPh>
    <rPh sb="4" eb="6">
      <t>ボウシ</t>
    </rPh>
    <rPh sb="6" eb="8">
      <t>ジギョウ</t>
    </rPh>
    <rPh sb="9" eb="11">
      <t>スイシン</t>
    </rPh>
    <phoneticPr fontId="7"/>
  </si>
  <si>
    <t>児童扶養手当の支給</t>
    <rPh sb="0" eb="2">
      <t>ジドウ</t>
    </rPh>
    <rPh sb="2" eb="4">
      <t>フヨウ</t>
    </rPh>
    <rPh sb="4" eb="6">
      <t>テアテ</t>
    </rPh>
    <rPh sb="7" eb="9">
      <t>シキュウ</t>
    </rPh>
    <phoneticPr fontId="7"/>
  </si>
  <si>
    <t>行政事務費等</t>
  </si>
  <si>
    <t>母子保健医療対策の推進</t>
    <rPh sb="0" eb="2">
      <t>ボシ</t>
    </rPh>
    <rPh sb="2" eb="4">
      <t>ホケン</t>
    </rPh>
    <rPh sb="4" eb="6">
      <t>イリョウ</t>
    </rPh>
    <rPh sb="6" eb="8">
      <t>タイサク</t>
    </rPh>
    <rPh sb="9" eb="11">
      <t>スイシン</t>
    </rPh>
    <phoneticPr fontId="7"/>
  </si>
  <si>
    <t>公立保育所の運営</t>
    <rPh sb="0" eb="2">
      <t>コウリツ</t>
    </rPh>
    <rPh sb="2" eb="4">
      <t>ホイク</t>
    </rPh>
    <rPh sb="4" eb="5">
      <t>ショ</t>
    </rPh>
    <rPh sb="6" eb="8">
      <t>ウンエイ</t>
    </rPh>
    <phoneticPr fontId="7"/>
  </si>
  <si>
    <t>公立保育所民間委託の実施</t>
    <rPh sb="0" eb="2">
      <t>コウリツ</t>
    </rPh>
    <rPh sb="2" eb="4">
      <t>ホイク</t>
    </rPh>
    <rPh sb="4" eb="5">
      <t>ショ</t>
    </rPh>
    <rPh sb="5" eb="7">
      <t>ミンカン</t>
    </rPh>
    <rPh sb="7" eb="9">
      <t>イタク</t>
    </rPh>
    <rPh sb="10" eb="12">
      <t>ジッシ</t>
    </rPh>
    <phoneticPr fontId="7"/>
  </si>
  <si>
    <t>こども相談センターの機能強化</t>
    <rPh sb="3" eb="5">
      <t>ソウダン</t>
    </rPh>
    <rPh sb="10" eb="12">
      <t>キノウ</t>
    </rPh>
    <rPh sb="12" eb="14">
      <t>キョウカ</t>
    </rPh>
    <phoneticPr fontId="7"/>
  </si>
  <si>
    <t>輝け「未来」・こども夢体験プロジェクト</t>
    <rPh sb="0" eb="1">
      <t>カガヤ</t>
    </rPh>
    <rPh sb="3" eb="5">
      <t>ミライ</t>
    </rPh>
    <rPh sb="10" eb="11">
      <t>ユメ</t>
    </rPh>
    <rPh sb="11" eb="13">
      <t>タイケン</t>
    </rPh>
    <phoneticPr fontId="7"/>
  </si>
  <si>
    <t>建築物の耐震強化</t>
    <rPh sb="0" eb="3">
      <t>ケンチクブツ</t>
    </rPh>
    <rPh sb="4" eb="6">
      <t>タイシン</t>
    </rPh>
    <rPh sb="6" eb="8">
      <t>キョウカ</t>
    </rPh>
    <phoneticPr fontId="7"/>
  </si>
  <si>
    <t>局所管財産管理費等</t>
    <rPh sb="0" eb="1">
      <t>キョク</t>
    </rPh>
    <rPh sb="1" eb="3">
      <t>ショカン</t>
    </rPh>
    <rPh sb="3" eb="5">
      <t>ザイサン</t>
    </rPh>
    <rPh sb="5" eb="8">
      <t>カンリヒ</t>
    </rPh>
    <rPh sb="8" eb="9">
      <t>トウ</t>
    </rPh>
    <phoneticPr fontId="7"/>
  </si>
  <si>
    <t>公立保育所の整備</t>
    <rPh sb="0" eb="2">
      <t>コウリツ</t>
    </rPh>
    <rPh sb="2" eb="4">
      <t>ホイク</t>
    </rPh>
    <rPh sb="4" eb="5">
      <t>ショ</t>
    </rPh>
    <rPh sb="6" eb="8">
      <t>セイビ</t>
    </rPh>
    <phoneticPr fontId="7"/>
  </si>
  <si>
    <t>建築物の耐震強化</t>
    <rPh sb="0" eb="2">
      <t>ケンチク</t>
    </rPh>
    <rPh sb="2" eb="3">
      <t>ブツ</t>
    </rPh>
    <rPh sb="4" eb="6">
      <t>タイシン</t>
    </rPh>
    <rPh sb="6" eb="8">
      <t>キョウカ</t>
    </rPh>
    <phoneticPr fontId="7"/>
  </si>
  <si>
    <t>市立幼稚園の整備</t>
    <rPh sb="2" eb="5">
      <t>ヨウチエン</t>
    </rPh>
    <rPh sb="6" eb="8">
      <t>セイビ</t>
    </rPh>
    <phoneticPr fontId="7"/>
  </si>
  <si>
    <t>若者自立支援事業</t>
    <rPh sb="0" eb="2">
      <t>ワカモノ</t>
    </rPh>
    <rPh sb="2" eb="4">
      <t>ジリツ</t>
    </rPh>
    <rPh sb="4" eb="6">
      <t>シエン</t>
    </rPh>
    <rPh sb="6" eb="8">
      <t>ジギョウ</t>
    </rPh>
    <phoneticPr fontId="7"/>
  </si>
  <si>
    <t>青少年センター管理運営</t>
    <rPh sb="0" eb="3">
      <t>セイショウネン</t>
    </rPh>
    <rPh sb="7" eb="9">
      <t>カンリ</t>
    </rPh>
    <rPh sb="9" eb="11">
      <t>ウンエイ</t>
    </rPh>
    <phoneticPr fontId="7"/>
  </si>
  <si>
    <t>信太山青少年野外活動センター管理運営</t>
    <rPh sb="0" eb="1">
      <t>シン</t>
    </rPh>
    <rPh sb="1" eb="2">
      <t>タ</t>
    </rPh>
    <rPh sb="2" eb="3">
      <t>ヤマ</t>
    </rPh>
    <rPh sb="3" eb="6">
      <t>セイショウネン</t>
    </rPh>
    <rPh sb="6" eb="8">
      <t>ヤガイ</t>
    </rPh>
    <rPh sb="8" eb="10">
      <t>カツドウ</t>
    </rPh>
    <rPh sb="14" eb="16">
      <t>カンリ</t>
    </rPh>
    <rPh sb="16" eb="18">
      <t>ウンエイ</t>
    </rPh>
    <phoneticPr fontId="7"/>
  </si>
  <si>
    <t>子ども会活動の推進</t>
    <rPh sb="0" eb="1">
      <t>コ</t>
    </rPh>
    <rPh sb="3" eb="4">
      <t>カイ</t>
    </rPh>
    <rPh sb="4" eb="6">
      <t>カツドウ</t>
    </rPh>
    <rPh sb="7" eb="9">
      <t>スイシン</t>
    </rPh>
    <phoneticPr fontId="7"/>
  </si>
  <si>
    <t>成人の日記念事業</t>
    <rPh sb="0" eb="2">
      <t>セイジン</t>
    </rPh>
    <rPh sb="3" eb="4">
      <t>ヒ</t>
    </rPh>
    <rPh sb="4" eb="6">
      <t>キネン</t>
    </rPh>
    <rPh sb="6" eb="8">
      <t>ジギョウ</t>
    </rPh>
    <phoneticPr fontId="7"/>
  </si>
  <si>
    <t>長居ユースホステル管理運営</t>
    <rPh sb="0" eb="2">
      <t>ナガイ</t>
    </rPh>
    <rPh sb="9" eb="11">
      <t>カンリ</t>
    </rPh>
    <rPh sb="11" eb="13">
      <t>ウンエイ</t>
    </rPh>
    <phoneticPr fontId="7"/>
  </si>
  <si>
    <t>一般事務費（青少年課）</t>
    <rPh sb="0" eb="2">
      <t>イッパン</t>
    </rPh>
    <rPh sb="2" eb="5">
      <t>ジムヒ</t>
    </rPh>
    <rPh sb="6" eb="9">
      <t>セイショウネン</t>
    </rPh>
    <rPh sb="9" eb="10">
      <t>カ</t>
    </rPh>
    <phoneticPr fontId="7"/>
  </si>
  <si>
    <t>嘱託医配置円滑化事業</t>
    <rPh sb="0" eb="2">
      <t>ショクタク</t>
    </rPh>
    <rPh sb="2" eb="3">
      <t>イ</t>
    </rPh>
    <rPh sb="3" eb="5">
      <t>ハイチ</t>
    </rPh>
    <rPh sb="5" eb="8">
      <t>エンカツカ</t>
    </rPh>
    <rPh sb="8" eb="10">
      <t>ジギョウ</t>
    </rPh>
    <phoneticPr fontId="7"/>
  </si>
  <si>
    <t>青少年課
（青少年企画）</t>
    <rPh sb="0" eb="3">
      <t>セイショウネン</t>
    </rPh>
    <rPh sb="3" eb="4">
      <t>カ</t>
    </rPh>
    <phoneticPr fontId="7"/>
  </si>
  <si>
    <t>阿武山学園</t>
    <rPh sb="0" eb="2">
      <t>アブ</t>
    </rPh>
    <rPh sb="2" eb="3">
      <t>ヤマ</t>
    </rPh>
    <rPh sb="3" eb="5">
      <t>ガクエン</t>
    </rPh>
    <phoneticPr fontId="7"/>
  </si>
  <si>
    <t>阿武山学園機能強化</t>
    <rPh sb="0" eb="2">
      <t>アブ</t>
    </rPh>
    <rPh sb="2" eb="3">
      <t>ヤマ</t>
    </rPh>
    <rPh sb="3" eb="5">
      <t>ガクエン</t>
    </rPh>
    <rPh sb="5" eb="7">
      <t>キノウ</t>
    </rPh>
    <rPh sb="7" eb="9">
      <t>キョウカ</t>
    </rPh>
    <phoneticPr fontId="7"/>
  </si>
  <si>
    <t>青少年課
（放課後事業）</t>
    <rPh sb="0" eb="3">
      <t>セイショウネン</t>
    </rPh>
    <rPh sb="3" eb="4">
      <t>カ</t>
    </rPh>
    <rPh sb="6" eb="9">
      <t>ホウカゴ</t>
    </rPh>
    <rPh sb="9" eb="11">
      <t>ジギョウ</t>
    </rPh>
    <phoneticPr fontId="7"/>
  </si>
  <si>
    <t>保育企画課</t>
    <rPh sb="0" eb="2">
      <t>ホイク</t>
    </rPh>
    <rPh sb="2" eb="4">
      <t>キカク</t>
    </rPh>
    <rPh sb="4" eb="5">
      <t>カ</t>
    </rPh>
    <phoneticPr fontId="7"/>
  </si>
  <si>
    <t>スクールカウンセラー事業</t>
    <rPh sb="10" eb="12">
      <t>ジギョウ</t>
    </rPh>
    <phoneticPr fontId="7"/>
  </si>
  <si>
    <t>一時保護所費</t>
    <rPh sb="0" eb="2">
      <t>イチジ</t>
    </rPh>
    <rPh sb="2" eb="4">
      <t>ホゴ</t>
    </rPh>
    <rPh sb="4" eb="5">
      <t>ショ</t>
    </rPh>
    <rPh sb="5" eb="6">
      <t>ヒ</t>
    </rPh>
    <phoneticPr fontId="7"/>
  </si>
  <si>
    <t>児童相談所の複数設置</t>
    <rPh sb="0" eb="2">
      <t>ジドウ</t>
    </rPh>
    <rPh sb="2" eb="4">
      <t>ソウダン</t>
    </rPh>
    <rPh sb="4" eb="5">
      <t>ショ</t>
    </rPh>
    <rPh sb="6" eb="8">
      <t>フクスウ</t>
    </rPh>
    <rPh sb="8" eb="10">
      <t>セッチ</t>
    </rPh>
    <phoneticPr fontId="7"/>
  </si>
  <si>
    <t>こども・青少年施策推進事業</t>
    <rPh sb="4" eb="5">
      <t>アオ</t>
    </rPh>
    <rPh sb="5" eb="7">
      <t>ショウネン</t>
    </rPh>
    <rPh sb="7" eb="9">
      <t>シサク</t>
    </rPh>
    <rPh sb="9" eb="11">
      <t>スイシン</t>
    </rPh>
    <rPh sb="11" eb="13">
      <t>ジギョウ</t>
    </rPh>
    <phoneticPr fontId="7"/>
  </si>
  <si>
    <t>市立幼稚園安全保健衛生費</t>
    <rPh sb="0" eb="2">
      <t>シリツ</t>
    </rPh>
    <rPh sb="2" eb="5">
      <t>ヨウチエン</t>
    </rPh>
    <rPh sb="5" eb="7">
      <t>アンゼン</t>
    </rPh>
    <rPh sb="7" eb="9">
      <t>ホケン</t>
    </rPh>
    <rPh sb="9" eb="11">
      <t>エイセイ</t>
    </rPh>
    <rPh sb="11" eb="12">
      <t>ヒ</t>
    </rPh>
    <phoneticPr fontId="7"/>
  </si>
  <si>
    <t>市立幼稚園施設等整備</t>
    <rPh sb="0" eb="2">
      <t>シリツ</t>
    </rPh>
    <rPh sb="2" eb="5">
      <t>ヨウチエン</t>
    </rPh>
    <rPh sb="5" eb="7">
      <t>シセツ</t>
    </rPh>
    <rPh sb="7" eb="8">
      <t>トウ</t>
    </rPh>
    <rPh sb="8" eb="10">
      <t>セイビ</t>
    </rPh>
    <phoneticPr fontId="7"/>
  </si>
  <si>
    <t>児童保健費計</t>
    <rPh sb="0" eb="2">
      <t>ジドウ</t>
    </rPh>
    <rPh sb="2" eb="4">
      <t>ホケン</t>
    </rPh>
    <rPh sb="4" eb="5">
      <t>ヒ</t>
    </rPh>
    <rPh sb="5" eb="6">
      <t>ケイ</t>
    </rPh>
    <phoneticPr fontId="7"/>
  </si>
  <si>
    <t>アレルギー対応等栄養士配置事業</t>
    <rPh sb="5" eb="7">
      <t>タイオウ</t>
    </rPh>
    <rPh sb="7" eb="8">
      <t>トウ</t>
    </rPh>
    <rPh sb="8" eb="11">
      <t>エイヨウシ</t>
    </rPh>
    <rPh sb="11" eb="13">
      <t>ハイチ</t>
    </rPh>
    <rPh sb="13" eb="15">
      <t>ジギョウ</t>
    </rPh>
    <phoneticPr fontId="7"/>
  </si>
  <si>
    <t>保育企画課
保育所運営課</t>
    <rPh sb="0" eb="2">
      <t>ホイク</t>
    </rPh>
    <rPh sb="2" eb="4">
      <t>キカク</t>
    </rPh>
    <rPh sb="4" eb="5">
      <t>カ</t>
    </rPh>
    <rPh sb="6" eb="8">
      <t>ホイク</t>
    </rPh>
    <rPh sb="8" eb="9">
      <t>ショ</t>
    </rPh>
    <rPh sb="9" eb="11">
      <t>ウンエイ</t>
    </rPh>
    <rPh sb="11" eb="12">
      <t>カ</t>
    </rPh>
    <phoneticPr fontId="6"/>
  </si>
  <si>
    <t>こども相談センターの整備</t>
    <rPh sb="3" eb="5">
      <t>ソウダン</t>
    </rPh>
    <rPh sb="10" eb="12">
      <t>セイビ</t>
    </rPh>
    <phoneticPr fontId="7"/>
  </si>
  <si>
    <t>こども青少年局職員の人件費</t>
    <rPh sb="3" eb="6">
      <t>セイショウネン</t>
    </rPh>
    <rPh sb="6" eb="7">
      <t>キョク</t>
    </rPh>
    <rPh sb="7" eb="9">
      <t>ショクイン</t>
    </rPh>
    <rPh sb="10" eb="13">
      <t>ジンケンヒ</t>
    </rPh>
    <phoneticPr fontId="7"/>
  </si>
  <si>
    <t>行政事務費等</t>
    <rPh sb="0" eb="2">
      <t>ギョウセイ</t>
    </rPh>
    <rPh sb="2" eb="5">
      <t>ジムヒ</t>
    </rPh>
    <rPh sb="5" eb="6">
      <t>トウ</t>
    </rPh>
    <phoneticPr fontId="7"/>
  </si>
  <si>
    <t>　行政事務費（幼稚園）</t>
    <rPh sb="1" eb="3">
      <t>ギョウセイ</t>
    </rPh>
    <rPh sb="3" eb="6">
      <t>ジムヒ</t>
    </rPh>
    <rPh sb="7" eb="10">
      <t>ヨウチエン</t>
    </rPh>
    <phoneticPr fontId="7"/>
  </si>
  <si>
    <t>　局管理費　うち　こども家庭課</t>
    <rPh sb="1" eb="2">
      <t>キョク</t>
    </rPh>
    <rPh sb="2" eb="5">
      <t>カンリヒ</t>
    </rPh>
    <rPh sb="12" eb="14">
      <t>カテイ</t>
    </rPh>
    <rPh sb="14" eb="15">
      <t>カ</t>
    </rPh>
    <phoneticPr fontId="7"/>
  </si>
  <si>
    <t>出</t>
    <rPh sb="0" eb="1">
      <t>デ</t>
    </rPh>
    <phoneticPr fontId="7"/>
  </si>
  <si>
    <t>税</t>
    <rPh sb="0" eb="1">
      <t>ゼイ</t>
    </rPh>
    <phoneticPr fontId="7"/>
  </si>
  <si>
    <t>管理課
保育所運営課</t>
    <rPh sb="0" eb="3">
      <t>カンリカ</t>
    </rPh>
    <rPh sb="4" eb="6">
      <t>ホイク</t>
    </rPh>
    <rPh sb="6" eb="7">
      <t>ショ</t>
    </rPh>
    <rPh sb="7" eb="9">
      <t>ウンエイ</t>
    </rPh>
    <rPh sb="9" eb="10">
      <t>カ</t>
    </rPh>
    <phoneticPr fontId="6"/>
  </si>
  <si>
    <t>児童福祉行政事務費</t>
    <rPh sb="0" eb="2">
      <t>ジドウ</t>
    </rPh>
    <rPh sb="2" eb="4">
      <t>フクシ</t>
    </rPh>
    <rPh sb="4" eb="6">
      <t>ギョウセイ</t>
    </rPh>
    <rPh sb="6" eb="9">
      <t>ジムヒ</t>
    </rPh>
    <phoneticPr fontId="7"/>
  </si>
  <si>
    <t>職員費計</t>
    <rPh sb="0" eb="2">
      <t>ショクイン</t>
    </rPh>
    <rPh sb="2" eb="3">
      <t>ヒ</t>
    </rPh>
    <phoneticPr fontId="7"/>
  </si>
  <si>
    <t>教職員の人件費</t>
    <rPh sb="0" eb="3">
      <t>キョウショクイン</t>
    </rPh>
    <rPh sb="4" eb="7">
      <t>ジンケンヒ</t>
    </rPh>
    <phoneticPr fontId="7"/>
  </si>
  <si>
    <t>青少年課
（こども育成）</t>
    <rPh sb="0" eb="4">
      <t>セ</t>
    </rPh>
    <phoneticPr fontId="7"/>
  </si>
  <si>
    <t>診療所費</t>
    <rPh sb="0" eb="2">
      <t>シンリョウ</t>
    </rPh>
    <rPh sb="2" eb="3">
      <t>ショ</t>
    </rPh>
    <rPh sb="3" eb="4">
      <t>ヒ</t>
    </rPh>
    <phoneticPr fontId="7"/>
  </si>
  <si>
    <t>事項</t>
    <rPh sb="0" eb="2">
      <t>ジコウ</t>
    </rPh>
    <phoneticPr fontId="6"/>
  </si>
  <si>
    <t>児童福祉費計</t>
  </si>
  <si>
    <t>母子福祉費計</t>
  </si>
  <si>
    <t>児童福祉施設費計</t>
  </si>
  <si>
    <t>養育支援訪問事業(こども家庭課）</t>
    <rPh sb="12" eb="14">
      <t>カテイ</t>
    </rPh>
    <rPh sb="14" eb="15">
      <t>カ</t>
    </rPh>
    <phoneticPr fontId="7"/>
  </si>
  <si>
    <t>管理課
保育所運営課</t>
    <rPh sb="0" eb="3">
      <t>カンリカ</t>
    </rPh>
    <phoneticPr fontId="6"/>
  </si>
  <si>
    <t>こども家庭課</t>
    <rPh sb="3" eb="5">
      <t>カテイ</t>
    </rPh>
    <rPh sb="5" eb="6">
      <t>カ</t>
    </rPh>
    <phoneticPr fontId="6"/>
  </si>
  <si>
    <t>一時預かり事業（幼稚園型）</t>
    <rPh sb="0" eb="2">
      <t>イチジ</t>
    </rPh>
    <rPh sb="2" eb="3">
      <t>アズ</t>
    </rPh>
    <rPh sb="5" eb="7">
      <t>ジギョウ</t>
    </rPh>
    <rPh sb="8" eb="11">
      <t>ヨウチエン</t>
    </rPh>
    <rPh sb="11" eb="12">
      <t>ガタ</t>
    </rPh>
    <phoneticPr fontId="7"/>
  </si>
  <si>
    <t>母子保健医療対策の推進</t>
  </si>
  <si>
    <t>こども育成費計</t>
    <rPh sb="3" eb="5">
      <t>イクセイ</t>
    </rPh>
    <phoneticPr fontId="7"/>
  </si>
  <si>
    <t>子どもを守る地域ネットワーク機能強化事業</t>
    <rPh sb="0" eb="1">
      <t>コ</t>
    </rPh>
    <rPh sb="4" eb="5">
      <t>マモ</t>
    </rPh>
    <rPh sb="6" eb="8">
      <t>チイキ</t>
    </rPh>
    <rPh sb="14" eb="16">
      <t>キノウ</t>
    </rPh>
    <rPh sb="16" eb="18">
      <t>キョウカ</t>
    </rPh>
    <rPh sb="18" eb="20">
      <t>ジギョウ</t>
    </rPh>
    <phoneticPr fontId="7"/>
  </si>
  <si>
    <t>母子父子寡婦福祉貸付資金会計繰出金</t>
    <rPh sb="0" eb="2">
      <t>ボシ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4" eb="15">
      <t>クリ</t>
    </rPh>
    <rPh sb="15" eb="16">
      <t>ダ</t>
    </rPh>
    <rPh sb="16" eb="17">
      <t>キン</t>
    </rPh>
    <phoneticPr fontId="7"/>
  </si>
  <si>
    <t>児童措置費</t>
    <rPh sb="0" eb="2">
      <t>ジドウ</t>
    </rPh>
    <rPh sb="2" eb="4">
      <t>ソチ</t>
    </rPh>
    <rPh sb="4" eb="5">
      <t>ヒ</t>
    </rPh>
    <phoneticPr fontId="7"/>
  </si>
  <si>
    <t>区分</t>
    <phoneticPr fontId="7"/>
  </si>
  <si>
    <t>-</t>
    <phoneticPr fontId="7"/>
  </si>
  <si>
    <t>(款-項-目)</t>
    <rPh sb="1" eb="2">
      <t>カン</t>
    </rPh>
    <rPh sb="3" eb="4">
      <t>コウ</t>
    </rPh>
    <rPh sb="5" eb="6">
      <t>モク</t>
    </rPh>
    <phoneticPr fontId="6"/>
  </si>
  <si>
    <t>5-1-1</t>
    <phoneticPr fontId="7"/>
  </si>
  <si>
    <t>5-2-1</t>
    <phoneticPr fontId="7"/>
  </si>
  <si>
    <t>5-2-2</t>
    <phoneticPr fontId="7"/>
  </si>
  <si>
    <t>5-2-4</t>
    <phoneticPr fontId="7"/>
  </si>
  <si>
    <t>行政事務費</t>
    <rPh sb="0" eb="2">
      <t>ギョウセイ</t>
    </rPh>
    <rPh sb="2" eb="5">
      <t>ジムヒ</t>
    </rPh>
    <phoneticPr fontId="7"/>
  </si>
  <si>
    <t>保育企画課　他</t>
    <rPh sb="0" eb="2">
      <t>ホイク</t>
    </rPh>
    <rPh sb="2" eb="4">
      <t>キカク</t>
    </rPh>
    <rPh sb="4" eb="5">
      <t>カ</t>
    </rPh>
    <rPh sb="6" eb="7">
      <t>ホカ</t>
    </rPh>
    <phoneticPr fontId="6"/>
  </si>
  <si>
    <t>養育支援訪問事業(管理課）</t>
    <rPh sb="9" eb="11">
      <t>カンリ</t>
    </rPh>
    <rPh sb="11" eb="12">
      <t>カ</t>
    </rPh>
    <phoneticPr fontId="7"/>
  </si>
  <si>
    <t>管理課
こども家庭課</t>
    <rPh sb="0" eb="3">
      <t>カンリカ</t>
    </rPh>
    <rPh sb="7" eb="9">
      <t>カテイ</t>
    </rPh>
    <rPh sb="9" eb="10">
      <t>カ</t>
    </rPh>
    <phoneticPr fontId="6"/>
  </si>
  <si>
    <t>管理課</t>
    <rPh sb="0" eb="2">
      <t>カンリ</t>
    </rPh>
    <rPh sb="2" eb="3">
      <t>カ</t>
    </rPh>
    <phoneticPr fontId="7"/>
  </si>
  <si>
    <t>こども家庭課
こども相談センター</t>
    <rPh sb="3" eb="5">
      <t>カテイ</t>
    </rPh>
    <rPh sb="5" eb="6">
      <t>カ</t>
    </rPh>
    <rPh sb="10" eb="12">
      <t>ソウダン</t>
    </rPh>
    <phoneticPr fontId="7"/>
  </si>
  <si>
    <t>地域型保育事業</t>
    <rPh sb="0" eb="3">
      <t>チイキガタ</t>
    </rPh>
    <rPh sb="3" eb="5">
      <t>ホイク</t>
    </rPh>
    <rPh sb="5" eb="7">
      <t>ジギョウ</t>
    </rPh>
    <phoneticPr fontId="7"/>
  </si>
  <si>
    <t>延長保育事業</t>
    <rPh sb="0" eb="2">
      <t>エンチョウ</t>
    </rPh>
    <phoneticPr fontId="7"/>
  </si>
  <si>
    <t>保育所運営課</t>
    <rPh sb="0" eb="2">
      <t>ホイク</t>
    </rPh>
    <rPh sb="2" eb="3">
      <t>ショ</t>
    </rPh>
    <rPh sb="3" eb="5">
      <t>ウンエイ</t>
    </rPh>
    <rPh sb="5" eb="6">
      <t>カ</t>
    </rPh>
    <phoneticPr fontId="6"/>
  </si>
  <si>
    <t>管理課</t>
    <rPh sb="0" eb="2">
      <t>カンリ</t>
    </rPh>
    <rPh sb="2" eb="3">
      <t>カ</t>
    </rPh>
    <phoneticPr fontId="6"/>
  </si>
  <si>
    <t>児童養護施設等の職員の確保及び資質向上事業</t>
    <rPh sb="13" eb="14">
      <t>オヨ</t>
    </rPh>
    <rPh sb="15" eb="17">
      <t>シシツ</t>
    </rPh>
    <rPh sb="17" eb="19">
      <t>コウジョウ</t>
    </rPh>
    <rPh sb="19" eb="21">
      <t>ジギョウ</t>
    </rPh>
    <phoneticPr fontId="7"/>
  </si>
  <si>
    <t>児童養護施設定数外職員配置補助</t>
    <rPh sb="0" eb="2">
      <t>ジドウ</t>
    </rPh>
    <rPh sb="2" eb="4">
      <t>ヨウゴ</t>
    </rPh>
    <rPh sb="4" eb="6">
      <t>シセツ</t>
    </rPh>
    <rPh sb="6" eb="8">
      <t>テイスウ</t>
    </rPh>
    <rPh sb="8" eb="9">
      <t>ガイ</t>
    </rPh>
    <rPh sb="9" eb="11">
      <t>ショクイン</t>
    </rPh>
    <rPh sb="11" eb="13">
      <t>ハイチ</t>
    </rPh>
    <rPh sb="13" eb="15">
      <t>ホジョ</t>
    </rPh>
    <phoneticPr fontId="7"/>
  </si>
  <si>
    <t>局予算分</t>
    <rPh sb="0" eb="1">
      <t>キョク</t>
    </rPh>
    <rPh sb="1" eb="3">
      <t>ヨサン</t>
    </rPh>
    <rPh sb="3" eb="4">
      <t>ブン</t>
    </rPh>
    <phoneticPr fontId="7"/>
  </si>
  <si>
    <t>乳児家庭全戸訪問事業</t>
    <rPh sb="0" eb="2">
      <t>ニュウジ</t>
    </rPh>
    <rPh sb="2" eb="4">
      <t>カテイ</t>
    </rPh>
    <rPh sb="4" eb="6">
      <t>ゼンコ</t>
    </rPh>
    <rPh sb="6" eb="8">
      <t>ホウモン</t>
    </rPh>
    <rPh sb="8" eb="10">
      <t>ジギョウ</t>
    </rPh>
    <phoneticPr fontId="7"/>
  </si>
  <si>
    <t>不妊に悩む方への特定治療支援事業</t>
    <rPh sb="0" eb="2">
      <t>フニン</t>
    </rPh>
    <rPh sb="3" eb="4">
      <t>ナヤ</t>
    </rPh>
    <rPh sb="5" eb="6">
      <t>カタ</t>
    </rPh>
    <rPh sb="8" eb="10">
      <t>トクテイ</t>
    </rPh>
    <rPh sb="10" eb="12">
      <t>チリョウ</t>
    </rPh>
    <rPh sb="12" eb="14">
      <t>シエン</t>
    </rPh>
    <rPh sb="14" eb="16">
      <t>ジギョウ</t>
    </rPh>
    <phoneticPr fontId="7"/>
  </si>
  <si>
    <t>公有財産を活用した保育所維持管理経費</t>
    <rPh sb="0" eb="2">
      <t>コウユウ</t>
    </rPh>
    <rPh sb="2" eb="4">
      <t>ザイサン</t>
    </rPh>
    <rPh sb="5" eb="7">
      <t>カツヨウ</t>
    </rPh>
    <rPh sb="9" eb="11">
      <t>ホイク</t>
    </rPh>
    <rPh sb="11" eb="12">
      <t>ショ</t>
    </rPh>
    <rPh sb="12" eb="14">
      <t>イジ</t>
    </rPh>
    <rPh sb="14" eb="16">
      <t>カンリ</t>
    </rPh>
    <rPh sb="16" eb="18">
      <t>ケイヒ</t>
    </rPh>
    <phoneticPr fontId="6"/>
  </si>
  <si>
    <t>児童虐待対策の推進</t>
    <rPh sb="0" eb="2">
      <t>ジドウ</t>
    </rPh>
    <rPh sb="2" eb="4">
      <t>ギャクタイ</t>
    </rPh>
    <rPh sb="4" eb="6">
      <t>タイサク</t>
    </rPh>
    <rPh sb="7" eb="9">
      <t>スイシン</t>
    </rPh>
    <phoneticPr fontId="7"/>
  </si>
  <si>
    <t>市有地の売却に向けた商品化経費</t>
    <rPh sb="0" eb="3">
      <t>シユウチ</t>
    </rPh>
    <rPh sb="4" eb="6">
      <t>バイキャク</t>
    </rPh>
    <rPh sb="7" eb="8">
      <t>ム</t>
    </rPh>
    <rPh sb="10" eb="13">
      <t>ショウヒンカ</t>
    </rPh>
    <rPh sb="13" eb="15">
      <t>ケイヒ</t>
    </rPh>
    <phoneticPr fontId="7"/>
  </si>
  <si>
    <t>長谷川羽曳野学園管理運営費</t>
    <rPh sb="0" eb="3">
      <t>ハセガワ</t>
    </rPh>
    <rPh sb="3" eb="6">
      <t>ハビキノ</t>
    </rPh>
    <rPh sb="6" eb="8">
      <t>ガクエン</t>
    </rPh>
    <rPh sb="8" eb="10">
      <t>カンリ</t>
    </rPh>
    <rPh sb="10" eb="13">
      <t>ウンエイヒ</t>
    </rPh>
    <phoneticPr fontId="7"/>
  </si>
  <si>
    <t>一時預かり事業（一般型）</t>
    <rPh sb="0" eb="2">
      <t>イチジ</t>
    </rPh>
    <rPh sb="2" eb="3">
      <t>アズ</t>
    </rPh>
    <rPh sb="5" eb="7">
      <t>ジギョウ</t>
    </rPh>
    <rPh sb="8" eb="11">
      <t>イッパンガタ</t>
    </rPh>
    <phoneticPr fontId="7"/>
  </si>
  <si>
    <t>児童虐待対策の促進
（児童虐待防止・オレンジリボンキャンペーン）</t>
    <rPh sb="0" eb="2">
      <t>ジドウ</t>
    </rPh>
    <rPh sb="2" eb="4">
      <t>ギャクタイ</t>
    </rPh>
    <rPh sb="4" eb="6">
      <t>タイサク</t>
    </rPh>
    <rPh sb="7" eb="9">
      <t>ソクシン</t>
    </rPh>
    <rPh sb="11" eb="13">
      <t>ジドウ</t>
    </rPh>
    <rPh sb="13" eb="15">
      <t>ギャクタイ</t>
    </rPh>
    <rPh sb="15" eb="17">
      <t>ボウシ</t>
    </rPh>
    <phoneticPr fontId="7"/>
  </si>
  <si>
    <t>児童虐待対策の促進
（児童家庭支援センター運営事業）</t>
    <rPh sb="0" eb="2">
      <t>ジドウ</t>
    </rPh>
    <rPh sb="2" eb="4">
      <t>ギャクタイ</t>
    </rPh>
    <rPh sb="4" eb="6">
      <t>タイサク</t>
    </rPh>
    <rPh sb="7" eb="9">
      <t>ソクシン</t>
    </rPh>
    <rPh sb="11" eb="13">
      <t>ジドウ</t>
    </rPh>
    <rPh sb="13" eb="15">
      <t>カテイ</t>
    </rPh>
    <rPh sb="15" eb="17">
      <t>シエン</t>
    </rPh>
    <rPh sb="21" eb="23">
      <t>ウンエイ</t>
    </rPh>
    <rPh sb="23" eb="25">
      <t>ジギョウ</t>
    </rPh>
    <phoneticPr fontId="7"/>
  </si>
  <si>
    <t>-</t>
    <phoneticPr fontId="6"/>
  </si>
  <si>
    <t>児童虐待対策の推進
（こども相談センターの体制強化）</t>
    <rPh sb="0" eb="2">
      <t>ジドウ</t>
    </rPh>
    <rPh sb="2" eb="4">
      <t>ギャクタイ</t>
    </rPh>
    <rPh sb="4" eb="6">
      <t>タイサク</t>
    </rPh>
    <rPh sb="7" eb="9">
      <t>スイシン</t>
    </rPh>
    <rPh sb="14" eb="16">
      <t>ソウダン</t>
    </rPh>
    <rPh sb="21" eb="23">
      <t>タイセイ</t>
    </rPh>
    <rPh sb="23" eb="25">
      <t>キョウカ</t>
    </rPh>
    <phoneticPr fontId="7"/>
  </si>
  <si>
    <t>児童虐待対策の推進
（医療的機能強化事業）</t>
    <rPh sb="0" eb="2">
      <t>ジドウ</t>
    </rPh>
    <rPh sb="2" eb="4">
      <t>ギャクタイ</t>
    </rPh>
    <rPh sb="4" eb="6">
      <t>タイサク</t>
    </rPh>
    <rPh sb="7" eb="9">
      <t>スイシン</t>
    </rPh>
    <rPh sb="11" eb="14">
      <t>イリョウテキ</t>
    </rPh>
    <rPh sb="14" eb="16">
      <t>キノウ</t>
    </rPh>
    <rPh sb="16" eb="18">
      <t>キョウカ</t>
    </rPh>
    <rPh sb="18" eb="20">
      <t>ジギョウ</t>
    </rPh>
    <phoneticPr fontId="7"/>
  </si>
  <si>
    <t>児童虐待対策の推進
（スーパーバイズ・権利擁護機能強化事業）</t>
    <rPh sb="0" eb="2">
      <t>ジドウ</t>
    </rPh>
    <rPh sb="2" eb="4">
      <t>ギャクタイ</t>
    </rPh>
    <rPh sb="4" eb="6">
      <t>タイサク</t>
    </rPh>
    <rPh sb="7" eb="9">
      <t>スイシン</t>
    </rPh>
    <rPh sb="19" eb="21">
      <t>ケンリ</t>
    </rPh>
    <rPh sb="21" eb="23">
      <t>ヨウゴ</t>
    </rPh>
    <rPh sb="23" eb="25">
      <t>キノウ</t>
    </rPh>
    <rPh sb="25" eb="27">
      <t>キョウカ</t>
    </rPh>
    <rPh sb="27" eb="29">
      <t>ジギョウ</t>
    </rPh>
    <phoneticPr fontId="7"/>
  </si>
  <si>
    <t>児童虐待対策の推進
（虐待通告・安全確認事業）</t>
    <rPh sb="7" eb="9">
      <t>スイシン</t>
    </rPh>
    <rPh sb="11" eb="13">
      <t>ギャクタイ</t>
    </rPh>
    <rPh sb="13" eb="15">
      <t>ツウコク</t>
    </rPh>
    <rPh sb="16" eb="18">
      <t>アンゼン</t>
    </rPh>
    <rPh sb="18" eb="20">
      <t>カクニン</t>
    </rPh>
    <rPh sb="20" eb="22">
      <t>ジギョウ</t>
    </rPh>
    <phoneticPr fontId="7"/>
  </si>
  <si>
    <t>児童虐待対策の推進
（家族再統合支援事業）</t>
    <rPh sb="7" eb="9">
      <t>スイシン</t>
    </rPh>
    <rPh sb="11" eb="13">
      <t>カゾク</t>
    </rPh>
    <rPh sb="13" eb="16">
      <t>サイトウゴウ</t>
    </rPh>
    <rPh sb="16" eb="18">
      <t>シエン</t>
    </rPh>
    <rPh sb="18" eb="20">
      <t>ジギョウ</t>
    </rPh>
    <phoneticPr fontId="7"/>
  </si>
  <si>
    <t>児童虐待対策の推進
（未成年後見人支援事業）</t>
    <rPh sb="7" eb="9">
      <t>スイシン</t>
    </rPh>
    <rPh sb="11" eb="14">
      <t>ミセイネン</t>
    </rPh>
    <rPh sb="14" eb="17">
      <t>コウケンニン</t>
    </rPh>
    <rPh sb="17" eb="19">
      <t>シエン</t>
    </rPh>
    <rPh sb="19" eb="21">
      <t>ジギョウ</t>
    </rPh>
    <phoneticPr fontId="7"/>
  </si>
  <si>
    <t>公立保育所研修費</t>
    <rPh sb="0" eb="2">
      <t>コウリツ</t>
    </rPh>
    <rPh sb="2" eb="4">
      <t>ホイク</t>
    </rPh>
    <rPh sb="4" eb="5">
      <t>ショ</t>
    </rPh>
    <rPh sb="5" eb="7">
      <t>ケンシュウ</t>
    </rPh>
    <rPh sb="7" eb="8">
      <t>ヒ</t>
    </rPh>
    <phoneticPr fontId="7"/>
  </si>
  <si>
    <t>障がい児保育対策</t>
    <rPh sb="0" eb="1">
      <t>ショウ</t>
    </rPh>
    <rPh sb="3" eb="4">
      <t>ジ</t>
    </rPh>
    <rPh sb="6" eb="8">
      <t>タイサク</t>
    </rPh>
    <phoneticPr fontId="7"/>
  </si>
  <si>
    <t>こども医療費助成事業</t>
    <rPh sb="8" eb="10">
      <t>ジギョウ</t>
    </rPh>
    <phoneticPr fontId="7"/>
  </si>
  <si>
    <t>ひとり親家庭医療費助成事業</t>
    <rPh sb="11" eb="13">
      <t>ジギョウ</t>
    </rPh>
    <phoneticPr fontId="7"/>
  </si>
  <si>
    <t>一時保護所における学習環境の充実</t>
    <rPh sb="0" eb="2">
      <t>イチジ</t>
    </rPh>
    <rPh sb="2" eb="4">
      <t>ホゴ</t>
    </rPh>
    <rPh sb="4" eb="5">
      <t>ショ</t>
    </rPh>
    <rPh sb="9" eb="11">
      <t>ガクシュウ</t>
    </rPh>
    <rPh sb="11" eb="13">
      <t>カンキョウ</t>
    </rPh>
    <rPh sb="14" eb="16">
      <t>ジュウジツ</t>
    </rPh>
    <phoneticPr fontId="7"/>
  </si>
  <si>
    <t>こども文化センター管理運営</t>
    <rPh sb="3" eb="5">
      <t>ブンカ</t>
    </rPh>
    <rPh sb="9" eb="11">
      <t>カンリ</t>
    </rPh>
    <rPh sb="11" eb="13">
      <t>ウンエイ</t>
    </rPh>
    <phoneticPr fontId="7"/>
  </si>
  <si>
    <t>こども・子育て支援事務センター事業</t>
    <rPh sb="4" eb="6">
      <t>コソダ</t>
    </rPh>
    <rPh sb="7" eb="9">
      <t>シエン</t>
    </rPh>
    <rPh sb="9" eb="11">
      <t>ジム</t>
    </rPh>
    <rPh sb="15" eb="17">
      <t>ジギョウ</t>
    </rPh>
    <phoneticPr fontId="7"/>
  </si>
  <si>
    <t>-</t>
    <phoneticPr fontId="7"/>
  </si>
  <si>
    <t>事業名</t>
    <rPh sb="0" eb="2">
      <t>ジギョウ</t>
    </rPh>
    <rPh sb="2" eb="3">
      <t>メイ</t>
    </rPh>
    <phoneticPr fontId="7"/>
  </si>
  <si>
    <t>子どものための教育・保育給付費</t>
    <rPh sb="0" eb="1">
      <t>コ</t>
    </rPh>
    <phoneticPr fontId="7"/>
  </si>
  <si>
    <t>保育所の民営化</t>
    <rPh sb="0" eb="2">
      <t>ホイク</t>
    </rPh>
    <rPh sb="2" eb="3">
      <t>ショ</t>
    </rPh>
    <rPh sb="4" eb="7">
      <t>ミンエイカ</t>
    </rPh>
    <phoneticPr fontId="7"/>
  </si>
  <si>
    <t>幼稚園の民営化</t>
    <rPh sb="0" eb="3">
      <t>ヨウチエン</t>
    </rPh>
    <rPh sb="4" eb="7">
      <t>ミンエイカ</t>
    </rPh>
    <phoneticPr fontId="7"/>
  </si>
  <si>
    <t>児童養護施設等の運営</t>
    <rPh sb="0" eb="2">
      <t>ジドウ</t>
    </rPh>
    <rPh sb="2" eb="4">
      <t>ヨウゴ</t>
    </rPh>
    <rPh sb="4" eb="6">
      <t>シセツ</t>
    </rPh>
    <rPh sb="6" eb="7">
      <t>トウ</t>
    </rPh>
    <rPh sb="8" eb="10">
      <t>ウンエイ</t>
    </rPh>
    <phoneticPr fontId="7"/>
  </si>
  <si>
    <t>児童養護施設等の運営</t>
    <rPh sb="6" eb="7">
      <t>トウ</t>
    </rPh>
    <phoneticPr fontId="7"/>
  </si>
  <si>
    <t>通し</t>
    <rPh sb="0" eb="1">
      <t>トオ</t>
    </rPh>
    <phoneticPr fontId="6"/>
  </si>
  <si>
    <t>5-1-2</t>
    <phoneticPr fontId="6"/>
  </si>
  <si>
    <t>5-2-1</t>
    <phoneticPr fontId="6"/>
  </si>
  <si>
    <t>5-2-3</t>
    <phoneticPr fontId="7"/>
  </si>
  <si>
    <t>5-2-5</t>
    <phoneticPr fontId="6"/>
  </si>
  <si>
    <t>5-2-5</t>
    <phoneticPr fontId="7"/>
  </si>
  <si>
    <t>5-2-6</t>
    <phoneticPr fontId="6"/>
  </si>
  <si>
    <t>5-4-1</t>
    <phoneticPr fontId="7"/>
  </si>
  <si>
    <t>総務課</t>
    <rPh sb="0" eb="3">
      <t>ソウムカ</t>
    </rPh>
    <phoneticPr fontId="7"/>
  </si>
  <si>
    <t>認可外保育施設の指導監督強化</t>
    <rPh sb="0" eb="2">
      <t>ニンカ</t>
    </rPh>
    <rPh sb="2" eb="3">
      <t>ガイ</t>
    </rPh>
    <rPh sb="3" eb="5">
      <t>ホイク</t>
    </rPh>
    <rPh sb="5" eb="7">
      <t>シセツ</t>
    </rPh>
    <rPh sb="8" eb="10">
      <t>シドウ</t>
    </rPh>
    <rPh sb="10" eb="12">
      <t>カントク</t>
    </rPh>
    <rPh sb="12" eb="14">
      <t>キョウカ</t>
    </rPh>
    <phoneticPr fontId="6"/>
  </si>
  <si>
    <t>総務課</t>
    <rPh sb="0" eb="3">
      <t>ソウムカ</t>
    </rPh>
    <phoneticPr fontId="10"/>
  </si>
  <si>
    <t>　局管理費　うち　総務課</t>
    <rPh sb="1" eb="2">
      <t>キョク</t>
    </rPh>
    <rPh sb="2" eb="5">
      <t>カンリヒ</t>
    </rPh>
    <rPh sb="9" eb="12">
      <t>ソウムカ</t>
    </rPh>
    <phoneticPr fontId="7"/>
  </si>
  <si>
    <t>子どものための教育・保育給付費</t>
    <rPh sb="0" eb="1">
      <t>コ</t>
    </rPh>
    <rPh sb="7" eb="9">
      <t>キョウイク</t>
    </rPh>
    <rPh sb="10" eb="12">
      <t>ホイク</t>
    </rPh>
    <rPh sb="12" eb="14">
      <t>キュウフ</t>
    </rPh>
    <rPh sb="14" eb="15">
      <t>ヒ</t>
    </rPh>
    <phoneticPr fontId="7"/>
  </si>
  <si>
    <t>病児・病後児保育事業</t>
    <rPh sb="0" eb="1">
      <t>ビョウ</t>
    </rPh>
    <rPh sb="1" eb="2">
      <t>ジ</t>
    </rPh>
    <rPh sb="3" eb="5">
      <t>ビョウゴ</t>
    </rPh>
    <rPh sb="5" eb="6">
      <t>ジ</t>
    </rPh>
    <rPh sb="6" eb="8">
      <t>ホイク</t>
    </rPh>
    <rPh sb="8" eb="10">
      <t>ジギョウ</t>
    </rPh>
    <phoneticPr fontId="7"/>
  </si>
  <si>
    <t>公立保育所一般管理運営費</t>
    <rPh sb="5" eb="7">
      <t>イッパン</t>
    </rPh>
    <rPh sb="7" eb="9">
      <t>カンリ</t>
    </rPh>
    <rPh sb="9" eb="12">
      <t>ウンエイヒ</t>
    </rPh>
    <phoneticPr fontId="7"/>
  </si>
  <si>
    <t>阿武山学園管理運営費</t>
    <rPh sb="0" eb="2">
      <t>アブ</t>
    </rPh>
    <rPh sb="2" eb="3">
      <t>ヤマ</t>
    </rPh>
    <rPh sb="3" eb="5">
      <t>ガクエン</t>
    </rPh>
    <rPh sb="5" eb="7">
      <t>カンリ</t>
    </rPh>
    <rPh sb="7" eb="10">
      <t>ウンエイヒ</t>
    </rPh>
    <phoneticPr fontId="7"/>
  </si>
  <si>
    <t>児童養護施設等建築物等改修工事</t>
    <rPh sb="0" eb="2">
      <t>ジドウ</t>
    </rPh>
    <rPh sb="2" eb="4">
      <t>ヨウゴ</t>
    </rPh>
    <rPh sb="4" eb="6">
      <t>シセツ</t>
    </rPh>
    <rPh sb="6" eb="7">
      <t>トウ</t>
    </rPh>
    <rPh sb="7" eb="9">
      <t>ケンチク</t>
    </rPh>
    <rPh sb="9" eb="10">
      <t>ブツ</t>
    </rPh>
    <rPh sb="10" eb="11">
      <t>トウ</t>
    </rPh>
    <rPh sb="11" eb="13">
      <t>カイシュウ</t>
    </rPh>
    <rPh sb="13" eb="15">
      <t>コウジ</t>
    </rPh>
    <phoneticPr fontId="7"/>
  </si>
  <si>
    <t>こども相談センター改修工事</t>
    <rPh sb="3" eb="5">
      <t>ソウダン</t>
    </rPh>
    <rPh sb="9" eb="11">
      <t>カイシュウ</t>
    </rPh>
    <rPh sb="11" eb="13">
      <t>コウジ</t>
    </rPh>
    <phoneticPr fontId="6"/>
  </si>
  <si>
    <t>青少年施設の運営</t>
    <rPh sb="0" eb="3">
      <t>セイショウネン</t>
    </rPh>
    <rPh sb="3" eb="5">
      <t>シセツ</t>
    </rPh>
    <rPh sb="6" eb="8">
      <t>ウンエイ</t>
    </rPh>
    <phoneticPr fontId="7"/>
  </si>
  <si>
    <t>青少年健全育成の推進</t>
    <rPh sb="0" eb="3">
      <t>セイショウネン</t>
    </rPh>
    <rPh sb="3" eb="5">
      <t>ケンゼン</t>
    </rPh>
    <rPh sb="5" eb="7">
      <t>イクセイ</t>
    </rPh>
    <rPh sb="8" eb="10">
      <t>スイシン</t>
    </rPh>
    <phoneticPr fontId="7"/>
  </si>
  <si>
    <t>青少年健全育成推進事業</t>
    <rPh sb="0" eb="3">
      <t>セイショウネン</t>
    </rPh>
    <rPh sb="3" eb="5">
      <t>ケンゼン</t>
    </rPh>
    <rPh sb="5" eb="7">
      <t>イクセイ</t>
    </rPh>
    <rPh sb="7" eb="9">
      <t>スイシン</t>
    </rPh>
    <rPh sb="9" eb="11">
      <t>ジギョウ</t>
    </rPh>
    <phoneticPr fontId="7"/>
  </si>
  <si>
    <t>青少年施設計画改修等</t>
    <rPh sb="0" eb="3">
      <t>セイショウネン</t>
    </rPh>
    <rPh sb="3" eb="5">
      <t>シセツ</t>
    </rPh>
    <rPh sb="5" eb="7">
      <t>ケイカク</t>
    </rPh>
    <rPh sb="7" eb="9">
      <t>カイシュウ</t>
    </rPh>
    <rPh sb="9" eb="10">
      <t>トウ</t>
    </rPh>
    <phoneticPr fontId="7"/>
  </si>
  <si>
    <t>青少年施設の整備</t>
    <rPh sb="0" eb="3">
      <t>セイショウネン</t>
    </rPh>
    <rPh sb="3" eb="5">
      <t>シセツ</t>
    </rPh>
    <rPh sb="6" eb="8">
      <t>セイビ</t>
    </rPh>
    <phoneticPr fontId="7"/>
  </si>
  <si>
    <t>保育企画課</t>
    <phoneticPr fontId="7"/>
  </si>
  <si>
    <t>大阪市児童福祉施設等産休代替職員制度</t>
    <rPh sb="0" eb="3">
      <t>オオサカシ</t>
    </rPh>
    <rPh sb="3" eb="5">
      <t>ジドウ</t>
    </rPh>
    <rPh sb="5" eb="7">
      <t>フクシ</t>
    </rPh>
    <rPh sb="7" eb="9">
      <t>シセツ</t>
    </rPh>
    <rPh sb="9" eb="10">
      <t>トウ</t>
    </rPh>
    <rPh sb="10" eb="12">
      <t>サンキュウ</t>
    </rPh>
    <rPh sb="12" eb="14">
      <t>ダイタイ</t>
    </rPh>
    <rPh sb="14" eb="16">
      <t>ショクイン</t>
    </rPh>
    <rPh sb="16" eb="18">
      <t>セイド</t>
    </rPh>
    <phoneticPr fontId="7"/>
  </si>
  <si>
    <t>尿検査委託事業</t>
    <rPh sb="0" eb="3">
      <t>ニョウケンサ</t>
    </rPh>
    <rPh sb="3" eb="5">
      <t>イタク</t>
    </rPh>
    <rPh sb="5" eb="7">
      <t>ジギョウ</t>
    </rPh>
    <phoneticPr fontId="7"/>
  </si>
  <si>
    <t>5-1-2</t>
    <phoneticPr fontId="6"/>
  </si>
  <si>
    <t>こども青少年費計</t>
    <phoneticPr fontId="7"/>
  </si>
  <si>
    <t>5-2-1</t>
    <phoneticPr fontId="7"/>
  </si>
  <si>
    <t>保育人材確保対策事業</t>
    <phoneticPr fontId="7"/>
  </si>
  <si>
    <t>5-2-1</t>
    <phoneticPr fontId="6"/>
  </si>
  <si>
    <t>保育所保育料徴収体制の強化</t>
    <phoneticPr fontId="7"/>
  </si>
  <si>
    <t>母子保健医療対策の推進</t>
    <phoneticPr fontId="7"/>
  </si>
  <si>
    <t>民間児童福祉施設耐震診断助成</t>
    <phoneticPr fontId="7"/>
  </si>
  <si>
    <t>5-2-2</t>
    <phoneticPr fontId="7"/>
  </si>
  <si>
    <t>社会的養護体制の推進</t>
    <phoneticPr fontId="7"/>
  </si>
  <si>
    <t>児童虐待対策の促進</t>
    <phoneticPr fontId="7"/>
  </si>
  <si>
    <t>-</t>
    <phoneticPr fontId="7"/>
  </si>
  <si>
    <t>5-2-3</t>
    <phoneticPr fontId="7"/>
  </si>
  <si>
    <t>ひとり親家庭等就業自立支援サポート体制強化事業</t>
    <phoneticPr fontId="7"/>
  </si>
  <si>
    <t>5-2-4</t>
    <phoneticPr fontId="7"/>
  </si>
  <si>
    <t>5-2-5</t>
    <phoneticPr fontId="6"/>
  </si>
  <si>
    <t>5-2-5</t>
    <phoneticPr fontId="7"/>
  </si>
  <si>
    <t>5-2-6</t>
    <phoneticPr fontId="6"/>
  </si>
  <si>
    <t>-</t>
    <phoneticPr fontId="6"/>
  </si>
  <si>
    <t>ひきこもり等児童への支援</t>
    <phoneticPr fontId="7"/>
  </si>
  <si>
    <t>5-3-1</t>
    <phoneticPr fontId="7"/>
  </si>
  <si>
    <t>5-3-2</t>
    <phoneticPr fontId="6"/>
  </si>
  <si>
    <t>高齢者部分休業取得者にかかる代替非常勤講師の報酬</t>
    <phoneticPr fontId="10"/>
  </si>
  <si>
    <t>教職員旅費</t>
    <phoneticPr fontId="10"/>
  </si>
  <si>
    <t>5-4-1</t>
    <phoneticPr fontId="7"/>
  </si>
  <si>
    <t>若者自立支援事業</t>
    <phoneticPr fontId="7"/>
  </si>
  <si>
    <t>青少年健全育成の推進</t>
    <phoneticPr fontId="7"/>
  </si>
  <si>
    <t>行政事務費等</t>
    <phoneticPr fontId="7"/>
  </si>
  <si>
    <t>区ＣＭ</t>
    <phoneticPr fontId="7"/>
  </si>
  <si>
    <t>－</t>
    <phoneticPr fontId="7"/>
  </si>
  <si>
    <t>5-1-2</t>
    <phoneticPr fontId="6"/>
  </si>
  <si>
    <t>　　うち保育・幼児教育センター管理運営費</t>
    <phoneticPr fontId="7"/>
  </si>
  <si>
    <t>　　うち発達障がい児等特別支援教育相談事業</t>
    <phoneticPr fontId="7"/>
  </si>
  <si>
    <t>認可外保育施設にかかる幼児教育の無償化</t>
    <phoneticPr fontId="7"/>
  </si>
  <si>
    <t>こどもの貧困対策推進事業</t>
    <rPh sb="4" eb="6">
      <t>ヒンコン</t>
    </rPh>
    <rPh sb="6" eb="8">
      <t>タイサク</t>
    </rPh>
    <rPh sb="8" eb="10">
      <t>スイシン</t>
    </rPh>
    <rPh sb="10" eb="12">
      <t>ジギョウ</t>
    </rPh>
    <phoneticPr fontId="7"/>
  </si>
  <si>
    <t>青少年問題協議会等の運営</t>
    <rPh sb="0" eb="3">
      <t>セイショウネン</t>
    </rPh>
    <rPh sb="3" eb="5">
      <t>モンダイ</t>
    </rPh>
    <rPh sb="5" eb="8">
      <t>キョウギカイ</t>
    </rPh>
    <rPh sb="8" eb="9">
      <t>トウ</t>
    </rPh>
    <rPh sb="10" eb="12">
      <t>ウンエイ</t>
    </rPh>
    <phoneticPr fontId="7"/>
  </si>
  <si>
    <t>-</t>
    <phoneticPr fontId="7"/>
  </si>
  <si>
    <t>妊産婦健康診査事業</t>
    <rPh sb="0" eb="3">
      <t>ニンサンプ</t>
    </rPh>
    <rPh sb="3" eb="5">
      <t>ケンコウ</t>
    </rPh>
    <rPh sb="5" eb="7">
      <t>シンサ</t>
    </rPh>
    <rPh sb="7" eb="9">
      <t>ジギョウ</t>
    </rPh>
    <phoneticPr fontId="7"/>
  </si>
  <si>
    <t>施設退所児童等社会生活・就労支援事業</t>
    <rPh sb="0" eb="2">
      <t>シセツ</t>
    </rPh>
    <rPh sb="2" eb="4">
      <t>タイショ</t>
    </rPh>
    <rPh sb="4" eb="6">
      <t>ジドウ</t>
    </rPh>
    <rPh sb="6" eb="7">
      <t>トウ</t>
    </rPh>
    <rPh sb="7" eb="9">
      <t>シャカイ</t>
    </rPh>
    <rPh sb="9" eb="11">
      <t>セイカツ</t>
    </rPh>
    <rPh sb="12" eb="14">
      <t>シュウロウ</t>
    </rPh>
    <rPh sb="14" eb="16">
      <t>シエン</t>
    </rPh>
    <rPh sb="16" eb="18">
      <t>ジギョウ</t>
    </rPh>
    <phoneticPr fontId="7"/>
  </si>
  <si>
    <t>施設退所児童自立生活支援事業</t>
    <rPh sb="0" eb="2">
      <t>シセツ</t>
    </rPh>
    <rPh sb="2" eb="4">
      <t>タイショ</t>
    </rPh>
    <rPh sb="4" eb="6">
      <t>ジドウ</t>
    </rPh>
    <rPh sb="6" eb="8">
      <t>ジリツ</t>
    </rPh>
    <rPh sb="8" eb="10">
      <t>セイカツ</t>
    </rPh>
    <rPh sb="10" eb="12">
      <t>シエン</t>
    </rPh>
    <rPh sb="12" eb="14">
      <t>ジギョウ</t>
    </rPh>
    <phoneticPr fontId="7"/>
  </si>
  <si>
    <t>妊産婦健康診査事業</t>
    <rPh sb="0" eb="1">
      <t>ニン</t>
    </rPh>
    <rPh sb="1" eb="2">
      <t>サン</t>
    </rPh>
    <rPh sb="2" eb="3">
      <t>フ</t>
    </rPh>
    <rPh sb="3" eb="5">
      <t>ケンコウ</t>
    </rPh>
    <rPh sb="5" eb="7">
      <t>シンサ</t>
    </rPh>
    <rPh sb="7" eb="9">
      <t>ジギョウ</t>
    </rPh>
    <phoneticPr fontId="7"/>
  </si>
  <si>
    <t>認可外保育施設の指導監督強化</t>
    <rPh sb="0" eb="2">
      <t>ニンカ</t>
    </rPh>
    <rPh sb="2" eb="3">
      <t>ガイ</t>
    </rPh>
    <rPh sb="3" eb="5">
      <t>ホイク</t>
    </rPh>
    <rPh sb="5" eb="7">
      <t>シセツ</t>
    </rPh>
    <rPh sb="8" eb="10">
      <t>シドウ</t>
    </rPh>
    <rPh sb="10" eb="12">
      <t>カントク</t>
    </rPh>
    <rPh sb="12" eb="14">
      <t>キョウカ</t>
    </rPh>
    <phoneticPr fontId="7"/>
  </si>
  <si>
    <t>施設退所児童等に対する自立支援体制の推進</t>
    <rPh sb="0" eb="2">
      <t>シセツ</t>
    </rPh>
    <rPh sb="2" eb="4">
      <t>タイショ</t>
    </rPh>
    <rPh sb="4" eb="6">
      <t>ジドウ</t>
    </rPh>
    <rPh sb="6" eb="7">
      <t>トウ</t>
    </rPh>
    <rPh sb="8" eb="9">
      <t>タイ</t>
    </rPh>
    <rPh sb="11" eb="13">
      <t>ジリツ</t>
    </rPh>
    <rPh sb="13" eb="15">
      <t>シエン</t>
    </rPh>
    <rPh sb="15" eb="17">
      <t>タイセイ</t>
    </rPh>
    <rPh sb="18" eb="20">
      <t>スイシン</t>
    </rPh>
    <phoneticPr fontId="7"/>
  </si>
  <si>
    <t>事業名の変更について</t>
    <rPh sb="0" eb="2">
      <t>ジギョウ</t>
    </rPh>
    <rPh sb="2" eb="3">
      <t>メイ</t>
    </rPh>
    <rPh sb="4" eb="6">
      <t>ヘンコウ</t>
    </rPh>
    <phoneticPr fontId="7"/>
  </si>
  <si>
    <t>公表用事業名</t>
    <rPh sb="0" eb="2">
      <t>コウヒョウ</t>
    </rPh>
    <rPh sb="2" eb="3">
      <t>ヨウ</t>
    </rPh>
    <rPh sb="3" eb="5">
      <t>ジギョウ</t>
    </rPh>
    <rPh sb="5" eb="6">
      <t>メイ</t>
    </rPh>
    <phoneticPr fontId="7"/>
  </si>
  <si>
    <t>考え方</t>
    <rPh sb="0" eb="1">
      <t>カンガ</t>
    </rPh>
    <rPh sb="2" eb="3">
      <t>カタ</t>
    </rPh>
    <phoneticPr fontId="7"/>
  </si>
  <si>
    <t>変更前</t>
    <rPh sb="0" eb="2">
      <t>ヘンコウ</t>
    </rPh>
    <rPh sb="2" eb="3">
      <t>マエ</t>
    </rPh>
    <phoneticPr fontId="7"/>
  </si>
  <si>
    <t>変更後</t>
    <rPh sb="0" eb="2">
      <t>ヘンコウ</t>
    </rPh>
    <rPh sb="2" eb="3">
      <t>ゴ</t>
    </rPh>
    <phoneticPr fontId="7"/>
  </si>
  <si>
    <t>幼児教育の無償化</t>
    <rPh sb="0" eb="2">
      <t>ヨウジ</t>
    </rPh>
    <rPh sb="2" eb="4">
      <t>キョウイク</t>
    </rPh>
    <rPh sb="5" eb="8">
      <t>ムショウカ</t>
    </rPh>
    <phoneticPr fontId="7"/>
  </si>
  <si>
    <t>管理課（幼稚園）</t>
    <rPh sb="0" eb="2">
      <t>カンリ</t>
    </rPh>
    <phoneticPr fontId="7"/>
  </si>
  <si>
    <t>保育・幼児教育センター</t>
    <rPh sb="0" eb="2">
      <t>ホイク</t>
    </rPh>
    <rPh sb="3" eb="5">
      <t>ヨウジ</t>
    </rPh>
    <rPh sb="5" eb="7">
      <t>キョウイク</t>
    </rPh>
    <phoneticPr fontId="7"/>
  </si>
  <si>
    <t>管理課（幼稚園）他</t>
    <rPh sb="0" eb="2">
      <t>カンリ</t>
    </rPh>
    <rPh sb="8" eb="9">
      <t>ホカ</t>
    </rPh>
    <phoneticPr fontId="7"/>
  </si>
  <si>
    <t>総合福祉システム改修経費</t>
    <rPh sb="0" eb="2">
      <t>ソウゴウ</t>
    </rPh>
    <rPh sb="2" eb="4">
      <t>フクシ</t>
    </rPh>
    <rPh sb="8" eb="10">
      <t>カイシュウ</t>
    </rPh>
    <rPh sb="10" eb="12">
      <t>ケイヒ</t>
    </rPh>
    <phoneticPr fontId="7"/>
  </si>
  <si>
    <t>総合福祉システム改修経費</t>
    <rPh sb="0" eb="2">
      <t>ソウゴウ</t>
    </rPh>
    <rPh sb="2" eb="4">
      <t>フクシ</t>
    </rPh>
    <rPh sb="8" eb="10">
      <t>カイシュウ</t>
    </rPh>
    <rPh sb="10" eb="12">
      <t>ケイヒ</t>
    </rPh>
    <phoneticPr fontId="7"/>
  </si>
  <si>
    <t>医療助成システム改修経費</t>
    <rPh sb="0" eb="2">
      <t>イリョウ</t>
    </rPh>
    <rPh sb="2" eb="4">
      <t>ジョセイ</t>
    </rPh>
    <rPh sb="8" eb="10">
      <t>カイシュウ</t>
    </rPh>
    <rPh sb="10" eb="12">
      <t>ケイヒ</t>
    </rPh>
    <phoneticPr fontId="7"/>
  </si>
  <si>
    <t>管理課
こども家庭課</t>
    <rPh sb="0" eb="2">
      <t>カンリ</t>
    </rPh>
    <rPh sb="2" eb="3">
      <t>カ</t>
    </rPh>
    <rPh sb="7" eb="9">
      <t>カテイ</t>
    </rPh>
    <rPh sb="9" eb="10">
      <t>カ</t>
    </rPh>
    <phoneticPr fontId="7"/>
  </si>
  <si>
    <t>保育人材確保対策事業</t>
  </si>
  <si>
    <t>児童福祉審議会経費（総会）</t>
    <rPh sb="0" eb="2">
      <t>ジドウ</t>
    </rPh>
    <rPh sb="2" eb="4">
      <t>フクシ</t>
    </rPh>
    <rPh sb="4" eb="7">
      <t>シンギカイ</t>
    </rPh>
    <rPh sb="7" eb="9">
      <t>ケイヒ</t>
    </rPh>
    <rPh sb="10" eb="12">
      <t>ソウカイ</t>
    </rPh>
    <phoneticPr fontId="7"/>
  </si>
  <si>
    <t>新生児聴覚検査</t>
    <rPh sb="0" eb="3">
      <t>シンセイジ</t>
    </rPh>
    <rPh sb="3" eb="5">
      <t>チョウカク</t>
    </rPh>
    <rPh sb="5" eb="7">
      <t>ケンサ</t>
    </rPh>
    <phoneticPr fontId="7"/>
  </si>
  <si>
    <t>副本管理支援システム運用経費</t>
    <rPh sb="10" eb="12">
      <t>ウンヨウ</t>
    </rPh>
    <phoneticPr fontId="7"/>
  </si>
  <si>
    <t>市設建築物の緊急安全対策等（市立幼稚園）</t>
    <rPh sb="0" eb="1">
      <t>シ</t>
    </rPh>
    <rPh sb="1" eb="2">
      <t>セツ</t>
    </rPh>
    <rPh sb="2" eb="5">
      <t>ケンチクブツ</t>
    </rPh>
    <rPh sb="6" eb="8">
      <t>キンキュウ</t>
    </rPh>
    <rPh sb="8" eb="10">
      <t>アンゼン</t>
    </rPh>
    <rPh sb="10" eb="12">
      <t>タイサク</t>
    </rPh>
    <rPh sb="12" eb="13">
      <t>トウ</t>
    </rPh>
    <rPh sb="14" eb="16">
      <t>イチリツ</t>
    </rPh>
    <rPh sb="16" eb="19">
      <t>ヨウチエン</t>
    </rPh>
    <phoneticPr fontId="7"/>
  </si>
  <si>
    <t>市設建築物の緊急安全対策等（公立保育所）</t>
    <rPh sb="0" eb="1">
      <t>シ</t>
    </rPh>
    <rPh sb="1" eb="2">
      <t>セツ</t>
    </rPh>
    <rPh sb="2" eb="5">
      <t>ケンチクブツ</t>
    </rPh>
    <rPh sb="6" eb="8">
      <t>キンキュウ</t>
    </rPh>
    <rPh sb="8" eb="10">
      <t>アンゼン</t>
    </rPh>
    <rPh sb="10" eb="12">
      <t>タイサク</t>
    </rPh>
    <rPh sb="12" eb="13">
      <t>トウ</t>
    </rPh>
    <rPh sb="14" eb="16">
      <t>コウリツ</t>
    </rPh>
    <rPh sb="16" eb="18">
      <t>ホイク</t>
    </rPh>
    <rPh sb="18" eb="19">
      <t>ショ</t>
    </rPh>
    <phoneticPr fontId="7"/>
  </si>
  <si>
    <t>ひとり親家庭専門学校等受験対策事業</t>
    <rPh sb="3" eb="4">
      <t>オヤ</t>
    </rPh>
    <rPh sb="4" eb="6">
      <t>カテイ</t>
    </rPh>
    <rPh sb="6" eb="8">
      <t>センモン</t>
    </rPh>
    <rPh sb="8" eb="10">
      <t>ガッコウ</t>
    </rPh>
    <rPh sb="10" eb="11">
      <t>トウ</t>
    </rPh>
    <rPh sb="11" eb="13">
      <t>ジュケン</t>
    </rPh>
    <rPh sb="13" eb="15">
      <t>タイサク</t>
    </rPh>
    <rPh sb="15" eb="17">
      <t>ジギョウ</t>
    </rPh>
    <phoneticPr fontId="7"/>
  </si>
  <si>
    <t>施設指導監査の強化支援事業</t>
    <rPh sb="0" eb="2">
      <t>シセツ</t>
    </rPh>
    <rPh sb="2" eb="4">
      <t>シドウ</t>
    </rPh>
    <rPh sb="4" eb="6">
      <t>カンサ</t>
    </rPh>
    <rPh sb="7" eb="9">
      <t>キョウカ</t>
    </rPh>
    <rPh sb="9" eb="11">
      <t>シエン</t>
    </rPh>
    <rPh sb="11" eb="13">
      <t>ジギョウ</t>
    </rPh>
    <phoneticPr fontId="6"/>
  </si>
  <si>
    <t>保育所等の事故防止の取組強化事業</t>
    <rPh sb="0" eb="2">
      <t>ホイク</t>
    </rPh>
    <rPh sb="2" eb="3">
      <t>ショ</t>
    </rPh>
    <rPh sb="3" eb="4">
      <t>トウ</t>
    </rPh>
    <rPh sb="5" eb="7">
      <t>ジコ</t>
    </rPh>
    <rPh sb="7" eb="9">
      <t>ボウシ</t>
    </rPh>
    <rPh sb="10" eb="12">
      <t>トリクミ</t>
    </rPh>
    <rPh sb="12" eb="14">
      <t>キョウカ</t>
    </rPh>
    <rPh sb="14" eb="16">
      <t>ジギョウ</t>
    </rPh>
    <phoneticPr fontId="6"/>
  </si>
  <si>
    <t>児童虐待対策の促進
(児童虐待防止対策研修事業）</t>
    <rPh sb="0" eb="2">
      <t>ジドウ</t>
    </rPh>
    <rPh sb="2" eb="4">
      <t>ギャクタイ</t>
    </rPh>
    <rPh sb="4" eb="6">
      <t>タイサク</t>
    </rPh>
    <rPh sb="7" eb="9">
      <t>ソクシン</t>
    </rPh>
    <rPh sb="11" eb="13">
      <t>ジドウ</t>
    </rPh>
    <rPh sb="13" eb="15">
      <t>ギャクタイ</t>
    </rPh>
    <rPh sb="15" eb="17">
      <t>ボウシ</t>
    </rPh>
    <rPh sb="17" eb="19">
      <t>タイサク</t>
    </rPh>
    <rPh sb="19" eb="21">
      <t>ケンシュウ</t>
    </rPh>
    <rPh sb="21" eb="23">
      <t>ジギョウ</t>
    </rPh>
    <phoneticPr fontId="7"/>
  </si>
  <si>
    <t>社会的養護継続支援事業</t>
    <rPh sb="0" eb="2">
      <t>シャカイ</t>
    </rPh>
    <rPh sb="2" eb="3">
      <t>テキ</t>
    </rPh>
    <rPh sb="3" eb="5">
      <t>ヨウゴ</t>
    </rPh>
    <rPh sb="5" eb="7">
      <t>ケイゾク</t>
    </rPh>
    <rPh sb="7" eb="9">
      <t>シエン</t>
    </rPh>
    <rPh sb="9" eb="11">
      <t>ジギョウ</t>
    </rPh>
    <phoneticPr fontId="7"/>
  </si>
  <si>
    <t>就学者自立生活援助事業</t>
    <rPh sb="0" eb="2">
      <t>シュウガク</t>
    </rPh>
    <rPh sb="2" eb="3">
      <t>シャ</t>
    </rPh>
    <rPh sb="3" eb="5">
      <t>ジリツ</t>
    </rPh>
    <rPh sb="5" eb="7">
      <t>セイカツ</t>
    </rPh>
    <rPh sb="7" eb="9">
      <t>エンジョ</t>
    </rPh>
    <rPh sb="9" eb="11">
      <t>ジギョウ</t>
    </rPh>
    <phoneticPr fontId="7"/>
  </si>
  <si>
    <t>身元保証人確保対策事業</t>
    <rPh sb="0" eb="2">
      <t>ミモト</t>
    </rPh>
    <rPh sb="2" eb="5">
      <t>ホショウニン</t>
    </rPh>
    <rPh sb="5" eb="7">
      <t>カクホ</t>
    </rPh>
    <rPh sb="7" eb="9">
      <t>タイサク</t>
    </rPh>
    <rPh sb="9" eb="11">
      <t>ジギョウ</t>
    </rPh>
    <phoneticPr fontId="7"/>
  </si>
  <si>
    <t>　　うち保育士等キャリアアップ研修事業</t>
    <rPh sb="4" eb="6">
      <t>ホイク</t>
    </rPh>
    <rPh sb="6" eb="7">
      <t>シ</t>
    </rPh>
    <rPh sb="7" eb="8">
      <t>トウ</t>
    </rPh>
    <rPh sb="15" eb="17">
      <t>ケンシュウ</t>
    </rPh>
    <rPh sb="17" eb="19">
      <t>ジギョウ</t>
    </rPh>
    <phoneticPr fontId="7"/>
  </si>
  <si>
    <t>5-2-6</t>
    <phoneticPr fontId="6"/>
  </si>
  <si>
    <t>里親子への一貫した支援体制の構築</t>
    <rPh sb="0" eb="2">
      <t>サトオヤ</t>
    </rPh>
    <rPh sb="2" eb="3">
      <t>コ</t>
    </rPh>
    <rPh sb="5" eb="7">
      <t>イッカン</t>
    </rPh>
    <rPh sb="9" eb="11">
      <t>シエン</t>
    </rPh>
    <rPh sb="11" eb="13">
      <t>タイセイ</t>
    </rPh>
    <rPh sb="14" eb="16">
      <t>コウチク</t>
    </rPh>
    <phoneticPr fontId="7"/>
  </si>
  <si>
    <t>里親委託推進事業</t>
    <rPh sb="0" eb="2">
      <t>サトオヤ</t>
    </rPh>
    <rPh sb="2" eb="4">
      <t>イタク</t>
    </rPh>
    <rPh sb="4" eb="6">
      <t>スイシン</t>
    </rPh>
    <rPh sb="6" eb="8">
      <t>ジギョウ</t>
    </rPh>
    <phoneticPr fontId="7"/>
  </si>
  <si>
    <t>重症心身障がい児訪問指導</t>
    <phoneticPr fontId="7"/>
  </si>
  <si>
    <t>公立保育所の運営</t>
    <phoneticPr fontId="7"/>
  </si>
  <si>
    <t>公立保育所における事故防止対策徹底のための職員体制の強化</t>
    <rPh sb="0" eb="2">
      <t>コウリツ</t>
    </rPh>
    <rPh sb="2" eb="4">
      <t>ホイク</t>
    </rPh>
    <rPh sb="4" eb="5">
      <t>ショ</t>
    </rPh>
    <rPh sb="9" eb="11">
      <t>ジコ</t>
    </rPh>
    <rPh sb="11" eb="13">
      <t>ボウシ</t>
    </rPh>
    <rPh sb="13" eb="15">
      <t>タイサク</t>
    </rPh>
    <rPh sb="15" eb="17">
      <t>テッテイ</t>
    </rPh>
    <rPh sb="21" eb="25">
      <t>ショクインタイセイ</t>
    </rPh>
    <rPh sb="26" eb="28">
      <t>キョウカ</t>
    </rPh>
    <phoneticPr fontId="7"/>
  </si>
  <si>
    <t>ひとり親家庭専門学校等受験対策事業</t>
  </si>
  <si>
    <t>保育企画課他</t>
    <rPh sb="0" eb="2">
      <t>ホイク</t>
    </rPh>
    <rPh sb="2" eb="4">
      <t>キカク</t>
    </rPh>
    <rPh sb="4" eb="5">
      <t>カ</t>
    </rPh>
    <rPh sb="5" eb="6">
      <t>ホカ</t>
    </rPh>
    <phoneticPr fontId="6"/>
  </si>
  <si>
    <t>保育所運営課</t>
    <rPh sb="0" eb="2">
      <t>ホイク</t>
    </rPh>
    <rPh sb="2" eb="3">
      <t>ショ</t>
    </rPh>
    <rPh sb="3" eb="5">
      <t>ウンエイ</t>
    </rPh>
    <rPh sb="5" eb="6">
      <t>カ</t>
    </rPh>
    <phoneticPr fontId="7"/>
  </si>
  <si>
    <t>管理課（幼稚園）</t>
    <rPh sb="0" eb="2">
      <t>カンリ</t>
    </rPh>
    <rPh sb="2" eb="3">
      <t>カ</t>
    </rPh>
    <rPh sb="4" eb="7">
      <t>ヨウチエン</t>
    </rPh>
    <phoneticPr fontId="7"/>
  </si>
  <si>
    <t>施設入所児童等処遇向上援護費</t>
    <rPh sb="2" eb="4">
      <t>ニュウショ</t>
    </rPh>
    <rPh sb="4" eb="6">
      <t>ジドウ</t>
    </rPh>
    <rPh sb="6" eb="7">
      <t>トウ</t>
    </rPh>
    <rPh sb="7" eb="9">
      <t>ショグウ</t>
    </rPh>
    <rPh sb="9" eb="11">
      <t>コウジョウ</t>
    </rPh>
    <rPh sb="11" eb="13">
      <t>エンゴ</t>
    </rPh>
    <rPh sb="13" eb="14">
      <t>ヒ</t>
    </rPh>
    <phoneticPr fontId="7"/>
  </si>
  <si>
    <t>保育企画課
保育・幼児教育センター</t>
    <rPh sb="0" eb="2">
      <t>ホイク</t>
    </rPh>
    <rPh sb="2" eb="4">
      <t>キカク</t>
    </rPh>
    <rPh sb="4" eb="5">
      <t>カ</t>
    </rPh>
    <rPh sb="6" eb="8">
      <t>ホイク</t>
    </rPh>
    <rPh sb="9" eb="11">
      <t>ヨウジ</t>
    </rPh>
    <rPh sb="11" eb="13">
      <t>キョウイク</t>
    </rPh>
    <phoneticPr fontId="6"/>
  </si>
  <si>
    <t>保育企画課</t>
    <phoneticPr fontId="7"/>
  </si>
  <si>
    <t>助産施設措置費</t>
    <phoneticPr fontId="7"/>
  </si>
  <si>
    <t>母子生活支援施設措置費</t>
    <phoneticPr fontId="7"/>
  </si>
  <si>
    <t>入所施設等措置費</t>
    <phoneticPr fontId="7"/>
  </si>
  <si>
    <t>施設入所児童等保護育成事業</t>
    <rPh sb="2" eb="4">
      <t>ニュウショ</t>
    </rPh>
    <rPh sb="4" eb="6">
      <t>ジドウ</t>
    </rPh>
    <rPh sb="6" eb="7">
      <t>トウ</t>
    </rPh>
    <rPh sb="7" eb="9">
      <t>ホゴ</t>
    </rPh>
    <rPh sb="9" eb="11">
      <t>イクセイ</t>
    </rPh>
    <rPh sb="11" eb="13">
      <t>ジギョウ</t>
    </rPh>
    <phoneticPr fontId="7"/>
  </si>
  <si>
    <t>5-1-2</t>
    <phoneticPr fontId="7"/>
  </si>
  <si>
    <t>実費徴収に係る補足給付事業</t>
    <rPh sb="0" eb="2">
      <t>ジッピ</t>
    </rPh>
    <rPh sb="2" eb="4">
      <t>チョウシュウ</t>
    </rPh>
    <rPh sb="5" eb="6">
      <t>カカ</t>
    </rPh>
    <rPh sb="7" eb="9">
      <t>ホソク</t>
    </rPh>
    <rPh sb="9" eb="11">
      <t>キュウフ</t>
    </rPh>
    <rPh sb="11" eb="13">
      <t>ジギョウ</t>
    </rPh>
    <phoneticPr fontId="7"/>
  </si>
  <si>
    <t>　　うち大阪市幼稚園等振興事業</t>
    <rPh sb="10" eb="11">
      <t>トウ</t>
    </rPh>
    <phoneticPr fontId="7"/>
  </si>
  <si>
    <t>新生児聴覚検査事業</t>
    <rPh sb="0" eb="3">
      <t>シンセイジ</t>
    </rPh>
    <rPh sb="3" eb="5">
      <t>チョウカク</t>
    </rPh>
    <rPh sb="5" eb="7">
      <t>ケンサ</t>
    </rPh>
    <rPh sb="7" eb="9">
      <t>ジギョウ</t>
    </rPh>
    <phoneticPr fontId="7"/>
  </si>
  <si>
    <t>公立保育所リフレッシュ事業</t>
    <rPh sb="0" eb="2">
      <t>コウリツ</t>
    </rPh>
    <rPh sb="2" eb="4">
      <t>ホイク</t>
    </rPh>
    <rPh sb="4" eb="5">
      <t>ショ</t>
    </rPh>
    <rPh sb="11" eb="13">
      <t>ジギョウ</t>
    </rPh>
    <phoneticPr fontId="7"/>
  </si>
  <si>
    <t>男女共同参画センター子育て活動支援館</t>
    <rPh sb="0" eb="2">
      <t>ダンジョ</t>
    </rPh>
    <rPh sb="2" eb="4">
      <t>キョウドウ</t>
    </rPh>
    <rPh sb="4" eb="6">
      <t>サンカク</t>
    </rPh>
    <rPh sb="10" eb="12">
      <t>コソダ</t>
    </rPh>
    <rPh sb="13" eb="15">
      <t>カツドウ</t>
    </rPh>
    <rPh sb="15" eb="17">
      <t>シエン</t>
    </rPh>
    <rPh sb="17" eb="18">
      <t>カン</t>
    </rPh>
    <phoneticPr fontId="7"/>
  </si>
  <si>
    <t>阿武山学園の機能強化</t>
    <rPh sb="0" eb="2">
      <t>アブ</t>
    </rPh>
    <rPh sb="2" eb="3">
      <t>ヤマ</t>
    </rPh>
    <rPh sb="3" eb="5">
      <t>ガクエン</t>
    </rPh>
    <rPh sb="6" eb="8">
      <t>キノウ</t>
    </rPh>
    <rPh sb="8" eb="10">
      <t>キョウカ</t>
    </rPh>
    <phoneticPr fontId="7"/>
  </si>
  <si>
    <t>　　うち保育企画課</t>
    <rPh sb="4" eb="6">
      <t>ホイク</t>
    </rPh>
    <rPh sb="6" eb="8">
      <t>キカク</t>
    </rPh>
    <rPh sb="8" eb="9">
      <t>カ</t>
    </rPh>
    <phoneticPr fontId="7"/>
  </si>
  <si>
    <t>新規事業</t>
    <rPh sb="0" eb="2">
      <t>シンキ</t>
    </rPh>
    <rPh sb="2" eb="4">
      <t>ジギョウ</t>
    </rPh>
    <phoneticPr fontId="7"/>
  </si>
  <si>
    <t>目</t>
    <rPh sb="0" eb="1">
      <t>モク</t>
    </rPh>
    <phoneticPr fontId="7"/>
  </si>
  <si>
    <t>施設退所児童自立生活支援事業</t>
    <phoneticPr fontId="7"/>
  </si>
  <si>
    <t>ひとり親家庭等就業自立支援サポート体制強化事業</t>
    <phoneticPr fontId="7"/>
  </si>
  <si>
    <t>ひとり親家庭専門学校等受験対策事業</t>
    <phoneticPr fontId="7"/>
  </si>
  <si>
    <t>愛光会館運営費</t>
    <phoneticPr fontId="7"/>
  </si>
  <si>
    <t>ひとり親家庭等日常生活支援事業</t>
    <phoneticPr fontId="7"/>
  </si>
  <si>
    <t>緊急母子一時保護事業</t>
    <phoneticPr fontId="7"/>
  </si>
  <si>
    <t>特別支援教育の充実</t>
    <rPh sb="0" eb="2">
      <t>トクベツ</t>
    </rPh>
    <rPh sb="2" eb="4">
      <t>シエン</t>
    </rPh>
    <rPh sb="4" eb="6">
      <t>キョウイク</t>
    </rPh>
    <rPh sb="7" eb="9">
      <t>ジュウジツ</t>
    </rPh>
    <phoneticPr fontId="7"/>
  </si>
  <si>
    <t>5-1-2</t>
    <phoneticPr fontId="7"/>
  </si>
  <si>
    <t>保育サービス第三者評価受審促進事業</t>
    <rPh sb="0" eb="2">
      <t>ホイク</t>
    </rPh>
    <rPh sb="6" eb="7">
      <t>ダイ</t>
    </rPh>
    <rPh sb="7" eb="9">
      <t>サンシャ</t>
    </rPh>
    <rPh sb="9" eb="11">
      <t>ヒョウカ</t>
    </rPh>
    <rPh sb="11" eb="13">
      <t>ジュシン</t>
    </rPh>
    <rPh sb="13" eb="15">
      <t>ソクシン</t>
    </rPh>
    <rPh sb="15" eb="17">
      <t>ジギョウ</t>
    </rPh>
    <phoneticPr fontId="6"/>
  </si>
  <si>
    <t>出</t>
    <rPh sb="0" eb="1">
      <t>デ</t>
    </rPh>
    <phoneticPr fontId="7"/>
  </si>
  <si>
    <t>保育・幼児教育センター事業</t>
    <rPh sb="0" eb="2">
      <t>ホイク</t>
    </rPh>
    <rPh sb="3" eb="5">
      <t>ヨウジ</t>
    </rPh>
    <rPh sb="5" eb="7">
      <t>キョウイク</t>
    </rPh>
    <rPh sb="11" eb="13">
      <t>ジギョウ</t>
    </rPh>
    <phoneticPr fontId="7"/>
  </si>
  <si>
    <t>複数目にまたがる区分名の事業について</t>
    <rPh sb="0" eb="2">
      <t>フクスウ</t>
    </rPh>
    <rPh sb="2" eb="3">
      <t>モク</t>
    </rPh>
    <rPh sb="8" eb="10">
      <t>クブン</t>
    </rPh>
    <rPh sb="10" eb="11">
      <t>メイ</t>
    </rPh>
    <rPh sb="12" eb="14">
      <t>ジギョウ</t>
    </rPh>
    <phoneticPr fontId="7"/>
  </si>
  <si>
    <t>区分名（公表用事業名）</t>
    <rPh sb="0" eb="2">
      <t>クブン</t>
    </rPh>
    <rPh sb="2" eb="3">
      <t>メイ</t>
    </rPh>
    <rPh sb="4" eb="6">
      <t>コウヒョウ</t>
    </rPh>
    <rPh sb="6" eb="7">
      <t>ヨウ</t>
    </rPh>
    <rPh sb="7" eb="9">
      <t>ジギョウ</t>
    </rPh>
    <rPh sb="9" eb="10">
      <t>メイ</t>
    </rPh>
    <phoneticPr fontId="7"/>
  </si>
  <si>
    <t>私立幼稚園就園奨励費補助事業（無償化分のみ）</t>
    <rPh sb="0" eb="2">
      <t>シリツ</t>
    </rPh>
    <rPh sb="2" eb="5">
      <t>ヨウチエン</t>
    </rPh>
    <rPh sb="5" eb="6">
      <t>ジュ</t>
    </rPh>
    <rPh sb="6" eb="7">
      <t>エン</t>
    </rPh>
    <rPh sb="7" eb="9">
      <t>ショウレイ</t>
    </rPh>
    <rPh sb="9" eb="10">
      <t>ヒ</t>
    </rPh>
    <rPh sb="10" eb="12">
      <t>ホジョ</t>
    </rPh>
    <rPh sb="12" eb="14">
      <t>ジギョウ</t>
    </rPh>
    <rPh sb="15" eb="18">
      <t>ムショウカ</t>
    </rPh>
    <rPh sb="18" eb="19">
      <t>ブン</t>
    </rPh>
    <phoneticPr fontId="7"/>
  </si>
  <si>
    <t>子どものための教育・保育給付費（無償化分のみ）</t>
    <rPh sb="0" eb="1">
      <t>コ</t>
    </rPh>
    <rPh sb="7" eb="9">
      <t>キョウイク</t>
    </rPh>
    <rPh sb="10" eb="12">
      <t>ホイク</t>
    </rPh>
    <rPh sb="12" eb="14">
      <t>キュウフ</t>
    </rPh>
    <rPh sb="14" eb="15">
      <t>ヒ</t>
    </rPh>
    <rPh sb="16" eb="19">
      <t>ムショウカ</t>
    </rPh>
    <rPh sb="19" eb="20">
      <t>ブン</t>
    </rPh>
    <phoneticPr fontId="7"/>
  </si>
  <si>
    <t>児童委員費用弁償等</t>
    <phoneticPr fontId="7"/>
  </si>
  <si>
    <t>家庭児童相談運営費</t>
    <phoneticPr fontId="7"/>
  </si>
  <si>
    <t>子育ていろいろ便利帳</t>
    <phoneticPr fontId="7"/>
  </si>
  <si>
    <t>障がい児保育事業</t>
    <phoneticPr fontId="7"/>
  </si>
  <si>
    <t>乳児家庭全戸訪問事業</t>
    <phoneticPr fontId="7"/>
  </si>
  <si>
    <t>子どもを守る地域ネットワーク機能強化事業</t>
    <phoneticPr fontId="7"/>
  </si>
  <si>
    <t>利用者支援事業（子ども・子育て支援推進）</t>
    <phoneticPr fontId="7"/>
  </si>
  <si>
    <t>子育て活動支援事業</t>
    <phoneticPr fontId="7"/>
  </si>
  <si>
    <t>地域子育て支援拠点事業</t>
    <phoneticPr fontId="7"/>
  </si>
  <si>
    <t>子どものショートステイ事業</t>
    <phoneticPr fontId="7"/>
  </si>
  <si>
    <t>養育支援訪問事業</t>
    <phoneticPr fontId="7"/>
  </si>
  <si>
    <t>民間保育所改修等事業補助金</t>
    <phoneticPr fontId="7"/>
  </si>
  <si>
    <t>ブックスタート事業</t>
    <phoneticPr fontId="7"/>
  </si>
  <si>
    <t>あいりん特別保育対策事業</t>
    <phoneticPr fontId="7"/>
  </si>
  <si>
    <t>あいりん児童健全育成事業</t>
    <phoneticPr fontId="7"/>
  </si>
  <si>
    <t>施設入所児童等処遇向上援護費</t>
    <phoneticPr fontId="7"/>
  </si>
  <si>
    <t>施設入所児童等保護育成事業</t>
    <phoneticPr fontId="7"/>
  </si>
  <si>
    <t>児童養護施設等の職員の確保及び資質向上事業</t>
    <phoneticPr fontId="7"/>
  </si>
  <si>
    <t>児童養護施設定数外職員配置補助</t>
    <phoneticPr fontId="7"/>
  </si>
  <si>
    <t>児童養護施設等整備事業</t>
    <phoneticPr fontId="7"/>
  </si>
  <si>
    <t>児童養護施設等防犯対策強化整備事業</t>
    <phoneticPr fontId="7"/>
  </si>
  <si>
    <t>訪問指導事業</t>
    <phoneticPr fontId="7"/>
  </si>
  <si>
    <t>不妊に悩む方への特定治療支援事業</t>
    <phoneticPr fontId="7"/>
  </si>
  <si>
    <t>乳児一般健康診査事業</t>
    <phoneticPr fontId="7"/>
  </si>
  <si>
    <t>健康診査・保健指導事業</t>
    <phoneticPr fontId="7"/>
  </si>
  <si>
    <t>歯科健康診査・保健指導事業</t>
    <phoneticPr fontId="7"/>
  </si>
  <si>
    <t>啓発・予防・健康教育事業</t>
    <phoneticPr fontId="7"/>
  </si>
  <si>
    <t>産後ケア事業（妊娠・出産包括支援事業）</t>
    <phoneticPr fontId="7"/>
  </si>
  <si>
    <t>母子保健事業実施経費</t>
    <phoneticPr fontId="7"/>
  </si>
  <si>
    <t>障がい児保育対策</t>
    <phoneticPr fontId="7"/>
  </si>
  <si>
    <t>長谷川羽曳野学園改修工事</t>
    <phoneticPr fontId="7"/>
  </si>
  <si>
    <t>児童養護施設等建築物等改修工事</t>
    <phoneticPr fontId="7"/>
  </si>
  <si>
    <t>施設退所児童自立生活支援事業
（施設退所児童等自立支援コーディネーター事業）</t>
    <phoneticPr fontId="7"/>
  </si>
  <si>
    <t>市立幼稚園耐震改修工事（修理工事報告等）</t>
    <phoneticPr fontId="7"/>
  </si>
  <si>
    <t>児童虐待対策の推進
（こども相談センターの体制強化）</t>
    <phoneticPr fontId="7"/>
  </si>
  <si>
    <t>児童虐待対策の推進
（医療的機能強化事業）</t>
    <phoneticPr fontId="7"/>
  </si>
  <si>
    <t>児童虐待対策の推進
（スーパーバイズ・権利擁護機能強化事業）</t>
    <phoneticPr fontId="7"/>
  </si>
  <si>
    <t>児童虐待対策の推進
（虐待通告・安全確認事業）</t>
    <phoneticPr fontId="7"/>
  </si>
  <si>
    <t>児童虐待対策の推進
（家族再統合支援事業）</t>
    <phoneticPr fontId="7"/>
  </si>
  <si>
    <t>児童虐待対策の推進
（未成年後見人支援事業）</t>
    <phoneticPr fontId="7"/>
  </si>
  <si>
    <t>こども相談センター運営管理費</t>
    <phoneticPr fontId="7"/>
  </si>
  <si>
    <t>一時保護所費</t>
    <phoneticPr fontId="7"/>
  </si>
  <si>
    <r>
      <t xml:space="preserve">児童虐待対策の促進
</t>
    </r>
    <r>
      <rPr>
        <sz val="8"/>
        <rFont val="ＭＳ Ｐゴシック"/>
        <family val="3"/>
        <charset val="128"/>
      </rPr>
      <t>（児童家庭支援センター運営事業）</t>
    </r>
    <phoneticPr fontId="7"/>
  </si>
  <si>
    <r>
      <t xml:space="preserve">児童虐待対策の促進
</t>
    </r>
    <r>
      <rPr>
        <sz val="8"/>
        <rFont val="ＭＳ Ｐゴシック"/>
        <family val="3"/>
        <charset val="128"/>
      </rPr>
      <t>（児童虐待防止対策研修事業）</t>
    </r>
    <phoneticPr fontId="7"/>
  </si>
  <si>
    <r>
      <t xml:space="preserve">児童虐待対策の促進
</t>
    </r>
    <r>
      <rPr>
        <sz val="8"/>
        <rFont val="ＭＳ Ｐゴシック"/>
        <family val="3"/>
        <charset val="128"/>
      </rPr>
      <t>（児童虐待防止・オレンジリボンキャンペーン）</t>
    </r>
    <rPh sb="11" eb="13">
      <t>ジドウ</t>
    </rPh>
    <rPh sb="13" eb="15">
      <t>ギャクタイ</t>
    </rPh>
    <rPh sb="15" eb="17">
      <t>ボウシ</t>
    </rPh>
    <phoneticPr fontId="7"/>
  </si>
  <si>
    <t>スクールカウンセラー事業</t>
    <phoneticPr fontId="7"/>
  </si>
  <si>
    <t>大阪市こどもサポートネット（コーディネーター配置）</t>
    <rPh sb="0" eb="3">
      <t>オオサカシ</t>
    </rPh>
    <rPh sb="22" eb="24">
      <t>ハイチ</t>
    </rPh>
    <phoneticPr fontId="7"/>
  </si>
  <si>
    <t>市設建築物の緊急安全対策等（民間保育所）</t>
    <rPh sb="0" eb="1">
      <t>シ</t>
    </rPh>
    <rPh sb="1" eb="2">
      <t>セツ</t>
    </rPh>
    <rPh sb="2" eb="4">
      <t>ケンチク</t>
    </rPh>
    <rPh sb="4" eb="5">
      <t>ブツ</t>
    </rPh>
    <rPh sb="6" eb="8">
      <t>キンキュウ</t>
    </rPh>
    <rPh sb="8" eb="10">
      <t>アンゼン</t>
    </rPh>
    <rPh sb="10" eb="12">
      <t>タイサク</t>
    </rPh>
    <rPh sb="12" eb="13">
      <t>トウ</t>
    </rPh>
    <rPh sb="14" eb="16">
      <t>ミンカン</t>
    </rPh>
    <rPh sb="16" eb="18">
      <t>ホイク</t>
    </rPh>
    <rPh sb="18" eb="19">
      <t>ショ</t>
    </rPh>
    <phoneticPr fontId="6"/>
  </si>
  <si>
    <t>市設建築物の緊急安全対策等（子育て活動支援事業）</t>
    <rPh sb="0" eb="1">
      <t>シ</t>
    </rPh>
    <rPh sb="1" eb="2">
      <t>セツ</t>
    </rPh>
    <rPh sb="2" eb="4">
      <t>ケンチク</t>
    </rPh>
    <rPh sb="4" eb="5">
      <t>ブツ</t>
    </rPh>
    <rPh sb="6" eb="8">
      <t>キンキュウ</t>
    </rPh>
    <rPh sb="8" eb="10">
      <t>アンゼン</t>
    </rPh>
    <rPh sb="10" eb="12">
      <t>タイサク</t>
    </rPh>
    <rPh sb="12" eb="13">
      <t>トウ</t>
    </rPh>
    <rPh sb="14" eb="16">
      <t>コソダ</t>
    </rPh>
    <rPh sb="17" eb="19">
      <t>カツドウ</t>
    </rPh>
    <rPh sb="19" eb="21">
      <t>シエン</t>
    </rPh>
    <rPh sb="21" eb="23">
      <t>ジギョウ</t>
    </rPh>
    <phoneticPr fontId="6"/>
  </si>
  <si>
    <t>こども支援ネットワーク事業</t>
    <rPh sb="3" eb="5">
      <t>シエン</t>
    </rPh>
    <rPh sb="11" eb="13">
      <t>ジギョウ</t>
    </rPh>
    <phoneticPr fontId="7"/>
  </si>
  <si>
    <t>5-2-6</t>
  </si>
  <si>
    <t>児童相談所の機能強化</t>
  </si>
  <si>
    <t>市設建築物の緊急安全対策等</t>
  </si>
  <si>
    <t>5-4-1</t>
  </si>
  <si>
    <t>5-1-2</t>
  </si>
  <si>
    <t>赤ちゃんの駅事業</t>
    <rPh sb="0" eb="1">
      <t>アカ</t>
    </rPh>
    <rPh sb="5" eb="6">
      <t>エキ</t>
    </rPh>
    <rPh sb="6" eb="8">
      <t>ジギョウ</t>
    </rPh>
    <phoneticPr fontId="7"/>
  </si>
  <si>
    <t>5-2-5</t>
  </si>
  <si>
    <t>5-2-2</t>
  </si>
  <si>
    <t>公立保育所木製製品の整備促進</t>
    <rPh sb="0" eb="2">
      <t>コウリツ</t>
    </rPh>
    <rPh sb="2" eb="4">
      <t>ホイク</t>
    </rPh>
    <rPh sb="4" eb="5">
      <t>ショ</t>
    </rPh>
    <phoneticPr fontId="7"/>
  </si>
  <si>
    <t>5-2-4</t>
  </si>
  <si>
    <t>児童福祉審議会経費（里親審査部会等）</t>
    <rPh sb="0" eb="2">
      <t>ジドウ</t>
    </rPh>
    <rPh sb="2" eb="4">
      <t>フクシ</t>
    </rPh>
    <rPh sb="10" eb="12">
      <t>サトオヤ</t>
    </rPh>
    <rPh sb="12" eb="14">
      <t>シンサ</t>
    </rPh>
    <rPh sb="14" eb="16">
      <t>ブカイ</t>
    </rPh>
    <rPh sb="16" eb="17">
      <t>トウ</t>
    </rPh>
    <phoneticPr fontId="7"/>
  </si>
  <si>
    <t>児童福祉審議会経費（保育事業認可部会等）</t>
    <rPh sb="0" eb="2">
      <t>ジドウ</t>
    </rPh>
    <rPh sb="10" eb="12">
      <t>ホイク</t>
    </rPh>
    <rPh sb="12" eb="14">
      <t>ジギョウ</t>
    </rPh>
    <rPh sb="14" eb="16">
      <t>ニンカ</t>
    </rPh>
    <rPh sb="16" eb="18">
      <t>ブカイ</t>
    </rPh>
    <rPh sb="18" eb="19">
      <t>トウ</t>
    </rPh>
    <phoneticPr fontId="7"/>
  </si>
  <si>
    <t>児童養護施設等整備事業</t>
    <phoneticPr fontId="7"/>
  </si>
  <si>
    <t>一斉メール配信等業務委託</t>
    <phoneticPr fontId="7"/>
  </si>
  <si>
    <t>地域子育て支援の推進</t>
    <rPh sb="0" eb="2">
      <t>チイキ</t>
    </rPh>
    <rPh sb="2" eb="4">
      <t>コソダ</t>
    </rPh>
    <rPh sb="5" eb="7">
      <t>シエン</t>
    </rPh>
    <rPh sb="8" eb="10">
      <t>スイシン</t>
    </rPh>
    <phoneticPr fontId="3"/>
  </si>
  <si>
    <t>市設建築物の緊急安全対策等</t>
    <phoneticPr fontId="7"/>
  </si>
  <si>
    <t>市設建築物の緊急安全対策等</t>
    <rPh sb="0" eb="1">
      <t>シ</t>
    </rPh>
    <rPh sb="1" eb="2">
      <t>セツ</t>
    </rPh>
    <rPh sb="2" eb="5">
      <t>ケンチクブツ</t>
    </rPh>
    <rPh sb="6" eb="8">
      <t>キンキュウ</t>
    </rPh>
    <rPh sb="8" eb="10">
      <t>アンゼン</t>
    </rPh>
    <rPh sb="10" eb="12">
      <t>タイサク</t>
    </rPh>
    <rPh sb="12" eb="13">
      <t>トウ</t>
    </rPh>
    <phoneticPr fontId="7"/>
  </si>
  <si>
    <t>-</t>
    <phoneticPr fontId="7"/>
  </si>
  <si>
    <t>-</t>
    <phoneticPr fontId="7"/>
  </si>
  <si>
    <t>医療助成システム運用経費</t>
    <rPh sb="0" eb="2">
      <t>イリョウ</t>
    </rPh>
    <rPh sb="2" eb="4">
      <t>ジョセイ</t>
    </rPh>
    <phoneticPr fontId="7"/>
  </si>
  <si>
    <t>総合福祉システム運用経費</t>
    <rPh sb="0" eb="2">
      <t>ソウゴウ</t>
    </rPh>
    <rPh sb="2" eb="4">
      <t>フクシ</t>
    </rPh>
    <phoneticPr fontId="7"/>
  </si>
  <si>
    <t>市設建築物の緊急安全対策等
（医療助成費等償還事務センター）</t>
    <rPh sb="15" eb="17">
      <t>イリョウ</t>
    </rPh>
    <rPh sb="17" eb="19">
      <t>ジョセイ</t>
    </rPh>
    <rPh sb="19" eb="20">
      <t>ヒ</t>
    </rPh>
    <rPh sb="20" eb="21">
      <t>トウ</t>
    </rPh>
    <rPh sb="21" eb="23">
      <t>ショウカン</t>
    </rPh>
    <rPh sb="23" eb="25">
      <t>ジム</t>
    </rPh>
    <phoneticPr fontId="3"/>
  </si>
  <si>
    <t>不妊専門相談センター事業</t>
    <rPh sb="0" eb="2">
      <t>フニン</t>
    </rPh>
    <rPh sb="2" eb="4">
      <t>センモン</t>
    </rPh>
    <rPh sb="4" eb="6">
      <t>ソウダン</t>
    </rPh>
    <rPh sb="10" eb="12">
      <t>ジギョウ</t>
    </rPh>
    <phoneticPr fontId="3"/>
  </si>
  <si>
    <t>　　うち大阪市教育・保育施設等職員研修事業</t>
    <rPh sb="15" eb="17">
      <t>ショクイン</t>
    </rPh>
    <phoneticPr fontId="7"/>
  </si>
  <si>
    <t>児童福祉審議会経費</t>
    <rPh sb="0" eb="2">
      <t>ジドウ</t>
    </rPh>
    <rPh sb="2" eb="7">
      <t>フクシシンギカイ</t>
    </rPh>
    <rPh sb="7" eb="9">
      <t>ケイヒ</t>
    </rPh>
    <phoneticPr fontId="7"/>
  </si>
  <si>
    <t>児童福祉審議会経費</t>
    <rPh sb="0" eb="2">
      <t>ジドウ</t>
    </rPh>
    <rPh sb="2" eb="4">
      <t>フクシ</t>
    </rPh>
    <rPh sb="4" eb="7">
      <t>シンギカイ</t>
    </rPh>
    <rPh sb="7" eb="9">
      <t>ケイヒ</t>
    </rPh>
    <phoneticPr fontId="7"/>
  </si>
  <si>
    <t>市設建築物の緊急安全対策等</t>
    <phoneticPr fontId="7"/>
  </si>
  <si>
    <t>市設建築物の緊急安全対策等</t>
    <phoneticPr fontId="7"/>
  </si>
  <si>
    <t>養子縁組民間あっせん機関育成事業</t>
    <rPh sb="0" eb="2">
      <t>ヨウシ</t>
    </rPh>
    <rPh sb="2" eb="4">
      <t>エングミ</t>
    </rPh>
    <rPh sb="4" eb="6">
      <t>ミンカン</t>
    </rPh>
    <rPh sb="10" eb="12">
      <t>キカン</t>
    </rPh>
    <rPh sb="12" eb="14">
      <t>イクセイ</t>
    </rPh>
    <rPh sb="14" eb="16">
      <t>ジギョウ</t>
    </rPh>
    <phoneticPr fontId="3"/>
  </si>
  <si>
    <t>市設建築物の緊急安全対策等（もと施設等）</t>
    <rPh sb="16" eb="18">
      <t>シセツ</t>
    </rPh>
    <rPh sb="18" eb="19">
      <t>トウ</t>
    </rPh>
    <phoneticPr fontId="7"/>
  </si>
  <si>
    <t>管理課　他</t>
    <rPh sb="0" eb="3">
      <t>カンリカ</t>
    </rPh>
    <rPh sb="4" eb="5">
      <t>ホカ</t>
    </rPh>
    <phoneticPr fontId="6"/>
  </si>
  <si>
    <t>管理課　他</t>
    <rPh sb="0" eb="3">
      <t>カンリカ</t>
    </rPh>
    <rPh sb="4" eb="5">
      <t>ホカ</t>
    </rPh>
    <phoneticPr fontId="7"/>
  </si>
  <si>
    <t>公立保育所における保護者負担軽減のための紙おむつ処理経費</t>
    <rPh sb="9" eb="12">
      <t>ホゴシャ</t>
    </rPh>
    <rPh sb="12" eb="14">
      <t>フタン</t>
    </rPh>
    <rPh sb="14" eb="16">
      <t>ケイゲン</t>
    </rPh>
    <rPh sb="20" eb="21">
      <t>カミ</t>
    </rPh>
    <rPh sb="24" eb="26">
      <t>ショリ</t>
    </rPh>
    <rPh sb="26" eb="28">
      <t>ケイヒ</t>
    </rPh>
    <phoneticPr fontId="7"/>
  </si>
  <si>
    <t>幼児給食提供事業</t>
    <rPh sb="2" eb="4">
      <t>キュウショク</t>
    </rPh>
    <phoneticPr fontId="7"/>
  </si>
  <si>
    <t>公立保育所運営委託事業</t>
    <phoneticPr fontId="7"/>
  </si>
  <si>
    <t>未就園児等全戸訪問事業</t>
    <rPh sb="0" eb="4">
      <t>ミシュウエンジ</t>
    </rPh>
    <rPh sb="4" eb="5">
      <t>トウ</t>
    </rPh>
    <rPh sb="5" eb="7">
      <t>ゼンコ</t>
    </rPh>
    <rPh sb="7" eb="9">
      <t>ホウモン</t>
    </rPh>
    <rPh sb="9" eb="11">
      <t>ジギョウ</t>
    </rPh>
    <phoneticPr fontId="7"/>
  </si>
  <si>
    <t>未就園児等全戸訪問事業</t>
    <rPh sb="0" eb="4">
      <t>ミシュウエンジ</t>
    </rPh>
    <rPh sb="4" eb="5">
      <t>トウ</t>
    </rPh>
    <rPh sb="5" eb="7">
      <t>ゼンコ</t>
    </rPh>
    <rPh sb="7" eb="9">
      <t>ホウモン</t>
    </rPh>
    <rPh sb="9" eb="11">
      <t>ジギョウ</t>
    </rPh>
    <phoneticPr fontId="3"/>
  </si>
  <si>
    <t>養子縁組民間あっせん機関育成事業</t>
    <phoneticPr fontId="7"/>
  </si>
  <si>
    <t>赤ちゃんへの気持ち質問事業</t>
    <rPh sb="0" eb="1">
      <t>アカ</t>
    </rPh>
    <rPh sb="6" eb="8">
      <t>キモ</t>
    </rPh>
    <rPh sb="9" eb="11">
      <t>シツモン</t>
    </rPh>
    <rPh sb="11" eb="13">
      <t>ジギョウ</t>
    </rPh>
    <phoneticPr fontId="3"/>
  </si>
  <si>
    <t>赤ちゃんへの気持ち質問事業</t>
    <rPh sb="0" eb="1">
      <t>アカ</t>
    </rPh>
    <rPh sb="6" eb="8">
      <t>キモ</t>
    </rPh>
    <rPh sb="9" eb="11">
      <t>シツモン</t>
    </rPh>
    <rPh sb="11" eb="13">
      <t>ジギョウ</t>
    </rPh>
    <phoneticPr fontId="7"/>
  </si>
  <si>
    <t>不妊専門相談センター事業</t>
    <rPh sb="0" eb="2">
      <t>フニン</t>
    </rPh>
    <rPh sb="2" eb="4">
      <t>センモン</t>
    </rPh>
    <rPh sb="4" eb="6">
      <t>ソウダン</t>
    </rPh>
    <rPh sb="10" eb="12">
      <t>ジギョウ</t>
    </rPh>
    <phoneticPr fontId="7"/>
  </si>
  <si>
    <t>こども・青少年施策推進事業</t>
    <phoneticPr fontId="7"/>
  </si>
  <si>
    <t>保育企画課
管理課（幼稚園）</t>
    <rPh sb="0" eb="2">
      <t>ホイク</t>
    </rPh>
    <rPh sb="2" eb="4">
      <t>キカク</t>
    </rPh>
    <rPh sb="4" eb="5">
      <t>カ</t>
    </rPh>
    <phoneticPr fontId="6"/>
  </si>
  <si>
    <t>増  減</t>
    <rPh sb="0" eb="1">
      <t>ゾウ</t>
    </rPh>
    <rPh sb="3" eb="4">
      <t>ゲン</t>
    </rPh>
    <phoneticPr fontId="6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</si>
  <si>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6"/>
  </si>
  <si>
    <t>算 定 ②</t>
    <rPh sb="0" eb="1">
      <t>サン</t>
    </rPh>
    <rPh sb="2" eb="3">
      <t>サダム</t>
    </rPh>
    <phoneticPr fontId="6"/>
  </si>
  <si>
    <t>社会的養護体制の推進</t>
    <rPh sb="0" eb="3">
      <t>シャカイテキ</t>
    </rPh>
    <rPh sb="3" eb="5">
      <t>ヨウゴ</t>
    </rPh>
    <rPh sb="5" eb="7">
      <t>タイセイ</t>
    </rPh>
    <rPh sb="8" eb="10">
      <t>スイシン</t>
    </rPh>
    <phoneticPr fontId="7"/>
  </si>
  <si>
    <t>市設建築物の緊急安全対策等（森ノ宮ピロティホール）</t>
    <phoneticPr fontId="7"/>
  </si>
  <si>
    <t>市設建築物の緊急安全対策等（もと施設等）</t>
    <phoneticPr fontId="7"/>
  </si>
  <si>
    <t>市設建築物の緊急安全対策等（民間保育所）</t>
    <phoneticPr fontId="7"/>
  </si>
  <si>
    <t>市設建築物の緊急安全対策等（子育て活動支援事業）</t>
    <phoneticPr fontId="7"/>
  </si>
  <si>
    <t>養子縁組民間あっせん機関育成事業</t>
    <phoneticPr fontId="7"/>
  </si>
  <si>
    <t>市設建築物の緊急安全対策等（医療助成費等償還事務センター）</t>
    <phoneticPr fontId="7"/>
  </si>
  <si>
    <t>市設建築物の緊急安全対策等（公立保育所）</t>
    <phoneticPr fontId="7"/>
  </si>
  <si>
    <t>市設建築物の緊急安全対策等（児童養護施設）</t>
    <phoneticPr fontId="7"/>
  </si>
  <si>
    <t>私立幼稚園就園奨励費補助事業</t>
    <phoneticPr fontId="7"/>
  </si>
  <si>
    <t>幼児教育の無償化（給付費・就園奨励費除く）</t>
    <phoneticPr fontId="7"/>
  </si>
  <si>
    <t>※後で名称変更します</t>
    <rPh sb="1" eb="2">
      <t>アト</t>
    </rPh>
    <rPh sb="3" eb="5">
      <t>メイショウ</t>
    </rPh>
    <rPh sb="5" eb="7">
      <t>ヘンコウ</t>
    </rPh>
    <phoneticPr fontId="7"/>
  </si>
  <si>
    <t>市設建築物の緊急安全対策等（母子父子福祉センター・医療助成費等償還事務センター）</t>
    <phoneticPr fontId="7"/>
  </si>
  <si>
    <t>男女共同参画センター子育て活動支援館</t>
    <phoneticPr fontId="7"/>
  </si>
  <si>
    <t>市設建築物の緊急安全対策等（市立幼稚園）</t>
    <phoneticPr fontId="7"/>
  </si>
  <si>
    <t>市設建築物の緊急安全対策等（青少年施設等）</t>
    <phoneticPr fontId="7"/>
  </si>
  <si>
    <t>養育費確保のトータルサポート事業</t>
    <rPh sb="3" eb="5">
      <t>カクホ</t>
    </rPh>
    <phoneticPr fontId="7"/>
  </si>
  <si>
    <t>養育費確保のトータルサポート事業</t>
    <phoneticPr fontId="7"/>
  </si>
  <si>
    <r>
      <t xml:space="preserve">施設退所児童自立生活支援事業
</t>
    </r>
    <r>
      <rPr>
        <sz val="9"/>
        <rFont val="ＭＳ Ｐゴシック"/>
        <family val="3"/>
        <charset val="128"/>
      </rPr>
      <t>（施設退所児童等自立支援コーディネーター事業）</t>
    </r>
    <rPh sb="0" eb="2">
      <t>シセツ</t>
    </rPh>
    <rPh sb="2" eb="4">
      <t>タイショ</t>
    </rPh>
    <rPh sb="4" eb="6">
      <t>ジドウ</t>
    </rPh>
    <rPh sb="6" eb="8">
      <t>ジリツ</t>
    </rPh>
    <rPh sb="8" eb="10">
      <t>セイカツ</t>
    </rPh>
    <rPh sb="10" eb="12">
      <t>シエン</t>
    </rPh>
    <rPh sb="12" eb="14">
      <t>ジギョウ</t>
    </rPh>
    <rPh sb="16" eb="18">
      <t>シセツ</t>
    </rPh>
    <rPh sb="18" eb="20">
      <t>タイショ</t>
    </rPh>
    <rPh sb="20" eb="22">
      <t>ジドウ</t>
    </rPh>
    <rPh sb="22" eb="23">
      <t>トウ</t>
    </rPh>
    <rPh sb="23" eb="25">
      <t>ジリツ</t>
    </rPh>
    <rPh sb="25" eb="27">
      <t>シエン</t>
    </rPh>
    <rPh sb="35" eb="37">
      <t>ジギョウ</t>
    </rPh>
    <phoneticPr fontId="7"/>
  </si>
  <si>
    <t>保育・幼児
教育センター</t>
    <rPh sb="0" eb="2">
      <t>ホイク</t>
    </rPh>
    <rPh sb="3" eb="5">
      <t>ヨウジ</t>
    </rPh>
    <rPh sb="6" eb="8">
      <t>キョウイク</t>
    </rPh>
    <phoneticPr fontId="7"/>
  </si>
  <si>
    <t>認可外保育施設にかかる幼児教育の無償化</t>
    <phoneticPr fontId="7"/>
  </si>
  <si>
    <t>認可外保育施設にかかる幼児教育の無償化</t>
    <rPh sb="0" eb="2">
      <t>ニンカ</t>
    </rPh>
    <rPh sb="2" eb="3">
      <t>ガイ</t>
    </rPh>
    <rPh sb="3" eb="5">
      <t>ホイク</t>
    </rPh>
    <rPh sb="5" eb="7">
      <t>シセツ</t>
    </rPh>
    <rPh sb="11" eb="13">
      <t>ヨウジ</t>
    </rPh>
    <rPh sb="13" eb="15">
      <t>キョウイク</t>
    </rPh>
    <rPh sb="16" eb="18">
      <t>ムショウ</t>
    </rPh>
    <rPh sb="18" eb="19">
      <t>カ</t>
    </rPh>
    <phoneticPr fontId="7"/>
  </si>
  <si>
    <t>市設建築物の緊急安全対策等（児童養護施設等）</t>
    <rPh sb="0" eb="1">
      <t>シ</t>
    </rPh>
    <rPh sb="1" eb="2">
      <t>セツ</t>
    </rPh>
    <rPh sb="2" eb="5">
      <t>ケンチクブツ</t>
    </rPh>
    <rPh sb="6" eb="8">
      <t>キンキュウ</t>
    </rPh>
    <rPh sb="8" eb="10">
      <t>アンゼン</t>
    </rPh>
    <rPh sb="10" eb="12">
      <t>タイサク</t>
    </rPh>
    <rPh sb="12" eb="13">
      <t>トウ</t>
    </rPh>
    <rPh sb="14" eb="16">
      <t>ジドウ</t>
    </rPh>
    <rPh sb="16" eb="18">
      <t>ヨウゴ</t>
    </rPh>
    <rPh sb="18" eb="20">
      <t>シセツ</t>
    </rPh>
    <rPh sb="20" eb="21">
      <t>トウ</t>
    </rPh>
    <phoneticPr fontId="3"/>
  </si>
  <si>
    <t>信太山青少年野外活動センター木製製品の整備促進事業</t>
    <rPh sb="0" eb="3">
      <t>シノダヤマ</t>
    </rPh>
    <rPh sb="3" eb="6">
      <t>セイショウネン</t>
    </rPh>
    <rPh sb="6" eb="8">
      <t>ヤガイ</t>
    </rPh>
    <rPh sb="8" eb="10">
      <t>カツドウ</t>
    </rPh>
    <rPh sb="14" eb="16">
      <t>モクセイ</t>
    </rPh>
    <rPh sb="16" eb="18">
      <t>セイヒン</t>
    </rPh>
    <rPh sb="19" eb="21">
      <t>セイビ</t>
    </rPh>
    <rPh sb="21" eb="23">
      <t>ソクシン</t>
    </rPh>
    <rPh sb="23" eb="25">
      <t>ジギョウ</t>
    </rPh>
    <phoneticPr fontId="7"/>
  </si>
  <si>
    <t>副食費（新制度未移行園）実費徴収補足給付事業</t>
    <rPh sb="0" eb="3">
      <t>フクショクヒ</t>
    </rPh>
    <rPh sb="4" eb="7">
      <t>シンセイド</t>
    </rPh>
    <rPh sb="7" eb="8">
      <t>ミ</t>
    </rPh>
    <rPh sb="8" eb="10">
      <t>イコウ</t>
    </rPh>
    <rPh sb="10" eb="11">
      <t>エン</t>
    </rPh>
    <rPh sb="12" eb="14">
      <t>ジッピ</t>
    </rPh>
    <rPh sb="14" eb="16">
      <t>チョウシュウ</t>
    </rPh>
    <rPh sb="16" eb="18">
      <t>ホソク</t>
    </rPh>
    <rPh sb="18" eb="20">
      <t>キュウフ</t>
    </rPh>
    <rPh sb="20" eb="22">
      <t>ジギョウ</t>
    </rPh>
    <phoneticPr fontId="3"/>
  </si>
  <si>
    <t>5-2-1</t>
  </si>
  <si>
    <t>産前・産後母子支援事業</t>
  </si>
  <si>
    <t>　　うち民間分（開設準備補助、賃料補助）</t>
    <rPh sb="4" eb="6">
      <t>ミンカン</t>
    </rPh>
    <rPh sb="6" eb="7">
      <t>ブン</t>
    </rPh>
    <rPh sb="8" eb="10">
      <t>カイセツ</t>
    </rPh>
    <rPh sb="10" eb="12">
      <t>ジュンビ</t>
    </rPh>
    <rPh sb="12" eb="14">
      <t>ホジョ</t>
    </rPh>
    <rPh sb="15" eb="17">
      <t>チンリョウ</t>
    </rPh>
    <rPh sb="17" eb="19">
      <t>ホジョ</t>
    </rPh>
    <phoneticPr fontId="7"/>
  </si>
  <si>
    <t>管理課他</t>
    <rPh sb="0" eb="3">
      <t>カンリカ</t>
    </rPh>
    <phoneticPr fontId="6"/>
  </si>
  <si>
    <t>管理課（幼稚園）</t>
    <phoneticPr fontId="7"/>
  </si>
  <si>
    <t>管理課</t>
    <phoneticPr fontId="7"/>
  </si>
  <si>
    <t>公立保育所におけるＩＣＴ化推進事業</t>
    <rPh sb="12" eb="13">
      <t>カ</t>
    </rPh>
    <rPh sb="13" eb="15">
      <t>スイシン</t>
    </rPh>
    <rPh sb="15" eb="17">
      <t>ジギョウ</t>
    </rPh>
    <phoneticPr fontId="3"/>
  </si>
  <si>
    <t>公立保育所の運営</t>
  </si>
  <si>
    <t>公立保育所における事務等を補助する職員の任用</t>
    <rPh sb="0" eb="2">
      <t>コウリツ</t>
    </rPh>
    <rPh sb="2" eb="4">
      <t>ホイク</t>
    </rPh>
    <rPh sb="4" eb="5">
      <t>ショ</t>
    </rPh>
    <rPh sb="9" eb="11">
      <t>ジム</t>
    </rPh>
    <rPh sb="11" eb="12">
      <t>トウ</t>
    </rPh>
    <rPh sb="13" eb="15">
      <t>ホジョ</t>
    </rPh>
    <rPh sb="17" eb="19">
      <t>ショクイン</t>
    </rPh>
    <rPh sb="20" eb="22">
      <t>ニンヨウ</t>
    </rPh>
    <phoneticPr fontId="7"/>
  </si>
  <si>
    <t>公立保育所建替検討事業（耐力度調査等）</t>
    <rPh sb="0" eb="2">
      <t>コウリツ</t>
    </rPh>
    <rPh sb="2" eb="4">
      <t>ホイク</t>
    </rPh>
    <rPh sb="4" eb="5">
      <t>ショ</t>
    </rPh>
    <rPh sb="5" eb="7">
      <t>タテカ</t>
    </rPh>
    <rPh sb="7" eb="9">
      <t>ケントウ</t>
    </rPh>
    <rPh sb="9" eb="11">
      <t>ジギョウ</t>
    </rPh>
    <rPh sb="12" eb="14">
      <t>タイリョク</t>
    </rPh>
    <rPh sb="14" eb="15">
      <t>ド</t>
    </rPh>
    <rPh sb="15" eb="17">
      <t>チョウサ</t>
    </rPh>
    <rPh sb="17" eb="18">
      <t>トウ</t>
    </rPh>
    <phoneticPr fontId="7"/>
  </si>
  <si>
    <t>休日保育支援事業</t>
    <rPh sb="0" eb="2">
      <t>キュウジツ</t>
    </rPh>
    <rPh sb="2" eb="4">
      <t>ホイク</t>
    </rPh>
    <rPh sb="4" eb="6">
      <t>シエン</t>
    </rPh>
    <rPh sb="6" eb="8">
      <t>ジギョウ</t>
    </rPh>
    <phoneticPr fontId="7"/>
  </si>
  <si>
    <t>休日保育支援事業</t>
  </si>
  <si>
    <t>認可外保育施設にかかる幼児教育の無償化</t>
    <phoneticPr fontId="7"/>
  </si>
  <si>
    <t>市立幼稚園におけるネットワークシステム環境の整備</t>
    <rPh sb="0" eb="2">
      <t>イチリツ</t>
    </rPh>
    <rPh sb="2" eb="5">
      <t>ヨウチエン</t>
    </rPh>
    <rPh sb="19" eb="21">
      <t>カンキョウ</t>
    </rPh>
    <rPh sb="22" eb="24">
      <t>セイビ</t>
    </rPh>
    <phoneticPr fontId="3"/>
  </si>
  <si>
    <t>市立幼稚園の運営</t>
    <rPh sb="0" eb="2">
      <t>イチリツ</t>
    </rPh>
    <rPh sb="2" eb="5">
      <t>ヨウチエン</t>
    </rPh>
    <rPh sb="6" eb="8">
      <t>ウンエイ</t>
    </rPh>
    <phoneticPr fontId="3"/>
  </si>
  <si>
    <t>保育企画課
保育所運営課</t>
    <phoneticPr fontId="7"/>
  </si>
  <si>
    <t>一斉メール配信等業務委託</t>
    <rPh sb="0" eb="2">
      <t>イッセイ</t>
    </rPh>
    <rPh sb="5" eb="7">
      <t>ハイシン</t>
    </rPh>
    <rPh sb="7" eb="8">
      <t>トウ</t>
    </rPh>
    <rPh sb="8" eb="10">
      <t>ギョウム</t>
    </rPh>
    <rPh sb="10" eb="12">
      <t>イタク</t>
    </rPh>
    <phoneticPr fontId="7"/>
  </si>
  <si>
    <t>学校園指定寄付金を活用した教育環境充実事業</t>
    <rPh sb="0" eb="2">
      <t>ガッコウ</t>
    </rPh>
    <rPh sb="2" eb="3">
      <t>エン</t>
    </rPh>
    <rPh sb="3" eb="5">
      <t>シテイ</t>
    </rPh>
    <rPh sb="5" eb="8">
      <t>キフキン</t>
    </rPh>
    <rPh sb="9" eb="11">
      <t>カツヨウ</t>
    </rPh>
    <rPh sb="13" eb="15">
      <t>キョウイク</t>
    </rPh>
    <rPh sb="15" eb="17">
      <t>カンキョウ</t>
    </rPh>
    <rPh sb="17" eb="19">
      <t>ジュウジツ</t>
    </rPh>
    <rPh sb="19" eb="21">
      <t>ジギョウ</t>
    </rPh>
    <phoneticPr fontId="0"/>
  </si>
  <si>
    <t>管理課（幼稚園）
保育企画課</t>
    <rPh sb="0" eb="2">
      <t>カンリ</t>
    </rPh>
    <rPh sb="2" eb="3">
      <t>カ</t>
    </rPh>
    <rPh sb="4" eb="7">
      <t>ヨウチエン</t>
    </rPh>
    <rPh sb="9" eb="11">
      <t>ホイク</t>
    </rPh>
    <rPh sb="11" eb="13">
      <t>キカク</t>
    </rPh>
    <rPh sb="13" eb="14">
      <t>カ</t>
    </rPh>
    <phoneticPr fontId="6"/>
  </si>
  <si>
    <t>子ども・子育て見守り推進事業</t>
    <rPh sb="0" eb="1">
      <t>コ</t>
    </rPh>
    <rPh sb="4" eb="6">
      <t>コソダ</t>
    </rPh>
    <rPh sb="7" eb="9">
      <t>ミマモ</t>
    </rPh>
    <rPh sb="10" eb="12">
      <t>スイシン</t>
    </rPh>
    <rPh sb="12" eb="14">
      <t>ジギョウ</t>
    </rPh>
    <phoneticPr fontId="7"/>
  </si>
  <si>
    <t>公立保育所保育環境整備事業</t>
    <rPh sb="0" eb="2">
      <t>コウリツ</t>
    </rPh>
    <rPh sb="2" eb="4">
      <t>ホイク</t>
    </rPh>
    <rPh sb="4" eb="5">
      <t>ショ</t>
    </rPh>
    <rPh sb="5" eb="7">
      <t>ホイク</t>
    </rPh>
    <rPh sb="7" eb="9">
      <t>カンキョウ</t>
    </rPh>
    <rPh sb="9" eb="11">
      <t>セイビ</t>
    </rPh>
    <rPh sb="11" eb="13">
      <t>ジギョウ</t>
    </rPh>
    <phoneticPr fontId="7"/>
  </si>
  <si>
    <t>市立幼稚園の障がい児介助サポーター</t>
    <phoneticPr fontId="10"/>
  </si>
  <si>
    <t>公立保育所における給食費徴収事務効率化のためのシステム改修</t>
    <rPh sb="0" eb="2">
      <t>コウリツ</t>
    </rPh>
    <rPh sb="2" eb="4">
      <t>ホイク</t>
    </rPh>
    <rPh sb="4" eb="5">
      <t>ショ</t>
    </rPh>
    <rPh sb="9" eb="12">
      <t>キュウショクヒ</t>
    </rPh>
    <rPh sb="12" eb="14">
      <t>チョウシュウ</t>
    </rPh>
    <rPh sb="14" eb="16">
      <t>ジム</t>
    </rPh>
    <rPh sb="16" eb="19">
      <t>コウリツカ</t>
    </rPh>
    <rPh sb="27" eb="29">
      <t>カイシュウ</t>
    </rPh>
    <phoneticPr fontId="3"/>
  </si>
  <si>
    <t>市立幼稚園民営化推進事業</t>
    <rPh sb="0" eb="2">
      <t>シリツ</t>
    </rPh>
    <rPh sb="2" eb="5">
      <t>ヨウチエン</t>
    </rPh>
    <rPh sb="5" eb="8">
      <t>ミンエイカ</t>
    </rPh>
    <rPh sb="8" eb="10">
      <t>スイシン</t>
    </rPh>
    <rPh sb="10" eb="12">
      <t>ジギョウ</t>
    </rPh>
    <phoneticPr fontId="7"/>
  </si>
  <si>
    <t>こども医療費助成</t>
    <rPh sb="3" eb="5">
      <t>イリョウ</t>
    </rPh>
    <rPh sb="5" eb="6">
      <t>ヒ</t>
    </rPh>
    <rPh sb="6" eb="8">
      <t>ジョセイ</t>
    </rPh>
    <phoneticPr fontId="7"/>
  </si>
  <si>
    <t>ひとり親家庭医療費助成</t>
    <rPh sb="3" eb="4">
      <t>オヤ</t>
    </rPh>
    <rPh sb="4" eb="6">
      <t>カテイ</t>
    </rPh>
    <rPh sb="6" eb="8">
      <t>イリョウ</t>
    </rPh>
    <rPh sb="8" eb="9">
      <t>ヒ</t>
    </rPh>
    <rPh sb="9" eb="11">
      <t>ジョセイ</t>
    </rPh>
    <phoneticPr fontId="7"/>
  </si>
  <si>
    <t>管理課（幼稚園）</t>
    <phoneticPr fontId="7"/>
  </si>
  <si>
    <t>保育所運営課</t>
    <phoneticPr fontId="7"/>
  </si>
  <si>
    <t>管理課他</t>
    <rPh sb="0" eb="2">
      <t>カンリ</t>
    </rPh>
    <rPh sb="2" eb="3">
      <t>カ</t>
    </rPh>
    <rPh sb="3" eb="4">
      <t>ホカ</t>
    </rPh>
    <phoneticPr fontId="7"/>
  </si>
  <si>
    <t>多胎児家庭外出支援事業</t>
    <phoneticPr fontId="7"/>
  </si>
  <si>
    <t>児童虐待防止関係機関連携強化事業</t>
    <rPh sb="0" eb="2">
      <t>ジドウ</t>
    </rPh>
    <rPh sb="2" eb="4">
      <t>ギャクタイ</t>
    </rPh>
    <rPh sb="4" eb="6">
      <t>ボウシ</t>
    </rPh>
    <rPh sb="6" eb="8">
      <t>カンケイ</t>
    </rPh>
    <rPh sb="8" eb="10">
      <t>キカン</t>
    </rPh>
    <rPh sb="10" eb="12">
      <t>レンケイ</t>
    </rPh>
    <rPh sb="12" eb="14">
      <t>キョウカ</t>
    </rPh>
    <rPh sb="14" eb="16">
      <t>ジギョウ</t>
    </rPh>
    <phoneticPr fontId="5"/>
  </si>
  <si>
    <t>ＳＮＳを活用した児童虐待防止相談事業</t>
    <phoneticPr fontId="7"/>
  </si>
  <si>
    <t>ＳＮＳを活用した児童虐待防止相談事業</t>
    <phoneticPr fontId="7"/>
  </si>
  <si>
    <t>市立幼稚園職員補充対策</t>
    <phoneticPr fontId="10"/>
  </si>
  <si>
    <t>公立保育所における防犯対策の強化</t>
    <rPh sb="0" eb="2">
      <t>コウリツ</t>
    </rPh>
    <rPh sb="2" eb="4">
      <t>ホイク</t>
    </rPh>
    <rPh sb="4" eb="5">
      <t>ショ</t>
    </rPh>
    <rPh sb="9" eb="11">
      <t>ボウハン</t>
    </rPh>
    <rPh sb="11" eb="13">
      <t>タイサク</t>
    </rPh>
    <rPh sb="14" eb="16">
      <t>キョウカ</t>
    </rPh>
    <phoneticPr fontId="3"/>
  </si>
  <si>
    <t>市立幼稚園における防犯対策の強化</t>
    <rPh sb="0" eb="2">
      <t>イチリツ</t>
    </rPh>
    <rPh sb="2" eb="5">
      <t>ヨウチエン</t>
    </rPh>
    <rPh sb="9" eb="11">
      <t>ボウハン</t>
    </rPh>
    <rPh sb="11" eb="13">
      <t>タイサク</t>
    </rPh>
    <rPh sb="14" eb="16">
      <t>キョウカ</t>
    </rPh>
    <phoneticPr fontId="3"/>
  </si>
  <si>
    <t>児童福祉施設等への翻訳機導入支援事業</t>
    <phoneticPr fontId="7"/>
  </si>
  <si>
    <t>子育て支援施設等利用給付事業</t>
    <phoneticPr fontId="7"/>
  </si>
  <si>
    <t>児童福祉施設等への翻訳機導入支援事業</t>
    <phoneticPr fontId="7"/>
  </si>
  <si>
    <t>子育てのための施設等利用給付費</t>
    <rPh sb="0" eb="2">
      <t>コソダ</t>
    </rPh>
    <rPh sb="7" eb="9">
      <t>シセツ</t>
    </rPh>
    <rPh sb="9" eb="10">
      <t>トウ</t>
    </rPh>
    <rPh sb="10" eb="12">
      <t>リヨウ</t>
    </rPh>
    <rPh sb="12" eb="14">
      <t>キュウフ</t>
    </rPh>
    <rPh sb="14" eb="15">
      <t>ヒ</t>
    </rPh>
    <phoneticPr fontId="7"/>
  </si>
  <si>
    <t>お散歩時の安全対策推進事業</t>
    <phoneticPr fontId="7"/>
  </si>
  <si>
    <t>お散歩時の安全対策推進事業</t>
    <phoneticPr fontId="7"/>
  </si>
  <si>
    <t>副食費（新制度未移行園）実費徴収補足給付事業</t>
    <phoneticPr fontId="7"/>
  </si>
  <si>
    <t>副食費（新制度未移行園）実費徴収補足給付事業</t>
    <phoneticPr fontId="7"/>
  </si>
  <si>
    <t>こども医療費</t>
    <rPh sb="3" eb="6">
      <t>イリョウヒ</t>
    </rPh>
    <phoneticPr fontId="7"/>
  </si>
  <si>
    <t>こども医療費助成</t>
    <rPh sb="3" eb="6">
      <t>イリョウヒ</t>
    </rPh>
    <rPh sb="6" eb="8">
      <t>ジョセイ</t>
    </rPh>
    <phoneticPr fontId="7"/>
  </si>
  <si>
    <t>多胎児家庭外出支援事業</t>
  </si>
  <si>
    <t>４歳児訪問事業</t>
  </si>
  <si>
    <t>里親・ファミリーホーム委託児童の生活環境改善事業</t>
    <phoneticPr fontId="7"/>
  </si>
  <si>
    <t>施設退所児童自立生活支援事業</t>
    <phoneticPr fontId="7"/>
  </si>
  <si>
    <t>母子生活支援施設退所児童支援ネットワーク事業</t>
    <phoneticPr fontId="7"/>
  </si>
  <si>
    <t>子育て支援訪問事業</t>
    <phoneticPr fontId="7"/>
  </si>
  <si>
    <t>児童虐待防止関係機関連携強化事業</t>
    <phoneticPr fontId="7"/>
  </si>
  <si>
    <t>ＳＮＳを活用した児童虐待防止相談事業</t>
    <phoneticPr fontId="7"/>
  </si>
  <si>
    <t>産前・産後母子支援事業</t>
    <phoneticPr fontId="7"/>
  </si>
  <si>
    <t>産前・産後母子支援事業</t>
    <phoneticPr fontId="7"/>
  </si>
  <si>
    <t>産前・産後母子支援事業</t>
    <rPh sb="0" eb="2">
      <t>サンゼン</t>
    </rPh>
    <rPh sb="3" eb="5">
      <t>サンゴ</t>
    </rPh>
    <rPh sb="5" eb="7">
      <t>ボシ</t>
    </rPh>
    <rPh sb="7" eb="9">
      <t>シエン</t>
    </rPh>
    <rPh sb="9" eb="11">
      <t>ジギョウ</t>
    </rPh>
    <phoneticPr fontId="7"/>
  </si>
  <si>
    <t>ひとり親家庭医療費助成</t>
    <rPh sb="3" eb="4">
      <t>オヤ</t>
    </rPh>
    <rPh sb="4" eb="6">
      <t>カテイ</t>
    </rPh>
    <rPh sb="6" eb="9">
      <t>イリョウヒ</t>
    </rPh>
    <rPh sb="9" eb="11">
      <t>ジョセイ</t>
    </rPh>
    <phoneticPr fontId="7"/>
  </si>
  <si>
    <t>ひとり親家庭医療費</t>
    <rPh sb="3" eb="4">
      <t>オヤ</t>
    </rPh>
    <rPh sb="4" eb="6">
      <t>カテイ</t>
    </rPh>
    <rPh sb="6" eb="9">
      <t>イリョウヒ</t>
    </rPh>
    <phoneticPr fontId="7"/>
  </si>
  <si>
    <t>公立保育所建替検討事業（耐力度調査等）</t>
    <phoneticPr fontId="7"/>
  </si>
  <si>
    <t>公立保育所保育環境整備事業</t>
    <phoneticPr fontId="7"/>
  </si>
  <si>
    <t>信太山青少年野外活動センター木製製品の整備促進事業</t>
    <phoneticPr fontId="7"/>
  </si>
  <si>
    <t>青少年施設環境改善整備事業</t>
    <phoneticPr fontId="7"/>
  </si>
  <si>
    <t>青少年施設の整備</t>
    <rPh sb="0" eb="3">
      <t>セイショウネン</t>
    </rPh>
    <rPh sb="3" eb="5">
      <t>シセツ</t>
    </rPh>
    <rPh sb="6" eb="8">
      <t>セイビ</t>
    </rPh>
    <phoneticPr fontId="7"/>
  </si>
  <si>
    <r>
      <t xml:space="preserve">施設退所児童自立生活支援事業
</t>
    </r>
    <r>
      <rPr>
        <sz val="9"/>
        <color theme="1"/>
        <rFont val="ＭＳ Ｐゴシック"/>
        <family val="3"/>
        <charset val="128"/>
      </rPr>
      <t>（施設退所児童等自立支援コーディネーター事業）</t>
    </r>
    <rPh sb="0" eb="2">
      <t>シセツ</t>
    </rPh>
    <rPh sb="2" eb="4">
      <t>タイショ</t>
    </rPh>
    <rPh sb="4" eb="6">
      <t>ジドウ</t>
    </rPh>
    <rPh sb="6" eb="8">
      <t>ジリツ</t>
    </rPh>
    <rPh sb="8" eb="10">
      <t>セイカツ</t>
    </rPh>
    <rPh sb="10" eb="12">
      <t>シエン</t>
    </rPh>
    <rPh sb="12" eb="14">
      <t>ジギョウ</t>
    </rPh>
    <rPh sb="16" eb="18">
      <t>シセツ</t>
    </rPh>
    <rPh sb="18" eb="20">
      <t>タイショ</t>
    </rPh>
    <rPh sb="20" eb="22">
      <t>ジドウ</t>
    </rPh>
    <rPh sb="22" eb="23">
      <t>トウ</t>
    </rPh>
    <rPh sb="23" eb="25">
      <t>ジリツ</t>
    </rPh>
    <rPh sb="25" eb="27">
      <t>シエン</t>
    </rPh>
    <rPh sb="35" eb="37">
      <t>ジギョウ</t>
    </rPh>
    <phoneticPr fontId="7"/>
  </si>
  <si>
    <t>新規事業（無償化財源）</t>
    <rPh sb="0" eb="2">
      <t>シンキ</t>
    </rPh>
    <rPh sb="2" eb="4">
      <t>ジギョウ</t>
    </rPh>
    <rPh sb="5" eb="8">
      <t>ムショウカ</t>
    </rPh>
    <rPh sb="8" eb="10">
      <t>ザイゲン</t>
    </rPh>
    <phoneticPr fontId="7"/>
  </si>
  <si>
    <t>新規事業（政策）</t>
    <rPh sb="0" eb="2">
      <t>シンキ</t>
    </rPh>
    <rPh sb="2" eb="4">
      <t>ジギョウ</t>
    </rPh>
    <rPh sb="5" eb="7">
      <t>セイサク</t>
    </rPh>
    <phoneticPr fontId="7"/>
  </si>
  <si>
    <t>法や国交付金要綱の名称を踏まえ変更</t>
    <rPh sb="0" eb="1">
      <t>ホウ</t>
    </rPh>
    <rPh sb="2" eb="3">
      <t>クニ</t>
    </rPh>
    <rPh sb="3" eb="6">
      <t>コウフキン</t>
    </rPh>
    <rPh sb="6" eb="8">
      <t>ヨウコウ</t>
    </rPh>
    <rPh sb="9" eb="11">
      <t>メイショウ</t>
    </rPh>
    <rPh sb="12" eb="13">
      <t>フ</t>
    </rPh>
    <rPh sb="15" eb="17">
      <t>ヘンコウ</t>
    </rPh>
    <phoneticPr fontId="7"/>
  </si>
  <si>
    <t>「医療費」ではなく「医療費助成」であることから、名称を正しくする。（福祉局表現に合わせる）</t>
    <rPh sb="1" eb="4">
      <t>イリョウヒ</t>
    </rPh>
    <rPh sb="10" eb="13">
      <t>イリョウヒ</t>
    </rPh>
    <rPh sb="13" eb="15">
      <t>ジョセイ</t>
    </rPh>
    <rPh sb="24" eb="26">
      <t>メイショウ</t>
    </rPh>
    <rPh sb="27" eb="28">
      <t>タダ</t>
    </rPh>
    <rPh sb="34" eb="36">
      <t>フクシ</t>
    </rPh>
    <rPh sb="36" eb="37">
      <t>キョク</t>
    </rPh>
    <rPh sb="37" eb="39">
      <t>ヒョウゲン</t>
    </rPh>
    <rPh sb="40" eb="41">
      <t>ア</t>
    </rPh>
    <phoneticPr fontId="7"/>
  </si>
  <si>
    <t>裁量化に伴い、打ち出しはないため、他の類似事業と区分を合わせる。</t>
    <rPh sb="0" eb="2">
      <t>サイリョウ</t>
    </rPh>
    <rPh sb="2" eb="3">
      <t>カ</t>
    </rPh>
    <rPh sb="4" eb="5">
      <t>トモナ</t>
    </rPh>
    <rPh sb="7" eb="8">
      <t>ウ</t>
    </rPh>
    <rPh sb="9" eb="10">
      <t>ダ</t>
    </rPh>
    <rPh sb="17" eb="18">
      <t>タ</t>
    </rPh>
    <rPh sb="19" eb="21">
      <t>ルイジ</t>
    </rPh>
    <rPh sb="21" eb="23">
      <t>ジギョウ</t>
    </rPh>
    <rPh sb="24" eb="26">
      <t>クブン</t>
    </rPh>
    <rPh sb="27" eb="28">
      <t>ア</t>
    </rPh>
    <phoneticPr fontId="7"/>
  </si>
  <si>
    <t>施設退所児童等に対する自立支援体制の推進</t>
    <phoneticPr fontId="7"/>
  </si>
  <si>
    <t>児童福祉施設等への翻訳機導入支援事業</t>
    <phoneticPr fontId="7"/>
  </si>
  <si>
    <t>児童福祉施設等への翻訳機導入支援事業</t>
    <rPh sb="0" eb="2">
      <t>ジドウ</t>
    </rPh>
    <rPh sb="2" eb="4">
      <t>フクシ</t>
    </rPh>
    <rPh sb="4" eb="6">
      <t>シセツ</t>
    </rPh>
    <rPh sb="6" eb="7">
      <t>トウ</t>
    </rPh>
    <rPh sb="9" eb="11">
      <t>ホンヤク</t>
    </rPh>
    <rPh sb="11" eb="12">
      <t>キ</t>
    </rPh>
    <rPh sb="12" eb="14">
      <t>ドウニュウ</t>
    </rPh>
    <rPh sb="14" eb="16">
      <t>シエン</t>
    </rPh>
    <rPh sb="16" eb="18">
      <t>ジギョウ</t>
    </rPh>
    <phoneticPr fontId="7"/>
  </si>
  <si>
    <t>当 初 ①</t>
    <phoneticPr fontId="6"/>
  </si>
  <si>
    <t>（② - ①）</t>
  </si>
  <si>
    <t>　局管理費　うち　総務課（公立保育所ネットワーク環境整備）</t>
    <rPh sb="1" eb="2">
      <t>キョク</t>
    </rPh>
    <rPh sb="2" eb="5">
      <t>カンリヒ</t>
    </rPh>
    <rPh sb="9" eb="12">
      <t>ソウムカ</t>
    </rPh>
    <phoneticPr fontId="7"/>
  </si>
  <si>
    <t>科 目</t>
    <rPh sb="0" eb="1">
      <t>カ</t>
    </rPh>
    <rPh sb="2" eb="3">
      <t>メ</t>
    </rPh>
    <phoneticPr fontId="6"/>
  </si>
  <si>
    <t>担 当 課</t>
    <rPh sb="0" eb="1">
      <t>タン</t>
    </rPh>
    <rPh sb="2" eb="3">
      <t>トウ</t>
    </rPh>
    <rPh sb="4" eb="5">
      <t>カ</t>
    </rPh>
    <phoneticPr fontId="6"/>
  </si>
  <si>
    <t>（② - ①）</t>
    <phoneticPr fontId="6"/>
  </si>
  <si>
    <t>15-2-1</t>
    <phoneticPr fontId="7"/>
  </si>
  <si>
    <t>15-2-1</t>
    <phoneticPr fontId="7"/>
  </si>
  <si>
    <t>所属名　こども青少年局　</t>
    <rPh sb="0" eb="2">
      <t>ショゾク</t>
    </rPh>
    <rPh sb="2" eb="3">
      <t>メイ</t>
    </rPh>
    <rPh sb="7" eb="10">
      <t>セイショウネン</t>
    </rPh>
    <rPh sb="10" eb="11">
      <t>キョク</t>
    </rPh>
    <phoneticPr fontId="6"/>
  </si>
  <si>
    <t>教職員費計</t>
    <rPh sb="0" eb="3">
      <t>キョウショクイン</t>
    </rPh>
    <rPh sb="1" eb="3">
      <t>ショクイン</t>
    </rPh>
    <rPh sb="3" eb="4">
      <t>ヒ</t>
    </rPh>
    <phoneticPr fontId="7"/>
  </si>
  <si>
    <t>こどもの見守り強化事業補助金</t>
    <phoneticPr fontId="7"/>
  </si>
  <si>
    <t>保育所運営課</t>
    <rPh sb="0" eb="2">
      <t>ホイク</t>
    </rPh>
    <rPh sb="2" eb="3">
      <t>ショ</t>
    </rPh>
    <rPh sb="3" eb="5">
      <t>ウンエイ</t>
    </rPh>
    <rPh sb="5" eb="6">
      <t>カ</t>
    </rPh>
    <phoneticPr fontId="3"/>
  </si>
  <si>
    <t>5-2-4</t>
    <phoneticPr fontId="7"/>
  </si>
  <si>
    <t>-</t>
    <phoneticPr fontId="7"/>
  </si>
  <si>
    <t>こども相談センター</t>
    <rPh sb="3" eb="5">
      <t>ソウダン</t>
    </rPh>
    <phoneticPr fontId="6"/>
  </si>
  <si>
    <t>5-2-6</t>
    <phoneticPr fontId="6"/>
  </si>
  <si>
    <t>措置児童等の家庭的養育推進並びに生活環境改善事業</t>
    <phoneticPr fontId="3"/>
  </si>
  <si>
    <t>保育企画課</t>
    <rPh sb="0" eb="2">
      <t>ホイク</t>
    </rPh>
    <rPh sb="2" eb="4">
      <t>キカク</t>
    </rPh>
    <rPh sb="4" eb="5">
      <t>カ</t>
    </rPh>
    <phoneticPr fontId="7"/>
  </si>
  <si>
    <t>保育所運営課
阿武山学園</t>
    <rPh sb="0" eb="2">
      <t>ホイク</t>
    </rPh>
    <rPh sb="2" eb="3">
      <t>ショ</t>
    </rPh>
    <rPh sb="3" eb="5">
      <t>ウンエイ</t>
    </rPh>
    <rPh sb="5" eb="6">
      <t>カ</t>
    </rPh>
    <rPh sb="7" eb="9">
      <t>アブ</t>
    </rPh>
    <rPh sb="9" eb="10">
      <t>ヤマ</t>
    </rPh>
    <rPh sb="10" eb="12">
      <t>ガクエン</t>
    </rPh>
    <phoneticPr fontId="7"/>
  </si>
  <si>
    <t>保育所運営課</t>
    <phoneticPr fontId="7"/>
  </si>
  <si>
    <t>障がい児の受入れ強化</t>
    <rPh sb="0" eb="1">
      <t>ショウ</t>
    </rPh>
    <rPh sb="3" eb="4">
      <t>ジ</t>
    </rPh>
    <rPh sb="5" eb="7">
      <t>ウケイ</t>
    </rPh>
    <rPh sb="8" eb="10">
      <t>キョウカ</t>
    </rPh>
    <phoneticPr fontId="7"/>
  </si>
  <si>
    <t>　　うち保育・幼児教育センター調査研究・研修費</t>
    <phoneticPr fontId="7"/>
  </si>
  <si>
    <t>（様式４）</t>
    <rPh sb="1" eb="3">
      <t>ヨウシキ</t>
    </rPh>
    <phoneticPr fontId="7"/>
  </si>
  <si>
    <t>新型コロナウイルス流行下における妊産婦総合対策事業</t>
    <phoneticPr fontId="7"/>
  </si>
  <si>
    <t>保育所運営課
阿武山学園</t>
    <rPh sb="0" eb="2">
      <t>ホイク</t>
    </rPh>
    <rPh sb="2" eb="3">
      <t>ショ</t>
    </rPh>
    <rPh sb="3" eb="5">
      <t>ウンエイ</t>
    </rPh>
    <rPh sb="5" eb="6">
      <t>カ</t>
    </rPh>
    <rPh sb="7" eb="10">
      <t>アブヤマ</t>
    </rPh>
    <rPh sb="10" eb="12">
      <t>ガクエン</t>
    </rPh>
    <phoneticPr fontId="7"/>
  </si>
  <si>
    <t>不育症治療支援事業</t>
    <phoneticPr fontId="7"/>
  </si>
  <si>
    <t>児童福祉施設等における新型コロナウイルス感染症対策事業（認可外保育施設）</t>
    <rPh sb="0" eb="2">
      <t>ジドウ</t>
    </rPh>
    <rPh sb="2" eb="4">
      <t>フクシ</t>
    </rPh>
    <rPh sb="4" eb="6">
      <t>シセツ</t>
    </rPh>
    <rPh sb="6" eb="7">
      <t>トウ</t>
    </rPh>
    <rPh sb="11" eb="13">
      <t>シンガタ</t>
    </rPh>
    <rPh sb="20" eb="23">
      <t>カンセンショウ</t>
    </rPh>
    <rPh sb="23" eb="25">
      <t>タイサク</t>
    </rPh>
    <rPh sb="25" eb="27">
      <t>ジギョウ</t>
    </rPh>
    <rPh sb="28" eb="30">
      <t>ニンカ</t>
    </rPh>
    <rPh sb="30" eb="31">
      <t>ガイ</t>
    </rPh>
    <rPh sb="31" eb="33">
      <t>ホイク</t>
    </rPh>
    <rPh sb="33" eb="35">
      <t>シセツ</t>
    </rPh>
    <phoneticPr fontId="7"/>
  </si>
  <si>
    <t>児童福祉施設等における新型コロナウイルス感染症対策事業</t>
    <rPh sb="11" eb="13">
      <t>シンガタ</t>
    </rPh>
    <rPh sb="20" eb="23">
      <t>カンセンショウ</t>
    </rPh>
    <rPh sb="23" eb="25">
      <t>タイサク</t>
    </rPh>
    <rPh sb="25" eb="27">
      <t>ジギョウ</t>
    </rPh>
    <phoneticPr fontId="7"/>
  </si>
  <si>
    <t>児童福祉施設等における新型コロナウイルス感染症対策事業（民間保育所等）</t>
    <rPh sb="11" eb="13">
      <t>シンガタ</t>
    </rPh>
    <rPh sb="28" eb="30">
      <t>ミンカン</t>
    </rPh>
    <rPh sb="30" eb="32">
      <t>ホイク</t>
    </rPh>
    <rPh sb="32" eb="33">
      <t>ショ</t>
    </rPh>
    <rPh sb="33" eb="34">
      <t>トウ</t>
    </rPh>
    <phoneticPr fontId="7"/>
  </si>
  <si>
    <t>児童福祉施設等における新型コロナウイルス感染症対策事業（こども子育て支援事業等）</t>
    <rPh sb="11" eb="13">
      <t>シンガタ</t>
    </rPh>
    <rPh sb="31" eb="33">
      <t>コソダ</t>
    </rPh>
    <rPh sb="34" eb="36">
      <t>シエン</t>
    </rPh>
    <rPh sb="36" eb="38">
      <t>ジギョウ</t>
    </rPh>
    <rPh sb="38" eb="39">
      <t>トウ</t>
    </rPh>
    <phoneticPr fontId="7"/>
  </si>
  <si>
    <t>児童福祉施設等における新型コロナウイルス感染症対策事業（一時預かり事業（幼稚園型））</t>
    <rPh sb="11" eb="13">
      <t>シ_x0000__x0000__x0002_</t>
    </rPh>
    <rPh sb="28" eb="30">
      <t>_x0004__x0011__x0002_</t>
    </rPh>
    <rPh sb="30" eb="31">
      <t>_x0007__x0013_</t>
    </rPh>
    <rPh sb="33" eb="35">
      <t>_x0001_	_x0016__x0002_</t>
    </rPh>
    <rPh sb="36" eb="39">
      <t>_x000D__x0019__x0003__x0012__x001C_</t>
    </rPh>
    <rPh sb="39" eb="40">
      <t/>
    </rPh>
    <phoneticPr fontId="7"/>
  </si>
  <si>
    <t>児童福祉施設等における新型コロナウイルス感染症対策事業（留守家庭児童対策事業）</t>
    <rPh sb="11" eb="13">
      <t>シンガタ</t>
    </rPh>
    <phoneticPr fontId="7"/>
  </si>
  <si>
    <t>児童福祉施設等における新型コロナウイルス感染症対策事業（産後ケア事業）</t>
    <rPh sb="28" eb="30">
      <t>サンゴ</t>
    </rPh>
    <rPh sb="32" eb="34">
      <t>ジギョウ</t>
    </rPh>
    <phoneticPr fontId="7"/>
  </si>
  <si>
    <t>児童福祉施設等における新型コロナウイルス感染症対策事業</t>
    <phoneticPr fontId="7"/>
  </si>
  <si>
    <t>児童福祉施設等における新型コロナウイルス感染症対策事業（阿武山学園）</t>
    <rPh sb="11" eb="13">
      <t>シンガタ</t>
    </rPh>
    <rPh sb="20" eb="23">
      <t>カンセンショウ</t>
    </rPh>
    <rPh sb="23" eb="25">
      <t>タイサク</t>
    </rPh>
    <rPh sb="25" eb="27">
      <t>ジギョウ</t>
    </rPh>
    <rPh sb="28" eb="31">
      <t>アブヤマ</t>
    </rPh>
    <rPh sb="31" eb="33">
      <t>ガクエン</t>
    </rPh>
    <phoneticPr fontId="7"/>
  </si>
  <si>
    <t>児童福祉施設等における新型コロナウイルス感染症対策事業（市立幼稚園）</t>
    <rPh sb="11" eb="13">
      <t>シンガタ</t>
    </rPh>
    <rPh sb="20" eb="27">
      <t>カンセンショウタイサクジギョウ</t>
    </rPh>
    <rPh sb="28" eb="30">
      <t>シリツ</t>
    </rPh>
    <rPh sb="30" eb="33">
      <t>ヨウチエン</t>
    </rPh>
    <phoneticPr fontId="7"/>
  </si>
  <si>
    <t>新型コロナウイルス流行下における妊産婦総合対策事業</t>
    <phoneticPr fontId="7"/>
  </si>
  <si>
    <t>新型コロナウイルス流行下における妊産婦総合対策事業</t>
    <rPh sb="0" eb="2">
      <t>シンガタ</t>
    </rPh>
    <rPh sb="9" eb="11">
      <t>リュウコウ</t>
    </rPh>
    <rPh sb="11" eb="12">
      <t>シタ</t>
    </rPh>
    <rPh sb="16" eb="19">
      <t>ニンサンプ</t>
    </rPh>
    <rPh sb="19" eb="21">
      <t>ソウゴウ</t>
    </rPh>
    <rPh sb="21" eb="23">
      <t>タイサク</t>
    </rPh>
    <rPh sb="23" eb="25">
      <t>ジギョウ</t>
    </rPh>
    <phoneticPr fontId="7"/>
  </si>
  <si>
    <t>児童福祉施設等における新型コロナウイルス感染症対策事業</t>
    <phoneticPr fontId="7"/>
  </si>
  <si>
    <t>児童福祉施設等における新型コロナウイルス感染症対策事業</t>
    <rPh sb="11" eb="13">
      <t>シンガタ</t>
    </rPh>
    <rPh sb="20" eb="27">
      <t>カンセンショウタイサクジギョウ</t>
    </rPh>
    <phoneticPr fontId="7"/>
  </si>
  <si>
    <t>児童福祉施設等における新型コロナウイルス感染症対策事業（児童養護施設等）</t>
    <phoneticPr fontId="7"/>
  </si>
  <si>
    <t>不育症治療支援事業</t>
  </si>
  <si>
    <t>こどもの見守り強化事業補助金</t>
    <rPh sb="4" eb="6">
      <t>ミマモ</t>
    </rPh>
    <rPh sb="7" eb="9">
      <t>キョウカ</t>
    </rPh>
    <rPh sb="9" eb="11">
      <t>ジギョウ</t>
    </rPh>
    <rPh sb="11" eb="14">
      <t>ホジョキン</t>
    </rPh>
    <phoneticPr fontId="7"/>
  </si>
  <si>
    <t>不育症治療支援事業</t>
    <phoneticPr fontId="7"/>
  </si>
  <si>
    <t>ヤングケアラー支援推進事業</t>
    <phoneticPr fontId="7"/>
  </si>
  <si>
    <t>企画課　他</t>
    <rPh sb="0" eb="2">
      <t>キカク</t>
    </rPh>
    <rPh sb="2" eb="3">
      <t>カ</t>
    </rPh>
    <rPh sb="4" eb="5">
      <t>ホカ</t>
    </rPh>
    <phoneticPr fontId="7"/>
  </si>
  <si>
    <t>企画課</t>
    <rPh sb="0" eb="2">
      <t>キカク</t>
    </rPh>
    <rPh sb="2" eb="3">
      <t>カ</t>
    </rPh>
    <phoneticPr fontId="7"/>
  </si>
  <si>
    <t>経理課</t>
    <rPh sb="0" eb="2">
      <t>ケイリ</t>
    </rPh>
    <rPh sb="2" eb="3">
      <t>カ</t>
    </rPh>
    <phoneticPr fontId="7"/>
  </si>
  <si>
    <t>全国私立保育園研究大会大阪市大会補助事業</t>
    <phoneticPr fontId="7"/>
  </si>
  <si>
    <t>弘済のぞみ・みらい園建替え整備事業</t>
    <rPh sb="0" eb="2">
      <t>コウサイ</t>
    </rPh>
    <rPh sb="9" eb="10">
      <t>エン</t>
    </rPh>
    <rPh sb="10" eb="12">
      <t>タテカ</t>
    </rPh>
    <rPh sb="13" eb="17">
      <t>セイビジギョウ</t>
    </rPh>
    <phoneticPr fontId="7"/>
  </si>
  <si>
    <t>　局管理費　うち　経理課</t>
    <rPh sb="1" eb="2">
      <t>キョク</t>
    </rPh>
    <rPh sb="2" eb="5">
      <t>カンリヒ</t>
    </rPh>
    <rPh sb="9" eb="11">
      <t>ケイリ</t>
    </rPh>
    <rPh sb="11" eb="12">
      <t>カ</t>
    </rPh>
    <phoneticPr fontId="7"/>
  </si>
  <si>
    <t>　局管理費　うち　企画課</t>
    <rPh sb="1" eb="2">
      <t>キョク</t>
    </rPh>
    <rPh sb="2" eb="5">
      <t>カンリヒ</t>
    </rPh>
    <rPh sb="9" eb="11">
      <t>キカク</t>
    </rPh>
    <rPh sb="11" eb="12">
      <t>カ</t>
    </rPh>
    <phoneticPr fontId="7"/>
  </si>
  <si>
    <t>保育所等の事故防止の取組強化事業（巡回指導等）</t>
    <rPh sb="0" eb="2">
      <t>ホイク</t>
    </rPh>
    <rPh sb="2" eb="3">
      <t>ショ</t>
    </rPh>
    <rPh sb="3" eb="4">
      <t>トウ</t>
    </rPh>
    <rPh sb="5" eb="7">
      <t>ジコ</t>
    </rPh>
    <rPh sb="7" eb="9">
      <t>ボウシ</t>
    </rPh>
    <rPh sb="10" eb="12">
      <t>トリクミ</t>
    </rPh>
    <rPh sb="12" eb="14">
      <t>キョウカ</t>
    </rPh>
    <rPh sb="14" eb="16">
      <t>ジギョウ</t>
    </rPh>
    <rPh sb="17" eb="19">
      <t>ジュンカイ</t>
    </rPh>
    <rPh sb="19" eb="21">
      <t>シドウ</t>
    </rPh>
    <rPh sb="21" eb="22">
      <t>トウ</t>
    </rPh>
    <phoneticPr fontId="6"/>
  </si>
  <si>
    <t>大阪市こどもの居場所開設支援事業</t>
    <rPh sb="0" eb="2">
      <t>オオサカ</t>
    </rPh>
    <rPh sb="2" eb="3">
      <t>シ</t>
    </rPh>
    <rPh sb="7" eb="10">
      <t>イバショ</t>
    </rPh>
    <rPh sb="10" eb="12">
      <t>カイセツ</t>
    </rPh>
    <rPh sb="12" eb="14">
      <t>シエン</t>
    </rPh>
    <rPh sb="14" eb="16">
      <t>ジギョウ</t>
    </rPh>
    <phoneticPr fontId="7"/>
  </si>
  <si>
    <t>児童福祉施設等における新型コロナウイルス感染症対策事業（公立保育所）</t>
    <rPh sb="11" eb="13">
      <t>シンガタ</t>
    </rPh>
    <phoneticPr fontId="7"/>
  </si>
  <si>
    <t>ヤングケアラー支援推進事業</t>
  </si>
  <si>
    <t>保育企画課</t>
    <rPh sb="0" eb="5">
      <t>ホイクキカクカ</t>
    </rPh>
    <phoneticPr fontId="6"/>
  </si>
  <si>
    <t>市設建築物の緊急安全対策等（保育・幼児教育センター）</t>
    <rPh sb="14" eb="16">
      <t>ホイク</t>
    </rPh>
    <rPh sb="17" eb="19">
      <t>ヨウジ</t>
    </rPh>
    <rPh sb="19" eb="21">
      <t>キョウイク</t>
    </rPh>
    <phoneticPr fontId="7"/>
  </si>
  <si>
    <t>市設建築物の緊急安全対策等（阿武山学園）</t>
    <rPh sb="0" eb="1">
      <t>シ</t>
    </rPh>
    <rPh sb="1" eb="2">
      <t>セツ</t>
    </rPh>
    <rPh sb="2" eb="5">
      <t>ケンチクブツ</t>
    </rPh>
    <rPh sb="6" eb="8">
      <t>キンキュウ</t>
    </rPh>
    <rPh sb="8" eb="10">
      <t>アンゼン</t>
    </rPh>
    <rPh sb="10" eb="12">
      <t>タイサク</t>
    </rPh>
    <rPh sb="12" eb="13">
      <t>トウ</t>
    </rPh>
    <phoneticPr fontId="7"/>
  </si>
  <si>
    <t>児童福祉施設費計</t>
    <phoneticPr fontId="7"/>
  </si>
  <si>
    <t>多様な集団活動事業の利用支援事業給付費</t>
    <rPh sb="0" eb="2">
      <t>タヨウ</t>
    </rPh>
    <rPh sb="3" eb="5">
      <t>シュウダン</t>
    </rPh>
    <rPh sb="5" eb="7">
      <t>カツドウ</t>
    </rPh>
    <rPh sb="7" eb="9">
      <t>ジギョウ</t>
    </rPh>
    <rPh sb="10" eb="12">
      <t>リヨウ</t>
    </rPh>
    <rPh sb="12" eb="14">
      <t>シエン</t>
    </rPh>
    <rPh sb="14" eb="16">
      <t>ジギョウ</t>
    </rPh>
    <rPh sb="16" eb="18">
      <t>キュウフ</t>
    </rPh>
    <rPh sb="18" eb="19">
      <t>ヒ</t>
    </rPh>
    <phoneticPr fontId="7"/>
  </si>
  <si>
    <t>子育てのための施設等利用給付費</t>
    <rPh sb="0" eb="2">
      <t>コソダ</t>
    </rPh>
    <rPh sb="7" eb="9">
      <t>シセツ</t>
    </rPh>
    <rPh sb="9" eb="10">
      <t>トウ</t>
    </rPh>
    <rPh sb="10" eb="12">
      <t>リヨウ</t>
    </rPh>
    <rPh sb="12" eb="14">
      <t>キュウフ</t>
    </rPh>
    <rPh sb="14" eb="15">
      <t>ヒ</t>
    </rPh>
    <phoneticPr fontId="9"/>
  </si>
  <si>
    <t>子育て活動支援事業（ファミリー・サポート・センター事業含む）</t>
    <rPh sb="0" eb="2">
      <t>コソダ</t>
    </rPh>
    <rPh sb="3" eb="5">
      <t>カツドウ</t>
    </rPh>
    <rPh sb="5" eb="7">
      <t>シエン</t>
    </rPh>
    <rPh sb="7" eb="9">
      <t>ジギョウ</t>
    </rPh>
    <rPh sb="25" eb="27">
      <t>ジギョウ</t>
    </rPh>
    <rPh sb="27" eb="28">
      <t>フク</t>
    </rPh>
    <phoneticPr fontId="7"/>
  </si>
  <si>
    <t>産後ケア事業</t>
    <rPh sb="0" eb="2">
      <t>サンゴ</t>
    </rPh>
    <rPh sb="4" eb="6">
      <t>ジギョウ</t>
    </rPh>
    <phoneticPr fontId="7"/>
  </si>
  <si>
    <t>児童福祉施設等における新型コロナウイルス感染症対策事業（こども相談センター）</t>
    <rPh sb="11" eb="13">
      <t>シンガタ</t>
    </rPh>
    <rPh sb="20" eb="23">
      <t>カンセンショウ</t>
    </rPh>
    <rPh sb="23" eb="25">
      <t>タイサク</t>
    </rPh>
    <rPh sb="25" eb="27">
      <t>ジギョウ</t>
    </rPh>
    <rPh sb="31" eb="33">
      <t>ソウダン</t>
    </rPh>
    <phoneticPr fontId="7"/>
  </si>
  <si>
    <t>保育所等の事故防止の取組強化事業（看護師等配置）</t>
    <rPh sb="0" eb="2">
      <t>ホイク</t>
    </rPh>
    <rPh sb="2" eb="3">
      <t>ショ</t>
    </rPh>
    <rPh sb="3" eb="4">
      <t>トウ</t>
    </rPh>
    <rPh sb="5" eb="7">
      <t>ジコ</t>
    </rPh>
    <rPh sb="7" eb="9">
      <t>ボウシ</t>
    </rPh>
    <rPh sb="10" eb="12">
      <t>トリクミ</t>
    </rPh>
    <rPh sb="12" eb="14">
      <t>キョウカ</t>
    </rPh>
    <rPh sb="14" eb="16">
      <t>ジギョウ</t>
    </rPh>
    <rPh sb="17" eb="20">
      <t>カンゴシ</t>
    </rPh>
    <rPh sb="20" eb="21">
      <t>トウ</t>
    </rPh>
    <rPh sb="21" eb="23">
      <t>ハイチ</t>
    </rPh>
    <phoneticPr fontId="6"/>
  </si>
  <si>
    <t>児童福祉施設等における新型コロナウイルス感染症対策事業（公立保育所）</t>
    <rPh sb="11" eb="13">
      <t>シンガタ</t>
    </rPh>
    <rPh sb="20" eb="23">
      <t>カンセンショウ</t>
    </rPh>
    <rPh sb="23" eb="25">
      <t>タイサク</t>
    </rPh>
    <rPh sb="25" eb="27">
      <t>ジギョウ</t>
    </rPh>
    <rPh sb="28" eb="30">
      <t>コウリツ</t>
    </rPh>
    <rPh sb="30" eb="32">
      <t>ホイク</t>
    </rPh>
    <rPh sb="32" eb="33">
      <t>ショ</t>
    </rPh>
    <phoneticPr fontId="7"/>
  </si>
  <si>
    <t>企画課</t>
    <phoneticPr fontId="7"/>
  </si>
  <si>
    <t>社会的養護従事者処遇改善事業</t>
    <phoneticPr fontId="7"/>
  </si>
  <si>
    <t>保育士・幼稚園教諭等処遇改善臨時特例事業</t>
    <rPh sb="0" eb="3">
      <t>ホイクシ</t>
    </rPh>
    <rPh sb="4" eb="7">
      <t>ヨウチエン</t>
    </rPh>
    <rPh sb="7" eb="9">
      <t>キョウユ</t>
    </rPh>
    <rPh sb="9" eb="10">
      <t>トウ</t>
    </rPh>
    <rPh sb="10" eb="12">
      <t>ショグウ</t>
    </rPh>
    <rPh sb="12" eb="14">
      <t>カイゼン</t>
    </rPh>
    <rPh sb="14" eb="16">
      <t>リンジ</t>
    </rPh>
    <rPh sb="16" eb="18">
      <t>トクレイ</t>
    </rPh>
    <rPh sb="18" eb="20">
      <t>ジギョウ</t>
    </rPh>
    <phoneticPr fontId="7"/>
  </si>
  <si>
    <t>子育てのための施設等利用給付費</t>
    <phoneticPr fontId="9"/>
  </si>
  <si>
    <t>子育てのための施設等利用給付費</t>
    <phoneticPr fontId="7"/>
  </si>
  <si>
    <t>国庫支出金等の還付金</t>
    <rPh sb="0" eb="2">
      <t>コッコ</t>
    </rPh>
    <rPh sb="2" eb="5">
      <t>シシュツキン</t>
    </rPh>
    <rPh sb="5" eb="6">
      <t>トウ</t>
    </rPh>
    <rPh sb="7" eb="10">
      <t>カンプキン</t>
    </rPh>
    <phoneticPr fontId="7"/>
  </si>
  <si>
    <t>4 年 度</t>
    <phoneticPr fontId="6"/>
  </si>
  <si>
    <t>5  年 度</t>
    <rPh sb="3" eb="4">
      <t>ネン</t>
    </rPh>
    <rPh sb="5" eb="6">
      <t>ド</t>
    </rPh>
    <phoneticPr fontId="7"/>
  </si>
  <si>
    <t>総合福祉システム改修経費</t>
    <rPh sb="0" eb="4">
      <t>ソウゴウフクシ</t>
    </rPh>
    <rPh sb="8" eb="10">
      <t>カイシュウ</t>
    </rPh>
    <phoneticPr fontId="7"/>
  </si>
  <si>
    <t>市設建築物の緊急安全対策等（男女共同参画センター子育て活動支援館）</t>
    <rPh sb="0" eb="1">
      <t>シ</t>
    </rPh>
    <rPh sb="1" eb="2">
      <t>セツ</t>
    </rPh>
    <rPh sb="2" eb="5">
      <t>ケンチクブツ</t>
    </rPh>
    <rPh sb="6" eb="8">
      <t>キンキュウ</t>
    </rPh>
    <rPh sb="8" eb="10">
      <t>アンゼン</t>
    </rPh>
    <rPh sb="10" eb="12">
      <t>タイサク</t>
    </rPh>
    <rPh sb="12" eb="13">
      <t>トウ</t>
    </rPh>
    <rPh sb="14" eb="20">
      <t>ダンジョキョウドウサンカク</t>
    </rPh>
    <rPh sb="24" eb="26">
      <t>コソダ</t>
    </rPh>
    <rPh sb="27" eb="29">
      <t>カツドウ</t>
    </rPh>
    <rPh sb="29" eb="31">
      <t>シエン</t>
    </rPh>
    <rPh sb="31" eb="32">
      <t>カン</t>
    </rPh>
    <phoneticPr fontId="7"/>
  </si>
  <si>
    <t>習い事・塾代助成事業</t>
    <rPh sb="0" eb="1">
      <t>ナラ</t>
    </rPh>
    <rPh sb="2" eb="3">
      <t>ゴト</t>
    </rPh>
    <rPh sb="4" eb="5">
      <t>ジュク</t>
    </rPh>
    <rPh sb="5" eb="6">
      <t>ダイ</t>
    </rPh>
    <rPh sb="6" eb="8">
      <t>ジョセイ</t>
    </rPh>
    <rPh sb="8" eb="10">
      <t>ジギョウ</t>
    </rPh>
    <phoneticPr fontId="7"/>
  </si>
  <si>
    <t>市設建築物の緊急安全対策等（北区管原町複合施設・阿波座センタービル）</t>
    <phoneticPr fontId="7"/>
  </si>
  <si>
    <t>　　うちヤングケアラー支援推進事業</t>
    <phoneticPr fontId="7"/>
  </si>
  <si>
    <t>　　うち企画課</t>
    <rPh sb="4" eb="6">
      <t>キカク</t>
    </rPh>
    <rPh sb="6" eb="7">
      <t>カ</t>
    </rPh>
    <phoneticPr fontId="7"/>
  </si>
  <si>
    <t>　　うち青少年課（放課後事業）</t>
    <rPh sb="4" eb="7">
      <t>セイショウネン</t>
    </rPh>
    <rPh sb="7" eb="8">
      <t>カ</t>
    </rPh>
    <rPh sb="9" eb="12">
      <t>ホウカゴ</t>
    </rPh>
    <rPh sb="12" eb="14">
      <t>ジギョウ</t>
    </rPh>
    <phoneticPr fontId="7"/>
  </si>
  <si>
    <t>　　うちこども家庭課</t>
    <rPh sb="7" eb="9">
      <t>カテイ</t>
    </rPh>
    <rPh sb="9" eb="10">
      <t>カ</t>
    </rPh>
    <phoneticPr fontId="7"/>
  </si>
  <si>
    <r>
      <rPr>
        <sz val="10"/>
        <rFont val="ＭＳ Ｐゴシック"/>
        <family val="3"/>
        <charset val="128"/>
      </rPr>
      <t>　　</t>
    </r>
    <r>
      <rPr>
        <sz val="9"/>
        <rFont val="ＭＳ Ｐゴシック"/>
        <family val="3"/>
        <charset val="128"/>
      </rPr>
      <t>うちヤングケアラーへの寄り添い型相談支援事業</t>
    </r>
    <phoneticPr fontId="7"/>
  </si>
  <si>
    <t>　　うち保育・幼児教育センター</t>
    <rPh sb="4" eb="6">
      <t>ホイク</t>
    </rPh>
    <rPh sb="7" eb="9">
      <t>ヨウジ</t>
    </rPh>
    <rPh sb="9" eb="11">
      <t>キョウイク</t>
    </rPh>
    <phoneticPr fontId="7"/>
  </si>
  <si>
    <t>　　うち子育て関連施設</t>
    <phoneticPr fontId="7"/>
  </si>
  <si>
    <t>　　うち市立幼稚園</t>
    <rPh sb="4" eb="6">
      <t>シリツ</t>
    </rPh>
    <rPh sb="6" eb="9">
      <t>ヨウチエン</t>
    </rPh>
    <phoneticPr fontId="7"/>
  </si>
  <si>
    <t>　　うち児童養護施設等</t>
    <rPh sb="4" eb="6">
      <t>ジドウ</t>
    </rPh>
    <rPh sb="6" eb="8">
      <t>ヨウゴ</t>
    </rPh>
    <rPh sb="8" eb="10">
      <t>シセツ</t>
    </rPh>
    <rPh sb="10" eb="11">
      <t>トウ</t>
    </rPh>
    <phoneticPr fontId="7"/>
  </si>
  <si>
    <t>　　うち民間保育所等</t>
    <rPh sb="4" eb="6">
      <t>ミンカン</t>
    </rPh>
    <rPh sb="6" eb="8">
      <t>ホイク</t>
    </rPh>
    <rPh sb="8" eb="9">
      <t>ショ</t>
    </rPh>
    <rPh sb="9" eb="10">
      <t>ナド</t>
    </rPh>
    <phoneticPr fontId="7"/>
  </si>
  <si>
    <t>　　うち公立保育所</t>
    <rPh sb="4" eb="6">
      <t>コウリツ</t>
    </rPh>
    <rPh sb="6" eb="8">
      <t>ホイク</t>
    </rPh>
    <rPh sb="8" eb="9">
      <t>ショ</t>
    </rPh>
    <phoneticPr fontId="7"/>
  </si>
  <si>
    <t>　　うち中央こども相談センター</t>
    <rPh sb="4" eb="6">
      <t>チュウオウ</t>
    </rPh>
    <rPh sb="9" eb="11">
      <t>ソウダン</t>
    </rPh>
    <phoneticPr fontId="7"/>
  </si>
  <si>
    <t>　　うち北部こども相談センター</t>
    <rPh sb="4" eb="6">
      <t>ホクブ</t>
    </rPh>
    <rPh sb="9" eb="11">
      <t>ソウダン</t>
    </rPh>
    <phoneticPr fontId="7"/>
  </si>
  <si>
    <t>　　うち南部こども相談センター</t>
    <rPh sb="4" eb="6">
      <t>ナンブ</t>
    </rPh>
    <rPh sb="9" eb="11">
      <t>ソウダン</t>
    </rPh>
    <phoneticPr fontId="7"/>
  </si>
  <si>
    <t>　　うちこども相談センター</t>
    <rPh sb="7" eb="9">
      <t>ソウダン</t>
    </rPh>
    <phoneticPr fontId="7"/>
  </si>
  <si>
    <t>　　うち総務課</t>
    <rPh sb="4" eb="7">
      <t>ソウムカ</t>
    </rPh>
    <phoneticPr fontId="7"/>
  </si>
  <si>
    <t>　　うち管理課</t>
    <rPh sb="4" eb="7">
      <t>カンリカ</t>
    </rPh>
    <phoneticPr fontId="7"/>
  </si>
  <si>
    <t>　　うち管理課（幼稚園）</t>
    <rPh sb="4" eb="7">
      <t>カンリカ</t>
    </rPh>
    <rPh sb="8" eb="11">
      <t>ヨウチエン</t>
    </rPh>
    <phoneticPr fontId="7"/>
  </si>
  <si>
    <t>　　うち保育企画課</t>
    <rPh sb="4" eb="9">
      <t>ホイクキカクカ</t>
    </rPh>
    <phoneticPr fontId="7"/>
  </si>
  <si>
    <t>　　うち認可外保育施設等</t>
    <rPh sb="4" eb="6">
      <t>ニンカ</t>
    </rPh>
    <rPh sb="6" eb="7">
      <t>ガイ</t>
    </rPh>
    <rPh sb="7" eb="9">
      <t>ホイク</t>
    </rPh>
    <rPh sb="9" eb="11">
      <t>シセツ</t>
    </rPh>
    <rPh sb="11" eb="12">
      <t>トウ</t>
    </rPh>
    <phoneticPr fontId="7"/>
  </si>
  <si>
    <t>　　うち私立幼稚園、国立幼稚園</t>
    <rPh sb="4" eb="5">
      <t>ワタクシ</t>
    </rPh>
    <rPh sb="5" eb="6">
      <t>タ</t>
    </rPh>
    <rPh sb="6" eb="9">
      <t>ヨウチエン</t>
    </rPh>
    <rPh sb="10" eb="12">
      <t>コクリツ</t>
    </rPh>
    <rPh sb="12" eb="15">
      <t>ヨウチエン</t>
    </rPh>
    <phoneticPr fontId="7"/>
  </si>
  <si>
    <t>　　うち幼稚園預かり保育等</t>
    <rPh sb="4" eb="7">
      <t>ヨウチエン</t>
    </rPh>
    <rPh sb="7" eb="8">
      <t>アズ</t>
    </rPh>
    <rPh sb="10" eb="12">
      <t>ホイク</t>
    </rPh>
    <rPh sb="12" eb="13">
      <t>トウ</t>
    </rPh>
    <phoneticPr fontId="7"/>
  </si>
  <si>
    <t>　　うち子育て支援員研修事業</t>
    <rPh sb="7" eb="9">
      <t>シエン</t>
    </rPh>
    <rPh sb="9" eb="10">
      <t>イン</t>
    </rPh>
    <rPh sb="10" eb="12">
      <t>ケンシュウ</t>
    </rPh>
    <rPh sb="12" eb="14">
      <t>ジギョウ</t>
    </rPh>
    <phoneticPr fontId="7"/>
  </si>
  <si>
    <t>　　うち延長保育事業</t>
    <rPh sb="4" eb="6">
      <t>エンチョウ</t>
    </rPh>
    <rPh sb="6" eb="8">
      <t>ホイク</t>
    </rPh>
    <rPh sb="8" eb="10">
      <t>ジギョウ</t>
    </rPh>
    <phoneticPr fontId="7"/>
  </si>
  <si>
    <t>　　うち地域型保育事業連携支援事業</t>
    <rPh sb="4" eb="7">
      <t>チイキガタ</t>
    </rPh>
    <rPh sb="7" eb="9">
      <t>ホイク</t>
    </rPh>
    <rPh sb="9" eb="11">
      <t>ジギョウ</t>
    </rPh>
    <rPh sb="11" eb="13">
      <t>レンケイ</t>
    </rPh>
    <rPh sb="13" eb="15">
      <t>シエン</t>
    </rPh>
    <rPh sb="15" eb="17">
      <t>ジギョウ</t>
    </rPh>
    <phoneticPr fontId="7"/>
  </si>
  <si>
    <t>　　うち保育士・保育所支援センター運営事業</t>
    <rPh sb="4" eb="7">
      <t>ホイクシ</t>
    </rPh>
    <rPh sb="8" eb="10">
      <t>ホイク</t>
    </rPh>
    <rPh sb="10" eb="11">
      <t>ショ</t>
    </rPh>
    <rPh sb="11" eb="13">
      <t>シエン</t>
    </rPh>
    <rPh sb="17" eb="19">
      <t>ウンエイ</t>
    </rPh>
    <rPh sb="19" eb="21">
      <t>ジギョウ</t>
    </rPh>
    <phoneticPr fontId="7"/>
  </si>
  <si>
    <t>　　うち潜在保育士等就職支援事業</t>
    <rPh sb="4" eb="6">
      <t>センザイ</t>
    </rPh>
    <rPh sb="6" eb="9">
      <t>ホイクシ</t>
    </rPh>
    <rPh sb="9" eb="10">
      <t>トウ</t>
    </rPh>
    <rPh sb="10" eb="12">
      <t>シュウショク</t>
    </rPh>
    <rPh sb="12" eb="14">
      <t>シエン</t>
    </rPh>
    <rPh sb="14" eb="16">
      <t>ジギョウ</t>
    </rPh>
    <phoneticPr fontId="7"/>
  </si>
  <si>
    <t>　　うち保育士宿舎借り上げ支援事業</t>
    <rPh sb="13" eb="15">
      <t>シエン</t>
    </rPh>
    <phoneticPr fontId="7"/>
  </si>
  <si>
    <t>　　うち新規採用保育士特別給付に係る補助事業</t>
    <rPh sb="11" eb="13">
      <t>トクベツ</t>
    </rPh>
    <rPh sb="18" eb="20">
      <t>ホジョ</t>
    </rPh>
    <rPh sb="20" eb="22">
      <t>ジギョウ</t>
    </rPh>
    <phoneticPr fontId="7"/>
  </si>
  <si>
    <t>　　うち保育所等におけるICT化の推進補助事業</t>
    <rPh sb="4" eb="6">
      <t>ホイク</t>
    </rPh>
    <rPh sb="6" eb="7">
      <t>ショ</t>
    </rPh>
    <rPh sb="7" eb="8">
      <t>トウ</t>
    </rPh>
    <rPh sb="15" eb="16">
      <t>カ</t>
    </rPh>
    <rPh sb="17" eb="19">
      <t>スイシン</t>
    </rPh>
    <rPh sb="19" eb="21">
      <t>ホジョ</t>
    </rPh>
    <rPh sb="21" eb="23">
      <t>ジギョウ</t>
    </rPh>
    <phoneticPr fontId="7"/>
  </si>
  <si>
    <t>　　うち保育料一部貸付事業</t>
    <phoneticPr fontId="7"/>
  </si>
  <si>
    <t>　　うち未就学児のいる保育士の子どもの預かり支援事業</t>
    <phoneticPr fontId="7"/>
  </si>
  <si>
    <t>　　うち保育補助者雇上げ支援事業</t>
    <phoneticPr fontId="7"/>
  </si>
  <si>
    <t>　　うち保育補助者雇上げ強化事業</t>
    <rPh sb="12" eb="14">
      <t>キョウカ</t>
    </rPh>
    <phoneticPr fontId="7"/>
  </si>
  <si>
    <t>　　　　うち保育企画課</t>
    <rPh sb="6" eb="8">
      <t>ホイク</t>
    </rPh>
    <rPh sb="8" eb="10">
      <t>キカク</t>
    </rPh>
    <rPh sb="10" eb="11">
      <t>カ</t>
    </rPh>
    <phoneticPr fontId="7"/>
  </si>
  <si>
    <t>　　　　うち保育所運営課</t>
    <rPh sb="6" eb="8">
      <t>ホイク</t>
    </rPh>
    <rPh sb="8" eb="9">
      <t>ショ</t>
    </rPh>
    <rPh sb="9" eb="11">
      <t>ウンエイ</t>
    </rPh>
    <rPh sb="11" eb="12">
      <t>カ</t>
    </rPh>
    <phoneticPr fontId="7"/>
  </si>
  <si>
    <t>　　うち保育体制強化事業</t>
    <rPh sb="6" eb="8">
      <t>タイセイ</t>
    </rPh>
    <rPh sb="8" eb="10">
      <t>キョウカ</t>
    </rPh>
    <phoneticPr fontId="7"/>
  </si>
  <si>
    <t>　　うち保育士ウェルカム事業</t>
    <rPh sb="4" eb="7">
      <t>ホイクシ</t>
    </rPh>
    <rPh sb="12" eb="14">
      <t>ジギョウ</t>
    </rPh>
    <phoneticPr fontId="7"/>
  </si>
  <si>
    <t>　　うち保育士働き方改革推進事業</t>
    <rPh sb="7" eb="8">
      <t>ハタラ</t>
    </rPh>
    <rPh sb="9" eb="10">
      <t>カタ</t>
    </rPh>
    <rPh sb="10" eb="12">
      <t>カイカク</t>
    </rPh>
    <rPh sb="12" eb="14">
      <t>スイシン</t>
    </rPh>
    <rPh sb="14" eb="16">
      <t>ジギョウ</t>
    </rPh>
    <phoneticPr fontId="15"/>
  </si>
  <si>
    <t>　　うち市立幼稚園</t>
    <rPh sb="4" eb="6">
      <t>イチリツ</t>
    </rPh>
    <rPh sb="6" eb="9">
      <t>ヨウチエン</t>
    </rPh>
    <phoneticPr fontId="7"/>
  </si>
  <si>
    <t>　　うち上記以外</t>
    <rPh sb="4" eb="6">
      <t>ジョウキ</t>
    </rPh>
    <rPh sb="6" eb="8">
      <t>イガイ</t>
    </rPh>
    <phoneticPr fontId="7"/>
  </si>
  <si>
    <t>　　うち保育企画課分</t>
    <rPh sb="4" eb="6">
      <t>ホイク</t>
    </rPh>
    <rPh sb="6" eb="8">
      <t>キカク</t>
    </rPh>
    <rPh sb="8" eb="9">
      <t>カ</t>
    </rPh>
    <rPh sb="9" eb="10">
      <t>ブン</t>
    </rPh>
    <phoneticPr fontId="7"/>
  </si>
  <si>
    <t>　　うち幼稚園分</t>
    <rPh sb="4" eb="7">
      <t>ヨウチエン</t>
    </rPh>
    <rPh sb="7" eb="8">
      <t>ブン</t>
    </rPh>
    <phoneticPr fontId="7"/>
  </si>
  <si>
    <t>　　うち民間保育所等分</t>
    <rPh sb="4" eb="6">
      <t>ミンカン</t>
    </rPh>
    <rPh sb="6" eb="8">
      <t>ホイク</t>
    </rPh>
    <rPh sb="8" eb="9">
      <t>ショ</t>
    </rPh>
    <rPh sb="9" eb="10">
      <t>トウ</t>
    </rPh>
    <rPh sb="10" eb="11">
      <t>ブン</t>
    </rPh>
    <phoneticPr fontId="7"/>
  </si>
  <si>
    <t>　　うち公立（公設置公営）保育所分</t>
    <rPh sb="4" eb="6">
      <t>コウリツ</t>
    </rPh>
    <rPh sb="7" eb="8">
      <t>コウ</t>
    </rPh>
    <rPh sb="8" eb="10">
      <t>セッチ</t>
    </rPh>
    <rPh sb="10" eb="12">
      <t>コウエイ</t>
    </rPh>
    <rPh sb="13" eb="15">
      <t>ホイク</t>
    </rPh>
    <rPh sb="15" eb="16">
      <t>ショ</t>
    </rPh>
    <rPh sb="16" eb="17">
      <t>ブン</t>
    </rPh>
    <phoneticPr fontId="7"/>
  </si>
  <si>
    <t>　　うち公立保育所分</t>
    <rPh sb="4" eb="6">
      <t>コウリツ</t>
    </rPh>
    <rPh sb="6" eb="8">
      <t>ホイク</t>
    </rPh>
    <rPh sb="8" eb="9">
      <t>ショ</t>
    </rPh>
    <rPh sb="9" eb="10">
      <t>ブン</t>
    </rPh>
    <phoneticPr fontId="7"/>
  </si>
  <si>
    <t>　　うち私立分</t>
    <rPh sb="4" eb="6">
      <t>シリツ</t>
    </rPh>
    <rPh sb="6" eb="7">
      <t>ブン</t>
    </rPh>
    <phoneticPr fontId="7"/>
  </si>
  <si>
    <t>　　うち市立分</t>
    <rPh sb="4" eb="6">
      <t>イチリツ</t>
    </rPh>
    <rPh sb="6" eb="7">
      <t>ブン</t>
    </rPh>
    <phoneticPr fontId="7"/>
  </si>
  <si>
    <t>　　うち病児・病後児保育事業（施設型）</t>
    <rPh sb="4" eb="5">
      <t>ビョウ</t>
    </rPh>
    <rPh sb="5" eb="6">
      <t>ジ</t>
    </rPh>
    <rPh sb="7" eb="9">
      <t>ビョウゴ</t>
    </rPh>
    <rPh sb="9" eb="10">
      <t>ジ</t>
    </rPh>
    <rPh sb="10" eb="12">
      <t>ホイク</t>
    </rPh>
    <rPh sb="12" eb="14">
      <t>ジギョウ</t>
    </rPh>
    <rPh sb="15" eb="17">
      <t>シセツ</t>
    </rPh>
    <rPh sb="17" eb="18">
      <t>カタ</t>
    </rPh>
    <phoneticPr fontId="7"/>
  </si>
  <si>
    <t>　　　　うち民間分</t>
    <rPh sb="6" eb="8">
      <t>ミンカン</t>
    </rPh>
    <rPh sb="8" eb="9">
      <t>ブン</t>
    </rPh>
    <phoneticPr fontId="7"/>
  </si>
  <si>
    <t>　　　　うち公立保育所分</t>
    <rPh sb="6" eb="8">
      <t>コウリツ</t>
    </rPh>
    <rPh sb="8" eb="10">
      <t>ホイク</t>
    </rPh>
    <rPh sb="10" eb="11">
      <t>ショ</t>
    </rPh>
    <rPh sb="11" eb="12">
      <t>ブン</t>
    </rPh>
    <phoneticPr fontId="7"/>
  </si>
  <si>
    <t>　　うち病児保育施設開設準備経費等補助金</t>
    <rPh sb="4" eb="5">
      <t>ヤマイ</t>
    </rPh>
    <rPh sb="5" eb="6">
      <t>ジ</t>
    </rPh>
    <rPh sb="6" eb="8">
      <t>ホイク</t>
    </rPh>
    <rPh sb="8" eb="10">
      <t>シセツ</t>
    </rPh>
    <rPh sb="10" eb="12">
      <t>カイセツ</t>
    </rPh>
    <rPh sb="12" eb="14">
      <t>ジュンビ</t>
    </rPh>
    <rPh sb="14" eb="17">
      <t>ケイヒナド</t>
    </rPh>
    <rPh sb="17" eb="20">
      <t>ホジョキン</t>
    </rPh>
    <phoneticPr fontId="7"/>
  </si>
  <si>
    <t>　　うち特別支援保育事業</t>
    <rPh sb="4" eb="6">
      <t>トクベツ</t>
    </rPh>
    <rPh sb="6" eb="8">
      <t>シエン</t>
    </rPh>
    <rPh sb="8" eb="10">
      <t>ホイク</t>
    </rPh>
    <rPh sb="10" eb="12">
      <t>ジギョウ</t>
    </rPh>
    <phoneticPr fontId="7"/>
  </si>
  <si>
    <t>　　うち医療的ケア児対応看護師体制強化事業</t>
    <rPh sb="4" eb="7">
      <t>イリョウテキ</t>
    </rPh>
    <rPh sb="9" eb="10">
      <t>ジ</t>
    </rPh>
    <rPh sb="10" eb="12">
      <t>タイオウ</t>
    </rPh>
    <rPh sb="12" eb="15">
      <t>カンゴシ</t>
    </rPh>
    <rPh sb="15" eb="17">
      <t>タイセイ</t>
    </rPh>
    <rPh sb="17" eb="19">
      <t>キョウカ</t>
    </rPh>
    <rPh sb="19" eb="21">
      <t>ジギョウ</t>
    </rPh>
    <phoneticPr fontId="7"/>
  </si>
  <si>
    <r>
      <rPr>
        <sz val="10"/>
        <rFont val="ＭＳ Ｐゴシック"/>
        <family val="3"/>
        <charset val="128"/>
      </rPr>
      <t>　　</t>
    </r>
    <r>
      <rPr>
        <sz val="9"/>
        <rFont val="ＭＳ Ｐゴシック"/>
        <family val="3"/>
        <charset val="128"/>
      </rPr>
      <t>うち特別支援保育巡回指導講師派遣事業</t>
    </r>
    <rPh sb="10" eb="12">
      <t>ジュンカイ</t>
    </rPh>
    <rPh sb="12" eb="14">
      <t>シドウ</t>
    </rPh>
    <rPh sb="14" eb="16">
      <t>コウシ</t>
    </rPh>
    <rPh sb="16" eb="18">
      <t>ハケン</t>
    </rPh>
    <rPh sb="18" eb="20">
      <t>ジギョウ</t>
    </rPh>
    <phoneticPr fontId="7"/>
  </si>
  <si>
    <t>　　うち子育て活動支援事業</t>
    <rPh sb="4" eb="6">
      <t>コソダ</t>
    </rPh>
    <rPh sb="7" eb="9">
      <t>カツドウ</t>
    </rPh>
    <rPh sb="9" eb="11">
      <t>シエン</t>
    </rPh>
    <rPh sb="11" eb="13">
      <t>ジギョウ</t>
    </rPh>
    <phoneticPr fontId="7"/>
  </si>
  <si>
    <t>　　うち子ども・子育てプラザ計画改修</t>
    <rPh sb="4" eb="5">
      <t>コ</t>
    </rPh>
    <rPh sb="8" eb="10">
      <t>コソダ</t>
    </rPh>
    <rPh sb="14" eb="16">
      <t>ケイカク</t>
    </rPh>
    <rPh sb="16" eb="18">
      <t>カイシュウ</t>
    </rPh>
    <phoneticPr fontId="7"/>
  </si>
  <si>
    <t>　　うち民間分</t>
    <rPh sb="4" eb="6">
      <t>ミンカン</t>
    </rPh>
    <rPh sb="6" eb="7">
      <t>ブン</t>
    </rPh>
    <phoneticPr fontId="7"/>
  </si>
  <si>
    <t>　　うち幼稚園運営企画</t>
    <rPh sb="4" eb="7">
      <t>ヨウチエン</t>
    </rPh>
    <rPh sb="7" eb="9">
      <t>ウンエイ</t>
    </rPh>
    <rPh sb="9" eb="11">
      <t>キカク</t>
    </rPh>
    <phoneticPr fontId="7"/>
  </si>
  <si>
    <t>　　うち放課後</t>
    <rPh sb="4" eb="7">
      <t>ホウカゴ</t>
    </rPh>
    <phoneticPr fontId="7"/>
  </si>
  <si>
    <t>　　うち管理課</t>
    <rPh sb="4" eb="6">
      <t>カンリ</t>
    </rPh>
    <rPh sb="6" eb="7">
      <t>カ</t>
    </rPh>
    <phoneticPr fontId="7"/>
  </si>
  <si>
    <t xml:space="preserve"> 　　（幼稚園）</t>
    <rPh sb="4" eb="7">
      <t>ヨウチエン</t>
    </rPh>
    <phoneticPr fontId="7"/>
  </si>
  <si>
    <t>　　うち男女共同参画センター子育て支援館管理運営費</t>
    <rPh sb="4" eb="6">
      <t>ダンジョ</t>
    </rPh>
    <rPh sb="6" eb="8">
      <t>キョウドウ</t>
    </rPh>
    <rPh sb="8" eb="10">
      <t>サンカク</t>
    </rPh>
    <rPh sb="14" eb="16">
      <t>コソダ</t>
    </rPh>
    <rPh sb="17" eb="19">
      <t>シエン</t>
    </rPh>
    <rPh sb="19" eb="20">
      <t>カン</t>
    </rPh>
    <rPh sb="20" eb="22">
      <t>カンリ</t>
    </rPh>
    <rPh sb="22" eb="25">
      <t>ウンエイヒ</t>
    </rPh>
    <phoneticPr fontId="7"/>
  </si>
  <si>
    <t>　　うち男女共同参画センター子育て支援館計画修繕及び積立</t>
    <rPh sb="4" eb="6">
      <t>ダンジョ</t>
    </rPh>
    <rPh sb="6" eb="8">
      <t>キョウドウ</t>
    </rPh>
    <rPh sb="8" eb="10">
      <t>サンカク</t>
    </rPh>
    <rPh sb="14" eb="16">
      <t>コソダ</t>
    </rPh>
    <rPh sb="17" eb="19">
      <t>シエン</t>
    </rPh>
    <rPh sb="19" eb="20">
      <t>カン</t>
    </rPh>
    <rPh sb="20" eb="22">
      <t>ケイカク</t>
    </rPh>
    <rPh sb="22" eb="24">
      <t>シュウゼン</t>
    </rPh>
    <rPh sb="24" eb="25">
      <t>オヨ</t>
    </rPh>
    <rPh sb="26" eb="28">
      <t>ツミタテ</t>
    </rPh>
    <phoneticPr fontId="7"/>
  </si>
  <si>
    <t>　　うち男女共同参画センター子育て活動支援館改修工事</t>
    <rPh sb="4" eb="6">
      <t>ダンジョ</t>
    </rPh>
    <rPh sb="6" eb="8">
      <t>キョウドウ</t>
    </rPh>
    <rPh sb="8" eb="10">
      <t>サンカク</t>
    </rPh>
    <rPh sb="14" eb="16">
      <t>コソダ</t>
    </rPh>
    <rPh sb="17" eb="19">
      <t>カツドウ</t>
    </rPh>
    <rPh sb="19" eb="21">
      <t>シエン</t>
    </rPh>
    <rPh sb="21" eb="22">
      <t>カン</t>
    </rPh>
    <rPh sb="22" eb="24">
      <t>カイシュウ</t>
    </rPh>
    <rPh sb="24" eb="26">
      <t>コウジ</t>
    </rPh>
    <phoneticPr fontId="7"/>
  </si>
  <si>
    <t>　　うち（仮称）東部こども相談センター</t>
    <rPh sb="5" eb="7">
      <t>カショウ</t>
    </rPh>
    <rPh sb="8" eb="10">
      <t>トウブ</t>
    </rPh>
    <rPh sb="13" eb="15">
      <t>ソウダン</t>
    </rPh>
    <phoneticPr fontId="7"/>
  </si>
  <si>
    <t>　　うち中央こども相談センター建替整備</t>
    <phoneticPr fontId="7"/>
  </si>
  <si>
    <t>　　うち南部こども相談センター再整備</t>
    <phoneticPr fontId="7"/>
  </si>
  <si>
    <t>1-1</t>
    <phoneticPr fontId="7"/>
  </si>
  <si>
    <t>1-2</t>
  </si>
  <si>
    <t>1-3</t>
  </si>
  <si>
    <t>1-4</t>
  </si>
  <si>
    <t>6-1</t>
    <phoneticPr fontId="7"/>
  </si>
  <si>
    <t>6-2</t>
    <phoneticPr fontId="7"/>
  </si>
  <si>
    <t>9-1</t>
    <phoneticPr fontId="7"/>
  </si>
  <si>
    <t>9-2</t>
    <phoneticPr fontId="7"/>
  </si>
  <si>
    <t>9-3</t>
    <phoneticPr fontId="7"/>
  </si>
  <si>
    <t>9-4</t>
    <phoneticPr fontId="7"/>
  </si>
  <si>
    <t>9-5</t>
    <phoneticPr fontId="7"/>
  </si>
  <si>
    <t>9-6</t>
    <phoneticPr fontId="7"/>
  </si>
  <si>
    <t>16-1</t>
    <phoneticPr fontId="7"/>
  </si>
  <si>
    <t>16-2</t>
  </si>
  <si>
    <t>37-1</t>
    <phoneticPr fontId="7"/>
  </si>
  <si>
    <t>37-2</t>
    <phoneticPr fontId="7"/>
  </si>
  <si>
    <t>37-3</t>
    <phoneticPr fontId="7"/>
  </si>
  <si>
    <t>習い事・塾代助成事業</t>
    <rPh sb="0" eb="1">
      <t>ナラ</t>
    </rPh>
    <rPh sb="2" eb="3">
      <t>ゴト</t>
    </rPh>
    <phoneticPr fontId="7"/>
  </si>
  <si>
    <t>標準準拠システム移行経費</t>
    <phoneticPr fontId="7"/>
  </si>
  <si>
    <t>　　うち総合福祉システム改修経費</t>
    <rPh sb="4" eb="8">
      <t>ソウゴウフクシ</t>
    </rPh>
    <rPh sb="12" eb="16">
      <t>カイシュウケイヒ</t>
    </rPh>
    <phoneticPr fontId="7"/>
  </si>
  <si>
    <t>　　うち医療助成システム改修経費</t>
    <rPh sb="4" eb="8">
      <t>イリョウジョセイ</t>
    </rPh>
    <rPh sb="12" eb="16">
      <t>カイシュウケイヒ</t>
    </rPh>
    <phoneticPr fontId="7"/>
  </si>
  <si>
    <t>32-1</t>
    <phoneticPr fontId="7"/>
  </si>
  <si>
    <t>32-2</t>
    <phoneticPr fontId="7"/>
  </si>
  <si>
    <t>32-3</t>
    <phoneticPr fontId="7"/>
  </si>
  <si>
    <t>32-4</t>
    <phoneticPr fontId="7"/>
  </si>
  <si>
    <t>32-5</t>
    <phoneticPr fontId="7"/>
  </si>
  <si>
    <t>34-1</t>
    <phoneticPr fontId="7"/>
  </si>
  <si>
    <t>34-2</t>
    <phoneticPr fontId="7"/>
  </si>
  <si>
    <t>34-3</t>
    <phoneticPr fontId="7"/>
  </si>
  <si>
    <t>38-1</t>
    <phoneticPr fontId="7"/>
  </si>
  <si>
    <t>38-2</t>
    <phoneticPr fontId="7"/>
  </si>
  <si>
    <t>38-3</t>
    <phoneticPr fontId="7"/>
  </si>
  <si>
    <t>38-4</t>
    <phoneticPr fontId="7"/>
  </si>
  <si>
    <t>38-5</t>
    <phoneticPr fontId="7"/>
  </si>
  <si>
    <t>38-6</t>
    <phoneticPr fontId="7"/>
  </si>
  <si>
    <t>38-7</t>
    <phoneticPr fontId="7"/>
  </si>
  <si>
    <t>38-8</t>
    <phoneticPr fontId="7"/>
  </si>
  <si>
    <t>38-9</t>
    <phoneticPr fontId="7"/>
  </si>
  <si>
    <t>38-10</t>
    <phoneticPr fontId="7"/>
  </si>
  <si>
    <t>38-11</t>
    <phoneticPr fontId="7"/>
  </si>
  <si>
    <t>38-12</t>
    <phoneticPr fontId="7"/>
  </si>
  <si>
    <t>56-1</t>
    <phoneticPr fontId="7"/>
  </si>
  <si>
    <t>56-2</t>
    <phoneticPr fontId="7"/>
  </si>
  <si>
    <t>56-3</t>
    <phoneticPr fontId="7"/>
  </si>
  <si>
    <t>56-4</t>
    <phoneticPr fontId="7"/>
  </si>
  <si>
    <t>95-1</t>
    <phoneticPr fontId="7"/>
  </si>
  <si>
    <t>95-2</t>
    <phoneticPr fontId="7"/>
  </si>
  <si>
    <t>95-3</t>
    <phoneticPr fontId="7"/>
  </si>
  <si>
    <t>168-1</t>
    <phoneticPr fontId="7"/>
  </si>
  <si>
    <t>168-2</t>
    <phoneticPr fontId="7"/>
  </si>
  <si>
    <t>168-3</t>
    <phoneticPr fontId="7"/>
  </si>
  <si>
    <t>168-4</t>
    <phoneticPr fontId="7"/>
  </si>
  <si>
    <t>168-5</t>
    <phoneticPr fontId="7"/>
  </si>
  <si>
    <t>168-6</t>
    <phoneticPr fontId="7"/>
  </si>
  <si>
    <t>183-1</t>
    <phoneticPr fontId="7"/>
  </si>
  <si>
    <t>183-2</t>
    <phoneticPr fontId="7"/>
  </si>
  <si>
    <t>市設建築物の緊急安全対策等（青少年施設）</t>
    <rPh sb="14" eb="17">
      <t>セイショウネン</t>
    </rPh>
    <rPh sb="17" eb="19">
      <t>シセツ</t>
    </rPh>
    <phoneticPr fontId="7"/>
  </si>
  <si>
    <t>21-1</t>
    <phoneticPr fontId="7"/>
  </si>
  <si>
    <t>21-2</t>
    <phoneticPr fontId="7"/>
  </si>
  <si>
    <t>21-3</t>
    <phoneticPr fontId="7"/>
  </si>
  <si>
    <t>　　うち事務費</t>
    <rPh sb="4" eb="7">
      <t>ジムヒ</t>
    </rPh>
    <phoneticPr fontId="7"/>
  </si>
  <si>
    <t>習い事・塾代助成事業</t>
    <phoneticPr fontId="7"/>
  </si>
  <si>
    <t>5-1-3</t>
    <phoneticPr fontId="7"/>
  </si>
  <si>
    <t>青少年活動振興基金積立金計</t>
    <phoneticPr fontId="7"/>
  </si>
  <si>
    <t>市立幼稚園の整備</t>
    <phoneticPr fontId="7"/>
  </si>
  <si>
    <t>習い事・塾代助成事業（事業運営検討業務）</t>
    <rPh sb="0" eb="1">
      <t>ナラ</t>
    </rPh>
    <rPh sb="2" eb="3">
      <t>ゴト</t>
    </rPh>
    <rPh sb="4" eb="5">
      <t>ジュク</t>
    </rPh>
    <rPh sb="5" eb="6">
      <t>ダイ</t>
    </rPh>
    <rPh sb="6" eb="8">
      <t>ジョセイ</t>
    </rPh>
    <rPh sb="8" eb="10">
      <t>ジギョウ</t>
    </rPh>
    <rPh sb="11" eb="13">
      <t>ジギョウ</t>
    </rPh>
    <rPh sb="13" eb="15">
      <t>ウンエイ</t>
    </rPh>
    <rPh sb="15" eb="17">
      <t>ケントウ</t>
    </rPh>
    <rPh sb="17" eb="19">
      <t>ギョウム</t>
    </rPh>
    <phoneticPr fontId="7"/>
  </si>
  <si>
    <t>習い事・塾代助成事業</t>
    <rPh sb="0" eb="1">
      <t>ナラ</t>
    </rPh>
    <rPh sb="2" eb="3">
      <t>コト</t>
    </rPh>
    <phoneticPr fontId="7"/>
  </si>
  <si>
    <t>出産・子育て応援交付金事業</t>
    <phoneticPr fontId="7"/>
  </si>
  <si>
    <t>出産・子育て応援交付金事業</t>
    <rPh sb="0" eb="2">
      <t>シュッサン</t>
    </rPh>
    <rPh sb="11" eb="13">
      <t>ジギョウ</t>
    </rPh>
    <phoneticPr fontId="7"/>
  </si>
  <si>
    <t>出産・子育て応援交付金事業</t>
    <rPh sb="0" eb="2">
      <t>シュッサン</t>
    </rPh>
    <rPh sb="3" eb="5">
      <t>コソダ</t>
    </rPh>
    <rPh sb="6" eb="8">
      <t>オウエン</t>
    </rPh>
    <rPh sb="8" eb="11">
      <t>コウフキン</t>
    </rPh>
    <rPh sb="11" eb="13">
      <t>ジギョウ</t>
    </rPh>
    <phoneticPr fontId="7"/>
  </si>
  <si>
    <t>家事・育児訪問支援事業</t>
    <phoneticPr fontId="7"/>
  </si>
  <si>
    <t>家事・育児訪問支援事業</t>
    <rPh sb="0" eb="2">
      <t>カジ</t>
    </rPh>
    <rPh sb="3" eb="5">
      <t>イクジ</t>
    </rPh>
    <rPh sb="5" eb="7">
      <t>ホウモン</t>
    </rPh>
    <rPh sb="7" eb="9">
      <t>シエン</t>
    </rPh>
    <rPh sb="9" eb="11">
      <t>ジギョウ</t>
    </rPh>
    <phoneticPr fontId="7"/>
  </si>
  <si>
    <t>不妊治療費等助成事業</t>
    <rPh sb="0" eb="5">
      <t>フニンチリョウヒ</t>
    </rPh>
    <rPh sb="5" eb="6">
      <t>ナド</t>
    </rPh>
    <rPh sb="6" eb="8">
      <t>ジョセイ</t>
    </rPh>
    <rPh sb="8" eb="10">
      <t>ジギョウ</t>
    </rPh>
    <phoneticPr fontId="7"/>
  </si>
  <si>
    <t>不妊治療費等助成事業</t>
    <rPh sb="0" eb="6">
      <t>フニンチリョウヒトウ</t>
    </rPh>
    <rPh sb="6" eb="10">
      <t>ジョセイジギョウ</t>
    </rPh>
    <phoneticPr fontId="7"/>
  </si>
  <si>
    <t>不妊治療費等助成事業</t>
    <rPh sb="0" eb="2">
      <t>フニン</t>
    </rPh>
    <rPh sb="2" eb="4">
      <t>チリョウ</t>
    </rPh>
    <rPh sb="4" eb="5">
      <t>ヒ</t>
    </rPh>
    <rPh sb="5" eb="6">
      <t>トウ</t>
    </rPh>
    <rPh sb="6" eb="8">
      <t>ジョセイ</t>
    </rPh>
    <rPh sb="8" eb="10">
      <t>ジギョウ</t>
    </rPh>
    <phoneticPr fontId="7"/>
  </si>
  <si>
    <t>市立幼稚園の認定こども園化（待機児童対策にかかる整備（モデル実施））</t>
    <rPh sb="0" eb="2">
      <t>シリツ</t>
    </rPh>
    <rPh sb="2" eb="5">
      <t>ヨウチエン</t>
    </rPh>
    <rPh sb="6" eb="8">
      <t>ニンテイ</t>
    </rPh>
    <rPh sb="11" eb="12">
      <t>エン</t>
    </rPh>
    <rPh sb="12" eb="13">
      <t>カ</t>
    </rPh>
    <rPh sb="14" eb="16">
      <t>タイキ</t>
    </rPh>
    <rPh sb="16" eb="18">
      <t>ジドウ</t>
    </rPh>
    <rPh sb="18" eb="20">
      <t>タイサク</t>
    </rPh>
    <rPh sb="24" eb="26">
      <t>セイビ</t>
    </rPh>
    <rPh sb="30" eb="32">
      <t>ジッシ</t>
    </rPh>
    <phoneticPr fontId="0"/>
  </si>
  <si>
    <t>経理課</t>
    <rPh sb="0" eb="3">
      <t>ケイリカ</t>
    </rPh>
    <phoneticPr fontId="6"/>
  </si>
  <si>
    <t>　　うち特別支援保育物品購入助成金</t>
    <rPh sb="4" eb="6">
      <t>トクベツ</t>
    </rPh>
    <rPh sb="6" eb="8">
      <t>シエン</t>
    </rPh>
    <rPh sb="8" eb="10">
      <t>ホイク</t>
    </rPh>
    <rPh sb="10" eb="12">
      <t>ブッピン</t>
    </rPh>
    <rPh sb="12" eb="14">
      <t>コウニュウ</t>
    </rPh>
    <rPh sb="14" eb="17">
      <t>ジョセイキン</t>
    </rPh>
    <phoneticPr fontId="7"/>
  </si>
  <si>
    <t>特別支援保育物品購入助成金</t>
    <phoneticPr fontId="7"/>
  </si>
  <si>
    <t>母子父子寡婦福祉貸付資金会計繰出金計</t>
    <rPh sb="14" eb="15">
      <t>ク</t>
    </rPh>
    <rPh sb="15" eb="16">
      <t>ダ</t>
    </rPh>
    <rPh sb="16" eb="17">
      <t>キン</t>
    </rPh>
    <phoneticPr fontId="7"/>
  </si>
  <si>
    <t>母子父子寡婦福祉貸付資金会計繰出金計</t>
    <phoneticPr fontId="7"/>
  </si>
  <si>
    <t>区ＣＭ</t>
    <phoneticPr fontId="7"/>
  </si>
  <si>
    <t>5 年度</t>
    <rPh sb="2" eb="4">
      <t>ネンド</t>
    </rPh>
    <phoneticPr fontId="7"/>
  </si>
  <si>
    <t>6 年度</t>
    <rPh sb="2" eb="4">
      <t>ネンド</t>
    </rPh>
    <phoneticPr fontId="7"/>
  </si>
  <si>
    <t>児童委員費用弁償等</t>
    <rPh sb="0" eb="2">
      <t>ジドウ</t>
    </rPh>
    <rPh sb="2" eb="4">
      <t>イイン</t>
    </rPh>
    <rPh sb="4" eb="6">
      <t>ヒヨウ</t>
    </rPh>
    <rPh sb="6" eb="8">
      <t>ベンショウ</t>
    </rPh>
    <rPh sb="8" eb="9">
      <t>トウ</t>
    </rPh>
    <phoneticPr fontId="7"/>
  </si>
  <si>
    <t>赤ちゃんの駅事業</t>
    <phoneticPr fontId="7"/>
  </si>
  <si>
    <t>クラウド環境を活用した保育施設等に関する業務効率化事業</t>
    <rPh sb="4" eb="6">
      <t>カンキョウ</t>
    </rPh>
    <rPh sb="7" eb="9">
      <t>カツヨウ</t>
    </rPh>
    <rPh sb="11" eb="13">
      <t>ホイク</t>
    </rPh>
    <rPh sb="13" eb="15">
      <t>シセツ</t>
    </rPh>
    <rPh sb="15" eb="16">
      <t>トウ</t>
    </rPh>
    <rPh sb="17" eb="18">
      <t>カン</t>
    </rPh>
    <rPh sb="20" eb="22">
      <t>ギョウム</t>
    </rPh>
    <rPh sb="22" eb="24">
      <t>コウリツ</t>
    </rPh>
    <rPh sb="24" eb="25">
      <t>カ</t>
    </rPh>
    <rPh sb="25" eb="27">
      <t>ジギョウ</t>
    </rPh>
    <phoneticPr fontId="7"/>
  </si>
  <si>
    <t>市有地の売却に向けた商品化経費</t>
    <rPh sb="0" eb="1">
      <t>シ</t>
    </rPh>
    <rPh sb="1" eb="2">
      <t>ユウ</t>
    </rPh>
    <rPh sb="2" eb="3">
      <t>チ</t>
    </rPh>
    <rPh sb="4" eb="6">
      <t>バイキャク</t>
    </rPh>
    <rPh sb="7" eb="8">
      <t>ム</t>
    </rPh>
    <rPh sb="10" eb="12">
      <t>ショウヒン</t>
    </rPh>
    <rPh sb="12" eb="13">
      <t>カ</t>
    </rPh>
    <rPh sb="13" eb="15">
      <t>ケイヒ</t>
    </rPh>
    <phoneticPr fontId="7"/>
  </si>
  <si>
    <t>標準準拠システム移行経費</t>
    <rPh sb="0" eb="2">
      <t>ヒョウジュン</t>
    </rPh>
    <rPh sb="2" eb="4">
      <t>ジュンキョ</t>
    </rPh>
    <rPh sb="8" eb="10">
      <t>イコウ</t>
    </rPh>
    <rPh sb="10" eb="12">
      <t>ケイヒ</t>
    </rPh>
    <phoneticPr fontId="7"/>
  </si>
  <si>
    <t>総合福祉システム運用経費</t>
    <rPh sb="0" eb="2">
      <t>ソウゴウ</t>
    </rPh>
    <rPh sb="2" eb="4">
      <t>フクシ</t>
    </rPh>
    <rPh sb="8" eb="10">
      <t>ウンヨウ</t>
    </rPh>
    <rPh sb="10" eb="12">
      <t>ケイヒ</t>
    </rPh>
    <phoneticPr fontId="7"/>
  </si>
  <si>
    <t>医療助成システム運用経費</t>
    <rPh sb="0" eb="2">
      <t>イリョウ</t>
    </rPh>
    <rPh sb="2" eb="4">
      <t>ジョセイ</t>
    </rPh>
    <rPh sb="8" eb="10">
      <t>ウンヨウ</t>
    </rPh>
    <rPh sb="10" eb="12">
      <t>ケイヒ</t>
    </rPh>
    <phoneticPr fontId="7"/>
  </si>
  <si>
    <t>副本管理支援システム運用経費</t>
    <rPh sb="0" eb="2">
      <t>フクホン</t>
    </rPh>
    <rPh sb="2" eb="4">
      <t>カンリ</t>
    </rPh>
    <rPh sb="4" eb="6">
      <t>シエン</t>
    </rPh>
    <rPh sb="10" eb="12">
      <t>ウンヨウ</t>
    </rPh>
    <rPh sb="12" eb="14">
      <t>ケイヒ</t>
    </rPh>
    <phoneticPr fontId="7"/>
  </si>
  <si>
    <t>多様な集団活動事業の利用支援事業給付費</t>
    <phoneticPr fontId="9"/>
  </si>
  <si>
    <t>5-2-１</t>
    <phoneticPr fontId="7"/>
  </si>
  <si>
    <t>幼保企画課
保育所運営課</t>
    <rPh sb="0" eb="5">
      <t>ヨウホキカクカ</t>
    </rPh>
    <rPh sb="6" eb="12">
      <t>ホイクショウンエイカ</t>
    </rPh>
    <phoneticPr fontId="6"/>
  </si>
  <si>
    <t>こども誰でも通園制度（仮称）の試行的事業</t>
    <rPh sb="3" eb="4">
      <t>ダレ</t>
    </rPh>
    <rPh sb="6" eb="8">
      <t>ツウエン</t>
    </rPh>
    <rPh sb="8" eb="10">
      <t>セイド</t>
    </rPh>
    <rPh sb="11" eb="13">
      <t>カショウ</t>
    </rPh>
    <rPh sb="15" eb="17">
      <t>シコウ</t>
    </rPh>
    <rPh sb="17" eb="18">
      <t>テキ</t>
    </rPh>
    <rPh sb="18" eb="20">
      <t>ジギョウ</t>
    </rPh>
    <phoneticPr fontId="7"/>
  </si>
  <si>
    <t>子育て活動支援事業</t>
    <rPh sb="0" eb="2">
      <t>コソダ</t>
    </rPh>
    <rPh sb="3" eb="5">
      <t>カツドウ</t>
    </rPh>
    <rPh sb="5" eb="7">
      <t>シエン</t>
    </rPh>
    <rPh sb="7" eb="9">
      <t>ジギョウ</t>
    </rPh>
    <phoneticPr fontId="7"/>
  </si>
  <si>
    <t>幼保企画課</t>
    <rPh sb="0" eb="5">
      <t>ヨウホキカクカ</t>
    </rPh>
    <phoneticPr fontId="6"/>
  </si>
  <si>
    <t>嘱託医配置円滑化事業</t>
    <rPh sb="0" eb="2">
      <t>ショクタク</t>
    </rPh>
    <rPh sb="2" eb="3">
      <t>イ</t>
    </rPh>
    <rPh sb="3" eb="5">
      <t>ハイチ</t>
    </rPh>
    <rPh sb="5" eb="7">
      <t>エンカツ</t>
    </rPh>
    <rPh sb="7" eb="8">
      <t>カ</t>
    </rPh>
    <rPh sb="8" eb="10">
      <t>ジギョウ</t>
    </rPh>
    <phoneticPr fontId="7"/>
  </si>
  <si>
    <t>施設指導監査の強化支援事業</t>
    <rPh sb="0" eb="2">
      <t>シセツ</t>
    </rPh>
    <rPh sb="2" eb="4">
      <t>シドウ</t>
    </rPh>
    <rPh sb="4" eb="6">
      <t>カンサ</t>
    </rPh>
    <rPh sb="7" eb="9">
      <t>キョウカ</t>
    </rPh>
    <rPh sb="9" eb="11">
      <t>シエン</t>
    </rPh>
    <rPh sb="11" eb="13">
      <t>ジギョウ</t>
    </rPh>
    <phoneticPr fontId="7"/>
  </si>
  <si>
    <t>市設建築物の緊急安全対策等（子育て活動支援事業）</t>
    <rPh sb="0" eb="1">
      <t>シ</t>
    </rPh>
    <rPh sb="1" eb="2">
      <t>セツ</t>
    </rPh>
    <rPh sb="2" eb="4">
      <t>ケンチク</t>
    </rPh>
    <rPh sb="4" eb="5">
      <t>ブツ</t>
    </rPh>
    <rPh sb="6" eb="8">
      <t>キンキュウ</t>
    </rPh>
    <rPh sb="8" eb="10">
      <t>アンゼン</t>
    </rPh>
    <rPh sb="10" eb="12">
      <t>タイサク</t>
    </rPh>
    <rPh sb="12" eb="13">
      <t>トウ</t>
    </rPh>
    <rPh sb="14" eb="16">
      <t>コソダ</t>
    </rPh>
    <rPh sb="17" eb="19">
      <t>カツドウ</t>
    </rPh>
    <rPh sb="19" eb="21">
      <t>シエン</t>
    </rPh>
    <rPh sb="21" eb="23">
      <t>ジギョウ</t>
    </rPh>
    <phoneticPr fontId="7"/>
  </si>
  <si>
    <t>市設建築物の緊急安全対策等（民間保育所）</t>
    <rPh sb="0" eb="1">
      <t>シ</t>
    </rPh>
    <rPh sb="1" eb="2">
      <t>セツ</t>
    </rPh>
    <rPh sb="2" eb="4">
      <t>ケンチク</t>
    </rPh>
    <rPh sb="4" eb="5">
      <t>ブツ</t>
    </rPh>
    <rPh sb="6" eb="8">
      <t>キンキュウ</t>
    </rPh>
    <rPh sb="8" eb="10">
      <t>アンゼン</t>
    </rPh>
    <rPh sb="10" eb="12">
      <t>タイサク</t>
    </rPh>
    <rPh sb="12" eb="13">
      <t>トウ</t>
    </rPh>
    <rPh sb="14" eb="16">
      <t>ミンカン</t>
    </rPh>
    <rPh sb="16" eb="18">
      <t>ホイク</t>
    </rPh>
    <rPh sb="18" eb="19">
      <t>ジョ</t>
    </rPh>
    <phoneticPr fontId="7"/>
  </si>
  <si>
    <t>児童福祉施設等における感染症対策事業</t>
    <rPh sb="0" eb="2">
      <t>ジドウ</t>
    </rPh>
    <rPh sb="2" eb="4">
      <t>フクシ</t>
    </rPh>
    <rPh sb="4" eb="6">
      <t>シセツ</t>
    </rPh>
    <rPh sb="6" eb="7">
      <t>トウ</t>
    </rPh>
    <rPh sb="11" eb="14">
      <t>カンセンショウ</t>
    </rPh>
    <rPh sb="14" eb="16">
      <t>タイサク</t>
    </rPh>
    <rPh sb="16" eb="18">
      <t>ジギョウ</t>
    </rPh>
    <phoneticPr fontId="7"/>
  </si>
  <si>
    <t>助産施設措置費</t>
    <rPh sb="0" eb="2">
      <t>ジョサン</t>
    </rPh>
    <rPh sb="2" eb="4">
      <t>シセツ</t>
    </rPh>
    <rPh sb="4" eb="6">
      <t>ソチ</t>
    </rPh>
    <rPh sb="6" eb="7">
      <t>ヒ</t>
    </rPh>
    <phoneticPr fontId="7"/>
  </si>
  <si>
    <t>母子生活支援施設措置費</t>
    <rPh sb="0" eb="2">
      <t>ボシ</t>
    </rPh>
    <rPh sb="2" eb="4">
      <t>セイカツ</t>
    </rPh>
    <rPh sb="4" eb="6">
      <t>シエン</t>
    </rPh>
    <rPh sb="6" eb="8">
      <t>シセツ</t>
    </rPh>
    <rPh sb="8" eb="10">
      <t>ソチ</t>
    </rPh>
    <rPh sb="10" eb="11">
      <t>ヒ</t>
    </rPh>
    <phoneticPr fontId="7"/>
  </si>
  <si>
    <t>入所施設等措置費</t>
    <rPh sb="0" eb="2">
      <t>ニュウショ</t>
    </rPh>
    <rPh sb="2" eb="4">
      <t>シセツ</t>
    </rPh>
    <rPh sb="4" eb="5">
      <t>トウ</t>
    </rPh>
    <rPh sb="5" eb="7">
      <t>ソチ</t>
    </rPh>
    <rPh sb="7" eb="8">
      <t>ヒ</t>
    </rPh>
    <phoneticPr fontId="7"/>
  </si>
  <si>
    <t>施設入所児童等処遇向上援護費</t>
    <rPh sb="0" eb="2">
      <t>シセツ</t>
    </rPh>
    <rPh sb="2" eb="4">
      <t>ニュウショ</t>
    </rPh>
    <rPh sb="4" eb="6">
      <t>ジドウ</t>
    </rPh>
    <rPh sb="6" eb="7">
      <t>ナド</t>
    </rPh>
    <rPh sb="7" eb="9">
      <t>ショグウ</t>
    </rPh>
    <rPh sb="9" eb="11">
      <t>コウジョウ</t>
    </rPh>
    <rPh sb="11" eb="13">
      <t>エンゴ</t>
    </rPh>
    <rPh sb="13" eb="14">
      <t>ヒ</t>
    </rPh>
    <phoneticPr fontId="7"/>
  </si>
  <si>
    <t>施設入所児童等保護育成事業</t>
    <rPh sb="0" eb="2">
      <t>シセツ</t>
    </rPh>
    <rPh sb="2" eb="4">
      <t>ニュウショ</t>
    </rPh>
    <rPh sb="4" eb="6">
      <t>ジドウ</t>
    </rPh>
    <rPh sb="6" eb="7">
      <t>トウ</t>
    </rPh>
    <rPh sb="7" eb="9">
      <t>ホゴ</t>
    </rPh>
    <rPh sb="9" eb="11">
      <t>イクセイ</t>
    </rPh>
    <rPh sb="11" eb="13">
      <t>ジギョウ</t>
    </rPh>
    <phoneticPr fontId="7"/>
  </si>
  <si>
    <t>こどもの権利擁護環境整備事業</t>
    <phoneticPr fontId="7"/>
  </si>
  <si>
    <t>施設退所児童等社会生活・就労支援事業</t>
    <phoneticPr fontId="7"/>
  </si>
  <si>
    <t>社会的養護継続支援事業</t>
    <phoneticPr fontId="7"/>
  </si>
  <si>
    <t>就学者自立生活援助事業</t>
    <phoneticPr fontId="7"/>
  </si>
  <si>
    <t>身元保証人確保対策事業</t>
    <phoneticPr fontId="7"/>
  </si>
  <si>
    <t>多胎児家庭外出支援事業</t>
    <rPh sb="0" eb="3">
      <t>タタイジ</t>
    </rPh>
    <rPh sb="3" eb="5">
      <t>カテイ</t>
    </rPh>
    <rPh sb="5" eb="7">
      <t>ガイシュツ</t>
    </rPh>
    <rPh sb="7" eb="9">
      <t>シエン</t>
    </rPh>
    <rPh sb="9" eb="11">
      <t>ジギョウ</t>
    </rPh>
    <phoneticPr fontId="7"/>
  </si>
  <si>
    <t>児童養護施設等の職員の確保及び資質向上事業</t>
    <phoneticPr fontId="7"/>
  </si>
  <si>
    <t>妊産婦等生活援助事業</t>
    <phoneticPr fontId="7"/>
  </si>
  <si>
    <t>児童養護施設等整備事業</t>
    <phoneticPr fontId="7"/>
  </si>
  <si>
    <t>措置児童等の家庭的養育推進並びに生活環境改善事業</t>
    <phoneticPr fontId="7"/>
  </si>
  <si>
    <t>総合福祉システム改修経費</t>
    <phoneticPr fontId="7"/>
  </si>
  <si>
    <t>母子生活支援施設退所児童支援ネットワーク事業</t>
    <rPh sb="0" eb="2">
      <t>ボシ</t>
    </rPh>
    <rPh sb="2" eb="4">
      <t>セイカツ</t>
    </rPh>
    <rPh sb="4" eb="6">
      <t>シエン</t>
    </rPh>
    <rPh sb="6" eb="8">
      <t>シセツ</t>
    </rPh>
    <rPh sb="8" eb="10">
      <t>タイショ</t>
    </rPh>
    <rPh sb="10" eb="12">
      <t>ジドウ</t>
    </rPh>
    <rPh sb="12" eb="14">
      <t>シエン</t>
    </rPh>
    <rPh sb="20" eb="22">
      <t>ジギョウ</t>
    </rPh>
    <phoneticPr fontId="7"/>
  </si>
  <si>
    <t>児童扶養手当</t>
    <rPh sb="0" eb="2">
      <t>ジドウ</t>
    </rPh>
    <rPh sb="2" eb="4">
      <t>フヨウ</t>
    </rPh>
    <rPh sb="4" eb="6">
      <t>テアテ</t>
    </rPh>
    <phoneticPr fontId="7"/>
  </si>
  <si>
    <t>低所得の妊婦に対する初回産科受診料支援事業</t>
    <rPh sb="0" eb="1">
      <t>テイ</t>
    </rPh>
    <rPh sb="1" eb="3">
      <t>ショトク</t>
    </rPh>
    <rPh sb="4" eb="6">
      <t>ニンプ</t>
    </rPh>
    <rPh sb="7" eb="8">
      <t>タイ</t>
    </rPh>
    <rPh sb="10" eb="12">
      <t>ショカイ</t>
    </rPh>
    <rPh sb="12" eb="14">
      <t>サンカ</t>
    </rPh>
    <rPh sb="14" eb="16">
      <t>ジュシン</t>
    </rPh>
    <rPh sb="16" eb="17">
      <t>リョウ</t>
    </rPh>
    <rPh sb="17" eb="19">
      <t>シエン</t>
    </rPh>
    <rPh sb="19" eb="21">
      <t>ジギョウ</t>
    </rPh>
    <phoneticPr fontId="7"/>
  </si>
  <si>
    <t>乳児一般健康診査事業</t>
    <phoneticPr fontId="7"/>
  </si>
  <si>
    <t>子ども・子育て見守り推進事業</t>
    <phoneticPr fontId="7"/>
  </si>
  <si>
    <t>健康診査・保健指導事業</t>
    <phoneticPr fontId="7"/>
  </si>
  <si>
    <t>歯科健康診査・保健指導事業</t>
    <phoneticPr fontId="7"/>
  </si>
  <si>
    <t>啓発・予防・健康教育事業</t>
    <phoneticPr fontId="7"/>
  </si>
  <si>
    <t>産後ケア事業</t>
    <phoneticPr fontId="7"/>
  </si>
  <si>
    <t>弘済みらい園管理運営費</t>
    <rPh sb="0" eb="1">
      <t>ヒロ</t>
    </rPh>
    <rPh sb="1" eb="2">
      <t>サイ</t>
    </rPh>
    <rPh sb="5" eb="6">
      <t>エン</t>
    </rPh>
    <rPh sb="6" eb="8">
      <t>カンリ</t>
    </rPh>
    <rPh sb="8" eb="11">
      <t>ウンエイヒ</t>
    </rPh>
    <phoneticPr fontId="7"/>
  </si>
  <si>
    <t>阿武山学園管理運営費</t>
    <phoneticPr fontId="7"/>
  </si>
  <si>
    <t>阿武山学園</t>
    <phoneticPr fontId="7"/>
  </si>
  <si>
    <t>弘済のぞみ園管理運営費</t>
    <phoneticPr fontId="7"/>
  </si>
  <si>
    <t>児童院管理運営費</t>
    <phoneticPr fontId="7"/>
  </si>
  <si>
    <t>児童養護施設等建築物等改修工事</t>
    <rPh sb="0" eb="2">
      <t>ジドウ</t>
    </rPh>
    <rPh sb="2" eb="4">
      <t>ヨウゴ</t>
    </rPh>
    <rPh sb="4" eb="6">
      <t>シセツ</t>
    </rPh>
    <rPh sb="6" eb="7">
      <t>トウ</t>
    </rPh>
    <rPh sb="7" eb="10">
      <t>ケンチクブツ</t>
    </rPh>
    <rPh sb="10" eb="11">
      <t>トウ</t>
    </rPh>
    <rPh sb="11" eb="13">
      <t>カイシュウ</t>
    </rPh>
    <rPh sb="13" eb="15">
      <t>コウジ</t>
    </rPh>
    <phoneticPr fontId="7"/>
  </si>
  <si>
    <t>弘済のぞみ・みらい園建替え整備事業</t>
    <rPh sb="0" eb="1">
      <t>ヒロ</t>
    </rPh>
    <rPh sb="1" eb="2">
      <t>サイ</t>
    </rPh>
    <rPh sb="9" eb="10">
      <t>ソノ</t>
    </rPh>
    <rPh sb="10" eb="11">
      <t>ダテ</t>
    </rPh>
    <rPh sb="11" eb="12">
      <t>ガ</t>
    </rPh>
    <rPh sb="13" eb="15">
      <t>セイビ</t>
    </rPh>
    <rPh sb="15" eb="17">
      <t>ジギョウ</t>
    </rPh>
    <phoneticPr fontId="7"/>
  </si>
  <si>
    <t>市設建築物の緊急安全対策等（男女共同参画センター子育て活動支援館）</t>
    <phoneticPr fontId="7"/>
  </si>
  <si>
    <t>市設建築物の緊急安全対策等（阿武山学園）</t>
    <phoneticPr fontId="7"/>
  </si>
  <si>
    <t>阿武山学園</t>
    <rPh sb="0" eb="3">
      <t>アブヤマ</t>
    </rPh>
    <rPh sb="3" eb="5">
      <t>ガクエン</t>
    </rPh>
    <phoneticPr fontId="7"/>
  </si>
  <si>
    <t>公立保育所リフレッシュ事業</t>
    <rPh sb="0" eb="2">
      <t>コウリツ</t>
    </rPh>
    <rPh sb="2" eb="4">
      <t>ホイク</t>
    </rPh>
    <rPh sb="4" eb="5">
      <t>ジョ</t>
    </rPh>
    <rPh sb="11" eb="13">
      <t>ジギョウ</t>
    </rPh>
    <phoneticPr fontId="7"/>
  </si>
  <si>
    <t>公立保育所民営化推進事業</t>
    <rPh sb="0" eb="2">
      <t>コウリツ</t>
    </rPh>
    <rPh sb="2" eb="4">
      <t>ホイク</t>
    </rPh>
    <rPh sb="4" eb="5">
      <t>ジョ</t>
    </rPh>
    <rPh sb="5" eb="7">
      <t>ミンエイ</t>
    </rPh>
    <rPh sb="7" eb="8">
      <t>カ</t>
    </rPh>
    <rPh sb="8" eb="10">
      <t>スイシン</t>
    </rPh>
    <rPh sb="10" eb="12">
      <t>ジギョウ</t>
    </rPh>
    <phoneticPr fontId="7"/>
  </si>
  <si>
    <t>公立保育所保育環境整備事業</t>
    <rPh sb="0" eb="2">
      <t>コウリツ</t>
    </rPh>
    <rPh sb="2" eb="4">
      <t>ホイク</t>
    </rPh>
    <rPh sb="4" eb="5">
      <t>ジョ</t>
    </rPh>
    <rPh sb="5" eb="7">
      <t>ホイク</t>
    </rPh>
    <rPh sb="7" eb="9">
      <t>カンキョウ</t>
    </rPh>
    <rPh sb="9" eb="11">
      <t>セイビ</t>
    </rPh>
    <rPh sb="11" eb="13">
      <t>ジギョウ</t>
    </rPh>
    <phoneticPr fontId="7"/>
  </si>
  <si>
    <t>土地区画整理事業に伴う公立保育所建替整備事業</t>
    <rPh sb="0" eb="2">
      <t>トチ</t>
    </rPh>
    <rPh sb="2" eb="4">
      <t>クカク</t>
    </rPh>
    <rPh sb="4" eb="6">
      <t>セイリ</t>
    </rPh>
    <rPh sb="6" eb="8">
      <t>ジギョウ</t>
    </rPh>
    <rPh sb="9" eb="10">
      <t>トモナ</t>
    </rPh>
    <rPh sb="11" eb="13">
      <t>コウリツ</t>
    </rPh>
    <rPh sb="13" eb="15">
      <t>ホイク</t>
    </rPh>
    <rPh sb="15" eb="16">
      <t>ジョ</t>
    </rPh>
    <rPh sb="16" eb="17">
      <t>ダテ</t>
    </rPh>
    <rPh sb="17" eb="18">
      <t>タイ</t>
    </rPh>
    <rPh sb="18" eb="20">
      <t>セイビ</t>
    </rPh>
    <rPh sb="20" eb="22">
      <t>ジギョウ</t>
    </rPh>
    <phoneticPr fontId="7"/>
  </si>
  <si>
    <t>公立保育所建替検討事業（耐力度調査等）</t>
    <rPh sb="0" eb="2">
      <t>コウリツ</t>
    </rPh>
    <rPh sb="2" eb="4">
      <t>ホイク</t>
    </rPh>
    <rPh sb="4" eb="5">
      <t>ジョ</t>
    </rPh>
    <rPh sb="5" eb="6">
      <t>ダテ</t>
    </rPh>
    <rPh sb="6" eb="7">
      <t>タイ</t>
    </rPh>
    <rPh sb="7" eb="9">
      <t>ケントウ</t>
    </rPh>
    <rPh sb="9" eb="11">
      <t>ジギョウ</t>
    </rPh>
    <rPh sb="12" eb="14">
      <t>タイリョク</t>
    </rPh>
    <rPh sb="14" eb="15">
      <t>ド</t>
    </rPh>
    <rPh sb="15" eb="17">
      <t>チョウサ</t>
    </rPh>
    <rPh sb="17" eb="18">
      <t>ナド</t>
    </rPh>
    <phoneticPr fontId="7"/>
  </si>
  <si>
    <t>保育所運営課</t>
    <rPh sb="0" eb="6">
      <t>ホイクショウンエイカ</t>
    </rPh>
    <phoneticPr fontId="7"/>
  </si>
  <si>
    <t>特別支援教育相談事業</t>
    <phoneticPr fontId="7"/>
  </si>
  <si>
    <t>ひきこもり等児童への支援</t>
    <rPh sb="5" eb="6">
      <t>トウ</t>
    </rPh>
    <rPh sb="6" eb="8">
      <t>ジドウ</t>
    </rPh>
    <rPh sb="10" eb="12">
      <t>シエン</t>
    </rPh>
    <phoneticPr fontId="7"/>
  </si>
  <si>
    <t>こども相談センター改修工事</t>
    <rPh sb="3" eb="5">
      <t>ソウダン</t>
    </rPh>
    <rPh sb="9" eb="11">
      <t>カイシュウ</t>
    </rPh>
    <rPh sb="11" eb="13">
      <t>コウジ</t>
    </rPh>
    <phoneticPr fontId="7"/>
  </si>
  <si>
    <t>幼保企画課</t>
    <rPh sb="0" eb="5">
      <t>ヨウホキカクカ</t>
    </rPh>
    <phoneticPr fontId="7"/>
  </si>
  <si>
    <t>市立幼稚園民営化推進事業</t>
    <rPh sb="0" eb="2">
      <t>シリツ</t>
    </rPh>
    <rPh sb="2" eb="5">
      <t>ヨウチエン</t>
    </rPh>
    <rPh sb="5" eb="7">
      <t>ミンエイ</t>
    </rPh>
    <rPh sb="7" eb="8">
      <t>カ</t>
    </rPh>
    <rPh sb="8" eb="10">
      <t>スイシン</t>
    </rPh>
    <rPh sb="10" eb="12">
      <t>ジギョウ</t>
    </rPh>
    <phoneticPr fontId="7"/>
  </si>
  <si>
    <t>市設建築物の緊急安全対策等（市立幼稚園）</t>
    <rPh sb="0" eb="1">
      <t>シ</t>
    </rPh>
    <rPh sb="1" eb="2">
      <t>セツ</t>
    </rPh>
    <rPh sb="2" eb="4">
      <t>ケンチク</t>
    </rPh>
    <rPh sb="4" eb="5">
      <t>ブツ</t>
    </rPh>
    <rPh sb="6" eb="8">
      <t>キンキュウ</t>
    </rPh>
    <rPh sb="8" eb="10">
      <t>アンゼン</t>
    </rPh>
    <rPh sb="10" eb="12">
      <t>タイサク</t>
    </rPh>
    <rPh sb="12" eb="13">
      <t>トウ</t>
    </rPh>
    <rPh sb="14" eb="16">
      <t>シリツ</t>
    </rPh>
    <rPh sb="16" eb="19">
      <t>ヨウチエン</t>
    </rPh>
    <phoneticPr fontId="7"/>
  </si>
  <si>
    <t>地域こども体験学習事業</t>
    <rPh sb="0" eb="2">
      <t>チイキ</t>
    </rPh>
    <rPh sb="5" eb="7">
      <t>タイケン</t>
    </rPh>
    <rPh sb="7" eb="9">
      <t>ガクシュウ</t>
    </rPh>
    <rPh sb="9" eb="11">
      <t>ジギョウ</t>
    </rPh>
    <phoneticPr fontId="7"/>
  </si>
  <si>
    <t>市設建築物の緊急安全対策等（青少年施設）</t>
    <rPh sb="0" eb="1">
      <t>シ</t>
    </rPh>
    <rPh sb="1" eb="2">
      <t>セツ</t>
    </rPh>
    <rPh sb="2" eb="4">
      <t>ケンチク</t>
    </rPh>
    <rPh sb="4" eb="5">
      <t>ブツ</t>
    </rPh>
    <rPh sb="6" eb="8">
      <t>キンキュウ</t>
    </rPh>
    <rPh sb="8" eb="10">
      <t>アンゼン</t>
    </rPh>
    <rPh sb="10" eb="12">
      <t>タイサク</t>
    </rPh>
    <rPh sb="12" eb="13">
      <t>トウ</t>
    </rPh>
    <rPh sb="14" eb="17">
      <t>セイショウネン</t>
    </rPh>
    <rPh sb="17" eb="19">
      <t>シセツ</t>
    </rPh>
    <phoneticPr fontId="7"/>
  </si>
  <si>
    <t>市設建築物の緊急安全対策等（もと施設）</t>
    <rPh sb="0" eb="1">
      <t>シ</t>
    </rPh>
    <rPh sb="1" eb="2">
      <t>セツ</t>
    </rPh>
    <rPh sb="2" eb="4">
      <t>ケンチク</t>
    </rPh>
    <rPh sb="4" eb="5">
      <t>ブツ</t>
    </rPh>
    <rPh sb="6" eb="8">
      <t>キンキュウ</t>
    </rPh>
    <rPh sb="8" eb="10">
      <t>アンゼン</t>
    </rPh>
    <rPh sb="10" eb="12">
      <t>タイサク</t>
    </rPh>
    <rPh sb="12" eb="13">
      <t>トウ</t>
    </rPh>
    <rPh sb="16" eb="18">
      <t>シセツ</t>
    </rPh>
    <phoneticPr fontId="7"/>
  </si>
  <si>
    <t>市設建築物の緊急安全対策等（保育・幼児教育センター）</t>
    <rPh sb="0" eb="1">
      <t>シ</t>
    </rPh>
    <rPh sb="1" eb="2">
      <t>セツ</t>
    </rPh>
    <rPh sb="2" eb="4">
      <t>ケンチク</t>
    </rPh>
    <rPh sb="4" eb="5">
      <t>ブツ</t>
    </rPh>
    <rPh sb="6" eb="8">
      <t>キンキュウ</t>
    </rPh>
    <rPh sb="8" eb="10">
      <t>アンゼン</t>
    </rPh>
    <rPh sb="10" eb="12">
      <t>タイサク</t>
    </rPh>
    <rPh sb="12" eb="13">
      <t>トウ</t>
    </rPh>
    <rPh sb="14" eb="16">
      <t>ホイク</t>
    </rPh>
    <rPh sb="17" eb="19">
      <t>ヨウジ</t>
    </rPh>
    <rPh sb="19" eb="21">
      <t>キョウイク</t>
    </rPh>
    <phoneticPr fontId="7"/>
  </si>
  <si>
    <t>経理課</t>
    <rPh sb="0" eb="3">
      <t>ケイリカ</t>
    </rPh>
    <phoneticPr fontId="7"/>
  </si>
  <si>
    <t>保育・幼児
教育センター</t>
    <rPh sb="0" eb="2">
      <t>ホイク</t>
    </rPh>
    <phoneticPr fontId="7"/>
  </si>
  <si>
    <t>ヤングケアラーへの寄り添い型相談支援事業</t>
    <rPh sb="9" eb="10">
      <t>ヨ</t>
    </rPh>
    <rPh sb="11" eb="12">
      <t>ソ</t>
    </rPh>
    <rPh sb="13" eb="14">
      <t>ガタ</t>
    </rPh>
    <rPh sb="14" eb="16">
      <t>ソウダン</t>
    </rPh>
    <rPh sb="16" eb="18">
      <t>シエン</t>
    </rPh>
    <rPh sb="18" eb="20">
      <t>ジギョウ</t>
    </rPh>
    <phoneticPr fontId="7"/>
  </si>
  <si>
    <t>市設建築物の緊急安全対策等（北区管原町複合施設）</t>
    <rPh sb="0" eb="1">
      <t>シ</t>
    </rPh>
    <rPh sb="1" eb="2">
      <t>セツ</t>
    </rPh>
    <rPh sb="2" eb="4">
      <t>ケンチク</t>
    </rPh>
    <rPh sb="4" eb="5">
      <t>ブツ</t>
    </rPh>
    <rPh sb="6" eb="8">
      <t>キンキュウ</t>
    </rPh>
    <rPh sb="8" eb="10">
      <t>アンゼン</t>
    </rPh>
    <rPh sb="10" eb="12">
      <t>タイサク</t>
    </rPh>
    <rPh sb="12" eb="13">
      <t>トウ</t>
    </rPh>
    <rPh sb="14" eb="15">
      <t>キタ</t>
    </rPh>
    <phoneticPr fontId="7"/>
  </si>
  <si>
    <t>市設建築物の緊急安全対策等（阿波座センタービル）</t>
    <rPh sb="0" eb="1">
      <t>シ</t>
    </rPh>
    <rPh sb="1" eb="2">
      <t>セツ</t>
    </rPh>
    <rPh sb="2" eb="4">
      <t>ケンチク</t>
    </rPh>
    <rPh sb="4" eb="5">
      <t>ブツ</t>
    </rPh>
    <rPh sb="6" eb="8">
      <t>キンキュウ</t>
    </rPh>
    <rPh sb="8" eb="10">
      <t>アンゼン</t>
    </rPh>
    <rPh sb="10" eb="12">
      <t>タイサク</t>
    </rPh>
    <rPh sb="12" eb="13">
      <t>トウ</t>
    </rPh>
    <rPh sb="14" eb="17">
      <t>アワザ</t>
    </rPh>
    <phoneticPr fontId="7"/>
  </si>
  <si>
    <t>幼保企画課</t>
    <rPh sb="0" eb="2">
      <t>ヨウホ</t>
    </rPh>
    <rPh sb="2" eb="4">
      <t>キカク</t>
    </rPh>
    <rPh sb="4" eb="5">
      <t>カ</t>
    </rPh>
    <phoneticPr fontId="6"/>
  </si>
  <si>
    <t>民間保育所等改修事業</t>
    <rPh sb="0" eb="5">
      <t>ミンカンホイクショ</t>
    </rPh>
    <rPh sb="5" eb="6">
      <t>トウ</t>
    </rPh>
    <rPh sb="6" eb="10">
      <t>カイシュウジギョウ</t>
    </rPh>
    <phoneticPr fontId="7"/>
  </si>
  <si>
    <t>保育所施設外壁改修等工事</t>
    <rPh sb="0" eb="5">
      <t>ホイクショシセツ</t>
    </rPh>
    <rPh sb="5" eb="7">
      <t>ガイヘキ</t>
    </rPh>
    <rPh sb="7" eb="9">
      <t>カイシュウ</t>
    </rPh>
    <rPh sb="9" eb="10">
      <t>トウ</t>
    </rPh>
    <rPh sb="10" eb="12">
      <t>コウジ</t>
    </rPh>
    <phoneticPr fontId="7"/>
  </si>
  <si>
    <t>性と健康の相談センター事業</t>
    <rPh sb="0" eb="1">
      <t>セイ</t>
    </rPh>
    <rPh sb="2" eb="4">
      <t>ケンコウ</t>
    </rPh>
    <rPh sb="5" eb="7">
      <t>ソウダン</t>
    </rPh>
    <rPh sb="11" eb="13">
      <t>ジギョウ</t>
    </rPh>
    <phoneticPr fontId="7"/>
  </si>
  <si>
    <t>公立保育所運営委託事業</t>
    <rPh sb="0" eb="2">
      <t>コウリツ</t>
    </rPh>
    <rPh sb="2" eb="4">
      <t>ホイク</t>
    </rPh>
    <rPh sb="4" eb="5">
      <t>ショ</t>
    </rPh>
    <rPh sb="5" eb="7">
      <t>ウンエイ</t>
    </rPh>
    <rPh sb="7" eb="9">
      <t>イタク</t>
    </rPh>
    <rPh sb="9" eb="11">
      <t>ジギョウ</t>
    </rPh>
    <phoneticPr fontId="7"/>
  </si>
  <si>
    <t>習い事・塾代助成事業最適化推進事業</t>
    <rPh sb="0" eb="1">
      <t>ナラ</t>
    </rPh>
    <rPh sb="2" eb="3">
      <t>コト</t>
    </rPh>
    <rPh sb="10" eb="13">
      <t>サイテキカ</t>
    </rPh>
    <rPh sb="13" eb="17">
      <t>スイシンジギョウ</t>
    </rPh>
    <phoneticPr fontId="7"/>
  </si>
  <si>
    <t>幼保企画課
保育・幼児
教育センター</t>
    <rPh sb="6" eb="8">
      <t>ホイク</t>
    </rPh>
    <rPh sb="9" eb="11">
      <t>ヨウジ</t>
    </rPh>
    <rPh sb="12" eb="14">
      <t>キョウイク</t>
    </rPh>
    <phoneticPr fontId="6"/>
  </si>
  <si>
    <t>幼保企画課</t>
    <phoneticPr fontId="6"/>
  </si>
  <si>
    <t>幼保企画課
保育所運営課</t>
    <rPh sb="6" eb="8">
      <t>ホイク</t>
    </rPh>
    <rPh sb="8" eb="9">
      <t>ショ</t>
    </rPh>
    <rPh sb="9" eb="11">
      <t>ウンエイ</t>
    </rPh>
    <rPh sb="11" eb="12">
      <t>カ</t>
    </rPh>
    <phoneticPr fontId="6"/>
  </si>
  <si>
    <t>幼保企画課　他</t>
    <rPh sb="6" eb="7">
      <t>ホカ</t>
    </rPh>
    <phoneticPr fontId="6"/>
  </si>
  <si>
    <t>利用者支援事業</t>
    <rPh sb="0" eb="3">
      <t>リヨウシャ</t>
    </rPh>
    <rPh sb="3" eb="5">
      <t>シエン</t>
    </rPh>
    <rPh sb="5" eb="7">
      <t>ジギョウ</t>
    </rPh>
    <phoneticPr fontId="7"/>
  </si>
  <si>
    <t>児童福祉施設等における新型コロナウイルス感染症対策事業</t>
    <rPh sb="0" eb="2">
      <t>ジドウ</t>
    </rPh>
    <rPh sb="2" eb="4">
      <t>フクシ</t>
    </rPh>
    <rPh sb="4" eb="6">
      <t>シセツ</t>
    </rPh>
    <rPh sb="6" eb="7">
      <t>トウ</t>
    </rPh>
    <rPh sb="11" eb="13">
      <t>シンガタ</t>
    </rPh>
    <rPh sb="20" eb="23">
      <t>カンセンショウ</t>
    </rPh>
    <rPh sb="23" eb="25">
      <t>タイサク</t>
    </rPh>
    <rPh sb="25" eb="27">
      <t>ジギョウ</t>
    </rPh>
    <phoneticPr fontId="7"/>
  </si>
  <si>
    <t>こどもの見守り強化事業</t>
    <rPh sb="4" eb="6">
      <t>ミマモ</t>
    </rPh>
    <rPh sb="7" eb="9">
      <t>キョウカ</t>
    </rPh>
    <rPh sb="9" eb="11">
      <t>ジギョウ</t>
    </rPh>
    <phoneticPr fontId="7"/>
  </si>
  <si>
    <t>公立保育所管理運営費</t>
    <rPh sb="0" eb="5">
      <t>コウリツホイクショ</t>
    </rPh>
    <rPh sb="5" eb="10">
      <t>カンリウンエイヒ</t>
    </rPh>
    <phoneticPr fontId="7"/>
  </si>
  <si>
    <t>幼保企画課</t>
    <phoneticPr fontId="7"/>
  </si>
  <si>
    <t>青少年課</t>
    <rPh sb="0" eb="3">
      <t>セイショウネン</t>
    </rPh>
    <rPh sb="3" eb="4">
      <t>カ</t>
    </rPh>
    <phoneticPr fontId="7"/>
  </si>
  <si>
    <t>青少年課</t>
    <rPh sb="0" eb="4">
      <t>セ</t>
    </rPh>
    <phoneticPr fontId="7"/>
  </si>
  <si>
    <t>管理課
こども家庭課</t>
    <rPh sb="0" eb="3">
      <t>カンリカ</t>
    </rPh>
    <phoneticPr fontId="7"/>
  </si>
  <si>
    <t>子育て応援ヘルパー派遣事業</t>
    <rPh sb="0" eb="2">
      <t>コソダ</t>
    </rPh>
    <rPh sb="3" eb="5">
      <t>オウエン</t>
    </rPh>
    <rPh sb="9" eb="11">
      <t>ハケン</t>
    </rPh>
    <rPh sb="11" eb="13">
      <t>ジギョウ</t>
    </rPh>
    <phoneticPr fontId="3"/>
  </si>
  <si>
    <t>こども家庭課
管理課</t>
    <rPh sb="3" eb="5">
      <t>カテイ</t>
    </rPh>
    <rPh sb="5" eb="6">
      <t>カ</t>
    </rPh>
    <rPh sb="7" eb="10">
      <t>カンリカ</t>
    </rPh>
    <phoneticPr fontId="6"/>
  </si>
  <si>
    <t>こども相談センター管理運営費</t>
    <rPh sb="3" eb="5">
      <t>ソウダン</t>
    </rPh>
    <rPh sb="9" eb="11">
      <t>カンリ</t>
    </rPh>
    <rPh sb="13" eb="14">
      <t>ヒ</t>
    </rPh>
    <phoneticPr fontId="7"/>
  </si>
  <si>
    <t>一時保護所管理運営費</t>
    <rPh sb="0" eb="2">
      <t>イチジ</t>
    </rPh>
    <rPh sb="2" eb="4">
      <t>ホゴ</t>
    </rPh>
    <rPh sb="4" eb="5">
      <t>ショ</t>
    </rPh>
    <rPh sb="5" eb="7">
      <t>カンリ</t>
    </rPh>
    <rPh sb="7" eb="9">
      <t>ウンエイ</t>
    </rPh>
    <rPh sb="9" eb="10">
      <t>ヒ</t>
    </rPh>
    <phoneticPr fontId="7"/>
  </si>
  <si>
    <t>重症心身障がい児訪問相談事業</t>
    <rPh sb="0" eb="2">
      <t>ジュウショウ</t>
    </rPh>
    <rPh sb="2" eb="4">
      <t>シンシン</t>
    </rPh>
    <rPh sb="4" eb="5">
      <t>ショウ</t>
    </rPh>
    <rPh sb="7" eb="8">
      <t>ジ</t>
    </rPh>
    <rPh sb="8" eb="10">
      <t>ホウモン</t>
    </rPh>
    <rPh sb="10" eb="12">
      <t>ソウダン</t>
    </rPh>
    <rPh sb="12" eb="14">
      <t>ジギョウ</t>
    </rPh>
    <phoneticPr fontId="7"/>
  </si>
  <si>
    <t>総務課</t>
    <rPh sb="0" eb="3">
      <t>ソウムカ</t>
    </rPh>
    <phoneticPr fontId="6"/>
  </si>
  <si>
    <t>幼保企画課</t>
  </si>
  <si>
    <t>経理課</t>
    <rPh sb="0" eb="3">
      <t>ケイリカ</t>
    </rPh>
    <phoneticPr fontId="10"/>
  </si>
  <si>
    <t>管理課
保育所運営課</t>
    <rPh sb="0" eb="3">
      <t>カンリカ</t>
    </rPh>
    <rPh sb="4" eb="7">
      <t>ホイクショ</t>
    </rPh>
    <rPh sb="7" eb="10">
      <t>ウンエイカ</t>
    </rPh>
    <phoneticPr fontId="7"/>
  </si>
  <si>
    <t>幼保企画課　他</t>
    <rPh sb="0" eb="5">
      <t>ヨウホキカクカ</t>
    </rPh>
    <rPh sb="6" eb="7">
      <t>ホカ</t>
    </rPh>
    <phoneticPr fontId="6"/>
  </si>
  <si>
    <t>クラウド環境を活用した保育施設等に関する業務効率化事業</t>
    <phoneticPr fontId="7"/>
  </si>
  <si>
    <t>副食費（私学助成園）実費徴収補足給付事業</t>
    <rPh sb="0" eb="2">
      <t>フクショク</t>
    </rPh>
    <rPh sb="2" eb="3">
      <t>ヒ</t>
    </rPh>
    <rPh sb="4" eb="6">
      <t>シガク</t>
    </rPh>
    <rPh sb="6" eb="8">
      <t>ジョセイ</t>
    </rPh>
    <rPh sb="8" eb="9">
      <t>エン</t>
    </rPh>
    <rPh sb="10" eb="12">
      <t>ジッピ</t>
    </rPh>
    <rPh sb="12" eb="14">
      <t>チョウシュウ</t>
    </rPh>
    <rPh sb="14" eb="16">
      <t>ホソク</t>
    </rPh>
    <rPh sb="16" eb="18">
      <t>キュウフ</t>
    </rPh>
    <rPh sb="18" eb="20">
      <t>ジギョウ</t>
    </rPh>
    <phoneticPr fontId="7"/>
  </si>
  <si>
    <t>市立幼稚園管理運営費</t>
    <rPh sb="0" eb="2">
      <t>シリツ</t>
    </rPh>
    <rPh sb="2" eb="5">
      <t>ヨウチエン</t>
    </rPh>
    <rPh sb="5" eb="7">
      <t>カンリ</t>
    </rPh>
    <rPh sb="7" eb="10">
      <t>ウンエイヒ</t>
    </rPh>
    <phoneticPr fontId="7"/>
  </si>
  <si>
    <t>こどもの居場所開設支援事業</t>
    <rPh sb="4" eb="7">
      <t>イバショ</t>
    </rPh>
    <rPh sb="7" eb="9">
      <t>カイセツ</t>
    </rPh>
    <rPh sb="9" eb="11">
      <t>シエン</t>
    </rPh>
    <rPh sb="11" eb="13">
      <t>ジギョウ</t>
    </rPh>
    <phoneticPr fontId="7"/>
  </si>
  <si>
    <t>愛光会館管理運営費</t>
    <phoneticPr fontId="7"/>
  </si>
  <si>
    <t>施設退所者等自立支援事業（施設退所者等自立支援コーディネーター）</t>
    <rPh sb="0" eb="2">
      <t>シセツ</t>
    </rPh>
    <rPh sb="2" eb="4">
      <t>タイショ</t>
    </rPh>
    <rPh sb="4" eb="5">
      <t>シャ</t>
    </rPh>
    <rPh sb="5" eb="6">
      <t>トウ</t>
    </rPh>
    <rPh sb="6" eb="8">
      <t>ジリツ</t>
    </rPh>
    <rPh sb="8" eb="10">
      <t>シエン</t>
    </rPh>
    <rPh sb="10" eb="12">
      <t>ジギョウ</t>
    </rPh>
    <rPh sb="13" eb="15">
      <t>シセツ</t>
    </rPh>
    <rPh sb="15" eb="17">
      <t>タイショ</t>
    </rPh>
    <rPh sb="17" eb="18">
      <t>シャ</t>
    </rPh>
    <rPh sb="18" eb="19">
      <t>トウ</t>
    </rPh>
    <rPh sb="19" eb="21">
      <t>ジリツ</t>
    </rPh>
    <rPh sb="21" eb="23">
      <t>シエン</t>
    </rPh>
    <phoneticPr fontId="7"/>
  </si>
  <si>
    <t>市立幼稚園の認定こども園化（モデル実施）</t>
    <rPh sb="0" eb="2">
      <t>イチリツ</t>
    </rPh>
    <rPh sb="2" eb="5">
      <t>ヨウチエン</t>
    </rPh>
    <rPh sb="6" eb="8">
      <t>ニンテイ</t>
    </rPh>
    <rPh sb="11" eb="12">
      <t>エン</t>
    </rPh>
    <rPh sb="12" eb="13">
      <t>カ</t>
    </rPh>
    <rPh sb="17" eb="19">
      <t>ジッシ</t>
    </rPh>
    <phoneticPr fontId="7"/>
  </si>
  <si>
    <t>青少年センター管理運営費</t>
    <rPh sb="0" eb="3">
      <t>セイショウネン</t>
    </rPh>
    <rPh sb="7" eb="9">
      <t>カンリ</t>
    </rPh>
    <rPh sb="9" eb="12">
      <t>ウンエイヒ</t>
    </rPh>
    <phoneticPr fontId="7"/>
  </si>
  <si>
    <t>こども文化センター管理運営費</t>
    <rPh sb="3" eb="5">
      <t>ブンカ</t>
    </rPh>
    <rPh sb="9" eb="11">
      <t>カンリ</t>
    </rPh>
    <rPh sb="11" eb="14">
      <t>ウンエイヒ</t>
    </rPh>
    <phoneticPr fontId="7"/>
  </si>
  <si>
    <t>長居ユースホステル管理運営費</t>
    <rPh sb="0" eb="2">
      <t>ナガイ</t>
    </rPh>
    <rPh sb="9" eb="11">
      <t>カンリ</t>
    </rPh>
    <rPh sb="11" eb="14">
      <t>ウンエイヒ</t>
    </rPh>
    <phoneticPr fontId="7"/>
  </si>
  <si>
    <t>信太山青少年野外活動センター管理運営費</t>
    <rPh sb="0" eb="3">
      <t>シノダヤマ</t>
    </rPh>
    <rPh sb="3" eb="6">
      <t>セイショウネン</t>
    </rPh>
    <rPh sb="6" eb="8">
      <t>ヤガイ</t>
    </rPh>
    <rPh sb="8" eb="10">
      <t>カツドウ</t>
    </rPh>
    <rPh sb="14" eb="16">
      <t>カンリ</t>
    </rPh>
    <rPh sb="16" eb="19">
      <t>ウンエイヒ</t>
    </rPh>
    <phoneticPr fontId="7"/>
  </si>
  <si>
    <t>児童養護施設定数外職員配置事業</t>
    <rPh sb="13" eb="15">
      <t>ジギョウ</t>
    </rPh>
    <phoneticPr fontId="7"/>
  </si>
  <si>
    <t>市設建築物の緊急安全対策等（愛光会館・医療助成費等償還事務センター）</t>
    <rPh sb="14" eb="18">
      <t>アイコウカイカン</t>
    </rPh>
    <rPh sb="19" eb="25">
      <t>イリョウジョセイヒトウ</t>
    </rPh>
    <rPh sb="25" eb="29">
      <t>ショウカンジム</t>
    </rPh>
    <phoneticPr fontId="7"/>
  </si>
  <si>
    <t>保育・幼児教育センター管理運営費</t>
    <rPh sb="0" eb="2">
      <t>ホイク</t>
    </rPh>
    <rPh sb="3" eb="5">
      <t>ヨウジ</t>
    </rPh>
    <rPh sb="5" eb="7">
      <t>キョウイク</t>
    </rPh>
    <rPh sb="11" eb="13">
      <t>カンリ</t>
    </rPh>
    <rPh sb="13" eb="16">
      <t>ウンエイヒ</t>
    </rPh>
    <phoneticPr fontId="7"/>
  </si>
  <si>
    <t>認可外保育施設の指導監督強化経費</t>
    <rPh sb="0" eb="2">
      <t>ニンカ</t>
    </rPh>
    <rPh sb="2" eb="3">
      <t>ガイ</t>
    </rPh>
    <rPh sb="3" eb="5">
      <t>ホイク</t>
    </rPh>
    <rPh sb="5" eb="7">
      <t>シセツ</t>
    </rPh>
    <rPh sb="8" eb="10">
      <t>シドウ</t>
    </rPh>
    <rPh sb="10" eb="12">
      <t>カントク</t>
    </rPh>
    <rPh sb="12" eb="14">
      <t>キョウカ</t>
    </rPh>
    <rPh sb="14" eb="16">
      <t>ケイヒ</t>
    </rPh>
    <phoneticPr fontId="7"/>
  </si>
  <si>
    <t>局所管施設整備事業</t>
    <rPh sb="0" eb="1">
      <t>キョク</t>
    </rPh>
    <rPh sb="1" eb="3">
      <t>ショカン</t>
    </rPh>
    <rPh sb="3" eb="5">
      <t>シセツ</t>
    </rPh>
    <rPh sb="5" eb="7">
      <t>セイビ</t>
    </rPh>
    <rPh sb="7" eb="9">
      <t>ジギョウ</t>
    </rPh>
    <phoneticPr fontId="7"/>
  </si>
  <si>
    <t>保育所保育料徴収体制の強化経費</t>
    <rPh sb="13" eb="15">
      <t>ケイヒ</t>
    </rPh>
    <phoneticPr fontId="7"/>
  </si>
  <si>
    <t>民間保育所等耐震診断助成事業</t>
    <rPh sb="0" eb="5">
      <t>ミンカンホイクショ</t>
    </rPh>
    <rPh sb="5" eb="6">
      <t>トウ</t>
    </rPh>
    <rPh sb="6" eb="8">
      <t>タイシン</t>
    </rPh>
    <rPh sb="8" eb="10">
      <t>シンダン</t>
    </rPh>
    <rPh sb="10" eb="12">
      <t>ジョセイ</t>
    </rPh>
    <rPh sb="12" eb="14">
      <t>ジギョウ</t>
    </rPh>
    <phoneticPr fontId="7"/>
  </si>
  <si>
    <t>特別支援保育物品購入助成事業</t>
    <rPh sb="0" eb="2">
      <t>トクベツ</t>
    </rPh>
    <rPh sb="2" eb="4">
      <t>シエン</t>
    </rPh>
    <rPh sb="4" eb="6">
      <t>ホイク</t>
    </rPh>
    <rPh sb="6" eb="8">
      <t>ブッピン</t>
    </rPh>
    <rPh sb="8" eb="10">
      <t>コウニュウ</t>
    </rPh>
    <rPh sb="10" eb="12">
      <t>ジョセイ</t>
    </rPh>
    <rPh sb="12" eb="14">
      <t>ジギョウ</t>
    </rPh>
    <phoneticPr fontId="7"/>
  </si>
  <si>
    <t>公立保育所整備事業</t>
    <rPh sb="0" eb="2">
      <t>コウリツ</t>
    </rPh>
    <rPh sb="2" eb="4">
      <t>ホイク</t>
    </rPh>
    <rPh sb="4" eb="5">
      <t>ジョ</t>
    </rPh>
    <rPh sb="5" eb="7">
      <t>セイビ</t>
    </rPh>
    <rPh sb="7" eb="9">
      <t>ジギョウ</t>
    </rPh>
    <phoneticPr fontId="7"/>
  </si>
  <si>
    <t>男女共同参画センター子育て活動支援館管理運営費</t>
    <rPh sb="0" eb="2">
      <t>ダンジョ</t>
    </rPh>
    <rPh sb="2" eb="4">
      <t>キョウドウ</t>
    </rPh>
    <rPh sb="4" eb="6">
      <t>サンカク</t>
    </rPh>
    <rPh sb="10" eb="12">
      <t>コソダ</t>
    </rPh>
    <rPh sb="13" eb="15">
      <t>カツドウ</t>
    </rPh>
    <rPh sb="15" eb="17">
      <t>シエン</t>
    </rPh>
    <rPh sb="17" eb="18">
      <t>カン</t>
    </rPh>
    <rPh sb="18" eb="23">
      <t>カンリウンエイヒ</t>
    </rPh>
    <phoneticPr fontId="7"/>
  </si>
  <si>
    <t>診療所運営費</t>
    <rPh sb="0" eb="3">
      <t>シンリョウジョ</t>
    </rPh>
    <rPh sb="3" eb="6">
      <t>ウンエイヒ</t>
    </rPh>
    <phoneticPr fontId="7"/>
  </si>
  <si>
    <t>こども相談センターの複数設置</t>
    <rPh sb="3" eb="5">
      <t>ソウダン</t>
    </rPh>
    <rPh sb="10" eb="12">
      <t>フクスウ</t>
    </rPh>
    <rPh sb="12" eb="14">
      <t>セッチ</t>
    </rPh>
    <phoneticPr fontId="7"/>
  </si>
  <si>
    <t>こども相談センターの機能強化</t>
    <rPh sb="3" eb="5">
      <t>ソウダン</t>
    </rPh>
    <phoneticPr fontId="7"/>
  </si>
  <si>
    <t>市立幼稚園施設等整備事業</t>
    <rPh sb="0" eb="2">
      <t>シリツ</t>
    </rPh>
    <rPh sb="2" eb="5">
      <t>ヨウチエン</t>
    </rPh>
    <rPh sb="5" eb="7">
      <t>シセツ</t>
    </rPh>
    <rPh sb="7" eb="8">
      <t>トウ</t>
    </rPh>
    <rPh sb="8" eb="10">
      <t>セイビ</t>
    </rPh>
    <rPh sb="10" eb="12">
      <t>ジギョウ</t>
    </rPh>
    <phoneticPr fontId="7"/>
  </si>
  <si>
    <t>青少年問題協議会経費</t>
    <rPh sb="0" eb="3">
      <t>セイショウネン</t>
    </rPh>
    <rPh sb="3" eb="5">
      <t>モンダイ</t>
    </rPh>
    <rPh sb="5" eb="8">
      <t>キョウギカイ</t>
    </rPh>
    <rPh sb="8" eb="10">
      <t>ケイヒ</t>
    </rPh>
    <phoneticPr fontId="7"/>
  </si>
  <si>
    <t>青少年施設計画改修等工事</t>
    <rPh sb="0" eb="3">
      <t>セイショウネン</t>
    </rPh>
    <rPh sb="3" eb="5">
      <t>シセツ</t>
    </rPh>
    <rPh sb="5" eb="7">
      <t>ケイカク</t>
    </rPh>
    <rPh sb="7" eb="9">
      <t>カイシュウ</t>
    </rPh>
    <rPh sb="9" eb="10">
      <t>トウ</t>
    </rPh>
    <rPh sb="10" eb="12">
      <t>コウジ</t>
    </rPh>
    <phoneticPr fontId="7"/>
  </si>
  <si>
    <t>児童福祉施設等産休等代替職員雇用支援事業</t>
    <rPh sb="0" eb="2">
      <t>ジドウ</t>
    </rPh>
    <rPh sb="2" eb="4">
      <t>フクシ</t>
    </rPh>
    <rPh sb="4" eb="6">
      <t>シセツ</t>
    </rPh>
    <rPh sb="6" eb="7">
      <t>トウ</t>
    </rPh>
    <rPh sb="7" eb="9">
      <t>サンキュウ</t>
    </rPh>
    <rPh sb="9" eb="10">
      <t>ナド</t>
    </rPh>
    <rPh sb="10" eb="12">
      <t>ダイタイ</t>
    </rPh>
    <rPh sb="12" eb="14">
      <t>ショクイン</t>
    </rPh>
    <rPh sb="14" eb="18">
      <t>コヨウシエン</t>
    </rPh>
    <rPh sb="18" eb="20">
      <t>ジギョウ</t>
    </rPh>
    <phoneticPr fontId="7"/>
  </si>
  <si>
    <t>公有財産を活用した保育所維持管理費</t>
    <rPh sb="0" eb="2">
      <t>コウユウ</t>
    </rPh>
    <rPh sb="2" eb="4">
      <t>ザイサン</t>
    </rPh>
    <rPh sb="5" eb="7">
      <t>カツヨウ</t>
    </rPh>
    <rPh sb="9" eb="11">
      <t>ホイク</t>
    </rPh>
    <rPh sb="11" eb="12">
      <t>ジョ</t>
    </rPh>
    <rPh sb="12" eb="14">
      <t>イジ</t>
    </rPh>
    <rPh sb="14" eb="16">
      <t>カンリ</t>
    </rPh>
    <phoneticPr fontId="7"/>
  </si>
  <si>
    <t>子育てサポートアプリの構築検討</t>
    <phoneticPr fontId="7"/>
  </si>
  <si>
    <t>企画課</t>
    <rPh sb="0" eb="3">
      <t>キカクカ</t>
    </rPh>
    <phoneticPr fontId="7"/>
  </si>
  <si>
    <t>児童虐待対策の推進</t>
    <phoneticPr fontId="7"/>
  </si>
  <si>
    <t>2025年大阪・関西万博こども体験事業</t>
    <rPh sb="4" eb="5">
      <t>ネン</t>
    </rPh>
    <rPh sb="5" eb="7">
      <t>オオサカ</t>
    </rPh>
    <rPh sb="8" eb="10">
      <t>カンサイ</t>
    </rPh>
    <rPh sb="10" eb="12">
      <t>バンパク</t>
    </rPh>
    <rPh sb="15" eb="17">
      <t>タイケン</t>
    </rPh>
    <rPh sb="17" eb="19">
      <t>ジギョウ</t>
    </rPh>
    <phoneticPr fontId="7"/>
  </si>
  <si>
    <t>予 算 案 ②</t>
  </si>
  <si>
    <t>総務課　他</t>
    <rPh sb="0" eb="3">
      <t>ソウムカ</t>
    </rPh>
    <rPh sb="4" eb="5">
      <t>ホカ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</si>
</sst>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#,##0;&quot;△ &quot;#,##0"/>
    <numFmt numFmtId="178" formatCode="#,##0;&quot;▲ &quot;#,##0"/>
    <numFmt numFmtId="179" formatCode="\(#,##0\);\(&quot;△ &quot;#,##0\)"/>
    <numFmt numFmtId="180" formatCode="\(#,##0\)"/>
    <numFmt numFmtId="181" formatCode="\(#,##0\);\(&quot;△&quot;#,##0\)"/>
    <numFmt numFmtId="182" formatCode="0_);[Red]\(0\)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0.5"/>
      <color indexed="12"/>
      <name val="明朝体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0" fontId="8" fillId="0" borderId="0"/>
    <xf numFmtId="0" fontId="5" fillId="0" borderId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>
      <alignment vertical="center"/>
    </xf>
  </cellStyleXfs>
  <cellXfs count="443">
    <xf numFmtId="0" fontId="0" fillId="0" borderId="0" xfId="0"/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vertical="center"/>
    </xf>
    <xf numFmtId="0" fontId="11" fillId="0" borderId="33" xfId="4" applyNumberFormat="1" applyFont="1" applyFill="1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49" fontId="15" fillId="0" borderId="0" xfId="4" applyNumberFormat="1" applyFont="1" applyFill="1" applyAlignment="1">
      <alignment vertical="center"/>
    </xf>
    <xf numFmtId="177" fontId="17" fillId="0" borderId="0" xfId="4" applyNumberFormat="1" applyFont="1" applyFill="1" applyAlignment="1">
      <alignment vertical="center"/>
    </xf>
    <xf numFmtId="0" fontId="15" fillId="0" borderId="0" xfId="4" applyNumberFormat="1" applyFont="1" applyFill="1" applyBorder="1" applyAlignment="1">
      <alignment horizontal="left" vertical="center" wrapText="1"/>
    </xf>
    <xf numFmtId="0" fontId="17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>
      <alignment vertical="center"/>
    </xf>
    <xf numFmtId="177" fontId="17" fillId="0" borderId="0" xfId="4" applyNumberFormat="1" applyFont="1" applyFill="1" applyAlignment="1">
      <alignment horizontal="center" vertical="center"/>
    </xf>
    <xf numFmtId="0" fontId="17" fillId="0" borderId="0" xfId="4" applyFont="1" applyFill="1" applyAlignment="1">
      <alignment vertical="center"/>
    </xf>
    <xf numFmtId="49" fontId="17" fillId="0" borderId="0" xfId="4" applyNumberFormat="1" applyFont="1" applyFill="1" applyAlignment="1">
      <alignment vertical="center"/>
    </xf>
    <xf numFmtId="0" fontId="17" fillId="0" borderId="0" xfId="4" applyNumberFormat="1" applyFont="1" applyFill="1" applyAlignment="1">
      <alignment horizontal="left" vertical="center" wrapText="1"/>
    </xf>
    <xf numFmtId="0" fontId="18" fillId="0" borderId="0" xfId="4" applyNumberFormat="1" applyFont="1" applyFill="1" applyBorder="1" applyAlignment="1">
      <alignment horizontal="center" vertical="center"/>
    </xf>
    <xf numFmtId="49" fontId="19" fillId="0" borderId="0" xfId="4" applyNumberFormat="1" applyFont="1" applyFill="1" applyAlignment="1">
      <alignment horizontal="left" vertical="center"/>
    </xf>
    <xf numFmtId="0" fontId="19" fillId="0" borderId="0" xfId="4" applyNumberFormat="1" applyFont="1" applyFill="1" applyAlignment="1">
      <alignment horizontal="left" vertical="center" wrapText="1"/>
    </xf>
    <xf numFmtId="177" fontId="19" fillId="0" borderId="0" xfId="4" applyNumberFormat="1" applyFont="1" applyFill="1" applyAlignment="1">
      <alignment horizontal="left" vertical="center"/>
    </xf>
    <xf numFmtId="0" fontId="17" fillId="0" borderId="0" xfId="4" applyFont="1" applyFill="1" applyAlignment="1">
      <alignment horizontal="left" vertical="center" wrapText="1"/>
    </xf>
    <xf numFmtId="177" fontId="17" fillId="0" borderId="0" xfId="4" applyNumberFormat="1" applyFont="1" applyFill="1" applyAlignment="1">
      <alignment horizontal="right" vertical="center"/>
    </xf>
    <xf numFmtId="0" fontId="20" fillId="0" borderId="0" xfId="4" applyNumberFormat="1" applyFont="1" applyFill="1" applyAlignment="1">
      <alignment horizontal="right" vertical="center"/>
    </xf>
    <xf numFmtId="49" fontId="9" fillId="0" borderId="15" xfId="4" applyNumberFormat="1" applyFont="1" applyFill="1" applyBorder="1" applyAlignment="1">
      <alignment horizontal="center" vertical="center"/>
    </xf>
    <xf numFmtId="0" fontId="17" fillId="0" borderId="0" xfId="4" applyNumberFormat="1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vertical="center"/>
    </xf>
    <xf numFmtId="177" fontId="17" fillId="0" borderId="5" xfId="4" applyNumberFormat="1" applyFont="1" applyFill="1" applyBorder="1" applyAlignment="1">
      <alignment vertical="center" shrinkToFit="1"/>
    </xf>
    <xf numFmtId="177" fontId="17" fillId="0" borderId="5" xfId="4" applyNumberFormat="1" applyFont="1" applyFill="1" applyBorder="1" applyAlignment="1">
      <alignment horizontal="right" vertical="center" shrinkToFit="1"/>
    </xf>
    <xf numFmtId="179" fontId="17" fillId="0" borderId="4" xfId="4" applyNumberFormat="1" applyFont="1" applyFill="1" applyBorder="1" applyAlignment="1">
      <alignment vertical="center" shrinkToFit="1"/>
    </xf>
    <xf numFmtId="177" fontId="17" fillId="0" borderId="6" xfId="4" applyNumberFormat="1" applyFont="1" applyFill="1" applyBorder="1" applyAlignment="1">
      <alignment vertical="center" shrinkToFit="1"/>
    </xf>
    <xf numFmtId="177" fontId="17" fillId="0" borderId="8" xfId="4" applyNumberFormat="1" applyFont="1" applyFill="1" applyBorder="1" applyAlignment="1">
      <alignment vertical="center" shrinkToFit="1"/>
    </xf>
    <xf numFmtId="180" fontId="17" fillId="0" borderId="9" xfId="4" applyNumberFormat="1" applyFont="1" applyFill="1" applyBorder="1" applyAlignment="1">
      <alignment vertical="center" shrinkToFit="1"/>
    </xf>
    <xf numFmtId="177" fontId="17" fillId="0" borderId="8" xfId="4" applyNumberFormat="1" applyFont="1" applyFill="1" applyBorder="1" applyAlignment="1">
      <alignment horizontal="right" vertical="center" shrinkToFit="1"/>
    </xf>
    <xf numFmtId="179" fontId="17" fillId="0" borderId="6" xfId="4" applyNumberFormat="1" applyFont="1" applyFill="1" applyBorder="1" applyAlignment="1">
      <alignment vertical="center" shrinkToFit="1"/>
    </xf>
    <xf numFmtId="179" fontId="17" fillId="0" borderId="9" xfId="4" applyNumberFormat="1" applyFont="1" applyFill="1" applyBorder="1" applyAlignment="1">
      <alignment vertical="center" shrinkToFit="1"/>
    </xf>
    <xf numFmtId="177" fontId="17" fillId="0" borderId="10" xfId="4" applyNumberFormat="1" applyFont="1" applyFill="1" applyBorder="1" applyAlignment="1">
      <alignment vertical="center" shrinkToFit="1"/>
    </xf>
    <xf numFmtId="177" fontId="17" fillId="0" borderId="6" xfId="4" applyNumberFormat="1" applyFont="1" applyFill="1" applyBorder="1" applyAlignment="1">
      <alignment horizontal="right" vertical="center" shrinkToFit="1"/>
    </xf>
    <xf numFmtId="177" fontId="17" fillId="0" borderId="4" xfId="4" applyNumberFormat="1" applyFont="1" applyFill="1" applyBorder="1" applyAlignment="1">
      <alignment vertical="center" shrinkToFit="1"/>
    </xf>
    <xf numFmtId="177" fontId="17" fillId="0" borderId="13" xfId="4" applyNumberFormat="1" applyFont="1" applyFill="1" applyBorder="1" applyAlignment="1">
      <alignment vertical="center" shrinkToFit="1"/>
    </xf>
    <xf numFmtId="179" fontId="17" fillId="0" borderId="6" xfId="4" applyNumberFormat="1" applyFont="1" applyFill="1" applyBorder="1" applyAlignment="1" applyProtection="1">
      <alignment vertical="center" shrinkToFit="1"/>
    </xf>
    <xf numFmtId="177" fontId="17" fillId="0" borderId="12" xfId="4" applyNumberFormat="1" applyFont="1" applyFill="1" applyBorder="1" applyAlignment="1">
      <alignment vertical="center" shrinkToFit="1"/>
    </xf>
    <xf numFmtId="177" fontId="17" fillId="0" borderId="11" xfId="4" applyNumberFormat="1" applyFont="1" applyFill="1" applyBorder="1" applyAlignment="1">
      <alignment vertical="center" shrinkToFit="1"/>
    </xf>
    <xf numFmtId="181" fontId="17" fillId="0" borderId="9" xfId="4" applyNumberFormat="1" applyFont="1" applyFill="1" applyBorder="1" applyAlignment="1">
      <alignment vertical="center" shrinkToFit="1"/>
    </xf>
    <xf numFmtId="49" fontId="17" fillId="0" borderId="0" xfId="4" applyNumberFormat="1" applyFont="1" applyFill="1" applyBorder="1" applyAlignment="1">
      <alignment vertical="center"/>
    </xf>
    <xf numFmtId="177" fontId="17" fillId="0" borderId="0" xfId="4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left" vertical="center" wrapText="1" shrinkToFit="1"/>
    </xf>
    <xf numFmtId="0" fontId="9" fillId="0" borderId="0" xfId="4" applyNumberFormat="1" applyFont="1" applyFill="1" applyBorder="1" applyAlignment="1">
      <alignment vertical="center"/>
    </xf>
    <xf numFmtId="0" fontId="9" fillId="0" borderId="1" xfId="4" applyNumberFormat="1" applyFont="1" applyFill="1" applyBorder="1" applyAlignment="1">
      <alignment horizontal="center" vertical="center"/>
    </xf>
    <xf numFmtId="0" fontId="11" fillId="0" borderId="30" xfId="0" applyFont="1" applyBorder="1" applyAlignment="1">
      <alignment vertical="center" wrapText="1"/>
    </xf>
    <xf numFmtId="0" fontId="12" fillId="0" borderId="0" xfId="0" applyFont="1"/>
    <xf numFmtId="0" fontId="11" fillId="0" borderId="0" xfId="0" applyFont="1"/>
    <xf numFmtId="0" fontId="11" fillId="0" borderId="30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vertical="center" wrapText="1"/>
    </xf>
    <xf numFmtId="0" fontId="11" fillId="0" borderId="0" xfId="0" applyFont="1" applyFill="1"/>
    <xf numFmtId="0" fontId="0" fillId="0" borderId="30" xfId="0" applyBorder="1" applyAlignment="1">
      <alignment vertical="center" shrinkToFit="1"/>
    </xf>
    <xf numFmtId="177" fontId="20" fillId="0" borderId="0" xfId="4" applyNumberFormat="1" applyFont="1" applyFill="1" applyBorder="1" applyAlignment="1">
      <alignment horizontal="right" vertical="center" wrapText="1"/>
    </xf>
    <xf numFmtId="0" fontId="21" fillId="0" borderId="0" xfId="4" applyFont="1" applyFill="1" applyAlignment="1">
      <alignment horizontal="left" vertical="center" wrapText="1"/>
    </xf>
    <xf numFmtId="0" fontId="3" fillId="0" borderId="0" xfId="4" applyNumberFormat="1" applyFont="1" applyFill="1" applyAlignment="1">
      <alignment vertical="center"/>
    </xf>
    <xf numFmtId="0" fontId="22" fillId="0" borderId="17" xfId="4" applyNumberFormat="1" applyFont="1" applyFill="1" applyBorder="1" applyAlignment="1">
      <alignment vertical="center" wrapText="1"/>
    </xf>
    <xf numFmtId="0" fontId="21" fillId="0" borderId="17" xfId="4" applyNumberFormat="1" applyFont="1" applyFill="1" applyBorder="1" applyAlignment="1">
      <alignment vertical="center" wrapText="1"/>
    </xf>
    <xf numFmtId="177" fontId="21" fillId="0" borderId="0" xfId="4" applyNumberFormat="1" applyFont="1" applyFill="1" applyBorder="1" applyAlignment="1">
      <alignment horizontal="right" vertical="center" wrapText="1"/>
    </xf>
    <xf numFmtId="177" fontId="3" fillId="0" borderId="0" xfId="4" applyNumberFormat="1" applyFont="1" applyFill="1" applyAlignment="1">
      <alignment horizontal="right" vertical="center"/>
    </xf>
    <xf numFmtId="0" fontId="21" fillId="0" borderId="0" xfId="4" applyFont="1" applyFill="1" applyAlignment="1">
      <alignment vertical="center"/>
    </xf>
    <xf numFmtId="0" fontId="21" fillId="0" borderId="0" xfId="4" applyNumberFormat="1" applyFont="1" applyFill="1" applyAlignment="1">
      <alignment horizontal="right" vertical="center"/>
    </xf>
    <xf numFmtId="0" fontId="17" fillId="0" borderId="16" xfId="4" applyNumberFormat="1" applyFont="1" applyFill="1" applyBorder="1" applyAlignment="1">
      <alignment horizontal="center" vertical="center"/>
    </xf>
    <xf numFmtId="0" fontId="17" fillId="0" borderId="16" xfId="4" applyFont="1" applyFill="1" applyBorder="1" applyAlignment="1">
      <alignment vertical="center"/>
    </xf>
    <xf numFmtId="179" fontId="17" fillId="0" borderId="13" xfId="4" applyNumberFormat="1" applyFont="1" applyFill="1" applyBorder="1" applyAlignment="1">
      <alignment vertical="center" shrinkToFit="1"/>
    </xf>
    <xf numFmtId="0" fontId="17" fillId="0" borderId="22" xfId="4" applyFont="1" applyFill="1" applyBorder="1" applyAlignment="1">
      <alignment vertical="center"/>
    </xf>
    <xf numFmtId="177" fontId="17" fillId="0" borderId="22" xfId="4" applyNumberFormat="1" applyFont="1" applyFill="1" applyBorder="1" applyAlignment="1">
      <alignment vertical="center"/>
    </xf>
    <xf numFmtId="179" fontId="9" fillId="0" borderId="9" xfId="4" applyNumberFormat="1" applyFont="1" applyFill="1" applyBorder="1" applyAlignment="1">
      <alignment vertical="center" shrinkToFit="1"/>
    </xf>
    <xf numFmtId="176" fontId="9" fillId="0" borderId="19" xfId="4" applyNumberFormat="1" applyFont="1" applyFill="1" applyBorder="1" applyAlignment="1">
      <alignment vertical="center"/>
    </xf>
    <xf numFmtId="176" fontId="9" fillId="0" borderId="3" xfId="4" applyNumberFormat="1" applyFont="1" applyFill="1" applyBorder="1" applyAlignment="1">
      <alignment vertical="center"/>
    </xf>
    <xf numFmtId="181" fontId="17" fillId="0" borderId="7" xfId="4" applyNumberFormat="1" applyFont="1" applyFill="1" applyBorder="1" applyAlignment="1">
      <alignment vertical="center" shrinkToFit="1"/>
    </xf>
    <xf numFmtId="180" fontId="17" fillId="0" borderId="23" xfId="4" applyNumberFormat="1" applyFont="1" applyFill="1" applyBorder="1" applyAlignment="1">
      <alignment vertical="center" shrinkToFit="1"/>
    </xf>
    <xf numFmtId="0" fontId="17" fillId="0" borderId="17" xfId="4" applyFont="1" applyFill="1" applyBorder="1" applyAlignment="1">
      <alignment vertical="center"/>
    </xf>
    <xf numFmtId="0" fontId="17" fillId="0" borderId="0" xfId="4" applyNumberFormat="1" applyFont="1" applyFill="1" applyBorder="1" applyAlignment="1">
      <alignment vertical="center"/>
    </xf>
    <xf numFmtId="177" fontId="17" fillId="0" borderId="0" xfId="4" applyNumberFormat="1" applyFont="1" applyFill="1" applyBorder="1" applyAlignment="1">
      <alignment horizontal="center" vertical="center"/>
    </xf>
    <xf numFmtId="0" fontId="17" fillId="2" borderId="0" xfId="4" applyFont="1" applyFill="1" applyBorder="1" applyAlignment="1">
      <alignment vertical="center"/>
    </xf>
    <xf numFmtId="177" fontId="17" fillId="2" borderId="0" xfId="4" applyNumberFormat="1" applyFont="1" applyFill="1" applyAlignment="1">
      <alignment vertical="center"/>
    </xf>
    <xf numFmtId="0" fontId="17" fillId="2" borderId="0" xfId="4" applyFont="1" applyFill="1" applyAlignment="1">
      <alignment vertical="center"/>
    </xf>
    <xf numFmtId="0" fontId="17" fillId="2" borderId="21" xfId="4" applyFont="1" applyFill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38" fontId="11" fillId="0" borderId="5" xfId="2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38" fontId="11" fillId="0" borderId="5" xfId="2" applyFont="1" applyFill="1" applyBorder="1" applyAlignment="1">
      <alignment vertical="center" wrapText="1"/>
    </xf>
    <xf numFmtId="38" fontId="11" fillId="0" borderId="30" xfId="2" applyFont="1" applyFill="1" applyBorder="1" applyAlignment="1">
      <alignment vertical="center" wrapText="1"/>
    </xf>
    <xf numFmtId="0" fontId="11" fillId="2" borderId="30" xfId="0" applyFont="1" applyFill="1" applyBorder="1" applyAlignment="1">
      <alignment vertical="center" wrapText="1"/>
    </xf>
    <xf numFmtId="0" fontId="17" fillId="3" borderId="0" xfId="4" applyFont="1" applyFill="1" applyBorder="1" applyAlignment="1">
      <alignment vertical="center"/>
    </xf>
    <xf numFmtId="177" fontId="17" fillId="3" borderId="0" xfId="4" applyNumberFormat="1" applyFont="1" applyFill="1" applyAlignment="1">
      <alignment vertical="center"/>
    </xf>
    <xf numFmtId="0" fontId="17" fillId="3" borderId="0" xfId="4" applyFont="1" applyFill="1" applyAlignment="1">
      <alignment vertical="center"/>
    </xf>
    <xf numFmtId="0" fontId="17" fillId="0" borderId="0" xfId="4" applyFont="1" applyFill="1" applyAlignment="1">
      <alignment horizontal="right" vertical="center"/>
    </xf>
    <xf numFmtId="179" fontId="28" fillId="0" borderId="9" xfId="4" applyNumberFormat="1" applyFont="1" applyFill="1" applyBorder="1" applyAlignment="1">
      <alignment vertical="center" shrinkToFit="1"/>
    </xf>
    <xf numFmtId="177" fontId="28" fillId="0" borderId="5" xfId="4" applyNumberFormat="1" applyFont="1" applyFill="1" applyBorder="1" applyAlignment="1">
      <alignment vertical="center" shrinkToFit="1"/>
    </xf>
    <xf numFmtId="179" fontId="28" fillId="0" borderId="6" xfId="4" applyNumberFormat="1" applyFont="1" applyFill="1" applyBorder="1" applyAlignment="1" applyProtection="1">
      <alignment vertical="center" shrinkToFit="1"/>
    </xf>
    <xf numFmtId="179" fontId="28" fillId="0" borderId="6" xfId="4" applyNumberFormat="1" applyFont="1" applyFill="1" applyBorder="1" applyAlignment="1">
      <alignment vertical="center" shrinkToFit="1"/>
    </xf>
    <xf numFmtId="177" fontId="28" fillId="0" borderId="0" xfId="4" applyNumberFormat="1" applyFont="1" applyFill="1" applyAlignment="1">
      <alignment horizontal="center" vertical="center"/>
    </xf>
    <xf numFmtId="177" fontId="29" fillId="0" borderId="0" xfId="4" applyNumberFormat="1" applyFont="1" applyFill="1" applyAlignment="1">
      <alignment horizontal="left" vertical="center"/>
    </xf>
    <xf numFmtId="0" fontId="30" fillId="0" borderId="17" xfId="4" applyNumberFormat="1" applyFont="1" applyFill="1" applyBorder="1" applyAlignment="1">
      <alignment vertical="center" wrapText="1"/>
    </xf>
    <xf numFmtId="0" fontId="11" fillId="0" borderId="1" xfId="4" applyNumberFormat="1" applyFont="1" applyFill="1" applyBorder="1" applyAlignment="1">
      <alignment horizontal="center" vertical="center"/>
    </xf>
    <xf numFmtId="0" fontId="11" fillId="0" borderId="4" xfId="4" applyNumberFormat="1" applyFont="1" applyFill="1" applyBorder="1" applyAlignment="1">
      <alignment horizontal="center" vertical="center"/>
    </xf>
    <xf numFmtId="177" fontId="28" fillId="0" borderId="6" xfId="4" applyNumberFormat="1" applyFont="1" applyFill="1" applyBorder="1" applyAlignment="1">
      <alignment vertical="center" shrinkToFit="1"/>
    </xf>
    <xf numFmtId="179" fontId="28" fillId="0" borderId="4" xfId="4" applyNumberFormat="1" applyFont="1" applyFill="1" applyBorder="1" applyAlignment="1">
      <alignment vertical="center" shrinkToFit="1"/>
    </xf>
    <xf numFmtId="177" fontId="28" fillId="0" borderId="5" xfId="4" applyNumberFormat="1" applyFont="1" applyFill="1" applyBorder="1" applyAlignment="1">
      <alignment horizontal="right" vertical="center" shrinkToFit="1"/>
    </xf>
    <xf numFmtId="180" fontId="28" fillId="0" borderId="4" xfId="4" applyNumberFormat="1" applyFont="1" applyFill="1" applyBorder="1" applyAlignment="1">
      <alignment vertical="center" shrinkToFit="1"/>
    </xf>
    <xf numFmtId="181" fontId="28" fillId="0" borderId="7" xfId="4" applyNumberFormat="1" applyFont="1" applyFill="1" applyBorder="1" applyAlignment="1">
      <alignment vertical="center" shrinkToFit="1"/>
    </xf>
    <xf numFmtId="177" fontId="28" fillId="0" borderId="0" xfId="4" applyNumberFormat="1" applyFont="1" applyFill="1" applyBorder="1" applyAlignment="1">
      <alignment horizontal="center" vertical="center"/>
    </xf>
    <xf numFmtId="177" fontId="9" fillId="0" borderId="4" xfId="4" applyNumberFormat="1" applyFont="1" applyFill="1" applyBorder="1" applyAlignment="1">
      <alignment horizontal="center" vertical="center"/>
    </xf>
    <xf numFmtId="180" fontId="28" fillId="0" borderId="6" xfId="4" applyNumberFormat="1" applyFont="1" applyFill="1" applyBorder="1" applyAlignment="1">
      <alignment vertical="center" shrinkToFit="1"/>
    </xf>
    <xf numFmtId="179" fontId="28" fillId="0" borderId="4" xfId="4" applyNumberFormat="1" applyFont="1" applyFill="1" applyBorder="1" applyAlignment="1" applyProtection="1">
      <alignment vertical="center" shrinkToFit="1"/>
    </xf>
    <xf numFmtId="177" fontId="28" fillId="0" borderId="6" xfId="4" applyNumberFormat="1" applyFont="1" applyFill="1" applyBorder="1" applyAlignment="1">
      <alignment horizontal="right" vertical="center" shrinkToFit="1"/>
    </xf>
    <xf numFmtId="177" fontId="28" fillId="0" borderId="5" xfId="4" applyNumberFormat="1" applyFont="1" applyFill="1" applyBorder="1" applyAlignment="1" applyProtection="1">
      <alignment vertical="center" shrinkToFit="1"/>
    </xf>
    <xf numFmtId="179" fontId="28" fillId="0" borderId="4" xfId="0" applyNumberFormat="1" applyFont="1" applyFill="1" applyBorder="1" applyAlignment="1" applyProtection="1">
      <alignment vertical="center" shrinkToFit="1"/>
    </xf>
    <xf numFmtId="179" fontId="28" fillId="0" borderId="6" xfId="0" applyNumberFormat="1" applyFont="1" applyFill="1" applyBorder="1" applyAlignment="1" applyProtection="1">
      <alignment vertical="center" shrinkToFit="1"/>
    </xf>
    <xf numFmtId="0" fontId="3" fillId="0" borderId="8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3" fillId="0" borderId="13" xfId="0" applyFont="1" applyFill="1" applyBorder="1" applyAlignment="1">
      <alignment shrinkToFit="1"/>
    </xf>
    <xf numFmtId="38" fontId="17" fillId="0" borderId="8" xfId="2" applyFont="1" applyFill="1" applyBorder="1" applyAlignment="1">
      <alignment vertical="center" shrinkToFit="1"/>
    </xf>
    <xf numFmtId="38" fontId="11" fillId="0" borderId="8" xfId="6" applyFont="1" applyFill="1" applyBorder="1" applyAlignment="1">
      <alignment shrinkToFit="1"/>
    </xf>
    <xf numFmtId="0" fontId="17" fillId="0" borderId="10" xfId="4" applyNumberFormat="1" applyFont="1" applyFill="1" applyBorder="1" applyAlignment="1">
      <alignment horizontal="center" vertical="center" shrinkToFit="1"/>
    </xf>
    <xf numFmtId="0" fontId="17" fillId="0" borderId="8" xfId="4" applyNumberFormat="1" applyFont="1" applyFill="1" applyBorder="1" applyAlignment="1">
      <alignment horizontal="center" vertical="center" shrinkToFit="1"/>
    </xf>
    <xf numFmtId="0" fontId="17" fillId="0" borderId="11" xfId="4" applyNumberFormat="1" applyFont="1" applyFill="1" applyBorder="1" applyAlignment="1">
      <alignment horizontal="center" vertical="center" shrinkToFit="1"/>
    </xf>
    <xf numFmtId="0" fontId="17" fillId="0" borderId="9" xfId="4" applyNumberFormat="1" applyFont="1" applyFill="1" applyBorder="1" applyAlignment="1">
      <alignment horizontal="center" vertical="center" shrinkToFit="1"/>
    </xf>
    <xf numFmtId="0" fontId="17" fillId="0" borderId="12" xfId="4" applyNumberFormat="1" applyFont="1" applyFill="1" applyBorder="1" applyAlignment="1">
      <alignment horizontal="center" vertical="center" shrinkToFit="1"/>
    </xf>
    <xf numFmtId="0" fontId="17" fillId="0" borderId="13" xfId="4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38" fontId="3" fillId="0" borderId="8" xfId="6" applyFont="1" applyFill="1" applyBorder="1" applyAlignment="1">
      <alignment shrinkToFit="1"/>
    </xf>
    <xf numFmtId="38" fontId="3" fillId="0" borderId="8" xfId="2" applyFont="1" applyFill="1" applyBorder="1" applyAlignment="1">
      <alignment shrinkToFit="1"/>
    </xf>
    <xf numFmtId="38" fontId="9" fillId="0" borderId="8" xfId="6" applyFont="1" applyFill="1" applyBorder="1" applyAlignment="1">
      <alignment shrinkToFit="1"/>
    </xf>
    <xf numFmtId="0" fontId="9" fillId="0" borderId="8" xfId="0" applyFont="1" applyFill="1" applyBorder="1" applyAlignment="1">
      <alignment shrinkToFit="1"/>
    </xf>
    <xf numFmtId="38" fontId="9" fillId="0" borderId="8" xfId="2" applyFont="1" applyFill="1" applyBorder="1" applyAlignment="1">
      <alignment shrinkToFit="1"/>
    </xf>
    <xf numFmtId="0" fontId="9" fillId="0" borderId="8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23" fillId="0" borderId="8" xfId="0" applyFont="1" applyFill="1" applyBorder="1" applyAlignment="1">
      <alignment shrinkToFit="1"/>
    </xf>
    <xf numFmtId="0" fontId="23" fillId="0" borderId="9" xfId="0" applyFont="1" applyFill="1" applyBorder="1" applyAlignment="1">
      <alignment shrinkToFit="1"/>
    </xf>
    <xf numFmtId="178" fontId="28" fillId="0" borderId="5" xfId="3" applyNumberFormat="1" applyFont="1" applyFill="1" applyBorder="1" applyAlignment="1">
      <alignment vertical="center" shrinkToFit="1"/>
    </xf>
    <xf numFmtId="38" fontId="17" fillId="0" borderId="9" xfId="2" applyFont="1" applyFill="1" applyBorder="1" applyAlignment="1">
      <alignment vertical="center" shrinkToFit="1"/>
    </xf>
    <xf numFmtId="0" fontId="17" fillId="0" borderId="8" xfId="0" applyFont="1" applyFill="1" applyBorder="1" applyAlignment="1">
      <alignment vertical="center" shrinkToFit="1"/>
    </xf>
    <xf numFmtId="38" fontId="17" fillId="0" borderId="13" xfId="2" applyFont="1" applyFill="1" applyBorder="1" applyAlignment="1">
      <alignment vertical="center" shrinkToFit="1"/>
    </xf>
    <xf numFmtId="182" fontId="15" fillId="0" borderId="0" xfId="4" applyNumberFormat="1" applyFont="1" applyFill="1" applyAlignment="1">
      <alignment vertical="center"/>
    </xf>
    <xf numFmtId="182" fontId="17" fillId="0" borderId="0" xfId="4" applyNumberFormat="1" applyFont="1" applyFill="1" applyAlignment="1">
      <alignment vertical="center"/>
    </xf>
    <xf numFmtId="182" fontId="19" fillId="0" borderId="0" xfId="4" applyNumberFormat="1" applyFont="1" applyFill="1" applyAlignment="1">
      <alignment horizontal="left" vertical="center"/>
    </xf>
    <xf numFmtId="182" fontId="9" fillId="0" borderId="27" xfId="4" applyNumberFormat="1" applyFont="1" applyFill="1" applyBorder="1" applyAlignment="1">
      <alignment horizontal="center" vertical="center"/>
    </xf>
    <xf numFmtId="182" fontId="17" fillId="0" borderId="0" xfId="4" applyNumberFormat="1" applyFont="1" applyFill="1" applyBorder="1" applyAlignment="1">
      <alignment vertical="center"/>
    </xf>
    <xf numFmtId="49" fontId="9" fillId="0" borderId="4" xfId="4" applyNumberFormat="1" applyFont="1" applyFill="1" applyBorder="1" applyAlignment="1">
      <alignment horizontal="center" vertical="center"/>
    </xf>
    <xf numFmtId="0" fontId="9" fillId="0" borderId="15" xfId="4" applyNumberFormat="1" applyFont="1" applyFill="1" applyBorder="1" applyAlignment="1">
      <alignment horizontal="center" vertical="center"/>
    </xf>
    <xf numFmtId="0" fontId="9" fillId="0" borderId="4" xfId="4" applyNumberFormat="1" applyFont="1" applyFill="1" applyBorder="1" applyAlignment="1">
      <alignment horizontal="center" vertical="center"/>
    </xf>
    <xf numFmtId="182" fontId="9" fillId="0" borderId="24" xfId="4" applyNumberFormat="1" applyFont="1" applyFill="1" applyBorder="1" applyAlignment="1">
      <alignment horizontal="center" vertical="center"/>
    </xf>
    <xf numFmtId="0" fontId="17" fillId="0" borderId="10" xfId="4" applyFont="1" applyFill="1" applyBorder="1" applyAlignment="1">
      <alignment horizontal="center" vertical="center" shrinkToFit="1"/>
    </xf>
    <xf numFmtId="0" fontId="17" fillId="0" borderId="11" xfId="4" applyFont="1" applyFill="1" applyBorder="1" applyAlignment="1">
      <alignment horizontal="center" vertical="center" shrinkToFit="1"/>
    </xf>
    <xf numFmtId="0" fontId="17" fillId="0" borderId="21" xfId="4" applyFont="1" applyFill="1" applyBorder="1" applyAlignment="1">
      <alignment horizontal="center" vertical="center" shrinkToFit="1"/>
    </xf>
    <xf numFmtId="0" fontId="17" fillId="0" borderId="22" xfId="4" applyFont="1" applyFill="1" applyBorder="1" applyAlignment="1">
      <alignment horizontal="center" vertical="center" shrinkToFit="1"/>
    </xf>
    <xf numFmtId="0" fontId="17" fillId="0" borderId="12" xfId="4" applyFont="1" applyFill="1" applyBorder="1" applyAlignment="1">
      <alignment horizontal="center" vertical="center" shrinkToFit="1"/>
    </xf>
    <xf numFmtId="0" fontId="17" fillId="0" borderId="0" xfId="4" applyFont="1" applyFill="1" applyBorder="1" applyAlignment="1">
      <alignment horizontal="center" vertical="center" shrinkToFit="1"/>
    </xf>
    <xf numFmtId="0" fontId="31" fillId="0" borderId="0" xfId="4" applyFont="1" applyFill="1" applyAlignment="1">
      <alignment vertical="center"/>
    </xf>
    <xf numFmtId="0" fontId="17" fillId="0" borderId="10" xfId="4" applyFont="1" applyFill="1" applyBorder="1" applyAlignment="1">
      <alignment horizontal="center" vertical="center" shrinkToFit="1"/>
    </xf>
    <xf numFmtId="0" fontId="17" fillId="0" borderId="11" xfId="4" applyFont="1" applyFill="1" applyBorder="1" applyAlignment="1">
      <alignment horizontal="center" vertical="center" shrinkToFit="1"/>
    </xf>
    <xf numFmtId="0" fontId="17" fillId="0" borderId="10" xfId="4" applyFont="1" applyFill="1" applyBorder="1" applyAlignment="1">
      <alignment horizontal="center" vertical="center" shrinkToFit="1"/>
    </xf>
    <xf numFmtId="0" fontId="17" fillId="0" borderId="11" xfId="4" applyFont="1" applyFill="1" applyBorder="1" applyAlignment="1">
      <alignment horizontal="center" vertical="center" shrinkToFit="1"/>
    </xf>
    <xf numFmtId="177" fontId="9" fillId="0" borderId="8" xfId="4" applyNumberFormat="1" applyFont="1" applyFill="1" applyBorder="1" applyAlignment="1">
      <alignment horizontal="right" vertical="center" shrinkToFit="1"/>
    </xf>
    <xf numFmtId="180" fontId="9" fillId="0" borderId="9" xfId="4" applyNumberFormat="1" applyFont="1" applyFill="1" applyBorder="1" applyAlignment="1">
      <alignment vertical="center" shrinkToFit="1"/>
    </xf>
    <xf numFmtId="0" fontId="9" fillId="0" borderId="15" xfId="4" applyNumberFormat="1" applyFont="1" applyFill="1" applyBorder="1" applyAlignment="1">
      <alignment horizontal="center" vertical="center"/>
    </xf>
    <xf numFmtId="0" fontId="9" fillId="0" borderId="4" xfId="4" applyNumberFormat="1" applyFont="1" applyFill="1" applyBorder="1" applyAlignment="1">
      <alignment horizontal="center" vertical="center"/>
    </xf>
    <xf numFmtId="0" fontId="28" fillId="0" borderId="8" xfId="0" applyFont="1" applyFill="1" applyBorder="1"/>
    <xf numFmtId="0" fontId="28" fillId="0" borderId="0" xfId="4" applyFont="1" applyFill="1" applyAlignment="1">
      <alignment vertical="center"/>
    </xf>
    <xf numFmtId="177" fontId="28" fillId="0" borderId="0" xfId="4" applyNumberFormat="1" applyFont="1" applyFill="1" applyAlignment="1">
      <alignment vertical="center"/>
    </xf>
    <xf numFmtId="0" fontId="28" fillId="0" borderId="9" xfId="0" applyFont="1" applyFill="1" applyBorder="1"/>
    <xf numFmtId="49" fontId="28" fillId="0" borderId="0" xfId="4" applyNumberFormat="1" applyFont="1" applyFill="1" applyAlignment="1">
      <alignment vertical="center"/>
    </xf>
    <xf numFmtId="0" fontId="28" fillId="0" borderId="0" xfId="4" applyNumberFormat="1" applyFont="1" applyFill="1" applyAlignment="1">
      <alignment horizontal="left" vertical="center" wrapText="1"/>
    </xf>
    <xf numFmtId="0" fontId="11" fillId="0" borderId="0" xfId="4" applyNumberFormat="1" applyFont="1" applyFill="1" applyAlignment="1">
      <alignment vertical="center"/>
    </xf>
    <xf numFmtId="0" fontId="28" fillId="0" borderId="0" xfId="4" applyNumberFormat="1" applyFont="1" applyFill="1" applyAlignment="1">
      <alignment vertical="center"/>
    </xf>
    <xf numFmtId="0" fontId="12" fillId="0" borderId="0" xfId="4" applyNumberFormat="1" applyFont="1" applyFill="1" applyAlignment="1">
      <alignment vertical="center"/>
    </xf>
    <xf numFmtId="49" fontId="12" fillId="0" borderId="0" xfId="4" applyNumberFormat="1" applyFont="1" applyFill="1" applyAlignment="1">
      <alignment vertical="center"/>
    </xf>
    <xf numFmtId="0" fontId="12" fillId="0" borderId="0" xfId="4" applyNumberFormat="1" applyFont="1" applyFill="1" applyBorder="1" applyAlignment="1">
      <alignment horizontal="left" vertical="center" wrapText="1"/>
    </xf>
    <xf numFmtId="0" fontId="32" fillId="0" borderId="0" xfId="4" applyNumberFormat="1" applyFont="1" applyFill="1" applyBorder="1" applyAlignment="1">
      <alignment horizontal="center" vertical="center"/>
    </xf>
    <xf numFmtId="0" fontId="29" fillId="0" borderId="0" xfId="4" applyNumberFormat="1" applyFont="1" applyFill="1" applyAlignment="1">
      <alignment horizontal="left" vertical="center"/>
    </xf>
    <xf numFmtId="49" fontId="29" fillId="0" borderId="0" xfId="4" applyNumberFormat="1" applyFont="1" applyFill="1" applyAlignment="1">
      <alignment horizontal="left" vertical="center"/>
    </xf>
    <xf numFmtId="0" fontId="29" fillId="0" borderId="0" xfId="4" applyNumberFormat="1" applyFont="1" applyFill="1" applyAlignment="1">
      <alignment horizontal="left" vertical="center" wrapText="1"/>
    </xf>
    <xf numFmtId="0" fontId="29" fillId="0" borderId="0" xfId="4" applyNumberFormat="1" applyFont="1" applyFill="1" applyAlignment="1">
      <alignment horizontal="right" vertical="center"/>
    </xf>
    <xf numFmtId="0" fontId="28" fillId="0" borderId="0" xfId="4" applyFont="1" applyFill="1" applyAlignment="1">
      <alignment horizontal="left" vertical="center" wrapText="1"/>
    </xf>
    <xf numFmtId="177" fontId="28" fillId="0" borderId="0" xfId="4" applyNumberFormat="1" applyFont="1" applyFill="1" applyAlignment="1">
      <alignment horizontal="right" vertical="center"/>
    </xf>
    <xf numFmtId="0" fontId="28" fillId="0" borderId="0" xfId="4" applyNumberFormat="1" applyFont="1" applyFill="1" applyAlignment="1">
      <alignment horizontal="right" vertical="center"/>
    </xf>
    <xf numFmtId="0" fontId="25" fillId="0" borderId="0" xfId="4" applyNumberFormat="1" applyFont="1" applyFill="1" applyAlignment="1">
      <alignment horizontal="right" vertical="center"/>
    </xf>
    <xf numFmtId="49" fontId="11" fillId="0" borderId="27" xfId="4" applyNumberFormat="1" applyFont="1" applyFill="1" applyBorder="1" applyAlignment="1">
      <alignment horizontal="center" vertical="center"/>
    </xf>
    <xf numFmtId="49" fontId="11" fillId="0" borderId="24" xfId="4" applyNumberFormat="1" applyFont="1" applyFill="1" applyBorder="1" applyAlignment="1">
      <alignment horizontal="center" vertical="center"/>
    </xf>
    <xf numFmtId="0" fontId="28" fillId="0" borderId="8" xfId="0" applyFont="1" applyFill="1" applyBorder="1" applyAlignment="1"/>
    <xf numFmtId="0" fontId="28" fillId="0" borderId="0" xfId="4" applyFont="1" applyFill="1" applyBorder="1" applyAlignment="1">
      <alignment vertical="center"/>
    </xf>
    <xf numFmtId="0" fontId="28" fillId="0" borderId="9" xfId="0" applyFont="1" applyFill="1" applyBorder="1" applyAlignment="1"/>
    <xf numFmtId="177" fontId="28" fillId="0" borderId="8" xfId="4" applyNumberFormat="1" applyFont="1" applyFill="1" applyBorder="1" applyAlignment="1">
      <alignment vertical="center" shrinkToFit="1"/>
    </xf>
    <xf numFmtId="180" fontId="28" fillId="0" borderId="9" xfId="4" applyNumberFormat="1" applyFont="1" applyFill="1" applyBorder="1" applyAlignment="1">
      <alignment vertical="center" shrinkToFit="1"/>
    </xf>
    <xf numFmtId="177" fontId="28" fillId="0" borderId="8" xfId="4" applyNumberFormat="1" applyFont="1" applyFill="1" applyBorder="1" applyAlignment="1">
      <alignment horizontal="right" vertical="center" shrinkToFit="1"/>
    </xf>
    <xf numFmtId="0" fontId="28" fillId="0" borderId="13" xfId="0" applyFont="1" applyFill="1" applyBorder="1" applyAlignment="1"/>
    <xf numFmtId="180" fontId="28" fillId="0" borderId="9" xfId="0" applyNumberFormat="1" applyFont="1" applyFill="1" applyBorder="1" applyAlignment="1"/>
    <xf numFmtId="179" fontId="28" fillId="0" borderId="22" xfId="4" applyNumberFormat="1" applyFont="1" applyFill="1" applyBorder="1" applyAlignment="1">
      <alignment vertical="center" shrinkToFit="1"/>
    </xf>
    <xf numFmtId="177" fontId="28" fillId="0" borderId="13" xfId="4" applyNumberFormat="1" applyFont="1" applyFill="1" applyBorder="1" applyAlignment="1">
      <alignment horizontal="right" vertical="center" shrinkToFit="1"/>
    </xf>
    <xf numFmtId="179" fontId="28" fillId="0" borderId="4" xfId="4" applyNumberFormat="1" applyFont="1" applyFill="1" applyBorder="1" applyAlignment="1">
      <alignment horizontal="right" vertical="center" shrinkToFit="1"/>
    </xf>
    <xf numFmtId="0" fontId="11" fillId="0" borderId="10" xfId="4" applyNumberFormat="1" applyFont="1" applyFill="1" applyBorder="1" applyAlignment="1">
      <alignment horizontal="center" vertical="center"/>
    </xf>
    <xf numFmtId="0" fontId="28" fillId="0" borderId="8" xfId="4" applyNumberFormat="1" applyFont="1" applyFill="1" applyBorder="1" applyAlignment="1">
      <alignment horizontal="center" vertical="center"/>
    </xf>
    <xf numFmtId="0" fontId="28" fillId="0" borderId="9" xfId="4" applyNumberFormat="1" applyFont="1" applyFill="1" applyBorder="1" applyAlignment="1">
      <alignment horizontal="center" vertical="center"/>
    </xf>
    <xf numFmtId="177" fontId="28" fillId="0" borderId="19" xfId="4" applyNumberFormat="1" applyFont="1" applyFill="1" applyBorder="1" applyAlignment="1">
      <alignment vertical="center" shrinkToFit="1"/>
    </xf>
    <xf numFmtId="38" fontId="28" fillId="0" borderId="8" xfId="2" applyFont="1" applyFill="1" applyBorder="1" applyAlignment="1"/>
    <xf numFmtId="0" fontId="28" fillId="0" borderId="8" xfId="0" applyFont="1" applyFill="1" applyBorder="1" applyAlignment="1">
      <alignment vertical="center"/>
    </xf>
    <xf numFmtId="0" fontId="28" fillId="0" borderId="9" xfId="0" applyFont="1" applyFill="1" applyBorder="1" applyAlignment="1">
      <alignment vertical="center"/>
    </xf>
    <xf numFmtId="38" fontId="28" fillId="0" borderId="8" xfId="6" applyFont="1" applyFill="1" applyBorder="1" applyAlignment="1"/>
    <xf numFmtId="177" fontId="28" fillId="0" borderId="13" xfId="4" applyNumberFormat="1" applyFont="1" applyFill="1" applyBorder="1" applyAlignment="1">
      <alignment vertical="center" shrinkToFit="1"/>
    </xf>
    <xf numFmtId="179" fontId="28" fillId="0" borderId="11" xfId="4" applyNumberFormat="1" applyFont="1" applyFill="1" applyBorder="1" applyAlignment="1">
      <alignment vertical="center" shrinkToFit="1"/>
    </xf>
    <xf numFmtId="179" fontId="28" fillId="0" borderId="20" xfId="4" applyNumberFormat="1" applyFont="1" applyFill="1" applyBorder="1" applyAlignment="1" applyProtection="1">
      <alignment vertical="center" shrinkToFit="1"/>
    </xf>
    <xf numFmtId="177" fontId="28" fillId="0" borderId="10" xfId="4" applyNumberFormat="1" applyFont="1" applyFill="1" applyBorder="1" applyAlignment="1">
      <alignment vertical="center" shrinkToFit="1"/>
    </xf>
    <xf numFmtId="178" fontId="33" fillId="0" borderId="6" xfId="3" applyNumberFormat="1" applyFont="1" applyFill="1" applyBorder="1" applyAlignment="1">
      <alignment vertical="center"/>
    </xf>
    <xf numFmtId="178" fontId="33" fillId="0" borderId="5" xfId="3" applyNumberFormat="1" applyFont="1" applyFill="1" applyBorder="1" applyAlignment="1">
      <alignment vertical="center"/>
    </xf>
    <xf numFmtId="0" fontId="28" fillId="0" borderId="13" xfId="4" applyFont="1" applyFill="1" applyBorder="1" applyAlignment="1">
      <alignment horizontal="center" vertical="center"/>
    </xf>
    <xf numFmtId="0" fontId="28" fillId="0" borderId="9" xfId="4" applyFont="1" applyFill="1" applyBorder="1" applyAlignment="1">
      <alignment horizontal="center" vertical="center"/>
    </xf>
    <xf numFmtId="38" fontId="28" fillId="0" borderId="8" xfId="2" applyFont="1" applyFill="1" applyBorder="1" applyAlignment="1">
      <alignment vertical="center"/>
    </xf>
    <xf numFmtId="181" fontId="28" fillId="0" borderId="9" xfId="2" applyNumberFormat="1" applyFont="1" applyFill="1" applyBorder="1" applyAlignment="1">
      <alignment vertical="center"/>
    </xf>
    <xf numFmtId="38" fontId="28" fillId="0" borderId="9" xfId="2" applyFont="1" applyFill="1" applyBorder="1" applyAlignment="1">
      <alignment vertical="center"/>
    </xf>
    <xf numFmtId="177" fontId="11" fillId="0" borderId="10" xfId="4" applyNumberFormat="1" applyFont="1" applyFill="1" applyBorder="1" applyAlignment="1">
      <alignment vertical="center" shrinkToFit="1"/>
    </xf>
    <xf numFmtId="177" fontId="11" fillId="0" borderId="12" xfId="4" applyNumberFormat="1" applyFont="1" applyFill="1" applyBorder="1" applyAlignment="1">
      <alignment vertical="center" shrinkToFit="1"/>
    </xf>
    <xf numFmtId="38" fontId="28" fillId="0" borderId="13" xfId="2" applyFont="1" applyFill="1" applyBorder="1" applyAlignment="1">
      <alignment vertical="center"/>
    </xf>
    <xf numFmtId="181" fontId="28" fillId="0" borderId="9" xfId="4" applyNumberFormat="1" applyFont="1" applyFill="1" applyBorder="1" applyAlignment="1">
      <alignment vertical="center" shrinkToFit="1"/>
    </xf>
    <xf numFmtId="179" fontId="28" fillId="0" borderId="7" xfId="4" applyNumberFormat="1" applyFont="1" applyFill="1" applyBorder="1" applyAlignment="1">
      <alignment vertical="center" shrinkToFit="1"/>
    </xf>
    <xf numFmtId="179" fontId="28" fillId="0" borderId="23" xfId="4" applyNumberFormat="1" applyFont="1" applyFill="1" applyBorder="1" applyAlignment="1">
      <alignment vertical="center" shrinkToFit="1"/>
    </xf>
    <xf numFmtId="49" fontId="28" fillId="0" borderId="0" xfId="4" applyNumberFormat="1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left" vertical="center" wrapText="1" shrinkToFit="1"/>
    </xf>
    <xf numFmtId="0" fontId="11" fillId="0" borderId="0" xfId="4" applyNumberFormat="1" applyFont="1" applyFill="1" applyBorder="1" applyAlignment="1">
      <alignment vertical="center"/>
    </xf>
    <xf numFmtId="177" fontId="28" fillId="0" borderId="0" xfId="4" applyNumberFormat="1" applyFont="1" applyFill="1" applyBorder="1" applyAlignment="1">
      <alignment vertical="center"/>
    </xf>
    <xf numFmtId="0" fontId="28" fillId="0" borderId="0" xfId="4" applyNumberFormat="1" applyFont="1" applyFill="1" applyAlignment="1">
      <alignment horizontal="left" vertical="center"/>
    </xf>
    <xf numFmtId="0" fontId="11" fillId="0" borderId="0" xfId="4" applyNumberFormat="1" applyFont="1" applyFill="1" applyAlignment="1">
      <alignment horizontal="right" vertical="center"/>
    </xf>
    <xf numFmtId="181" fontId="28" fillId="0" borderId="0" xfId="4" applyNumberFormat="1" applyFont="1" applyFill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179" fontId="28" fillId="0" borderId="3" xfId="4" applyNumberFormat="1" applyFont="1" applyFill="1" applyBorder="1" applyAlignment="1" applyProtection="1">
      <alignment vertical="center" shrinkToFit="1"/>
    </xf>
    <xf numFmtId="177" fontId="28" fillId="0" borderId="20" xfId="4" applyNumberFormat="1" applyFont="1" applyFill="1" applyBorder="1" applyAlignment="1">
      <alignment vertical="center" shrinkToFit="1"/>
    </xf>
    <xf numFmtId="179" fontId="28" fillId="0" borderId="3" xfId="4" applyNumberFormat="1" applyFont="1" applyFill="1" applyBorder="1" applyAlignment="1">
      <alignment vertical="center" shrinkToFit="1"/>
    </xf>
    <xf numFmtId="0" fontId="11" fillId="0" borderId="10" xfId="4" applyFont="1" applyFill="1" applyBorder="1" applyAlignment="1">
      <alignment horizontal="center" vertical="center"/>
    </xf>
    <xf numFmtId="0" fontId="11" fillId="0" borderId="11" xfId="4" applyFont="1" applyFill="1" applyBorder="1" applyAlignment="1">
      <alignment horizontal="center" vertical="center"/>
    </xf>
    <xf numFmtId="0" fontId="11" fillId="0" borderId="12" xfId="4" applyFont="1" applyFill="1" applyBorder="1" applyAlignment="1">
      <alignment horizontal="center" vertical="center"/>
    </xf>
    <xf numFmtId="49" fontId="11" fillId="0" borderId="4" xfId="4" applyNumberFormat="1" applyFont="1" applyFill="1" applyBorder="1" applyAlignment="1">
      <alignment horizontal="center" vertical="center"/>
    </xf>
    <xf numFmtId="0" fontId="11" fillId="0" borderId="15" xfId="4" applyNumberFormat="1" applyFont="1" applyFill="1" applyBorder="1" applyAlignment="1">
      <alignment horizontal="center" vertical="center"/>
    </xf>
    <xf numFmtId="0" fontId="11" fillId="0" borderId="4" xfId="4" applyNumberFormat="1" applyFont="1" applyFill="1" applyBorder="1" applyAlignment="1">
      <alignment horizontal="center" vertical="center"/>
    </xf>
    <xf numFmtId="0" fontId="11" fillId="0" borderId="11" xfId="4" applyNumberFormat="1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horizontal="center" vertical="center"/>
    </xf>
    <xf numFmtId="0" fontId="11" fillId="0" borderId="12" xfId="4" applyFont="1" applyFill="1" applyBorder="1" applyAlignment="1">
      <alignment horizontal="center" vertical="center"/>
    </xf>
    <xf numFmtId="0" fontId="4" fillId="0" borderId="10" xfId="1" applyNumberFormat="1" applyFill="1" applyBorder="1" applyAlignment="1" applyProtection="1">
      <alignment horizontal="left" vertical="center" wrapText="1"/>
    </xf>
    <xf numFmtId="0" fontId="4" fillId="0" borderId="11" xfId="1" applyNumberFormat="1" applyFill="1" applyBorder="1" applyAlignment="1" applyProtection="1">
      <alignment horizontal="left" vertical="center" wrapText="1"/>
    </xf>
    <xf numFmtId="177" fontId="11" fillId="0" borderId="5" xfId="4" applyNumberFormat="1" applyFont="1" applyFill="1" applyBorder="1" applyAlignment="1">
      <alignment horizontal="center" vertical="center" wrapText="1"/>
    </xf>
    <xf numFmtId="177" fontId="11" fillId="0" borderId="4" xfId="4" applyNumberFormat="1" applyFont="1" applyFill="1" applyBorder="1" applyAlignment="1">
      <alignment horizontal="center" vertical="center" wrapText="1"/>
    </xf>
    <xf numFmtId="0" fontId="11" fillId="0" borderId="11" xfId="4" applyFont="1" applyFill="1" applyBorder="1" applyAlignment="1">
      <alignment horizontal="center" vertical="center"/>
    </xf>
    <xf numFmtId="49" fontId="11" fillId="0" borderId="10" xfId="4" applyNumberFormat="1" applyFont="1" applyFill="1" applyBorder="1" applyAlignment="1">
      <alignment horizontal="center" vertical="center"/>
    </xf>
    <xf numFmtId="49" fontId="11" fillId="0" borderId="11" xfId="4" applyNumberFormat="1" applyFont="1" applyFill="1" applyBorder="1" applyAlignment="1">
      <alignment horizontal="center" vertical="center"/>
    </xf>
    <xf numFmtId="177" fontId="11" fillId="0" borderId="28" xfId="4" applyNumberFormat="1" applyFont="1" applyFill="1" applyBorder="1" applyAlignment="1">
      <alignment horizontal="center" vertical="center" wrapText="1"/>
    </xf>
    <xf numFmtId="177" fontId="11" fillId="0" borderId="2" xfId="4" applyNumberFormat="1" applyFont="1" applyFill="1" applyBorder="1" applyAlignment="1">
      <alignment horizontal="center" vertical="center" wrapText="1"/>
    </xf>
    <xf numFmtId="0" fontId="4" fillId="0" borderId="5" xfId="1" applyNumberFormat="1" applyFill="1" applyBorder="1" applyAlignment="1" applyProtection="1">
      <alignment horizontal="left" vertical="center" wrapText="1"/>
    </xf>
    <xf numFmtId="0" fontId="4" fillId="0" borderId="4" xfId="1" applyNumberFormat="1" applyFill="1" applyBorder="1" applyAlignment="1" applyProtection="1">
      <alignment horizontal="left" vertical="center" wrapText="1"/>
    </xf>
    <xf numFmtId="0" fontId="11" fillId="0" borderId="21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22" xfId="4" applyFont="1" applyFill="1" applyBorder="1" applyAlignment="1">
      <alignment horizontal="center" vertical="center"/>
    </xf>
    <xf numFmtId="177" fontId="11" fillId="0" borderId="19" xfId="4" applyNumberFormat="1" applyFont="1" applyFill="1" applyBorder="1" applyAlignment="1">
      <alignment horizontal="center" vertical="center" wrapText="1"/>
    </xf>
    <xf numFmtId="177" fontId="11" fillId="0" borderId="3" xfId="4" applyNumberFormat="1" applyFont="1" applyFill="1" applyBorder="1" applyAlignment="1">
      <alignment horizontal="center" vertical="center" wrapText="1"/>
    </xf>
    <xf numFmtId="49" fontId="11" fillId="0" borderId="5" xfId="4" applyNumberFormat="1" applyFont="1" applyFill="1" applyBorder="1" applyAlignment="1">
      <alignment horizontal="center" vertical="center"/>
    </xf>
    <xf numFmtId="49" fontId="11" fillId="0" borderId="4" xfId="4" applyNumberFormat="1" applyFont="1" applyFill="1" applyBorder="1" applyAlignment="1">
      <alignment horizontal="center" vertical="center"/>
    </xf>
    <xf numFmtId="38" fontId="4" fillId="0" borderId="5" xfId="1" applyNumberFormat="1" applyFill="1" applyBorder="1" applyAlignment="1" applyProtection="1">
      <alignment horizontal="left" vertical="center" wrapText="1"/>
    </xf>
    <xf numFmtId="38" fontId="4" fillId="0" borderId="4" xfId="1" applyNumberFormat="1" applyFill="1" applyBorder="1" applyAlignment="1" applyProtection="1">
      <alignment horizontal="left" vertical="center" wrapText="1"/>
    </xf>
    <xf numFmtId="49" fontId="11" fillId="0" borderId="6" xfId="4" applyNumberFormat="1" applyFont="1" applyFill="1" applyBorder="1" applyAlignment="1">
      <alignment horizontal="center" vertical="center"/>
    </xf>
    <xf numFmtId="177" fontId="11" fillId="0" borderId="20" xfId="4" applyNumberFormat="1" applyFont="1" applyFill="1" applyBorder="1" applyAlignment="1">
      <alignment horizontal="center" vertical="center" wrapText="1"/>
    </xf>
    <xf numFmtId="176" fontId="11" fillId="0" borderId="18" xfId="4" applyNumberFormat="1" applyFont="1" applyFill="1" applyBorder="1" applyAlignment="1">
      <alignment horizontal="center" vertical="center"/>
    </xf>
    <xf numFmtId="176" fontId="11" fillId="0" borderId="21" xfId="4" applyNumberFormat="1" applyFont="1" applyFill="1" applyBorder="1" applyAlignment="1">
      <alignment horizontal="center" vertical="center"/>
    </xf>
    <xf numFmtId="176" fontId="11" fillId="0" borderId="19" xfId="4" applyNumberFormat="1" applyFont="1" applyFill="1" applyBorder="1" applyAlignment="1">
      <alignment horizontal="center" vertical="center"/>
    </xf>
    <xf numFmtId="176" fontId="11" fillId="0" borderId="24" xfId="4" applyNumberFormat="1" applyFont="1" applyFill="1" applyBorder="1" applyAlignment="1">
      <alignment horizontal="center" vertical="center"/>
    </xf>
    <xf numFmtId="176" fontId="11" fillId="0" borderId="22" xfId="4" applyNumberFormat="1" applyFont="1" applyFill="1" applyBorder="1" applyAlignment="1">
      <alignment horizontal="center" vertical="center"/>
    </xf>
    <xf numFmtId="176" fontId="11" fillId="0" borderId="3" xfId="4" applyNumberFormat="1" applyFont="1" applyFill="1" applyBorder="1" applyAlignment="1">
      <alignment horizontal="center" vertical="center"/>
    </xf>
    <xf numFmtId="38" fontId="4" fillId="0" borderId="6" xfId="1" applyNumberFormat="1" applyFill="1" applyBorder="1" applyAlignment="1" applyProtection="1">
      <alignment horizontal="left" vertical="center" wrapText="1"/>
    </xf>
    <xf numFmtId="38" fontId="4" fillId="0" borderId="10" xfId="1" applyNumberFormat="1" applyFill="1" applyBorder="1" applyAlignment="1" applyProtection="1">
      <alignment horizontal="left" vertical="center" wrapText="1"/>
    </xf>
    <xf numFmtId="38" fontId="4" fillId="0" borderId="11" xfId="1" applyNumberFormat="1" applyFill="1" applyBorder="1" applyAlignment="1" applyProtection="1">
      <alignment horizontal="left" vertical="center" wrapText="1"/>
    </xf>
    <xf numFmtId="177" fontId="9" fillId="4" borderId="5" xfId="4" applyNumberFormat="1" applyFont="1" applyFill="1" applyBorder="1" applyAlignment="1">
      <alignment horizontal="center" vertical="center" wrapText="1"/>
    </xf>
    <xf numFmtId="177" fontId="9" fillId="4" borderId="4" xfId="4" applyNumberFormat="1" applyFont="1" applyFill="1" applyBorder="1" applyAlignment="1">
      <alignment horizontal="center" vertical="center" wrapText="1"/>
    </xf>
    <xf numFmtId="0" fontId="4" fillId="0" borderId="6" xfId="1" applyNumberFormat="1" applyFill="1" applyBorder="1" applyAlignment="1" applyProtection="1">
      <alignment horizontal="left" vertical="center" wrapText="1"/>
    </xf>
    <xf numFmtId="0" fontId="11" fillId="0" borderId="5" xfId="4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center" vertical="center" wrapText="1"/>
    </xf>
    <xf numFmtId="177" fontId="11" fillId="0" borderId="6" xfId="4" applyNumberFormat="1" applyFont="1" applyFill="1" applyBorder="1" applyAlignment="1">
      <alignment horizontal="center" vertical="center" wrapText="1"/>
    </xf>
    <xf numFmtId="0" fontId="11" fillId="0" borderId="4" xfId="4" applyFont="1" applyFill="1" applyBorder="1" applyAlignment="1">
      <alignment horizontal="center" vertical="center" wrapText="1"/>
    </xf>
    <xf numFmtId="0" fontId="4" fillId="0" borderId="0" xfId="1" applyAlignment="1" applyProtection="1">
      <alignment vertical="center"/>
    </xf>
    <xf numFmtId="0" fontId="28" fillId="0" borderId="0" xfId="4" applyFont="1" applyFill="1" applyAlignment="1">
      <alignment horizontal="right" vertical="center"/>
    </xf>
    <xf numFmtId="0" fontId="25" fillId="0" borderId="0" xfId="4" applyNumberFormat="1" applyFont="1" applyFill="1" applyBorder="1" applyAlignment="1">
      <alignment horizontal="right" vertical="center" wrapText="1"/>
    </xf>
    <xf numFmtId="0" fontId="11" fillId="0" borderId="15" xfId="4" applyNumberFormat="1" applyFont="1" applyFill="1" applyBorder="1" applyAlignment="1">
      <alignment horizontal="center" vertical="center"/>
    </xf>
    <xf numFmtId="0" fontId="11" fillId="0" borderId="4" xfId="4" applyNumberFormat="1" applyFont="1" applyFill="1" applyBorder="1" applyAlignment="1">
      <alignment horizontal="center" vertical="center"/>
    </xf>
    <xf numFmtId="0" fontId="11" fillId="0" borderId="15" xfId="4" applyNumberFormat="1" applyFont="1" applyFill="1" applyBorder="1" applyAlignment="1">
      <alignment horizontal="center" vertical="center" wrapText="1"/>
    </xf>
    <xf numFmtId="0" fontId="11" fillId="0" borderId="29" xfId="4" applyNumberFormat="1" applyFont="1" applyFill="1" applyBorder="1" applyAlignment="1">
      <alignment horizontal="center" vertical="center"/>
    </xf>
    <xf numFmtId="0" fontId="11" fillId="0" borderId="26" xfId="4" applyNumberFormat="1" applyFont="1" applyFill="1" applyBorder="1" applyAlignment="1">
      <alignment horizontal="center" vertical="center"/>
    </xf>
    <xf numFmtId="0" fontId="11" fillId="0" borderId="11" xfId="4" applyNumberFormat="1" applyFont="1" applyFill="1" applyBorder="1" applyAlignment="1">
      <alignment horizontal="center" vertical="center"/>
    </xf>
    <xf numFmtId="0" fontId="11" fillId="0" borderId="9" xfId="4" applyNumberFormat="1" applyFont="1" applyFill="1" applyBorder="1" applyAlignment="1">
      <alignment horizontal="center" vertical="center"/>
    </xf>
    <xf numFmtId="38" fontId="11" fillId="0" borderId="5" xfId="2" applyFont="1" applyFill="1" applyBorder="1" applyAlignment="1">
      <alignment horizontal="left" vertical="center" wrapText="1"/>
    </xf>
    <xf numFmtId="38" fontId="11" fillId="0" borderId="4" xfId="2" applyFont="1" applyFill="1" applyBorder="1" applyAlignment="1">
      <alignment horizontal="left" vertical="center" wrapText="1"/>
    </xf>
    <xf numFmtId="49" fontId="11" fillId="0" borderId="12" xfId="4" applyNumberFormat="1" applyFont="1" applyFill="1" applyBorder="1" applyAlignment="1">
      <alignment horizontal="center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18" xfId="4" applyNumberFormat="1" applyFont="1" applyFill="1" applyBorder="1" applyAlignment="1">
      <alignment horizontal="center" vertical="center"/>
    </xf>
    <xf numFmtId="0" fontId="11" fillId="0" borderId="21" xfId="4" applyNumberFormat="1" applyFont="1" applyFill="1" applyBorder="1" applyAlignment="1">
      <alignment horizontal="center" vertical="center"/>
    </xf>
    <xf numFmtId="0" fontId="11" fillId="0" borderId="25" xfId="4" applyNumberFormat="1" applyFont="1" applyFill="1" applyBorder="1" applyAlignment="1">
      <alignment horizontal="center" vertical="center"/>
    </xf>
    <xf numFmtId="0" fontId="11" fillId="0" borderId="17" xfId="4" applyNumberFormat="1" applyFont="1" applyFill="1" applyBorder="1" applyAlignment="1">
      <alignment horizontal="center" vertical="center"/>
    </xf>
    <xf numFmtId="0" fontId="11" fillId="0" borderId="32" xfId="4" applyNumberFormat="1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horizontal="center" vertical="center"/>
    </xf>
    <xf numFmtId="177" fontId="11" fillId="0" borderId="10" xfId="4" applyNumberFormat="1" applyFont="1" applyFill="1" applyBorder="1" applyAlignment="1">
      <alignment horizontal="center" vertical="center" shrinkToFit="1"/>
    </xf>
    <xf numFmtId="177" fontId="11" fillId="0" borderId="11" xfId="4" applyNumberFormat="1" applyFont="1" applyFill="1" applyBorder="1" applyAlignment="1">
      <alignment horizontal="center" vertical="center" shrinkToFit="1"/>
    </xf>
    <xf numFmtId="0" fontId="4" fillId="0" borderId="5" xfId="1" applyFill="1" applyBorder="1" applyAlignment="1" applyProtection="1">
      <alignment horizontal="left" vertical="center" wrapText="1"/>
    </xf>
    <xf numFmtId="0" fontId="4" fillId="0" borderId="4" xfId="1" applyFill="1" applyBorder="1" applyAlignment="1" applyProtection="1">
      <alignment horizontal="left" vertical="center" wrapText="1"/>
    </xf>
    <xf numFmtId="0" fontId="4" fillId="0" borderId="12" xfId="1" applyNumberFormat="1" applyFill="1" applyBorder="1" applyAlignment="1" applyProtection="1">
      <alignment horizontal="left" vertical="center" wrapText="1"/>
    </xf>
    <xf numFmtId="177" fontId="11" fillId="0" borderId="21" xfId="4" applyNumberFormat="1" applyFont="1" applyFill="1" applyBorder="1" applyAlignment="1">
      <alignment horizontal="center" vertical="center" shrinkToFit="1"/>
    </xf>
    <xf numFmtId="177" fontId="11" fillId="0" borderId="22" xfId="4" applyNumberFormat="1" applyFont="1" applyFill="1" applyBorder="1" applyAlignment="1">
      <alignment horizontal="center" vertical="center" shrinkToFit="1"/>
    </xf>
    <xf numFmtId="176" fontId="4" fillId="0" borderId="10" xfId="1" applyNumberFormat="1" applyFill="1" applyBorder="1" applyAlignment="1" applyProtection="1">
      <alignment horizontal="left" vertical="center" wrapText="1"/>
    </xf>
    <xf numFmtId="176" fontId="4" fillId="0" borderId="11" xfId="1" applyNumberFormat="1" applyFill="1" applyBorder="1" applyAlignment="1" applyProtection="1">
      <alignment horizontal="left" vertical="center" wrapText="1"/>
    </xf>
    <xf numFmtId="178" fontId="11" fillId="0" borderId="5" xfId="4" applyNumberFormat="1" applyFont="1" applyFill="1" applyBorder="1" applyAlignment="1">
      <alignment horizontal="center" vertical="center" wrapText="1"/>
    </xf>
    <xf numFmtId="178" fontId="11" fillId="0" borderId="4" xfId="4" applyNumberFormat="1" applyFont="1" applyFill="1" applyBorder="1" applyAlignment="1">
      <alignment horizontal="center" vertical="center" wrapText="1"/>
    </xf>
    <xf numFmtId="0" fontId="17" fillId="0" borderId="10" xfId="4" applyFont="1" applyFill="1" applyBorder="1" applyAlignment="1">
      <alignment horizontal="center" vertical="center" shrinkToFit="1"/>
    </xf>
    <xf numFmtId="0" fontId="17" fillId="0" borderId="11" xfId="4" applyFont="1" applyFill="1" applyBorder="1" applyAlignment="1">
      <alignment horizontal="center" vertical="center" shrinkToFit="1"/>
    </xf>
    <xf numFmtId="182" fontId="9" fillId="0" borderId="18" xfId="4" applyNumberFormat="1" applyFont="1" applyFill="1" applyBorder="1" applyAlignment="1">
      <alignment horizontal="center" vertical="center"/>
    </xf>
    <xf numFmtId="182" fontId="9" fillId="0" borderId="24" xfId="4" applyNumberFormat="1" applyFont="1" applyFill="1" applyBorder="1" applyAlignment="1">
      <alignment horizontal="center" vertical="center"/>
    </xf>
    <xf numFmtId="49" fontId="9" fillId="0" borderId="10" xfId="4" applyNumberFormat="1" applyFont="1" applyFill="1" applyBorder="1" applyAlignment="1">
      <alignment horizontal="center" vertical="center"/>
    </xf>
    <xf numFmtId="49" fontId="9" fillId="0" borderId="11" xfId="4" applyNumberFormat="1" applyFont="1" applyFill="1" applyBorder="1" applyAlignment="1">
      <alignment horizontal="center" vertical="center"/>
    </xf>
    <xf numFmtId="0" fontId="9" fillId="0" borderId="5" xfId="4" applyNumberFormat="1" applyFont="1" applyFill="1" applyBorder="1" applyAlignment="1">
      <alignment horizontal="left" vertical="center" wrapText="1"/>
    </xf>
    <xf numFmtId="0" fontId="9" fillId="0" borderId="4" xfId="4" applyNumberFormat="1" applyFont="1" applyFill="1" applyBorder="1" applyAlignment="1">
      <alignment horizontal="left" vertical="center" wrapText="1"/>
    </xf>
    <xf numFmtId="0" fontId="17" fillId="0" borderId="21" xfId="4" applyFont="1" applyFill="1" applyBorder="1" applyAlignment="1">
      <alignment horizontal="center" vertical="center" shrinkToFit="1"/>
    </xf>
    <xf numFmtId="0" fontId="17" fillId="0" borderId="22" xfId="4" applyFont="1" applyFill="1" applyBorder="1" applyAlignment="1">
      <alignment horizontal="center" vertical="center" shrinkToFit="1"/>
    </xf>
    <xf numFmtId="177" fontId="9" fillId="0" borderId="5" xfId="4" applyNumberFormat="1" applyFont="1" applyFill="1" applyBorder="1" applyAlignment="1">
      <alignment horizontal="center" vertical="center" wrapText="1"/>
    </xf>
    <xf numFmtId="177" fontId="9" fillId="0" borderId="4" xfId="4" applyNumberFormat="1" applyFont="1" applyFill="1" applyBorder="1" applyAlignment="1">
      <alignment horizontal="center" vertical="center" wrapText="1"/>
    </xf>
    <xf numFmtId="0" fontId="9" fillId="0" borderId="10" xfId="4" applyNumberFormat="1" applyFont="1" applyFill="1" applyBorder="1" applyAlignment="1">
      <alignment horizontal="left" vertical="center" wrapText="1"/>
    </xf>
    <xf numFmtId="0" fontId="9" fillId="0" borderId="11" xfId="4" applyNumberFormat="1" applyFont="1" applyFill="1" applyBorder="1" applyAlignment="1">
      <alignment horizontal="left" vertical="center" wrapText="1"/>
    </xf>
    <xf numFmtId="182" fontId="9" fillId="0" borderId="28" xfId="4" applyNumberFormat="1" applyFont="1" applyFill="1" applyBorder="1" applyAlignment="1">
      <alignment horizontal="center" vertical="center"/>
    </xf>
    <xf numFmtId="182" fontId="9" fillId="0" borderId="2" xfId="4" applyNumberFormat="1" applyFont="1" applyFill="1" applyBorder="1" applyAlignment="1">
      <alignment horizontal="center" vertical="center"/>
    </xf>
    <xf numFmtId="49" fontId="9" fillId="0" borderId="5" xfId="4" applyNumberFormat="1" applyFont="1" applyFill="1" applyBorder="1" applyAlignment="1">
      <alignment horizontal="center" vertical="center"/>
    </xf>
    <xf numFmtId="49" fontId="9" fillId="0" borderId="4" xfId="4" applyNumberFormat="1" applyFont="1" applyFill="1" applyBorder="1" applyAlignment="1">
      <alignment horizontal="center" vertical="center"/>
    </xf>
    <xf numFmtId="49" fontId="9" fillId="0" borderId="12" xfId="4" applyNumberFormat="1" applyFont="1" applyFill="1" applyBorder="1" applyAlignment="1">
      <alignment horizontal="center" vertical="center"/>
    </xf>
    <xf numFmtId="49" fontId="9" fillId="0" borderId="6" xfId="4" applyNumberFormat="1" applyFont="1" applyFill="1" applyBorder="1" applyAlignment="1">
      <alignment horizontal="center" vertical="center"/>
    </xf>
    <xf numFmtId="0" fontId="9" fillId="0" borderId="6" xfId="4" applyNumberFormat="1" applyFont="1" applyFill="1" applyBorder="1" applyAlignment="1">
      <alignment horizontal="left" vertical="center" wrapText="1"/>
    </xf>
    <xf numFmtId="38" fontId="9" fillId="0" borderId="5" xfId="2" applyFont="1" applyFill="1" applyBorder="1" applyAlignment="1">
      <alignment vertical="center" wrapText="1"/>
    </xf>
    <xf numFmtId="38" fontId="9" fillId="0" borderId="4" xfId="2" applyFont="1" applyFill="1" applyBorder="1" applyAlignment="1">
      <alignment vertical="center" wrapText="1"/>
    </xf>
    <xf numFmtId="177" fontId="20" fillId="0" borderId="5" xfId="4" applyNumberFormat="1" applyFont="1" applyFill="1" applyBorder="1" applyAlignment="1">
      <alignment horizontal="center" vertical="center" wrapText="1"/>
    </xf>
    <xf numFmtId="177" fontId="20" fillId="0" borderId="4" xfId="4" applyNumberFormat="1" applyFont="1" applyFill="1" applyBorder="1" applyAlignment="1">
      <alignment horizontal="center" vertical="center" wrapText="1"/>
    </xf>
    <xf numFmtId="176" fontId="9" fillId="0" borderId="18" xfId="4" applyNumberFormat="1" applyFont="1" applyFill="1" applyBorder="1" applyAlignment="1">
      <alignment horizontal="center" vertical="center"/>
    </xf>
    <xf numFmtId="176" fontId="9" fillId="0" borderId="21" xfId="4" applyNumberFormat="1" applyFont="1" applyFill="1" applyBorder="1" applyAlignment="1">
      <alignment horizontal="center" vertical="center"/>
    </xf>
    <xf numFmtId="176" fontId="9" fillId="0" borderId="19" xfId="4" applyNumberFormat="1" applyFont="1" applyFill="1" applyBorder="1" applyAlignment="1">
      <alignment horizontal="center" vertical="center"/>
    </xf>
    <xf numFmtId="176" fontId="9" fillId="0" borderId="24" xfId="4" applyNumberFormat="1" applyFont="1" applyFill="1" applyBorder="1" applyAlignment="1">
      <alignment horizontal="center" vertical="center"/>
    </xf>
    <xf numFmtId="176" fontId="9" fillId="0" borderId="22" xfId="4" applyNumberFormat="1" applyFont="1" applyFill="1" applyBorder="1" applyAlignment="1">
      <alignment horizontal="center" vertical="center"/>
    </xf>
    <xf numFmtId="176" fontId="9" fillId="0" borderId="3" xfId="4" applyNumberFormat="1" applyFont="1" applyFill="1" applyBorder="1" applyAlignment="1">
      <alignment horizontal="center" vertical="center"/>
    </xf>
    <xf numFmtId="0" fontId="9" fillId="0" borderId="30" xfId="4" applyNumberFormat="1" applyFont="1" applyFill="1" applyBorder="1" applyAlignment="1">
      <alignment horizontal="left" vertical="center" wrapText="1"/>
    </xf>
    <xf numFmtId="38" fontId="9" fillId="0" borderId="5" xfId="1" applyNumberFormat="1" applyFont="1" applyFill="1" applyBorder="1" applyAlignment="1" applyProtection="1">
      <alignment horizontal="left" vertical="center" wrapText="1"/>
    </xf>
    <xf numFmtId="38" fontId="9" fillId="0" borderId="4" xfId="1" applyNumberFormat="1" applyFont="1" applyFill="1" applyBorder="1" applyAlignment="1" applyProtection="1">
      <alignment horizontal="left" vertical="center" wrapText="1"/>
    </xf>
    <xf numFmtId="182" fontId="9" fillId="0" borderId="34" xfId="4" applyNumberFormat="1" applyFont="1" applyFill="1" applyBorder="1" applyAlignment="1">
      <alignment horizontal="center" vertical="center"/>
    </xf>
    <xf numFmtId="182" fontId="9" fillId="0" borderId="35" xfId="4" applyNumberFormat="1" applyFont="1" applyFill="1" applyBorder="1" applyAlignment="1">
      <alignment horizontal="center" vertical="center"/>
    </xf>
    <xf numFmtId="177" fontId="9" fillId="0" borderId="6" xfId="4" applyNumberFormat="1" applyFont="1" applyFill="1" applyBorder="1" applyAlignment="1">
      <alignment horizontal="center" vertical="center" wrapText="1"/>
    </xf>
    <xf numFmtId="49" fontId="9" fillId="0" borderId="18" xfId="4" applyNumberFormat="1" applyFont="1" applyFill="1" applyBorder="1" applyAlignment="1">
      <alignment horizontal="center" vertical="center" shrinkToFit="1"/>
    </xf>
    <xf numFmtId="49" fontId="9" fillId="0" borderId="24" xfId="4" applyNumberFormat="1" applyFont="1" applyFill="1" applyBorder="1" applyAlignment="1">
      <alignment horizontal="center" vertical="center" shrinkToFit="1"/>
    </xf>
    <xf numFmtId="38" fontId="9" fillId="0" borderId="5" xfId="2" applyFont="1" applyFill="1" applyBorder="1" applyAlignment="1">
      <alignment horizontal="left" vertical="center" wrapText="1"/>
    </xf>
    <xf numFmtId="38" fontId="9" fillId="0" borderId="4" xfId="2" applyFont="1" applyFill="1" applyBorder="1" applyAlignment="1">
      <alignment horizontal="left" vertical="center" wrapText="1"/>
    </xf>
    <xf numFmtId="38" fontId="9" fillId="0" borderId="5" xfId="4" applyNumberFormat="1" applyFont="1" applyFill="1" applyBorder="1" applyAlignment="1">
      <alignment horizontal="left" vertical="center" wrapText="1"/>
    </xf>
    <xf numFmtId="49" fontId="9" fillId="0" borderId="28" xfId="4" applyNumberFormat="1" applyFont="1" applyFill="1" applyBorder="1" applyAlignment="1">
      <alignment horizontal="center" vertical="center"/>
    </xf>
    <xf numFmtId="49" fontId="9" fillId="0" borderId="2" xfId="4" applyNumberFormat="1" applyFont="1" applyFill="1" applyBorder="1" applyAlignment="1">
      <alignment horizontal="center" vertical="center"/>
    </xf>
    <xf numFmtId="177" fontId="9" fillId="0" borderId="19" xfId="4" applyNumberFormat="1" applyFont="1" applyFill="1" applyBorder="1" applyAlignment="1">
      <alignment horizontal="center" vertical="center" wrapText="1"/>
    </xf>
    <xf numFmtId="177" fontId="9" fillId="0" borderId="3" xfId="4" applyNumberFormat="1" applyFont="1" applyFill="1" applyBorder="1" applyAlignment="1">
      <alignment horizontal="center" vertical="center" wrapText="1"/>
    </xf>
    <xf numFmtId="176" fontId="9" fillId="0" borderId="10" xfId="4" applyNumberFormat="1" applyFont="1" applyFill="1" applyBorder="1" applyAlignment="1">
      <alignment horizontal="left" vertical="center" wrapText="1"/>
    </xf>
    <xf numFmtId="176" fontId="9" fillId="0" borderId="11" xfId="4" applyNumberFormat="1" applyFont="1" applyFill="1" applyBorder="1" applyAlignment="1">
      <alignment horizontal="left" vertical="center" wrapText="1"/>
    </xf>
    <xf numFmtId="182" fontId="9" fillId="0" borderId="14" xfId="4" applyNumberFormat="1" applyFont="1" applyFill="1" applyBorder="1" applyAlignment="1">
      <alignment horizontal="center" vertical="center"/>
    </xf>
    <xf numFmtId="38" fontId="9" fillId="0" borderId="30" xfId="2" applyFont="1" applyFill="1" applyBorder="1" applyAlignment="1">
      <alignment vertical="center" wrapText="1"/>
    </xf>
    <xf numFmtId="0" fontId="17" fillId="0" borderId="12" xfId="4" applyFont="1" applyFill="1" applyBorder="1" applyAlignment="1">
      <alignment horizontal="center" vertical="center" shrinkToFit="1"/>
    </xf>
    <xf numFmtId="0" fontId="9" fillId="0" borderId="19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178" fontId="9" fillId="0" borderId="5" xfId="4" applyNumberFormat="1" applyFont="1" applyFill="1" applyBorder="1" applyAlignment="1">
      <alignment horizontal="left" vertical="center" wrapText="1"/>
    </xf>
    <xf numFmtId="178" fontId="9" fillId="0" borderId="4" xfId="4" applyNumberFormat="1" applyFont="1" applyFill="1" applyBorder="1" applyAlignment="1">
      <alignment horizontal="left" vertical="center" wrapText="1"/>
    </xf>
    <xf numFmtId="176" fontId="9" fillId="0" borderId="14" xfId="4" applyNumberFormat="1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20" xfId="4" applyNumberFormat="1" applyFont="1" applyFill="1" applyBorder="1" applyAlignment="1">
      <alignment horizontal="center" vertical="center"/>
    </xf>
    <xf numFmtId="178" fontId="9" fillId="0" borderId="5" xfId="4" applyNumberFormat="1" applyFont="1" applyFill="1" applyBorder="1" applyAlignment="1">
      <alignment vertical="center" wrapText="1"/>
    </xf>
    <xf numFmtId="178" fontId="9" fillId="0" borderId="4" xfId="4" applyNumberFormat="1" applyFont="1" applyFill="1" applyBorder="1" applyAlignment="1">
      <alignment vertical="center" wrapText="1"/>
    </xf>
    <xf numFmtId="178" fontId="9" fillId="0" borderId="5" xfId="4" applyNumberFormat="1" applyFont="1" applyFill="1" applyBorder="1" applyAlignment="1">
      <alignment horizontal="center" vertical="center" wrapText="1"/>
    </xf>
    <xf numFmtId="178" fontId="9" fillId="0" borderId="4" xfId="4" applyNumberFormat="1" applyFont="1" applyFill="1" applyBorder="1" applyAlignment="1">
      <alignment horizontal="center" vertical="center" wrapText="1"/>
    </xf>
    <xf numFmtId="0" fontId="9" fillId="0" borderId="5" xfId="4" applyNumberFormat="1" applyFont="1" applyFill="1" applyBorder="1" applyAlignment="1">
      <alignment vertical="center" wrapText="1"/>
    </xf>
    <xf numFmtId="0" fontId="9" fillId="0" borderId="6" xfId="4" applyNumberFormat="1" applyFont="1" applyFill="1" applyBorder="1" applyAlignment="1">
      <alignment vertical="center" wrapText="1"/>
    </xf>
    <xf numFmtId="38" fontId="9" fillId="0" borderId="5" xfId="4" applyNumberFormat="1" applyFont="1" applyFill="1" applyBorder="1" applyAlignment="1">
      <alignment vertical="center" wrapText="1"/>
    </xf>
    <xf numFmtId="0" fontId="9" fillId="0" borderId="30" xfId="4" applyNumberFormat="1" applyFont="1" applyFill="1" applyBorder="1" applyAlignment="1">
      <alignment vertical="center" wrapText="1"/>
    </xf>
    <xf numFmtId="49" fontId="9" fillId="0" borderId="5" xfId="4" applyNumberFormat="1" applyFont="1" applyFill="1" applyBorder="1" applyAlignment="1">
      <alignment horizontal="left" vertical="center" wrapText="1"/>
    </xf>
    <xf numFmtId="0" fontId="9" fillId="0" borderId="4" xfId="4" applyNumberFormat="1" applyFont="1" applyFill="1" applyBorder="1" applyAlignment="1">
      <alignment vertical="center" wrapText="1"/>
    </xf>
    <xf numFmtId="49" fontId="9" fillId="0" borderId="18" xfId="4" applyNumberFormat="1" applyFont="1" applyFill="1" applyBorder="1" applyAlignment="1">
      <alignment horizontal="center" vertical="center"/>
    </xf>
    <xf numFmtId="49" fontId="9" fillId="0" borderId="24" xfId="4" applyNumberFormat="1" applyFont="1" applyFill="1" applyBorder="1" applyAlignment="1">
      <alignment horizontal="center" vertical="center"/>
    </xf>
    <xf numFmtId="49" fontId="9" fillId="0" borderId="34" xfId="4" applyNumberFormat="1" applyFont="1" applyFill="1" applyBorder="1" applyAlignment="1">
      <alignment horizontal="center" vertical="center"/>
    </xf>
    <xf numFmtId="49" fontId="9" fillId="0" borderId="35" xfId="4" applyNumberFormat="1" applyFont="1" applyFill="1" applyBorder="1" applyAlignment="1">
      <alignment horizontal="center" vertical="center"/>
    </xf>
    <xf numFmtId="38" fontId="9" fillId="0" borderId="10" xfId="2" applyFont="1" applyFill="1" applyBorder="1" applyAlignment="1">
      <alignment horizontal="left" vertical="center" wrapText="1"/>
    </xf>
    <xf numFmtId="38" fontId="9" fillId="0" borderId="11" xfId="2" applyFont="1" applyFill="1" applyBorder="1" applyAlignment="1">
      <alignment horizontal="left" vertical="center" wrapText="1"/>
    </xf>
    <xf numFmtId="177" fontId="9" fillId="0" borderId="20" xfId="4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178" fontId="9" fillId="0" borderId="30" xfId="4" applyNumberFormat="1" applyFont="1" applyFill="1" applyBorder="1" applyAlignment="1">
      <alignment horizontal="left" vertical="center" wrapText="1"/>
    </xf>
    <xf numFmtId="0" fontId="17" fillId="0" borderId="0" xfId="4" applyFont="1" applyFill="1" applyAlignment="1">
      <alignment horizontal="right" vertical="center"/>
    </xf>
    <xf numFmtId="0" fontId="20" fillId="0" borderId="0" xfId="4" applyNumberFormat="1" applyFont="1" applyFill="1" applyBorder="1" applyAlignment="1">
      <alignment horizontal="right"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0" fontId="9" fillId="0" borderId="4" xfId="4" applyNumberFormat="1" applyFont="1" applyFill="1" applyBorder="1" applyAlignment="1">
      <alignment horizontal="center" vertical="center" wrapText="1"/>
    </xf>
    <xf numFmtId="0" fontId="9" fillId="0" borderId="15" xfId="4" applyNumberFormat="1" applyFont="1" applyFill="1" applyBorder="1" applyAlignment="1">
      <alignment horizontal="center" vertical="center"/>
    </xf>
    <xf numFmtId="0" fontId="9" fillId="0" borderId="4" xfId="4" applyNumberFormat="1" applyFont="1" applyFill="1" applyBorder="1" applyAlignment="1">
      <alignment horizontal="center" vertical="center"/>
    </xf>
    <xf numFmtId="0" fontId="9" fillId="0" borderId="29" xfId="4" applyNumberFormat="1" applyFont="1" applyFill="1" applyBorder="1" applyAlignment="1">
      <alignment horizontal="center" vertical="center"/>
    </xf>
    <xf numFmtId="0" fontId="9" fillId="0" borderId="26" xfId="4" applyNumberFormat="1" applyFont="1" applyFill="1" applyBorder="1" applyAlignment="1">
      <alignment horizontal="center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9" xfId="4" applyNumberFormat="1" applyFont="1" applyFill="1" applyBorder="1" applyAlignment="1">
      <alignment horizontal="center" vertical="center"/>
    </xf>
    <xf numFmtId="0" fontId="9" fillId="0" borderId="15" xfId="4" applyNumberFormat="1" applyFont="1" applyFill="1" applyBorder="1" applyAlignment="1">
      <alignment horizontal="center" vertical="center" wrapText="1"/>
    </xf>
    <xf numFmtId="0" fontId="20" fillId="0" borderId="5" xfId="4" applyNumberFormat="1" applyFont="1" applyFill="1" applyBorder="1" applyAlignment="1">
      <alignment horizontal="left" vertical="center" wrapText="1"/>
    </xf>
    <xf numFmtId="0" fontId="20" fillId="0" borderId="4" xfId="4" applyNumberFormat="1" applyFont="1" applyFill="1" applyBorder="1" applyAlignment="1">
      <alignment horizontal="left" vertical="center" wrapText="1"/>
    </xf>
    <xf numFmtId="38" fontId="9" fillId="0" borderId="6" xfId="2" applyFont="1" applyFill="1" applyBorder="1" applyAlignment="1">
      <alignment horizontal="left" vertical="center" wrapText="1"/>
    </xf>
    <xf numFmtId="0" fontId="9" fillId="0" borderId="5" xfId="4" applyNumberFormat="1" applyFont="1" applyFill="1" applyBorder="1" applyAlignment="1">
      <alignment horizontal="left" vertical="center" wrapText="1" indent="1"/>
    </xf>
    <xf numFmtId="0" fontId="9" fillId="0" borderId="4" xfId="4" applyNumberFormat="1" applyFont="1" applyFill="1" applyBorder="1" applyAlignment="1">
      <alignment horizontal="left" vertical="center" wrapText="1" indent="1"/>
    </xf>
    <xf numFmtId="38" fontId="20" fillId="0" borderId="5" xfId="4" applyNumberFormat="1" applyFont="1" applyFill="1" applyBorder="1" applyAlignment="1">
      <alignment vertical="center" wrapText="1"/>
    </xf>
    <xf numFmtId="0" fontId="20" fillId="0" borderId="6" xfId="4" applyNumberFormat="1" applyFont="1" applyFill="1" applyBorder="1" applyAlignment="1">
      <alignment vertical="center" wrapText="1"/>
    </xf>
    <xf numFmtId="177" fontId="17" fillId="0" borderId="10" xfId="4" applyNumberFormat="1" applyFont="1" applyFill="1" applyBorder="1" applyAlignment="1">
      <alignment horizontal="center" vertical="center" shrinkToFit="1"/>
    </xf>
    <xf numFmtId="177" fontId="17" fillId="0" borderId="11" xfId="4" applyNumberFormat="1" applyFont="1" applyFill="1" applyBorder="1" applyAlignment="1">
      <alignment horizontal="center" vertical="center" shrinkToFit="1"/>
    </xf>
    <xf numFmtId="38" fontId="9" fillId="0" borderId="6" xfId="2" applyFont="1" applyFill="1" applyBorder="1" applyAlignment="1">
      <alignment vertical="center" wrapText="1"/>
    </xf>
    <xf numFmtId="182" fontId="9" fillId="0" borderId="18" xfId="4" applyNumberFormat="1" applyFont="1" applyFill="1" applyBorder="1" applyAlignment="1">
      <alignment horizontal="center" vertical="center" shrinkToFit="1"/>
    </xf>
    <xf numFmtId="182" fontId="9" fillId="0" borderId="24" xfId="4" applyNumberFormat="1" applyFont="1" applyFill="1" applyBorder="1" applyAlignment="1">
      <alignment horizontal="center" vertical="center" shrinkToFit="1"/>
    </xf>
    <xf numFmtId="0" fontId="9" fillId="0" borderId="12" xfId="4" applyNumberFormat="1" applyFont="1" applyFill="1" applyBorder="1" applyAlignment="1">
      <alignment horizontal="left" vertical="center" wrapText="1"/>
    </xf>
    <xf numFmtId="0" fontId="9" fillId="0" borderId="18" xfId="4" applyNumberFormat="1" applyFont="1" applyFill="1" applyBorder="1" applyAlignment="1">
      <alignment horizontal="center" vertical="center"/>
    </xf>
    <xf numFmtId="0" fontId="9" fillId="0" borderId="21" xfId="4" applyNumberFormat="1" applyFont="1" applyFill="1" applyBorder="1" applyAlignment="1">
      <alignment horizontal="center" vertical="center"/>
    </xf>
    <xf numFmtId="0" fontId="9" fillId="0" borderId="19" xfId="4" applyNumberFormat="1" applyFont="1" applyFill="1" applyBorder="1" applyAlignment="1">
      <alignment horizontal="center" vertical="center"/>
    </xf>
    <xf numFmtId="0" fontId="9" fillId="0" borderId="25" xfId="4" applyNumberFormat="1" applyFont="1" applyFill="1" applyBorder="1" applyAlignment="1">
      <alignment horizontal="center" vertical="center"/>
    </xf>
    <xf numFmtId="0" fontId="9" fillId="0" borderId="17" xfId="4" applyNumberFormat="1" applyFont="1" applyFill="1" applyBorder="1" applyAlignment="1">
      <alignment horizontal="center" vertical="center"/>
    </xf>
    <xf numFmtId="0" fontId="9" fillId="0" borderId="32" xfId="4" applyNumberFormat="1" applyFont="1" applyFill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shrinkToFit="1"/>
    </xf>
    <xf numFmtId="0" fontId="17" fillId="0" borderId="0" xfId="4" applyFont="1" applyFill="1" applyBorder="1" applyAlignment="1">
      <alignment horizontal="center" vertical="center" shrinkToFit="1"/>
    </xf>
    <xf numFmtId="38" fontId="9" fillId="0" borderId="30" xfId="6" applyFont="1" applyFill="1" applyBorder="1" applyAlignment="1">
      <alignment vertical="center" wrapText="1"/>
    </xf>
    <xf numFmtId="0" fontId="9" fillId="0" borderId="20" xfId="4" applyFont="1" applyFill="1" applyBorder="1" applyAlignment="1">
      <alignment horizontal="center" vertical="center" wrapText="1"/>
    </xf>
    <xf numFmtId="177" fontId="17" fillId="0" borderId="21" xfId="4" applyNumberFormat="1" applyFont="1" applyFill="1" applyBorder="1" applyAlignment="1">
      <alignment horizontal="center" vertical="center" shrinkToFit="1"/>
    </xf>
    <xf numFmtId="177" fontId="17" fillId="0" borderId="22" xfId="4" applyNumberFormat="1" applyFont="1" applyFill="1" applyBorder="1" applyAlignment="1">
      <alignment horizontal="center" vertical="center" shrinkToFit="1"/>
    </xf>
    <xf numFmtId="177" fontId="20" fillId="0" borderId="19" xfId="4" applyNumberFormat="1" applyFont="1" applyFill="1" applyBorder="1" applyAlignment="1">
      <alignment horizontal="center" vertical="center" wrapText="1"/>
    </xf>
    <xf numFmtId="177" fontId="20" fillId="0" borderId="20" xfId="4" applyNumberFormat="1" applyFont="1" applyFill="1" applyBorder="1" applyAlignment="1">
      <alignment horizontal="center" vertical="center" wrapText="1"/>
    </xf>
    <xf numFmtId="177" fontId="20" fillId="0" borderId="3" xfId="4" applyNumberFormat="1" applyFont="1" applyFill="1" applyBorder="1" applyAlignment="1">
      <alignment horizontal="center" vertical="center" wrapText="1"/>
    </xf>
    <xf numFmtId="49" fontId="9" fillId="0" borderId="4" xfId="4" applyNumberFormat="1" applyFont="1" applyFill="1" applyBorder="1" applyAlignment="1">
      <alignment horizontal="left" vertical="center" wrapText="1"/>
    </xf>
    <xf numFmtId="0" fontId="17" fillId="0" borderId="0" xfId="4" applyFont="1" applyFill="1" applyAlignment="1">
      <alignment horizontal="center" vertical="center"/>
    </xf>
    <xf numFmtId="0" fontId="11" fillId="0" borderId="5" xfId="4" applyNumberFormat="1" applyFont="1" applyFill="1" applyBorder="1" applyAlignment="1">
      <alignment horizontal="left" vertical="center" wrapText="1"/>
    </xf>
    <xf numFmtId="0" fontId="11" fillId="0" borderId="4" xfId="4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3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6" xfId="4" applyNumberFormat="1" applyFont="1" applyFill="1" applyBorder="1" applyAlignment="1">
      <alignment horizontal="left" vertical="center" wrapText="1"/>
    </xf>
    <xf numFmtId="38" fontId="11" fillId="0" borderId="6" xfId="2" applyFont="1" applyFill="1" applyBorder="1" applyAlignment="1">
      <alignment horizontal="left" vertical="center" wrapText="1"/>
    </xf>
  </cellXfs>
  <cellStyles count="9">
    <cellStyle name="ハイパーリンク" xfId="1" builtinId="8"/>
    <cellStyle name="桁区切り" xfId="2" builtinId="6"/>
    <cellStyle name="桁区切り 2" xfId="6" xr:uid="{00000000-0005-0000-0000-000002000000}"/>
    <cellStyle name="標準" xfId="0" builtinId="0"/>
    <cellStyle name="標準 2" xfId="3" xr:uid="{00000000-0005-0000-0000-000004000000}"/>
    <cellStyle name="標準 2 2" xfId="7" xr:uid="{00000000-0005-0000-0000-000005000000}"/>
    <cellStyle name="標準 3" xfId="5" xr:uid="{00000000-0005-0000-0000-000006000000}"/>
    <cellStyle name="標準 3 2" xfId="8" xr:uid="{00000000-0005-0000-0000-000007000000}"/>
    <cellStyle name="標準_③予算事業別調書(目次様式)" xfId="4" xr:uid="{00000000-0005-0000-0000-000008000000}"/>
  </cellStyles>
  <dxfs count="0"/>
  <tableStyles count="0" defaultTableStyle="TableStyleMedium9" defaultPivotStyle="PivotStyleLight16"/>
  <colors>
    <mruColors>
      <color rgb="FFFFCC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ity.osaka.lg.jp/kodomo/cmsfiles/contents/0000619/619626/6gaiyou108.xlsx" TargetMode="External"/><Relationship Id="rId21" Type="http://schemas.openxmlformats.org/officeDocument/2006/relationships/hyperlink" Target="https://www.city.osaka.lg.jp/kodomo/cmsfiles/contents/0000619/619626/6gaiyou21.xlsx" TargetMode="External"/><Relationship Id="rId42" Type="http://schemas.openxmlformats.org/officeDocument/2006/relationships/hyperlink" Target="https://www.city.osaka.lg.jp/kodomo/cmsfiles/contents/0000619/619626/6gaiyou42.xlsx" TargetMode="External"/><Relationship Id="rId63" Type="http://schemas.openxmlformats.org/officeDocument/2006/relationships/hyperlink" Target="https://www.city.osaka.lg.jp/kodomo/cmsfiles/contents/0000619/619626/6gaiyou62.xlsx" TargetMode="External"/><Relationship Id="rId84" Type="http://schemas.openxmlformats.org/officeDocument/2006/relationships/hyperlink" Target="https://www.city.osaka.lg.jp/kodomo/cmsfiles/contents/0000619/619626/6gaiyou83.xlsx" TargetMode="External"/><Relationship Id="rId138" Type="http://schemas.openxmlformats.org/officeDocument/2006/relationships/hyperlink" Target="https://www.city.osaka.lg.jp/kodomo/cmsfiles/contents/0000619/619626/6gaiyou129.xlsx" TargetMode="External"/><Relationship Id="rId159" Type="http://schemas.openxmlformats.org/officeDocument/2006/relationships/hyperlink" Target="https://www.city.osaka.lg.jp/kodomo/cmsfiles/contents/0000619/619626/6gaiyou150.xlsx" TargetMode="External"/><Relationship Id="rId170" Type="http://schemas.openxmlformats.org/officeDocument/2006/relationships/hyperlink" Target="https://www.city.osaka.lg.jp/kodomo/cmsfiles/contents/0000619/619626/6gaiyou161.xlsx" TargetMode="External"/><Relationship Id="rId191" Type="http://schemas.openxmlformats.org/officeDocument/2006/relationships/hyperlink" Target="https://www.city.osaka.lg.jp/kodomo/cmsfiles/contents/0000619/619626/6gaiyou182.xlsx" TargetMode="External"/><Relationship Id="rId205" Type="http://schemas.openxmlformats.org/officeDocument/2006/relationships/hyperlink" Target="https://www.city.osaka.lg.jp/kodomo/cmsfiles/contents/0000619/619626/6gaiyou197.xlsx" TargetMode="External"/><Relationship Id="rId226" Type="http://schemas.openxmlformats.org/officeDocument/2006/relationships/printerSettings" Target="../printerSettings/printerSettings1.bin"/><Relationship Id="rId107" Type="http://schemas.openxmlformats.org/officeDocument/2006/relationships/hyperlink" Target="https://www.city.osaka.lg.jp/kodomo/cmsfiles/contents/0000619/619626/6gaiyou98.xlsx" TargetMode="External"/><Relationship Id="rId11" Type="http://schemas.openxmlformats.org/officeDocument/2006/relationships/hyperlink" Target="https://www.city.osaka.lg.jp/kodomo/cmsfiles/contents/0000619/619626/6gaiyou11.xlsx" TargetMode="External"/><Relationship Id="rId32" Type="http://schemas.openxmlformats.org/officeDocument/2006/relationships/hyperlink" Target="https://www.city.osaka.lg.jp/kodomo/cmsfiles/contents/0000619/619626/6gaiyou32.xlsx" TargetMode="External"/><Relationship Id="rId53" Type="http://schemas.openxmlformats.org/officeDocument/2006/relationships/hyperlink" Target="https://www.city.osaka.lg.jp/kodomo/cmsfiles/contents/0000619/619626/6gaiyou52.xlsx" TargetMode="External"/><Relationship Id="rId74" Type="http://schemas.openxmlformats.org/officeDocument/2006/relationships/hyperlink" Target="https://www.city.osaka.lg.jp/kodomo/cmsfiles/contents/0000619/619626/6gaiyou73.xlsx" TargetMode="External"/><Relationship Id="rId128" Type="http://schemas.openxmlformats.org/officeDocument/2006/relationships/hyperlink" Target="https://www.city.osaka.lg.jp/kodomo/cmsfiles/contents/0000619/619626/6gaiyou119.xlsx" TargetMode="External"/><Relationship Id="rId149" Type="http://schemas.openxmlformats.org/officeDocument/2006/relationships/hyperlink" Target="https://www.city.osaka.lg.jp/kodomo/cmsfiles/contents/0000619/619626/6gaiyou140.xlsx" TargetMode="External"/><Relationship Id="rId5" Type="http://schemas.openxmlformats.org/officeDocument/2006/relationships/hyperlink" Target="https://www.city.osaka.lg.jp/kodomo/cmsfiles/contents/0000619/619626/6gaiyou5.xlsx" TargetMode="External"/><Relationship Id="rId95" Type="http://schemas.openxmlformats.org/officeDocument/2006/relationships/hyperlink" Target="https://www.city.osaka.lg.jp/kodomo/cmsfiles/contents/0000619/619626/6gaiyou218.xlsx" TargetMode="External"/><Relationship Id="rId160" Type="http://schemas.openxmlformats.org/officeDocument/2006/relationships/hyperlink" Target="https://www.city.osaka.lg.jp/kodomo/cmsfiles/contents/0000619/619626/6gaiyou151.xlsx" TargetMode="External"/><Relationship Id="rId181" Type="http://schemas.openxmlformats.org/officeDocument/2006/relationships/hyperlink" Target="https://www.city.osaka.lg.jp/kodomo/cmsfiles/contents/0000619/619626/6gaiyou172.xlsx" TargetMode="External"/><Relationship Id="rId216" Type="http://schemas.openxmlformats.org/officeDocument/2006/relationships/hyperlink" Target="https://www.city.osaka.lg.jp/kodomo/cmsfiles/contents/0000619/619626/6gaiyou208.xlsx" TargetMode="External"/><Relationship Id="rId211" Type="http://schemas.openxmlformats.org/officeDocument/2006/relationships/hyperlink" Target="https://www.city.osaka.lg.jp/kodomo/cmsfiles/contents/0000619/619626/6gaiyou203.xlsx" TargetMode="External"/><Relationship Id="rId22" Type="http://schemas.openxmlformats.org/officeDocument/2006/relationships/hyperlink" Target="https://www.city.osaka.lg.jp/kodomo/cmsfiles/contents/0000619/619626/6gaiyou22.xlsx" TargetMode="External"/><Relationship Id="rId27" Type="http://schemas.openxmlformats.org/officeDocument/2006/relationships/hyperlink" Target="https://www.city.osaka.lg.jp/kodomo/cmsfiles/contents/0000619/619626/6gaiyou27.xlsx" TargetMode="External"/><Relationship Id="rId43" Type="http://schemas.openxmlformats.org/officeDocument/2006/relationships/hyperlink" Target="https://www.city.osaka.lg.jp/kodomo/cmsfiles/contents/0000619/619626/6gaiyou41.xlsx" TargetMode="External"/><Relationship Id="rId48" Type="http://schemas.openxmlformats.org/officeDocument/2006/relationships/hyperlink" Target="https://www.city.osaka.lg.jp/kodomo/cmsfiles/contents/0000619/619626/6gaiyou47.xlsx" TargetMode="External"/><Relationship Id="rId64" Type="http://schemas.openxmlformats.org/officeDocument/2006/relationships/hyperlink" Target="https://www.city.osaka.lg.jp/kodomo/cmsfiles/contents/0000619/619626/6gaiyou63.xlsx" TargetMode="External"/><Relationship Id="rId69" Type="http://schemas.openxmlformats.org/officeDocument/2006/relationships/hyperlink" Target="https://www.city.osaka.lg.jp/kodomo/cmsfiles/contents/0000619/619626/6gaiyou68.xlsx" TargetMode="External"/><Relationship Id="rId113" Type="http://schemas.openxmlformats.org/officeDocument/2006/relationships/hyperlink" Target="https://www.city.osaka.lg.jp/kodomo/cmsfiles/contents/0000619/619626/6gaiyou104.xlsx" TargetMode="External"/><Relationship Id="rId118" Type="http://schemas.openxmlformats.org/officeDocument/2006/relationships/hyperlink" Target="https://www.city.osaka.lg.jp/kodomo/cmsfiles/contents/0000619/619626/6gaiyou109.xlsx" TargetMode="External"/><Relationship Id="rId134" Type="http://schemas.openxmlformats.org/officeDocument/2006/relationships/hyperlink" Target="https://www.city.osaka.lg.jp/kodomo/cmsfiles/contents/0000619/619626/6gaiyou125.xlsx" TargetMode="External"/><Relationship Id="rId139" Type="http://schemas.openxmlformats.org/officeDocument/2006/relationships/hyperlink" Target="https://www.city.osaka.lg.jp/kodomo/cmsfiles/contents/0000619/619626/6gaiyou130.xlsx" TargetMode="External"/><Relationship Id="rId80" Type="http://schemas.openxmlformats.org/officeDocument/2006/relationships/hyperlink" Target="https://www.city.osaka.lg.jp/kodomo/cmsfiles/contents/0000619/619626/6gaiyou79.xlsx" TargetMode="External"/><Relationship Id="rId85" Type="http://schemas.openxmlformats.org/officeDocument/2006/relationships/hyperlink" Target="https://www.city.osaka.lg.jp/kodomo/cmsfiles/contents/0000619/619626/6gaiyou84.xlsx" TargetMode="External"/><Relationship Id="rId150" Type="http://schemas.openxmlformats.org/officeDocument/2006/relationships/hyperlink" Target="https://www.city.osaka.lg.jp/kodomo/cmsfiles/contents/0000619/619626/6gaiyou141.xlsx" TargetMode="External"/><Relationship Id="rId155" Type="http://schemas.openxmlformats.org/officeDocument/2006/relationships/hyperlink" Target="https://www.city.osaka.lg.jp/kodomo/cmsfiles/contents/0000619/619626/6gaiyou146.xlsx" TargetMode="External"/><Relationship Id="rId171" Type="http://schemas.openxmlformats.org/officeDocument/2006/relationships/hyperlink" Target="https://www.city.osaka.lg.jp/kodomo/cmsfiles/contents/0000619/619626/6gaiyou162.xlsx" TargetMode="External"/><Relationship Id="rId176" Type="http://schemas.openxmlformats.org/officeDocument/2006/relationships/hyperlink" Target="https://www.city.osaka.lg.jp/kodomo/cmsfiles/contents/0000619/619626/6gaiyou167.xlsx" TargetMode="External"/><Relationship Id="rId192" Type="http://schemas.openxmlformats.org/officeDocument/2006/relationships/hyperlink" Target="https://www.city.osaka.lg.jp/kodomo/cmsfiles/contents/0000619/619626/6gaiyou183.xlsx" TargetMode="External"/><Relationship Id="rId197" Type="http://schemas.openxmlformats.org/officeDocument/2006/relationships/hyperlink" Target="https://www.city.osaka.lg.jp/kodomo/cmsfiles/contents/0000619/619626/6gaiyou188.xlsx" TargetMode="External"/><Relationship Id="rId206" Type="http://schemas.openxmlformats.org/officeDocument/2006/relationships/hyperlink" Target="https://www.city.osaka.lg.jp/kodomo/cmsfiles/contents/0000619/619626/6gaiyou198.xlsx" TargetMode="External"/><Relationship Id="rId201" Type="http://schemas.openxmlformats.org/officeDocument/2006/relationships/hyperlink" Target="https://www.city.osaka.lg.jp/kodomo/cmsfiles/contents/0000619/619626/6gaiyou192.xlsx" TargetMode="External"/><Relationship Id="rId222" Type="http://schemas.openxmlformats.org/officeDocument/2006/relationships/hyperlink" Target="https://www.city.osaka.lg.jp/kodomo/cmsfiles/contents/0000619/619626/6gaiyou214.xlsx" TargetMode="External"/><Relationship Id="rId12" Type="http://schemas.openxmlformats.org/officeDocument/2006/relationships/hyperlink" Target="https://www.city.osaka.lg.jp/kodomo/cmsfiles/contents/0000619/619626/6gaiyou12.xlsx" TargetMode="External"/><Relationship Id="rId17" Type="http://schemas.openxmlformats.org/officeDocument/2006/relationships/hyperlink" Target="https://www.city.osaka.lg.jp/kodomo/cmsfiles/contents/0000619/619626/6gaiyou17.xlsx" TargetMode="External"/><Relationship Id="rId33" Type="http://schemas.openxmlformats.org/officeDocument/2006/relationships/hyperlink" Target="https://www.city.osaka.lg.jp/kodomo/cmsfiles/contents/0000619/619626/6gaiyou33.xlsx" TargetMode="External"/><Relationship Id="rId38" Type="http://schemas.openxmlformats.org/officeDocument/2006/relationships/hyperlink" Target="https://www.city.osaka.lg.jp/kodomo/cmsfiles/contents/0000619/619626/6gaiyou38.xlsx" TargetMode="External"/><Relationship Id="rId59" Type="http://schemas.openxmlformats.org/officeDocument/2006/relationships/hyperlink" Target="https://www.city.osaka.lg.jp/kodomo/cmsfiles/contents/0000619/619626/6gaiyou58.xlsx" TargetMode="External"/><Relationship Id="rId103" Type="http://schemas.openxmlformats.org/officeDocument/2006/relationships/hyperlink" Target="https://www.city.osaka.lg.jp/kodomo/cmsfiles/contents/0000619/619626/6gaiyou94.xlsx" TargetMode="External"/><Relationship Id="rId108" Type="http://schemas.openxmlformats.org/officeDocument/2006/relationships/hyperlink" Target="https://www.city.osaka.lg.jp/kodomo/cmsfiles/contents/0000619/619626/6gaiyou99.xlsx" TargetMode="External"/><Relationship Id="rId124" Type="http://schemas.openxmlformats.org/officeDocument/2006/relationships/hyperlink" Target="https://www.city.osaka.lg.jp/kodomo/cmsfiles/contents/0000619/619626/6gaiyou115.xlsx" TargetMode="External"/><Relationship Id="rId129" Type="http://schemas.openxmlformats.org/officeDocument/2006/relationships/hyperlink" Target="https://www.city.osaka.lg.jp/kodomo/cmsfiles/contents/0000619/619626/6gaiyou120.xlsx" TargetMode="External"/><Relationship Id="rId54" Type="http://schemas.openxmlformats.org/officeDocument/2006/relationships/hyperlink" Target="https://www.city.osaka.lg.jp/kodomo/cmsfiles/contents/0000619/619626/6gaiyou53.xlsx" TargetMode="External"/><Relationship Id="rId70" Type="http://schemas.openxmlformats.org/officeDocument/2006/relationships/hyperlink" Target="https://www.city.osaka.lg.jp/kodomo/cmsfiles/contents/0000619/619626/6gaiyou69.xlsx" TargetMode="External"/><Relationship Id="rId75" Type="http://schemas.openxmlformats.org/officeDocument/2006/relationships/hyperlink" Target="https://www.city.osaka.lg.jp/kodomo/cmsfiles/contents/0000619/619626/6gaiyou74.xlsx" TargetMode="External"/><Relationship Id="rId91" Type="http://schemas.openxmlformats.org/officeDocument/2006/relationships/hyperlink" Target="https://www.city.osaka.lg.jp/kodomo/cmsfiles/contents/0000619/619626/6gaiyou86.xlsx" TargetMode="External"/><Relationship Id="rId96" Type="http://schemas.openxmlformats.org/officeDocument/2006/relationships/hyperlink" Target="https://www.city.osaka.lg.jp/kodomo/cmsfiles/contents/0000619/619626/6gaiyou87.xlsx" TargetMode="External"/><Relationship Id="rId140" Type="http://schemas.openxmlformats.org/officeDocument/2006/relationships/hyperlink" Target="https://www.city.osaka.lg.jp/kodomo/cmsfiles/contents/0000619/619626/6gaiyou131.xlsx" TargetMode="External"/><Relationship Id="rId145" Type="http://schemas.openxmlformats.org/officeDocument/2006/relationships/hyperlink" Target="https://www.city.osaka.lg.jp/kodomo/cmsfiles/contents/0000619/619626/6gaiyou136.xlsx" TargetMode="External"/><Relationship Id="rId161" Type="http://schemas.openxmlformats.org/officeDocument/2006/relationships/hyperlink" Target="https://www.city.osaka.lg.jp/kodomo/cmsfiles/contents/0000619/619626/6gaiyou152.xlsx" TargetMode="External"/><Relationship Id="rId166" Type="http://schemas.openxmlformats.org/officeDocument/2006/relationships/hyperlink" Target="https://www.city.osaka.lg.jp/kodomo/cmsfiles/contents/0000619/619626/6gaiyou157.xlsx" TargetMode="External"/><Relationship Id="rId182" Type="http://schemas.openxmlformats.org/officeDocument/2006/relationships/hyperlink" Target="https://www.city.osaka.lg.jp/kodomo/cmsfiles/contents/0000619/619626/6gaiyou173.xlsx" TargetMode="External"/><Relationship Id="rId187" Type="http://schemas.openxmlformats.org/officeDocument/2006/relationships/hyperlink" Target="https://www.city.osaka.lg.jp/kodomo/cmsfiles/contents/0000619/619626/6gaiyou178.xlsx" TargetMode="External"/><Relationship Id="rId217" Type="http://schemas.openxmlformats.org/officeDocument/2006/relationships/hyperlink" Target="https://www.city.osaka.lg.jp/kodomo/cmsfiles/contents/0000619/619626/6gaiyou209.xlsx" TargetMode="External"/><Relationship Id="rId1" Type="http://schemas.openxmlformats.org/officeDocument/2006/relationships/hyperlink" Target="https://www.city.osaka.lg.jp/kodomo/cmsfiles/contents/0000619/619626/6gaiyou2.xlsx" TargetMode="External"/><Relationship Id="rId6" Type="http://schemas.openxmlformats.org/officeDocument/2006/relationships/hyperlink" Target="https://www.city.osaka.lg.jp/kodomo/cmsfiles/contents/0000619/619626/6gaiyou6.xlsx" TargetMode="External"/><Relationship Id="rId212" Type="http://schemas.openxmlformats.org/officeDocument/2006/relationships/hyperlink" Target="https://www.city.osaka.lg.jp/kodomo/cmsfiles/contents/0000619/619626/6gaiyou204.xlsx" TargetMode="External"/><Relationship Id="rId23" Type="http://schemas.openxmlformats.org/officeDocument/2006/relationships/hyperlink" Target="https://www.city.osaka.lg.jp/kodomo/cmsfiles/contents/0000619/619626/6gaiyou23.xlsx" TargetMode="External"/><Relationship Id="rId28" Type="http://schemas.openxmlformats.org/officeDocument/2006/relationships/hyperlink" Target="https://www.city.osaka.lg.jp/kodomo/cmsfiles/contents/0000619/619626/6gaiyou28.xlsx" TargetMode="External"/><Relationship Id="rId49" Type="http://schemas.openxmlformats.org/officeDocument/2006/relationships/hyperlink" Target="https://www.city.osaka.lg.jp/kodomo/cmsfiles/contents/0000619/619626/6gaiyou48.xlsx" TargetMode="External"/><Relationship Id="rId114" Type="http://schemas.openxmlformats.org/officeDocument/2006/relationships/hyperlink" Target="https://www.city.osaka.lg.jp/kodomo/cmsfiles/contents/0000619/619626/6gaiyou105.xlsx" TargetMode="External"/><Relationship Id="rId119" Type="http://schemas.openxmlformats.org/officeDocument/2006/relationships/hyperlink" Target="https://www.city.osaka.lg.jp/kodomo/cmsfiles/contents/0000619/619626/6gaiyou110.xlsx" TargetMode="External"/><Relationship Id="rId44" Type="http://schemas.openxmlformats.org/officeDocument/2006/relationships/hyperlink" Target="https://www.city.osaka.lg.jp/kodomo/cmsfiles/contents/0000619/619626/6gaiyou43.xlsx" TargetMode="External"/><Relationship Id="rId60" Type="http://schemas.openxmlformats.org/officeDocument/2006/relationships/hyperlink" Target="https://www.city.osaka.lg.jp/kodomo/cmsfiles/contents/0000619/619626/6gaiyou59.xlsx" TargetMode="External"/><Relationship Id="rId65" Type="http://schemas.openxmlformats.org/officeDocument/2006/relationships/hyperlink" Target="https://www.city.osaka.lg.jp/kodomo/cmsfiles/contents/0000619/619626/6gaiyou64" TargetMode="External"/><Relationship Id="rId81" Type="http://schemas.openxmlformats.org/officeDocument/2006/relationships/hyperlink" Target="https://www.city.osaka.lg.jp/kodomo/cmsfiles/contents/0000619/619626/6gaiyou80.xlsx" TargetMode="External"/><Relationship Id="rId86" Type="http://schemas.openxmlformats.org/officeDocument/2006/relationships/hyperlink" Target="https://www.city.osaka.lg.jp/kodomo/cmsfiles/contents/0000619/619626/6gaiyou85.xlsx" TargetMode="External"/><Relationship Id="rId130" Type="http://schemas.openxmlformats.org/officeDocument/2006/relationships/hyperlink" Target="https://www.city.osaka.lg.jp/kodomo/cmsfiles/contents/0000619/619626/6gaiyou121.xlsx" TargetMode="External"/><Relationship Id="rId135" Type="http://schemas.openxmlformats.org/officeDocument/2006/relationships/hyperlink" Target="https://www.city.osaka.lg.jp/kodomo/cmsfiles/contents/0000619/619626/6gaiyou126.xlsx" TargetMode="External"/><Relationship Id="rId151" Type="http://schemas.openxmlformats.org/officeDocument/2006/relationships/hyperlink" Target="https://www.city.osaka.lg.jp/kodomo/cmsfiles/contents/0000619/619626/6gaiyou142.xlsx" TargetMode="External"/><Relationship Id="rId156" Type="http://schemas.openxmlformats.org/officeDocument/2006/relationships/hyperlink" Target="https://www.city.osaka.lg.jp/kodomo/cmsfiles/contents/0000619/619626/6gaiyou147.xlsx" TargetMode="External"/><Relationship Id="rId177" Type="http://schemas.openxmlformats.org/officeDocument/2006/relationships/hyperlink" Target="https://www.city.osaka.lg.jp/kodomo/cmsfiles/contents/0000619/619626/6gaiyou168.xlsx" TargetMode="External"/><Relationship Id="rId198" Type="http://schemas.openxmlformats.org/officeDocument/2006/relationships/hyperlink" Target="https://www.city.osaka.lg.jp/kodomo/cmsfiles/contents/0000619/619626/6gaiyou189.xlsx" TargetMode="External"/><Relationship Id="rId172" Type="http://schemas.openxmlformats.org/officeDocument/2006/relationships/hyperlink" Target="https://www.city.osaka.lg.jp/kodomo/cmsfiles/contents/0000619/619626/6gaiyou163.xlsx" TargetMode="External"/><Relationship Id="rId193" Type="http://schemas.openxmlformats.org/officeDocument/2006/relationships/hyperlink" Target="https://www.city.osaka.lg.jp/kodomo/cmsfiles/contents/0000619/619626/6gaiyou184.xlsx" TargetMode="External"/><Relationship Id="rId202" Type="http://schemas.openxmlformats.org/officeDocument/2006/relationships/hyperlink" Target="https://www.city.osaka.lg.jp/kodomo/cmsfiles/contents/0000619/619626/6gaiyou194.xlsx" TargetMode="External"/><Relationship Id="rId207" Type="http://schemas.openxmlformats.org/officeDocument/2006/relationships/hyperlink" Target="https://www.city.osaka.lg.jp/kodomo/cmsfiles/contents/0000619/619626/6gaiyou199.xlsx" TargetMode="External"/><Relationship Id="rId223" Type="http://schemas.openxmlformats.org/officeDocument/2006/relationships/hyperlink" Target="https://www.city.osaka.lg.jp/kodomo/cmsfiles/contents/0000619/619626/6gaiyou215.xlsx" TargetMode="External"/><Relationship Id="rId13" Type="http://schemas.openxmlformats.org/officeDocument/2006/relationships/hyperlink" Target="https://www.city.osaka.lg.jp/kodomo/cmsfiles/contents/0000619/619626/6gaiyou13.xlsx" TargetMode="External"/><Relationship Id="rId18" Type="http://schemas.openxmlformats.org/officeDocument/2006/relationships/hyperlink" Target="https://www.city.osaka.lg.jp/kodomo/cmsfiles/contents/0000619/619626/6gaiyou18.xlsx" TargetMode="External"/><Relationship Id="rId39" Type="http://schemas.openxmlformats.org/officeDocument/2006/relationships/hyperlink" Target="https://www.city.osaka.lg.jp/kodomo/cmsfiles/contents/0000619/619626/6gaiyou39.xlsx" TargetMode="External"/><Relationship Id="rId109" Type="http://schemas.openxmlformats.org/officeDocument/2006/relationships/hyperlink" Target="https://www.city.osaka.lg.jp/kodomo/cmsfiles/contents/0000619/619626/6gaiyou100.xlsx" TargetMode="External"/><Relationship Id="rId34" Type="http://schemas.openxmlformats.org/officeDocument/2006/relationships/hyperlink" Target="https://www.city.osaka.lg.jp/kodomo/cmsfiles/contents/0000619/619626/6gaiyou34.xlsx" TargetMode="External"/><Relationship Id="rId50" Type="http://schemas.openxmlformats.org/officeDocument/2006/relationships/hyperlink" Target="https://www.city.osaka.lg.jp/kodomo/cmsfiles/contents/0000619/619626/6gaiyou49.xlsx" TargetMode="External"/><Relationship Id="rId55" Type="http://schemas.openxmlformats.org/officeDocument/2006/relationships/hyperlink" Target="https://www.city.osaka.lg.jp/kodomo/cmsfiles/contents/0000619/619626/6gaiyou54.xlsx" TargetMode="External"/><Relationship Id="rId76" Type="http://schemas.openxmlformats.org/officeDocument/2006/relationships/hyperlink" Target="https://www.city.osaka.lg.jp/kodomo/cmsfiles/contents/0000619/619626/6gaiyou75.xlsx" TargetMode="External"/><Relationship Id="rId97" Type="http://schemas.openxmlformats.org/officeDocument/2006/relationships/hyperlink" Target="https://www.city.osaka.lg.jp/kodomo/cmsfiles/contents/0000619/619626/6gaiyou88.xlsx" TargetMode="External"/><Relationship Id="rId104" Type="http://schemas.openxmlformats.org/officeDocument/2006/relationships/hyperlink" Target="https://www.city.osaka.lg.jp/kodomo/cmsfiles/contents/0000619/619626/6gaiyou95.xlsx" TargetMode="External"/><Relationship Id="rId120" Type="http://schemas.openxmlformats.org/officeDocument/2006/relationships/hyperlink" Target="https://www.city.osaka.lg.jp/kodomo/cmsfiles/contents/0000619/619626/6gaiyou111.xlsx" TargetMode="External"/><Relationship Id="rId125" Type="http://schemas.openxmlformats.org/officeDocument/2006/relationships/hyperlink" Target="https://www.city.osaka.lg.jp/kodomo/cmsfiles/contents/0000619/619626/6gaiyou116.xlsx" TargetMode="External"/><Relationship Id="rId141" Type="http://schemas.openxmlformats.org/officeDocument/2006/relationships/hyperlink" Target="https://www.city.osaka.lg.jp/kodomo/cmsfiles/contents/0000619/619626/6gaiyou132.xlsx" TargetMode="External"/><Relationship Id="rId146" Type="http://schemas.openxmlformats.org/officeDocument/2006/relationships/hyperlink" Target="https://www.city.osaka.lg.jp/kodomo/cmsfiles/contents/0000619/619626/6gaiyou137.xlsx" TargetMode="External"/><Relationship Id="rId167" Type="http://schemas.openxmlformats.org/officeDocument/2006/relationships/hyperlink" Target="https://www.city.osaka.lg.jp/kodomo/cmsfiles/contents/0000619/619626/6gaiyou158.xlsx" TargetMode="External"/><Relationship Id="rId188" Type="http://schemas.openxmlformats.org/officeDocument/2006/relationships/hyperlink" Target="https://www.city.osaka.lg.jp/kodomo/cmsfiles/contents/0000619/619626/6gaiyou179.xlsx" TargetMode="External"/><Relationship Id="rId7" Type="http://schemas.openxmlformats.org/officeDocument/2006/relationships/hyperlink" Target="https://www.city.osaka.lg.jp/kodomo/cmsfiles/contents/0000619/619626/6gaiyou7.xlsx" TargetMode="External"/><Relationship Id="rId71" Type="http://schemas.openxmlformats.org/officeDocument/2006/relationships/hyperlink" Target="https://www.city.osaka.lg.jp/kodomo/cmsfiles/contents/0000619/619626/6gaiyou70.xlsx" TargetMode="External"/><Relationship Id="rId92" Type="http://schemas.openxmlformats.org/officeDocument/2006/relationships/hyperlink" Target="https://www.city.osaka.lg.jp/kodomo/cmsfiles/contents/0000619/619626/6gaiyou86.xlsx" TargetMode="External"/><Relationship Id="rId162" Type="http://schemas.openxmlformats.org/officeDocument/2006/relationships/hyperlink" Target="https://www.city.osaka.lg.jp/kodomo/cmsfiles/contents/0000619/619626/6gaiyou153.xlsx" TargetMode="External"/><Relationship Id="rId183" Type="http://schemas.openxmlformats.org/officeDocument/2006/relationships/hyperlink" Target="https://www.city.osaka.lg.jp/kodomo/cmsfiles/contents/0000619/619626/6gaiyou174.xlsx" TargetMode="External"/><Relationship Id="rId213" Type="http://schemas.openxmlformats.org/officeDocument/2006/relationships/hyperlink" Target="https://www.city.osaka.lg.jp/kodomo/cmsfiles/contents/0000619/619626/6gaiyou205.xlsx" TargetMode="External"/><Relationship Id="rId218" Type="http://schemas.openxmlformats.org/officeDocument/2006/relationships/hyperlink" Target="https://www.city.osaka.lg.jp/kodomo/cmsfiles/contents/0000619/619626/6gaiyou210.xlsx" TargetMode="External"/><Relationship Id="rId2" Type="http://schemas.openxmlformats.org/officeDocument/2006/relationships/hyperlink" Target="https://www.city.osaka.lg.jp/kodomo/cmsfiles/contents/0000619/619626/6gaiyou3.xlsx" TargetMode="External"/><Relationship Id="rId29" Type="http://schemas.openxmlformats.org/officeDocument/2006/relationships/hyperlink" Target="https://www.city.osaka.lg.jp/kodomo/cmsfiles/contents/0000619/619626/6gaiyou29.xlsx" TargetMode="External"/><Relationship Id="rId24" Type="http://schemas.openxmlformats.org/officeDocument/2006/relationships/hyperlink" Target="https://www.city.osaka.lg.jp/kodomo/cmsfiles/contents/0000619/619626/6gaiyou24.xlsx" TargetMode="External"/><Relationship Id="rId40" Type="http://schemas.openxmlformats.org/officeDocument/2006/relationships/hyperlink" Target="https://www.city.osaka.lg.jp/kodomo/cmsfiles/contents/0000619/619626/6gaiyou40.xlsx" TargetMode="External"/><Relationship Id="rId45" Type="http://schemas.openxmlformats.org/officeDocument/2006/relationships/hyperlink" Target="https://www.city.osaka.lg.jp/kodomo/cmsfiles/contents/0000619/619626/6gaiyou44.xlsx" TargetMode="External"/><Relationship Id="rId66" Type="http://schemas.openxmlformats.org/officeDocument/2006/relationships/hyperlink" Target="https://www.city.osaka.lg.jp/kodomo/cmsfiles/contents/0000619/619626/6gaiyou65.xlsx" TargetMode="External"/><Relationship Id="rId87" Type="http://schemas.openxmlformats.org/officeDocument/2006/relationships/hyperlink" Target="https://www.city.osaka.lg.jp/kodomo/cmsfiles/contents/0000619/619626/6gaiyou86.xlsx" TargetMode="External"/><Relationship Id="rId110" Type="http://schemas.openxmlformats.org/officeDocument/2006/relationships/hyperlink" Target="https://www.city.osaka.lg.jp/kodomo/cmsfiles/contents/0000619/619626/6gaiyou101.xlsx" TargetMode="External"/><Relationship Id="rId115" Type="http://schemas.openxmlformats.org/officeDocument/2006/relationships/hyperlink" Target="https://www.city.osaka.lg.jp/kodomo/cmsfiles/contents/0000619/619626/6gaiyou106.xlsx" TargetMode="External"/><Relationship Id="rId131" Type="http://schemas.openxmlformats.org/officeDocument/2006/relationships/hyperlink" Target="https://www.city.osaka.lg.jp/kodomo/cmsfiles/contents/0000619/619626/6gaiyou122.xlsx" TargetMode="External"/><Relationship Id="rId136" Type="http://schemas.openxmlformats.org/officeDocument/2006/relationships/hyperlink" Target="https://www.city.osaka.lg.jp/kodomo/cmsfiles/contents/0000619/619626/6gaiyou127.xlsx" TargetMode="External"/><Relationship Id="rId157" Type="http://schemas.openxmlformats.org/officeDocument/2006/relationships/hyperlink" Target="https://www.city.osaka.lg.jp/kodomo/cmsfiles/contents/0000619/619626/6gaiyou148.xlsx" TargetMode="External"/><Relationship Id="rId178" Type="http://schemas.openxmlformats.org/officeDocument/2006/relationships/hyperlink" Target="https://www.city.osaka.lg.jp/kodomo/cmsfiles/contents/0000619/619626/6gaiyou169.xlsx" TargetMode="External"/><Relationship Id="rId61" Type="http://schemas.openxmlformats.org/officeDocument/2006/relationships/hyperlink" Target="https://www.city.osaka.lg.jp/kodomo/cmsfiles/contents/0000619/619626/6gaiyou60.xlsx" TargetMode="External"/><Relationship Id="rId82" Type="http://schemas.openxmlformats.org/officeDocument/2006/relationships/hyperlink" Target="https://www.city.osaka.lg.jp/kodomo/cmsfiles/contents/0000619/619626/6gaiyou81.xlsx" TargetMode="External"/><Relationship Id="rId152" Type="http://schemas.openxmlformats.org/officeDocument/2006/relationships/hyperlink" Target="https://www.city.osaka.lg.jp/kodomo/cmsfiles/contents/0000619/619626/6gaiyou143.xlsx" TargetMode="External"/><Relationship Id="rId173" Type="http://schemas.openxmlformats.org/officeDocument/2006/relationships/hyperlink" Target="https://www.city.osaka.lg.jp/kodomo/cmsfiles/contents/0000619/619626/6gaiyou164.xlsx" TargetMode="External"/><Relationship Id="rId194" Type="http://schemas.openxmlformats.org/officeDocument/2006/relationships/hyperlink" Target="https://www.city.osaka.lg.jp/kodomo/cmsfiles/contents/0000619/619626/6gaiyou185.xlsx" TargetMode="External"/><Relationship Id="rId199" Type="http://schemas.openxmlformats.org/officeDocument/2006/relationships/hyperlink" Target="https://www.city.osaka.lg.jp/kodomo/cmsfiles/contents/0000619/619626/6gaiyou190.xlsx" TargetMode="External"/><Relationship Id="rId203" Type="http://schemas.openxmlformats.org/officeDocument/2006/relationships/hyperlink" Target="https://www.city.osaka.lg.jp/kodomo/cmsfiles/contents/0000619/619626/6gaiyou195.xlsx" TargetMode="External"/><Relationship Id="rId208" Type="http://schemas.openxmlformats.org/officeDocument/2006/relationships/hyperlink" Target="https://www.city.osaka.lg.jp/kodomo/cmsfiles/contents/0000619/619626/6gaiyou200.xlsx" TargetMode="External"/><Relationship Id="rId19" Type="http://schemas.openxmlformats.org/officeDocument/2006/relationships/hyperlink" Target="https://www.city.osaka.lg.jp/kodomo/cmsfiles/contents/0000619/619626/6gaiyou19.xlsx" TargetMode="External"/><Relationship Id="rId224" Type="http://schemas.openxmlformats.org/officeDocument/2006/relationships/hyperlink" Target="https://www.city.osaka.lg.jp/kodomo/cmsfiles/contents/0000619/619626/6gaiyou216.xlsx" TargetMode="External"/><Relationship Id="rId14" Type="http://schemas.openxmlformats.org/officeDocument/2006/relationships/hyperlink" Target="https://www.city.osaka.lg.jp/kodomo/cmsfiles/contents/0000619/619626/6gaiyou14.xlsx" TargetMode="External"/><Relationship Id="rId30" Type="http://schemas.openxmlformats.org/officeDocument/2006/relationships/hyperlink" Target="https://www.city.osaka.lg.jp/kodomo/cmsfiles/contents/0000619/619626/6gaiyou30.xlsx" TargetMode="External"/><Relationship Id="rId35" Type="http://schemas.openxmlformats.org/officeDocument/2006/relationships/hyperlink" Target="https://www.city.osaka.lg.jp/kodomo/cmsfiles/contents/0000619/619626/6gaiyou35.xlsx" TargetMode="External"/><Relationship Id="rId56" Type="http://schemas.openxmlformats.org/officeDocument/2006/relationships/hyperlink" Target="https://www.city.osaka.lg.jp/kodomo/cmsfiles/contents/0000619/619626/6gaiyou55.xlsx" TargetMode="External"/><Relationship Id="rId77" Type="http://schemas.openxmlformats.org/officeDocument/2006/relationships/hyperlink" Target="https://www.city.osaka.lg.jp/kodomo/cmsfiles/contents/0000619/619626/6gaiyou76.xlsx" TargetMode="External"/><Relationship Id="rId100" Type="http://schemas.openxmlformats.org/officeDocument/2006/relationships/hyperlink" Target="https://www.city.osaka.lg.jp/kodomo/cmsfiles/contents/0000619/619626/6gaiyou91.xlsx" TargetMode="External"/><Relationship Id="rId105" Type="http://schemas.openxmlformats.org/officeDocument/2006/relationships/hyperlink" Target="https://www.city.osaka.lg.jp/kodomo/cmsfiles/contents/0000619/619626/6gaiyou96.xlsx" TargetMode="External"/><Relationship Id="rId126" Type="http://schemas.openxmlformats.org/officeDocument/2006/relationships/hyperlink" Target="https://www.city.osaka.lg.jp/kodomo/cmsfiles/contents/0000619/619626/6gaiyou117.xlsx" TargetMode="External"/><Relationship Id="rId147" Type="http://schemas.openxmlformats.org/officeDocument/2006/relationships/hyperlink" Target="https://www.city.osaka.lg.jp/kodomo/cmsfiles/contents/0000619/619626/6gaiyou138.xlsx" TargetMode="External"/><Relationship Id="rId168" Type="http://schemas.openxmlformats.org/officeDocument/2006/relationships/hyperlink" Target="https://www.city.osaka.lg.jp/kodomo/cmsfiles/contents/0000619/619626/6gaiyou159.xlsx" TargetMode="External"/><Relationship Id="rId8" Type="http://schemas.openxmlformats.org/officeDocument/2006/relationships/hyperlink" Target="https://www.city.osaka.lg.jp/kodomo/cmsfiles/contents/0000619/619626/6gaiyou8.xlsx" TargetMode="External"/><Relationship Id="rId51" Type="http://schemas.openxmlformats.org/officeDocument/2006/relationships/hyperlink" Target="https://www.city.osaka.lg.jp/kodomo/cmsfiles/contents/0000619/619626/6gaiyou50.xlsx" TargetMode="External"/><Relationship Id="rId72" Type="http://schemas.openxmlformats.org/officeDocument/2006/relationships/hyperlink" Target="https://www.city.osaka.lg.jp/kodomo/cmsfiles/contents/0000619/619626/6gaiyou71.xlsx" TargetMode="External"/><Relationship Id="rId93" Type="http://schemas.openxmlformats.org/officeDocument/2006/relationships/hyperlink" Target="https://www.city.osaka.lg.jp/kodomo/cmsfiles/contents/0000619/619626/6gaiyou86.xlsx" TargetMode="External"/><Relationship Id="rId98" Type="http://schemas.openxmlformats.org/officeDocument/2006/relationships/hyperlink" Target="https://www.city.osaka.lg.jp/kodomo/cmsfiles/contents/0000619/619626/6gaiyou89.xlsx" TargetMode="External"/><Relationship Id="rId121" Type="http://schemas.openxmlformats.org/officeDocument/2006/relationships/hyperlink" Target="https://www.city.osaka.lg.jp/kodomo/cmsfiles/contents/0000619/619626/6gaiyou112.xlsx" TargetMode="External"/><Relationship Id="rId142" Type="http://schemas.openxmlformats.org/officeDocument/2006/relationships/hyperlink" Target="https://www.city.osaka.lg.jp/kodomo/cmsfiles/contents/0000619/619626/6gaiyou133.xlsx" TargetMode="External"/><Relationship Id="rId163" Type="http://schemas.openxmlformats.org/officeDocument/2006/relationships/hyperlink" Target="https://www.city.osaka.lg.jp/kodomo/cmsfiles/contents/0000619/619626/6gaiyou154.xlsx" TargetMode="External"/><Relationship Id="rId184" Type="http://schemas.openxmlformats.org/officeDocument/2006/relationships/hyperlink" Target="https://www.city.osaka.lg.jp/kodomo/cmsfiles/contents/0000619/619626/6gaiyou175.xlsx" TargetMode="External"/><Relationship Id="rId189" Type="http://schemas.openxmlformats.org/officeDocument/2006/relationships/hyperlink" Target="https://www.city.osaka.lg.jp/kodomo/cmsfiles/contents/0000619/619626/6gaiyou180.xlsx" TargetMode="External"/><Relationship Id="rId219" Type="http://schemas.openxmlformats.org/officeDocument/2006/relationships/hyperlink" Target="https://www.city.osaka.lg.jp/kodomo/cmsfiles/contents/0000619/619626/6gaiyou211.xlsx" TargetMode="External"/><Relationship Id="rId3" Type="http://schemas.openxmlformats.org/officeDocument/2006/relationships/hyperlink" Target="https://www.city.osaka.lg.jp/kodomo/cmsfiles/contents/0000619/619626/6gaiyou4.xlsx" TargetMode="External"/><Relationship Id="rId214" Type="http://schemas.openxmlformats.org/officeDocument/2006/relationships/hyperlink" Target="https://www.city.osaka.lg.jp/kodomo/cmsfiles/contents/0000619/619626/6gaiyou206.xlsx" TargetMode="External"/><Relationship Id="rId25" Type="http://schemas.openxmlformats.org/officeDocument/2006/relationships/hyperlink" Target="https://www.city.osaka.lg.jp/kodomo/cmsfiles/contents/0000619/619626/6gaiyou25.xlsx" TargetMode="External"/><Relationship Id="rId46" Type="http://schemas.openxmlformats.org/officeDocument/2006/relationships/hyperlink" Target="https://www.city.osaka.lg.jp/kodomo/cmsfiles/contents/0000619/619626/6gaiyou45.xlsx" TargetMode="External"/><Relationship Id="rId67" Type="http://schemas.openxmlformats.org/officeDocument/2006/relationships/hyperlink" Target="https://www.city.osaka.lg.jp/kodomo/cmsfiles/contents/0000619/619626/6gaiyou66.xlsx" TargetMode="External"/><Relationship Id="rId116" Type="http://schemas.openxmlformats.org/officeDocument/2006/relationships/hyperlink" Target="https://www.city.osaka.lg.jp/kodomo/cmsfiles/contents/0000619/619626/6gaiyou107.xlsx" TargetMode="External"/><Relationship Id="rId137" Type="http://schemas.openxmlformats.org/officeDocument/2006/relationships/hyperlink" Target="https://www.city.osaka.lg.jp/kodomo/cmsfiles/contents/0000619/619626/6gaiyou128.xlsx" TargetMode="External"/><Relationship Id="rId158" Type="http://schemas.openxmlformats.org/officeDocument/2006/relationships/hyperlink" Target="https://www.city.osaka.lg.jp/kodomo/cmsfiles/contents/0000619/619626/6gaiyou149.xlsx" TargetMode="External"/><Relationship Id="rId20" Type="http://schemas.openxmlformats.org/officeDocument/2006/relationships/hyperlink" Target="https://www.city.osaka.lg.jp/kodomo/cmsfiles/contents/0000619/619626/6gaiyou20.xlsx" TargetMode="External"/><Relationship Id="rId41" Type="http://schemas.openxmlformats.org/officeDocument/2006/relationships/hyperlink" Target="https://www.city.osaka.lg.jp/kodomo/cmsfiles/contents/0000619/619626/6gaiyou38.xlsx" TargetMode="External"/><Relationship Id="rId62" Type="http://schemas.openxmlformats.org/officeDocument/2006/relationships/hyperlink" Target="https://www.city.osaka.lg.jp/kodomo/cmsfiles/contents/0000619/619626/6gaiyou61.xlsx" TargetMode="External"/><Relationship Id="rId83" Type="http://schemas.openxmlformats.org/officeDocument/2006/relationships/hyperlink" Target="https://www.city.osaka.lg.jp/kodomo/cmsfiles/contents/0000619/619626/6gaiyou82.xlsx" TargetMode="External"/><Relationship Id="rId88" Type="http://schemas.openxmlformats.org/officeDocument/2006/relationships/hyperlink" Target="https://www.city.osaka.lg.jp/kodomo/cmsfiles/contents/0000619/619626/6gaiyou86.xlsx" TargetMode="External"/><Relationship Id="rId111" Type="http://schemas.openxmlformats.org/officeDocument/2006/relationships/hyperlink" Target="https://www.city.osaka.lg.jp/kodomo/cmsfiles/contents/0000619/619626/6gaiyou102.xlsx" TargetMode="External"/><Relationship Id="rId132" Type="http://schemas.openxmlformats.org/officeDocument/2006/relationships/hyperlink" Target="https://www.city.osaka.lg.jp/kodomo/cmsfiles/contents/0000619/619626/6gaiyou123.xlsx" TargetMode="External"/><Relationship Id="rId153" Type="http://schemas.openxmlformats.org/officeDocument/2006/relationships/hyperlink" Target="https://www.city.osaka.lg.jp/kodomo/cmsfiles/contents/0000619/619626/6gaiyou144.xlsx" TargetMode="External"/><Relationship Id="rId174" Type="http://schemas.openxmlformats.org/officeDocument/2006/relationships/hyperlink" Target="https://www.city.osaka.lg.jp/kodomo/cmsfiles/contents/0000619/619626/6gaiyou165.xlsx" TargetMode="External"/><Relationship Id="rId179" Type="http://schemas.openxmlformats.org/officeDocument/2006/relationships/hyperlink" Target="https://www.city.osaka.lg.jp/kodomo/cmsfiles/contents/0000619/619626/6gaiyou170.xlsx" TargetMode="External"/><Relationship Id="rId195" Type="http://schemas.openxmlformats.org/officeDocument/2006/relationships/hyperlink" Target="https://www.city.osaka.lg.jp/kodomo/cmsfiles/contents/0000619/619626/6gaiyou186.xlsx" TargetMode="External"/><Relationship Id="rId209" Type="http://schemas.openxmlformats.org/officeDocument/2006/relationships/hyperlink" Target="https://www.city.osaka.lg.jp/kodomo/cmsfiles/contents/0000619/619626/6gaiyou201.xlsx" TargetMode="External"/><Relationship Id="rId190" Type="http://schemas.openxmlformats.org/officeDocument/2006/relationships/hyperlink" Target="https://www.city.osaka.lg.jp/kodomo/cmsfiles/contents/0000619/619626/6gaiyou181.xlsx" TargetMode="External"/><Relationship Id="rId204" Type="http://schemas.openxmlformats.org/officeDocument/2006/relationships/hyperlink" Target="https://www.city.osaka.lg.jp/kodomo/cmsfiles/contents/0000619/619626/6gaiyou196.xlsx" TargetMode="External"/><Relationship Id="rId220" Type="http://schemas.openxmlformats.org/officeDocument/2006/relationships/hyperlink" Target="https://www.city.osaka.lg.jp/kodomo/cmsfiles/contents/0000619/619626/6gaiyou212.xlsx" TargetMode="External"/><Relationship Id="rId225" Type="http://schemas.openxmlformats.org/officeDocument/2006/relationships/hyperlink" Target="https://www.city.osaka.lg.jp/kodomo/cmsfiles/contents/0000619/619626/6gaiyou217.xlsx" TargetMode="External"/><Relationship Id="rId15" Type="http://schemas.openxmlformats.org/officeDocument/2006/relationships/hyperlink" Target="https://www.city.osaka.lg.jp/kodomo/cmsfiles/contents/0000619/619626/6gaiyou15.xlsx" TargetMode="External"/><Relationship Id="rId36" Type="http://schemas.openxmlformats.org/officeDocument/2006/relationships/hyperlink" Target="https://www.city.osaka.lg.jp/kodomo/cmsfiles/contents/0000619/619626/6gaiyou36.xlsx" TargetMode="External"/><Relationship Id="rId57" Type="http://schemas.openxmlformats.org/officeDocument/2006/relationships/hyperlink" Target="https://www.city.osaka.lg.jp/kodomo/cmsfiles/contents/0000619/619626/6gaiyou56.xlsx" TargetMode="External"/><Relationship Id="rId106" Type="http://schemas.openxmlformats.org/officeDocument/2006/relationships/hyperlink" Target="https://www.city.osaka.lg.jp/kodomo/cmsfiles/contents/0000619/619626/6gaiyou97.xlsx" TargetMode="External"/><Relationship Id="rId127" Type="http://schemas.openxmlformats.org/officeDocument/2006/relationships/hyperlink" Target="https://www.city.osaka.lg.jp/kodomo/cmsfiles/contents/0000619/619626/6gaiyou118.xlsx" TargetMode="External"/><Relationship Id="rId10" Type="http://schemas.openxmlformats.org/officeDocument/2006/relationships/hyperlink" Target="https://www.city.osaka.lg.jp/kodomo/cmsfiles/contents/0000619/619626/6gaiyou10.xlsx" TargetMode="External"/><Relationship Id="rId31" Type="http://schemas.openxmlformats.org/officeDocument/2006/relationships/hyperlink" Target="https://www.city.osaka.lg.jp/kodomo/cmsfiles/contents/0000619/619626/6gaiyou31.xlsx" TargetMode="External"/><Relationship Id="rId52" Type="http://schemas.openxmlformats.org/officeDocument/2006/relationships/hyperlink" Target="https://www.city.osaka.lg.jp/kodomo/cmsfiles/contents/0000619/619626/6gaiyou51.xlsx" TargetMode="External"/><Relationship Id="rId73" Type="http://schemas.openxmlformats.org/officeDocument/2006/relationships/hyperlink" Target="https://www.city.osaka.lg.jp/kodomo/cmsfiles/contents/0000619/619626/6gaiyou72.xlsx" TargetMode="External"/><Relationship Id="rId78" Type="http://schemas.openxmlformats.org/officeDocument/2006/relationships/hyperlink" Target="https://www.city.osaka.lg.jp/kodomo/cmsfiles/contents/0000619/619626/6gaiyou77.xlsx" TargetMode="External"/><Relationship Id="rId94" Type="http://schemas.openxmlformats.org/officeDocument/2006/relationships/hyperlink" Target="https://www.city.osaka.lg.jp/kodomo/cmsfiles/contents/0000619/619626/6gaiyou86.xlsx" TargetMode="External"/><Relationship Id="rId99" Type="http://schemas.openxmlformats.org/officeDocument/2006/relationships/hyperlink" Target="https://www.city.osaka.lg.jp/kodomo/cmsfiles/contents/0000619/619626/6gaiyou90.xlsx" TargetMode="External"/><Relationship Id="rId101" Type="http://schemas.openxmlformats.org/officeDocument/2006/relationships/hyperlink" Target="https://www.city.osaka.lg.jp/kodomo/cmsfiles/contents/0000619/619626/6gaiyou92.xlsx" TargetMode="External"/><Relationship Id="rId122" Type="http://schemas.openxmlformats.org/officeDocument/2006/relationships/hyperlink" Target="https://www.city.osaka.lg.jp/kodomo/cmsfiles/contents/0000619/619626/6gaiyou113.xlsx" TargetMode="External"/><Relationship Id="rId143" Type="http://schemas.openxmlformats.org/officeDocument/2006/relationships/hyperlink" Target="https://www.city.osaka.lg.jp/kodomo/cmsfiles/contents/0000619/619626/6gaiyou134.xlsx" TargetMode="External"/><Relationship Id="rId148" Type="http://schemas.openxmlformats.org/officeDocument/2006/relationships/hyperlink" Target="https://www.city.osaka.lg.jp/kodomo/cmsfiles/contents/0000619/619626/6gaiyou139.xlsx" TargetMode="External"/><Relationship Id="rId164" Type="http://schemas.openxmlformats.org/officeDocument/2006/relationships/hyperlink" Target="https://www.city.osaka.lg.jp/kodomo/cmsfiles/contents/0000619/619626/6gaiyou155.xlsx" TargetMode="External"/><Relationship Id="rId169" Type="http://schemas.openxmlformats.org/officeDocument/2006/relationships/hyperlink" Target="https://www.city.osaka.lg.jp/kodomo/cmsfiles/contents/0000619/619626/6gaiyou160.xlsx" TargetMode="External"/><Relationship Id="rId185" Type="http://schemas.openxmlformats.org/officeDocument/2006/relationships/hyperlink" Target="https://www.city.osaka.lg.jp/kodomo/cmsfiles/contents/0000619/619626/6gaiyou176.xlsx" TargetMode="External"/><Relationship Id="rId4" Type="http://schemas.openxmlformats.org/officeDocument/2006/relationships/hyperlink" Target="https://www.city.osaka.lg.jp/kodomo/cmsfiles/contents/0000619/619626/6gaiyou2.xlsx" TargetMode="External"/><Relationship Id="rId9" Type="http://schemas.openxmlformats.org/officeDocument/2006/relationships/hyperlink" Target="https://www.city.osaka.lg.jp/kodomo/cmsfiles/contents/0000619/619626/6gaiyou9.xlsx" TargetMode="External"/><Relationship Id="rId180" Type="http://schemas.openxmlformats.org/officeDocument/2006/relationships/hyperlink" Target="https://www.city.osaka.lg.jp/kodomo/cmsfiles/contents/0000619/619626/6gaiyou171.xlsx" TargetMode="External"/><Relationship Id="rId210" Type="http://schemas.openxmlformats.org/officeDocument/2006/relationships/hyperlink" Target="https://www.city.osaka.lg.jp/kodomo/cmsfiles/contents/0000619/619626/6gaiyou202.xlsx" TargetMode="External"/><Relationship Id="rId215" Type="http://schemas.openxmlformats.org/officeDocument/2006/relationships/hyperlink" Target="https://www.city.osaka.lg.jp/kodomo/cmsfiles/contents/0000619/619626/6gaiyou207.xlsx" TargetMode="External"/><Relationship Id="rId26" Type="http://schemas.openxmlformats.org/officeDocument/2006/relationships/hyperlink" Target="https://www.city.osaka.lg.jp/kodomo/cmsfiles/contents/0000619/619626/6gaiyou26.xlsx" TargetMode="External"/><Relationship Id="rId47" Type="http://schemas.openxmlformats.org/officeDocument/2006/relationships/hyperlink" Target="https://www.city.osaka.lg.jp/kodomo/cmsfiles/contents/0000619/619626/6gaiyou46.xlsx" TargetMode="External"/><Relationship Id="rId68" Type="http://schemas.openxmlformats.org/officeDocument/2006/relationships/hyperlink" Target="https://www.city.osaka.lg.jp/kodomo/cmsfiles/contents/0000619/619626/6gaiyou67.xlsx" TargetMode="External"/><Relationship Id="rId89" Type="http://schemas.openxmlformats.org/officeDocument/2006/relationships/hyperlink" Target="https://www.city.osaka.lg.jp/kodomo/cmsfiles/contents/0000619/619626/6gaiyou86.xlsx" TargetMode="External"/><Relationship Id="rId112" Type="http://schemas.openxmlformats.org/officeDocument/2006/relationships/hyperlink" Target="https://www.city.osaka.lg.jp/kodomo/cmsfiles/contents/0000619/619626/6gaiyou103.xlsx" TargetMode="External"/><Relationship Id="rId133" Type="http://schemas.openxmlformats.org/officeDocument/2006/relationships/hyperlink" Target="https://www.city.osaka.lg.jp/kodomo/cmsfiles/contents/0000619/619626/6gaiyou124.xlsx" TargetMode="External"/><Relationship Id="rId154" Type="http://schemas.openxmlformats.org/officeDocument/2006/relationships/hyperlink" Target="https://www.city.osaka.lg.jp/kodomo/cmsfiles/contents/0000619/619626/6gaiyou145.xlsx" TargetMode="External"/><Relationship Id="rId175" Type="http://schemas.openxmlformats.org/officeDocument/2006/relationships/hyperlink" Target="https://www.city.osaka.lg.jp/kodomo/cmsfiles/contents/0000619/619626/6gaiyou166.xlsx" TargetMode="External"/><Relationship Id="rId196" Type="http://schemas.openxmlformats.org/officeDocument/2006/relationships/hyperlink" Target="https://www.city.osaka.lg.jp/kodomo/cmsfiles/contents/0000619/619626/6gaiyou187.xlsx" TargetMode="External"/><Relationship Id="rId200" Type="http://schemas.openxmlformats.org/officeDocument/2006/relationships/hyperlink" Target="https://www.city.osaka.lg.jp/kodomo/cmsfiles/contents/0000619/619626/6gaiyou191.xlsx" TargetMode="External"/><Relationship Id="rId16" Type="http://schemas.openxmlformats.org/officeDocument/2006/relationships/hyperlink" Target="https://www.city.osaka.lg.jp/kodomo/cmsfiles/contents/0000619/619626/6gaiyou16.xlsx" TargetMode="External"/><Relationship Id="rId221" Type="http://schemas.openxmlformats.org/officeDocument/2006/relationships/hyperlink" Target="https://www.city.osaka.lg.jp/kodomo/cmsfiles/contents/0000619/619626/6gaiyou213.xlsx" TargetMode="External"/><Relationship Id="rId37" Type="http://schemas.openxmlformats.org/officeDocument/2006/relationships/hyperlink" Target="https://www.city.osaka.lg.jp/kodomo/cmsfiles/contents/0000619/619626/6gaiyou37.xlsx" TargetMode="External"/><Relationship Id="rId58" Type="http://schemas.openxmlformats.org/officeDocument/2006/relationships/hyperlink" Target="https://www.city.osaka.lg.jp/kodomo/cmsfiles/contents/0000619/619626/6gaiyou57.xlsx" TargetMode="External"/><Relationship Id="rId79" Type="http://schemas.openxmlformats.org/officeDocument/2006/relationships/hyperlink" Target="https://www.city.osaka.lg.jp/kodomo/cmsfiles/contents/0000619/619626/6gaiyou78.xlsx" TargetMode="External"/><Relationship Id="rId102" Type="http://schemas.openxmlformats.org/officeDocument/2006/relationships/hyperlink" Target="https://www.city.osaka.lg.jp/kodomo/cmsfiles/contents/0000619/619626/6gaiyou93.xlsx" TargetMode="External"/><Relationship Id="rId123" Type="http://schemas.openxmlformats.org/officeDocument/2006/relationships/hyperlink" Target="https://www.city.osaka.lg.jp/kodomo/cmsfiles/contents/0000619/619626/6gaiyou114.xlsx" TargetMode="External"/><Relationship Id="rId144" Type="http://schemas.openxmlformats.org/officeDocument/2006/relationships/hyperlink" Target="https://www.city.osaka.lg.jp/kodomo/cmsfiles/contents/0000619/619626/6gaiyou135.xlsx" TargetMode="External"/><Relationship Id="rId90" Type="http://schemas.openxmlformats.org/officeDocument/2006/relationships/hyperlink" Target="https://www.city.osaka.lg.jp/kodomo/cmsfiles/contents/0000619/619626/6gaiyou86.xlsx" TargetMode="External"/><Relationship Id="rId165" Type="http://schemas.openxmlformats.org/officeDocument/2006/relationships/hyperlink" Target="https://www.city.osaka.lg.jp/kodomo/cmsfiles/contents/0000619/619626/6gaiyou156.xlsx" TargetMode="External"/><Relationship Id="rId186" Type="http://schemas.openxmlformats.org/officeDocument/2006/relationships/hyperlink" Target="https://www.city.osaka.lg.jp/kodomo/cmsfiles/contents/0000619/619626/6gaiyou177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I500"/>
  <sheetViews>
    <sheetView tabSelected="1" view="pageBreakPreview" topLeftCell="A46" zoomScale="85" zoomScaleNormal="85" zoomScaleSheetLayoutView="85" workbookViewId="0">
      <selection activeCell="G57" sqref="G57"/>
    </sheetView>
  </sheetViews>
  <sheetFormatPr defaultColWidth="8.625" defaultRowHeight="15" customHeight="1"/>
  <cols>
    <col min="1" max="1" width="3.75" style="170" customWidth="1"/>
    <col min="2" max="2" width="12.5" style="170" customWidth="1"/>
    <col min="3" max="3" width="23.75" style="171" customWidth="1"/>
    <col min="4" max="4" width="17.5" style="172" customWidth="1"/>
    <col min="5" max="5" width="12.5" style="168" customWidth="1" collapsed="1"/>
    <col min="6" max="6" width="12.5" style="98" customWidth="1"/>
    <col min="7" max="7" width="12.5" style="168" customWidth="1"/>
    <col min="8" max="8" width="6.25" style="167" customWidth="1"/>
    <col min="9" max="9" width="9.375" style="167" customWidth="1"/>
    <col min="10" max="16384" width="8.625" style="167"/>
  </cols>
  <sheetData>
    <row r="1" spans="1:9" ht="18" customHeight="1"/>
    <row r="2" spans="1:9" ht="18" customHeight="1"/>
    <row r="3" spans="1:9" ht="18" customHeight="1"/>
    <row r="4" spans="1:9" ht="18" customHeight="1"/>
    <row r="5" spans="1:9" ht="18" customHeight="1">
      <c r="A5" s="174" t="s">
        <v>10</v>
      </c>
      <c r="B5" s="175"/>
      <c r="C5" s="176"/>
      <c r="H5" s="283"/>
      <c r="I5" s="283"/>
    </row>
    <row r="6" spans="1:9" ht="15" customHeight="1">
      <c r="D6" s="177"/>
    </row>
    <row r="7" spans="1:9" ht="18" customHeight="1">
      <c r="A7" s="178" t="s">
        <v>427</v>
      </c>
      <c r="B7" s="179"/>
      <c r="C7" s="180"/>
      <c r="D7" s="177"/>
      <c r="F7" s="99"/>
      <c r="G7" s="99"/>
      <c r="I7" s="181" t="s">
        <v>535</v>
      </c>
    </row>
    <row r="8" spans="1:9" ht="10.5" customHeight="1">
      <c r="C8" s="182"/>
      <c r="D8" s="177"/>
      <c r="F8" s="99"/>
    </row>
    <row r="9" spans="1:9" ht="27" customHeight="1" thickBot="1">
      <c r="C9" s="182"/>
      <c r="D9" s="284" t="s">
        <v>9</v>
      </c>
      <c r="E9" s="284"/>
      <c r="F9" s="284"/>
      <c r="G9" s="183"/>
      <c r="I9" s="185" t="s">
        <v>3</v>
      </c>
    </row>
    <row r="10" spans="1:9" ht="15" customHeight="1">
      <c r="A10" s="186" t="s">
        <v>195</v>
      </c>
      <c r="B10" s="239" t="s">
        <v>530</v>
      </c>
      <c r="C10" s="285" t="s">
        <v>0</v>
      </c>
      <c r="D10" s="287" t="s">
        <v>531</v>
      </c>
      <c r="E10" s="239" t="s">
        <v>756</v>
      </c>
      <c r="F10" s="101" t="s">
        <v>757</v>
      </c>
      <c r="G10" s="239" t="s">
        <v>426</v>
      </c>
      <c r="H10" s="288" t="s">
        <v>2</v>
      </c>
      <c r="I10" s="289"/>
    </row>
    <row r="11" spans="1:9" ht="15" customHeight="1">
      <c r="A11" s="187" t="s">
        <v>1</v>
      </c>
      <c r="B11" s="238" t="s">
        <v>147</v>
      </c>
      <c r="C11" s="286"/>
      <c r="D11" s="286"/>
      <c r="E11" s="240" t="s">
        <v>527</v>
      </c>
      <c r="F11" s="240" t="s">
        <v>894</v>
      </c>
      <c r="G11" s="240" t="s">
        <v>532</v>
      </c>
      <c r="H11" s="290"/>
      <c r="I11" s="291"/>
    </row>
    <row r="12" spans="1:9" ht="15" customHeight="1">
      <c r="A12" s="251">
        <v>1</v>
      </c>
      <c r="B12" s="260" t="s">
        <v>148</v>
      </c>
      <c r="C12" s="292" t="s">
        <v>120</v>
      </c>
      <c r="D12" s="246" t="s">
        <v>203</v>
      </c>
      <c r="E12" s="95">
        <v>14616466</v>
      </c>
      <c r="F12" s="95">
        <v>15676194</v>
      </c>
      <c r="G12" s="105">
        <v>1059728</v>
      </c>
      <c r="H12" s="242" t="s">
        <v>11</v>
      </c>
      <c r="I12" s="188"/>
    </row>
    <row r="13" spans="1:9" ht="15" customHeight="1">
      <c r="A13" s="252"/>
      <c r="B13" s="261"/>
      <c r="C13" s="293"/>
      <c r="D13" s="247"/>
      <c r="E13" s="104">
        <v>14616466</v>
      </c>
      <c r="F13" s="104">
        <v>15676194</v>
      </c>
      <c r="G13" s="104">
        <v>1059728</v>
      </c>
      <c r="H13" s="248"/>
      <c r="I13" s="190"/>
    </row>
    <row r="14" spans="1:9" ht="15" customHeight="1">
      <c r="A14" s="266" t="s">
        <v>128</v>
      </c>
      <c r="B14" s="267"/>
      <c r="C14" s="267"/>
      <c r="D14" s="268"/>
      <c r="E14" s="103">
        <v>14616466</v>
      </c>
      <c r="F14" s="103">
        <v>15676194</v>
      </c>
      <c r="G14" s="103">
        <v>1059728</v>
      </c>
      <c r="H14" s="242"/>
      <c r="I14" s="191"/>
    </row>
    <row r="15" spans="1:9" ht="15" customHeight="1">
      <c r="A15" s="269"/>
      <c r="B15" s="270"/>
      <c r="C15" s="270"/>
      <c r="D15" s="271"/>
      <c r="E15" s="104">
        <v>14616466</v>
      </c>
      <c r="F15" s="104">
        <v>15676194</v>
      </c>
      <c r="G15" s="104">
        <v>1059728</v>
      </c>
      <c r="H15" s="248"/>
      <c r="I15" s="192"/>
    </row>
    <row r="16" spans="1:9" ht="15" customHeight="1">
      <c r="A16" s="251">
        <v>2</v>
      </c>
      <c r="B16" s="260" t="s">
        <v>196</v>
      </c>
      <c r="C16" s="282" t="s">
        <v>424</v>
      </c>
      <c r="D16" s="246" t="s">
        <v>572</v>
      </c>
      <c r="E16" s="105">
        <v>48470</v>
      </c>
      <c r="F16" s="105">
        <v>6348</v>
      </c>
      <c r="G16" s="105">
        <v>-42122</v>
      </c>
      <c r="H16" s="242"/>
      <c r="I16" s="193"/>
    </row>
    <row r="17" spans="1:9" ht="15" customHeight="1">
      <c r="A17" s="252"/>
      <c r="B17" s="261"/>
      <c r="C17" s="282"/>
      <c r="D17" s="247"/>
      <c r="E17" s="104">
        <v>48214</v>
      </c>
      <c r="F17" s="104">
        <v>6125</v>
      </c>
      <c r="G17" s="104">
        <v>-42089</v>
      </c>
      <c r="H17" s="248"/>
      <c r="I17" s="192"/>
    </row>
    <row r="18" spans="1:9" ht="15" customHeight="1">
      <c r="A18" s="251">
        <v>3</v>
      </c>
      <c r="B18" s="260" t="s">
        <v>196</v>
      </c>
      <c r="C18" s="273" t="s">
        <v>255</v>
      </c>
      <c r="D18" s="246" t="s">
        <v>573</v>
      </c>
      <c r="E18" s="95">
        <v>44596</v>
      </c>
      <c r="F18" s="95">
        <v>9888</v>
      </c>
      <c r="G18" s="105">
        <v>-34708</v>
      </c>
      <c r="H18" s="242" t="s">
        <v>11</v>
      </c>
      <c r="I18" s="188"/>
    </row>
    <row r="19" spans="1:9" ht="15" customHeight="1">
      <c r="A19" s="252"/>
      <c r="B19" s="261"/>
      <c r="C19" s="274"/>
      <c r="D19" s="280"/>
      <c r="E19" s="104">
        <v>43096</v>
      </c>
      <c r="F19" s="104">
        <v>9888</v>
      </c>
      <c r="G19" s="104">
        <v>-33208</v>
      </c>
      <c r="H19" s="248"/>
      <c r="I19" s="190"/>
    </row>
    <row r="20" spans="1:9" ht="15" customHeight="1">
      <c r="A20" s="251">
        <v>4</v>
      </c>
      <c r="B20" s="260" t="s">
        <v>196</v>
      </c>
      <c r="C20" s="273" t="s">
        <v>379</v>
      </c>
      <c r="D20" s="246" t="s">
        <v>573</v>
      </c>
      <c r="E20" s="95">
        <v>293820</v>
      </c>
      <c r="F20" s="95">
        <v>333179</v>
      </c>
      <c r="G20" s="105">
        <v>39359</v>
      </c>
      <c r="H20" s="242" t="s">
        <v>14</v>
      </c>
      <c r="I20" s="191">
        <v>333179</v>
      </c>
    </row>
    <row r="21" spans="1:9" ht="15" customHeight="1">
      <c r="A21" s="252"/>
      <c r="B21" s="261"/>
      <c r="C21" s="274"/>
      <c r="D21" s="280"/>
      <c r="E21" s="104">
        <v>284820</v>
      </c>
      <c r="F21" s="104">
        <v>333179</v>
      </c>
      <c r="G21" s="104">
        <v>48359</v>
      </c>
      <c r="H21" s="248"/>
      <c r="I21" s="192">
        <v>333179</v>
      </c>
    </row>
    <row r="22" spans="1:9" ht="15" customHeight="1">
      <c r="A22" s="251">
        <v>5</v>
      </c>
      <c r="B22" s="260" t="s">
        <v>196</v>
      </c>
      <c r="C22" s="273" t="s">
        <v>382</v>
      </c>
      <c r="D22" s="246" t="s">
        <v>573</v>
      </c>
      <c r="E22" s="95">
        <v>20613</v>
      </c>
      <c r="F22" s="95">
        <v>27551</v>
      </c>
      <c r="G22" s="105">
        <v>6938</v>
      </c>
      <c r="H22" s="242"/>
      <c r="I22" s="193"/>
    </row>
    <row r="23" spans="1:9" ht="15" customHeight="1">
      <c r="A23" s="252"/>
      <c r="B23" s="261"/>
      <c r="C23" s="274"/>
      <c r="D23" s="280"/>
      <c r="E23" s="104">
        <v>10180</v>
      </c>
      <c r="F23" s="104">
        <v>10800</v>
      </c>
      <c r="G23" s="104">
        <v>620</v>
      </c>
      <c r="H23" s="248"/>
      <c r="I23" s="192"/>
    </row>
    <row r="24" spans="1:9" ht="15" customHeight="1">
      <c r="A24" s="251">
        <v>6</v>
      </c>
      <c r="B24" s="260" t="s">
        <v>196</v>
      </c>
      <c r="C24" s="273" t="s">
        <v>864</v>
      </c>
      <c r="D24" s="246" t="s">
        <v>573</v>
      </c>
      <c r="E24" s="95">
        <v>21645</v>
      </c>
      <c r="F24" s="95">
        <v>10020</v>
      </c>
      <c r="G24" s="105">
        <v>-11625</v>
      </c>
      <c r="H24" s="242"/>
      <c r="I24" s="193"/>
    </row>
    <row r="25" spans="1:9" ht="15" customHeight="1">
      <c r="A25" s="252"/>
      <c r="B25" s="261"/>
      <c r="C25" s="274"/>
      <c r="D25" s="280"/>
      <c r="E25" s="104">
        <v>945</v>
      </c>
      <c r="F25" s="104">
        <v>420</v>
      </c>
      <c r="G25" s="104">
        <v>-525</v>
      </c>
      <c r="H25" s="248"/>
      <c r="I25" s="192"/>
    </row>
    <row r="26" spans="1:9" ht="15" customHeight="1">
      <c r="A26" s="251">
        <v>7</v>
      </c>
      <c r="B26" s="260" t="s">
        <v>196</v>
      </c>
      <c r="C26" s="273" t="s">
        <v>582</v>
      </c>
      <c r="D26" s="246" t="s">
        <v>573</v>
      </c>
      <c r="E26" s="95">
        <v>4561</v>
      </c>
      <c r="F26" s="95">
        <v>2229</v>
      </c>
      <c r="G26" s="105">
        <v>-2332</v>
      </c>
      <c r="H26" s="242"/>
      <c r="I26" s="193"/>
    </row>
    <row r="27" spans="1:9" ht="15" customHeight="1">
      <c r="A27" s="252"/>
      <c r="B27" s="261"/>
      <c r="C27" s="274"/>
      <c r="D27" s="280"/>
      <c r="E27" s="104">
        <v>1839</v>
      </c>
      <c r="F27" s="104">
        <v>1051</v>
      </c>
      <c r="G27" s="104">
        <v>-788</v>
      </c>
      <c r="H27" s="248"/>
      <c r="I27" s="192"/>
    </row>
    <row r="28" spans="1:9" ht="15" customHeight="1">
      <c r="A28" s="251">
        <v>8</v>
      </c>
      <c r="B28" s="260" t="s">
        <v>196</v>
      </c>
      <c r="C28" s="273" t="s">
        <v>830</v>
      </c>
      <c r="D28" s="246" t="s">
        <v>573</v>
      </c>
      <c r="E28" s="95">
        <v>40132</v>
      </c>
      <c r="F28" s="95">
        <v>38619</v>
      </c>
      <c r="G28" s="105">
        <v>-1513</v>
      </c>
      <c r="H28" s="242"/>
      <c r="I28" s="193"/>
    </row>
    <row r="29" spans="1:9" ht="15" customHeight="1">
      <c r="A29" s="252"/>
      <c r="B29" s="261"/>
      <c r="C29" s="274"/>
      <c r="D29" s="280"/>
      <c r="E29" s="104">
        <v>19926</v>
      </c>
      <c r="F29" s="104">
        <v>17907</v>
      </c>
      <c r="G29" s="104">
        <v>-2019</v>
      </c>
      <c r="H29" s="248"/>
      <c r="I29" s="192"/>
    </row>
    <row r="30" spans="1:9" ht="22.5" customHeight="1">
      <c r="A30" s="251">
        <v>9</v>
      </c>
      <c r="B30" s="260" t="s">
        <v>196</v>
      </c>
      <c r="C30" s="253" t="s">
        <v>450</v>
      </c>
      <c r="D30" s="278" t="s">
        <v>839</v>
      </c>
      <c r="E30" s="95">
        <v>99699</v>
      </c>
      <c r="F30" s="95">
        <v>88228</v>
      </c>
      <c r="G30" s="105">
        <v>-11471</v>
      </c>
      <c r="H30" s="242" t="s">
        <v>11</v>
      </c>
      <c r="I30" s="188"/>
    </row>
    <row r="31" spans="1:9" ht="22.5" customHeight="1">
      <c r="A31" s="252"/>
      <c r="B31" s="261"/>
      <c r="C31" s="254"/>
      <c r="D31" s="279"/>
      <c r="E31" s="97">
        <v>90099</v>
      </c>
      <c r="F31" s="97">
        <v>83268</v>
      </c>
      <c r="G31" s="97">
        <v>-6831</v>
      </c>
      <c r="H31" s="243"/>
      <c r="I31" s="194"/>
    </row>
    <row r="32" spans="1:9" ht="15" customHeight="1">
      <c r="A32" s="251">
        <v>10</v>
      </c>
      <c r="B32" s="260" t="s">
        <v>196</v>
      </c>
      <c r="C32" s="244" t="s">
        <v>324</v>
      </c>
      <c r="D32" s="278" t="s">
        <v>847</v>
      </c>
      <c r="E32" s="95">
        <v>208763</v>
      </c>
      <c r="F32" s="95">
        <v>208354</v>
      </c>
      <c r="G32" s="105">
        <v>-409</v>
      </c>
      <c r="H32" s="255" t="s">
        <v>11</v>
      </c>
      <c r="I32" s="193"/>
    </row>
    <row r="33" spans="1:9" ht="15" customHeight="1">
      <c r="A33" s="252"/>
      <c r="B33" s="261"/>
      <c r="C33" s="245"/>
      <c r="D33" s="281"/>
      <c r="E33" s="97">
        <v>173241</v>
      </c>
      <c r="F33" s="97">
        <v>176488</v>
      </c>
      <c r="G33" s="104">
        <v>3247</v>
      </c>
      <c r="H33" s="257"/>
      <c r="I33" s="192"/>
    </row>
    <row r="34" spans="1:9" ht="15" customHeight="1">
      <c r="A34" s="251">
        <v>11</v>
      </c>
      <c r="B34" s="260" t="s">
        <v>308</v>
      </c>
      <c r="C34" s="253" t="s">
        <v>328</v>
      </c>
      <c r="D34" s="278" t="s">
        <v>448</v>
      </c>
      <c r="E34" s="95">
        <v>158915</v>
      </c>
      <c r="F34" s="95">
        <v>157100</v>
      </c>
      <c r="G34" s="105">
        <v>-1815</v>
      </c>
      <c r="H34" s="242"/>
      <c r="I34" s="193"/>
    </row>
    <row r="35" spans="1:9" ht="15" customHeight="1">
      <c r="A35" s="252"/>
      <c r="B35" s="261"/>
      <c r="C35" s="254"/>
      <c r="D35" s="281"/>
      <c r="E35" s="97">
        <v>132837</v>
      </c>
      <c r="F35" s="97">
        <v>130507</v>
      </c>
      <c r="G35" s="104">
        <v>-2330</v>
      </c>
      <c r="H35" s="248"/>
      <c r="I35" s="192"/>
    </row>
    <row r="36" spans="1:9" ht="15" customHeight="1">
      <c r="A36" s="251">
        <v>12</v>
      </c>
      <c r="B36" s="260" t="s">
        <v>308</v>
      </c>
      <c r="C36" s="253" t="s">
        <v>874</v>
      </c>
      <c r="D36" s="278" t="s">
        <v>448</v>
      </c>
      <c r="E36" s="95">
        <v>35829</v>
      </c>
      <c r="F36" s="95">
        <v>38167</v>
      </c>
      <c r="G36" s="105">
        <v>2338</v>
      </c>
      <c r="H36" s="242"/>
      <c r="I36" s="193"/>
    </row>
    <row r="37" spans="1:9" ht="15" customHeight="1">
      <c r="A37" s="252"/>
      <c r="B37" s="261"/>
      <c r="C37" s="254"/>
      <c r="D37" s="281"/>
      <c r="E37" s="97">
        <v>30117</v>
      </c>
      <c r="F37" s="97">
        <v>31618</v>
      </c>
      <c r="G37" s="104">
        <v>1501</v>
      </c>
      <c r="H37" s="248"/>
      <c r="I37" s="192"/>
    </row>
    <row r="38" spans="1:9" ht="22.5" customHeight="1">
      <c r="A38" s="251">
        <v>13</v>
      </c>
      <c r="B38" s="260" t="s">
        <v>308</v>
      </c>
      <c r="C38" s="253" t="s">
        <v>760</v>
      </c>
      <c r="D38" s="278" t="s">
        <v>448</v>
      </c>
      <c r="E38" s="95">
        <v>0</v>
      </c>
      <c r="F38" s="95">
        <v>12</v>
      </c>
      <c r="G38" s="105">
        <v>12</v>
      </c>
      <c r="H38" s="242"/>
      <c r="I38" s="193"/>
    </row>
    <row r="39" spans="1:9" ht="22.5" customHeight="1">
      <c r="A39" s="252"/>
      <c r="B39" s="261"/>
      <c r="C39" s="254"/>
      <c r="D39" s="281"/>
      <c r="E39" s="97">
        <v>0</v>
      </c>
      <c r="F39" s="97">
        <v>12</v>
      </c>
      <c r="G39" s="104">
        <v>12</v>
      </c>
      <c r="H39" s="248"/>
      <c r="I39" s="192"/>
    </row>
    <row r="40" spans="1:9" ht="15" customHeight="1">
      <c r="A40" s="251">
        <v>14</v>
      </c>
      <c r="B40" s="260" t="s">
        <v>196</v>
      </c>
      <c r="C40" s="273" t="s">
        <v>758</v>
      </c>
      <c r="D40" s="246" t="s">
        <v>51</v>
      </c>
      <c r="E40" s="95">
        <v>126183</v>
      </c>
      <c r="F40" s="95">
        <v>124512</v>
      </c>
      <c r="G40" s="105">
        <v>-1671</v>
      </c>
      <c r="H40" s="242" t="s">
        <v>11</v>
      </c>
      <c r="I40" s="188"/>
    </row>
    <row r="41" spans="1:9" ht="15" customHeight="1">
      <c r="A41" s="252"/>
      <c r="B41" s="261"/>
      <c r="C41" s="274"/>
      <c r="D41" s="280"/>
      <c r="E41" s="104">
        <v>126183</v>
      </c>
      <c r="F41" s="104">
        <v>124512</v>
      </c>
      <c r="G41" s="104">
        <v>-1671</v>
      </c>
      <c r="H41" s="248"/>
      <c r="I41" s="190"/>
    </row>
    <row r="42" spans="1:9" ht="15" customHeight="1">
      <c r="A42" s="251">
        <v>15</v>
      </c>
      <c r="B42" s="260" t="s">
        <v>196</v>
      </c>
      <c r="C42" s="273" t="s">
        <v>334</v>
      </c>
      <c r="D42" s="246" t="s">
        <v>51</v>
      </c>
      <c r="E42" s="95">
        <v>254442</v>
      </c>
      <c r="F42" s="95">
        <v>301582</v>
      </c>
      <c r="G42" s="105">
        <v>47140</v>
      </c>
      <c r="H42" s="242" t="s">
        <v>14</v>
      </c>
      <c r="I42" s="191">
        <v>301285</v>
      </c>
    </row>
    <row r="43" spans="1:9" ht="15" customHeight="1">
      <c r="A43" s="252"/>
      <c r="B43" s="261"/>
      <c r="C43" s="274"/>
      <c r="D43" s="280"/>
      <c r="E43" s="104">
        <v>254442</v>
      </c>
      <c r="F43" s="104">
        <v>208796</v>
      </c>
      <c r="G43" s="104">
        <v>-45646</v>
      </c>
      <c r="H43" s="248"/>
      <c r="I43" s="195">
        <v>208499</v>
      </c>
    </row>
    <row r="44" spans="1:9" ht="15" customHeight="1">
      <c r="A44" s="251">
        <v>16</v>
      </c>
      <c r="B44" s="260" t="s">
        <v>196</v>
      </c>
      <c r="C44" s="273" t="s">
        <v>335</v>
      </c>
      <c r="D44" s="246" t="s">
        <v>51</v>
      </c>
      <c r="E44" s="95">
        <v>4362</v>
      </c>
      <c r="F44" s="95">
        <v>4758</v>
      </c>
      <c r="G44" s="105">
        <v>396</v>
      </c>
      <c r="H44" s="242" t="s">
        <v>11</v>
      </c>
      <c r="I44" s="188"/>
    </row>
    <row r="45" spans="1:9" ht="15" customHeight="1">
      <c r="A45" s="252"/>
      <c r="B45" s="261"/>
      <c r="C45" s="274"/>
      <c r="D45" s="280"/>
      <c r="E45" s="104">
        <v>1775</v>
      </c>
      <c r="F45" s="104">
        <v>2167</v>
      </c>
      <c r="G45" s="104">
        <v>392</v>
      </c>
      <c r="H45" s="248"/>
      <c r="I45" s="190"/>
    </row>
    <row r="46" spans="1:9" ht="15" customHeight="1">
      <c r="A46" s="251">
        <v>17</v>
      </c>
      <c r="B46" s="260" t="s">
        <v>196</v>
      </c>
      <c r="C46" s="273" t="s">
        <v>759</v>
      </c>
      <c r="D46" s="246" t="s">
        <v>51</v>
      </c>
      <c r="E46" s="95">
        <v>119</v>
      </c>
      <c r="F46" s="95">
        <v>132</v>
      </c>
      <c r="G46" s="105">
        <v>13</v>
      </c>
      <c r="H46" s="242" t="s">
        <v>11</v>
      </c>
      <c r="I46" s="188"/>
    </row>
    <row r="47" spans="1:9" ht="15" customHeight="1">
      <c r="A47" s="252"/>
      <c r="B47" s="261"/>
      <c r="C47" s="274"/>
      <c r="D47" s="280"/>
      <c r="E47" s="104">
        <v>119</v>
      </c>
      <c r="F47" s="104">
        <v>132</v>
      </c>
      <c r="G47" s="104">
        <v>13</v>
      </c>
      <c r="H47" s="248"/>
      <c r="I47" s="190"/>
    </row>
    <row r="48" spans="1:9" ht="15" customHeight="1">
      <c r="A48" s="251">
        <v>18</v>
      </c>
      <c r="B48" s="260" t="s">
        <v>196</v>
      </c>
      <c r="C48" s="273" t="s">
        <v>890</v>
      </c>
      <c r="D48" s="246" t="s">
        <v>51</v>
      </c>
      <c r="E48" s="95">
        <v>0</v>
      </c>
      <c r="F48" s="95">
        <v>61629</v>
      </c>
      <c r="G48" s="105">
        <v>61629</v>
      </c>
      <c r="H48" s="242" t="s">
        <v>11</v>
      </c>
      <c r="I48" s="188"/>
    </row>
    <row r="49" spans="1:9" ht="15" customHeight="1">
      <c r="A49" s="252"/>
      <c r="B49" s="261"/>
      <c r="C49" s="274"/>
      <c r="D49" s="280"/>
      <c r="E49" s="104">
        <v>0</v>
      </c>
      <c r="F49" s="104">
        <v>61629</v>
      </c>
      <c r="G49" s="104">
        <v>61629</v>
      </c>
      <c r="H49" s="248"/>
      <c r="I49" s="190"/>
    </row>
    <row r="50" spans="1:9" ht="15" customHeight="1">
      <c r="A50" s="251">
        <v>19</v>
      </c>
      <c r="B50" s="260" t="s">
        <v>387</v>
      </c>
      <c r="C50" s="262" t="s">
        <v>526</v>
      </c>
      <c r="D50" s="258" t="s">
        <v>414</v>
      </c>
      <c r="E50" s="95">
        <v>7392</v>
      </c>
      <c r="F50" s="95">
        <v>8490</v>
      </c>
      <c r="G50" s="95">
        <v>1098</v>
      </c>
      <c r="H50" s="235"/>
      <c r="I50" s="188"/>
    </row>
    <row r="51" spans="1:9" ht="15" customHeight="1">
      <c r="A51" s="252"/>
      <c r="B51" s="261"/>
      <c r="C51" s="263"/>
      <c r="D51" s="259"/>
      <c r="E51" s="104">
        <v>4210</v>
      </c>
      <c r="F51" s="104">
        <v>5604</v>
      </c>
      <c r="G51" s="104">
        <v>1394</v>
      </c>
      <c r="H51" s="237"/>
      <c r="I51" s="194"/>
    </row>
    <row r="52" spans="1:9" ht="15" customHeight="1">
      <c r="A52" s="251">
        <v>20</v>
      </c>
      <c r="B52" s="260" t="s">
        <v>387</v>
      </c>
      <c r="C52" s="262" t="s">
        <v>407</v>
      </c>
      <c r="D52" s="258" t="s">
        <v>572</v>
      </c>
      <c r="E52" s="95">
        <v>8585</v>
      </c>
      <c r="F52" s="95">
        <v>9281</v>
      </c>
      <c r="G52" s="105">
        <v>696</v>
      </c>
      <c r="H52" s="235"/>
      <c r="I52" s="188"/>
    </row>
    <row r="53" spans="1:9" ht="15" customHeight="1">
      <c r="A53" s="252"/>
      <c r="B53" s="261"/>
      <c r="C53" s="263"/>
      <c r="D53" s="259"/>
      <c r="E53" s="104">
        <v>8118</v>
      </c>
      <c r="F53" s="104">
        <v>8814</v>
      </c>
      <c r="G53" s="104">
        <v>696</v>
      </c>
      <c r="H53" s="237"/>
      <c r="I53" s="194"/>
    </row>
    <row r="54" spans="1:9" ht="15" customHeight="1">
      <c r="A54" s="251">
        <v>21</v>
      </c>
      <c r="B54" s="260" t="s">
        <v>196</v>
      </c>
      <c r="C54" s="244" t="s">
        <v>875</v>
      </c>
      <c r="D54" s="246" t="s">
        <v>840</v>
      </c>
      <c r="E54" s="95">
        <v>16969</v>
      </c>
      <c r="F54" s="95">
        <v>19901</v>
      </c>
      <c r="G54" s="105">
        <v>2932</v>
      </c>
      <c r="H54" s="242" t="s">
        <v>11</v>
      </c>
      <c r="I54" s="188"/>
    </row>
    <row r="55" spans="1:9" ht="15" customHeight="1">
      <c r="A55" s="252"/>
      <c r="B55" s="261"/>
      <c r="C55" s="245"/>
      <c r="D55" s="247"/>
      <c r="E55" s="104">
        <v>8485</v>
      </c>
      <c r="F55" s="104">
        <v>9951</v>
      </c>
      <c r="G55" s="104">
        <v>1466</v>
      </c>
      <c r="H55" s="248"/>
      <c r="I55" s="190"/>
    </row>
    <row r="56" spans="1:9" ht="15" customHeight="1">
      <c r="A56" s="251">
        <v>22</v>
      </c>
      <c r="B56" s="260" t="s">
        <v>196</v>
      </c>
      <c r="C56" s="273" t="s">
        <v>378</v>
      </c>
      <c r="D56" s="246" t="s">
        <v>31</v>
      </c>
      <c r="E56" s="103">
        <v>389247</v>
      </c>
      <c r="F56" s="103">
        <v>415007</v>
      </c>
      <c r="G56" s="105">
        <v>25760</v>
      </c>
      <c r="H56" s="242" t="s">
        <v>14</v>
      </c>
      <c r="I56" s="191">
        <v>399405</v>
      </c>
    </row>
    <row r="57" spans="1:9" ht="15" customHeight="1">
      <c r="A57" s="252"/>
      <c r="B57" s="261"/>
      <c r="C57" s="274"/>
      <c r="D57" s="247"/>
      <c r="E57" s="104">
        <v>261306</v>
      </c>
      <c r="F57" s="104">
        <v>278527</v>
      </c>
      <c r="G57" s="97">
        <v>17221</v>
      </c>
      <c r="H57" s="248"/>
      <c r="I57" s="192">
        <v>266278</v>
      </c>
    </row>
    <row r="58" spans="1:9" ht="15" customHeight="1">
      <c r="A58" s="251">
        <v>23</v>
      </c>
      <c r="B58" s="260" t="s">
        <v>196</v>
      </c>
      <c r="C58" s="244" t="s">
        <v>77</v>
      </c>
      <c r="D58" s="246" t="s">
        <v>205</v>
      </c>
      <c r="E58" s="95">
        <v>23517</v>
      </c>
      <c r="F58" s="95">
        <v>25867</v>
      </c>
      <c r="G58" s="105">
        <v>2350</v>
      </c>
      <c r="H58" s="242" t="s">
        <v>11</v>
      </c>
      <c r="I58" s="188"/>
    </row>
    <row r="59" spans="1:9" s="189" customFormat="1" ht="15" customHeight="1">
      <c r="A59" s="252"/>
      <c r="B59" s="261"/>
      <c r="C59" s="245"/>
      <c r="D59" s="247"/>
      <c r="E59" s="104">
        <v>23517</v>
      </c>
      <c r="F59" s="104">
        <v>25867</v>
      </c>
      <c r="G59" s="196">
        <v>2350</v>
      </c>
      <c r="H59" s="248"/>
      <c r="I59" s="190"/>
    </row>
    <row r="60" spans="1:9" ht="15" customHeight="1">
      <c r="A60" s="251">
        <v>24</v>
      </c>
      <c r="B60" s="264" t="s">
        <v>196</v>
      </c>
      <c r="C60" s="262" t="s">
        <v>763</v>
      </c>
      <c r="D60" s="265" t="s">
        <v>413</v>
      </c>
      <c r="E60" s="95">
        <v>300849</v>
      </c>
      <c r="F60" s="95">
        <v>331245</v>
      </c>
      <c r="G60" s="112">
        <v>30396</v>
      </c>
      <c r="H60" s="243"/>
      <c r="I60" s="197"/>
    </row>
    <row r="61" spans="1:9" ht="15" customHeight="1">
      <c r="A61" s="252"/>
      <c r="B61" s="261"/>
      <c r="C61" s="263"/>
      <c r="D61" s="259"/>
      <c r="E61" s="104">
        <v>300849</v>
      </c>
      <c r="F61" s="104">
        <v>331245</v>
      </c>
      <c r="G61" s="198">
        <v>30396</v>
      </c>
      <c r="H61" s="248"/>
      <c r="I61" s="192"/>
    </row>
    <row r="62" spans="1:9" ht="15" customHeight="1">
      <c r="A62" s="251">
        <v>25</v>
      </c>
      <c r="B62" s="264" t="s">
        <v>196</v>
      </c>
      <c r="C62" s="262" t="s">
        <v>273</v>
      </c>
      <c r="D62" s="265" t="s">
        <v>413</v>
      </c>
      <c r="E62" s="95">
        <v>87424</v>
      </c>
      <c r="F62" s="95">
        <v>664003</v>
      </c>
      <c r="G62" s="112">
        <v>576579</v>
      </c>
      <c r="H62" s="243"/>
      <c r="I62" s="197"/>
    </row>
    <row r="63" spans="1:9" ht="15" customHeight="1">
      <c r="A63" s="252"/>
      <c r="B63" s="261"/>
      <c r="C63" s="263"/>
      <c r="D63" s="259"/>
      <c r="E63" s="104">
        <v>84752</v>
      </c>
      <c r="F63" s="104">
        <v>664003</v>
      </c>
      <c r="G63" s="198">
        <v>579251</v>
      </c>
      <c r="H63" s="248"/>
      <c r="I63" s="192"/>
    </row>
    <row r="64" spans="1:9" ht="15" customHeight="1">
      <c r="A64" s="251">
        <v>26</v>
      </c>
      <c r="B64" s="264" t="s">
        <v>196</v>
      </c>
      <c r="C64" s="262" t="s">
        <v>764</v>
      </c>
      <c r="D64" s="265" t="s">
        <v>138</v>
      </c>
      <c r="E64" s="95">
        <v>49053</v>
      </c>
      <c r="F64" s="95">
        <v>64766</v>
      </c>
      <c r="G64" s="112">
        <v>15713</v>
      </c>
      <c r="H64" s="243"/>
      <c r="I64" s="197"/>
    </row>
    <row r="65" spans="1:9" ht="15" customHeight="1">
      <c r="A65" s="252"/>
      <c r="B65" s="261"/>
      <c r="C65" s="263"/>
      <c r="D65" s="259"/>
      <c r="E65" s="104">
        <v>49053</v>
      </c>
      <c r="F65" s="104">
        <v>64766</v>
      </c>
      <c r="G65" s="198">
        <v>15713</v>
      </c>
      <c r="H65" s="248"/>
      <c r="I65" s="192"/>
    </row>
    <row r="66" spans="1:9" ht="15" customHeight="1">
      <c r="A66" s="251">
        <v>27</v>
      </c>
      <c r="B66" s="260" t="s">
        <v>196</v>
      </c>
      <c r="C66" s="262" t="s">
        <v>275</v>
      </c>
      <c r="D66" s="258" t="s">
        <v>138</v>
      </c>
      <c r="E66" s="95">
        <v>0</v>
      </c>
      <c r="F66" s="95">
        <v>7784</v>
      </c>
      <c r="G66" s="105">
        <v>7784</v>
      </c>
      <c r="H66" s="242"/>
      <c r="I66" s="193"/>
    </row>
    <row r="67" spans="1:9" ht="15" customHeight="1">
      <c r="A67" s="252"/>
      <c r="B67" s="261"/>
      <c r="C67" s="263"/>
      <c r="D67" s="259"/>
      <c r="E67" s="104">
        <v>0</v>
      </c>
      <c r="F67" s="104">
        <v>7784</v>
      </c>
      <c r="G67" s="198">
        <v>7784</v>
      </c>
      <c r="H67" s="248"/>
      <c r="I67" s="192"/>
    </row>
    <row r="68" spans="1:9" ht="15" customHeight="1">
      <c r="A68" s="251">
        <v>28</v>
      </c>
      <c r="B68" s="260" t="s">
        <v>196</v>
      </c>
      <c r="C68" s="262" t="s">
        <v>765</v>
      </c>
      <c r="D68" s="258" t="s">
        <v>138</v>
      </c>
      <c r="E68" s="95">
        <v>4229</v>
      </c>
      <c r="F68" s="95">
        <v>4860</v>
      </c>
      <c r="G68" s="105">
        <v>631</v>
      </c>
      <c r="H68" s="242"/>
      <c r="I68" s="193"/>
    </row>
    <row r="69" spans="1:9" ht="15" customHeight="1">
      <c r="A69" s="252"/>
      <c r="B69" s="261"/>
      <c r="C69" s="263"/>
      <c r="D69" s="259"/>
      <c r="E69" s="104">
        <v>4229</v>
      </c>
      <c r="F69" s="104">
        <v>4860</v>
      </c>
      <c r="G69" s="198">
        <v>631</v>
      </c>
      <c r="H69" s="248"/>
      <c r="I69" s="192"/>
    </row>
    <row r="70" spans="1:9" ht="15" customHeight="1">
      <c r="A70" s="251">
        <v>29</v>
      </c>
      <c r="B70" s="264" t="s">
        <v>196</v>
      </c>
      <c r="C70" s="262" t="s">
        <v>762</v>
      </c>
      <c r="D70" s="265" t="s">
        <v>856</v>
      </c>
      <c r="E70" s="95">
        <v>207519</v>
      </c>
      <c r="F70" s="95">
        <v>598536</v>
      </c>
      <c r="G70" s="112">
        <v>391017</v>
      </c>
      <c r="H70" s="243"/>
      <c r="I70" s="197"/>
    </row>
    <row r="71" spans="1:9" ht="15" customHeight="1">
      <c r="A71" s="252"/>
      <c r="B71" s="261"/>
      <c r="C71" s="263"/>
      <c r="D71" s="259"/>
      <c r="E71" s="104">
        <v>155632</v>
      </c>
      <c r="F71" s="104">
        <v>451849</v>
      </c>
      <c r="G71" s="198">
        <v>296217</v>
      </c>
      <c r="H71" s="248"/>
      <c r="I71" s="192"/>
    </row>
    <row r="72" spans="1:9" ht="15" customHeight="1">
      <c r="A72" s="251">
        <v>30</v>
      </c>
      <c r="B72" s="260" t="s">
        <v>196</v>
      </c>
      <c r="C72" s="262" t="s">
        <v>827</v>
      </c>
      <c r="D72" s="246" t="s">
        <v>829</v>
      </c>
      <c r="E72" s="105">
        <v>55305</v>
      </c>
      <c r="F72" s="105">
        <v>20217</v>
      </c>
      <c r="G72" s="105">
        <v>-35088</v>
      </c>
      <c r="H72" s="199"/>
      <c r="I72" s="200"/>
    </row>
    <row r="73" spans="1:9" ht="15" customHeight="1">
      <c r="A73" s="252"/>
      <c r="B73" s="261"/>
      <c r="C73" s="263"/>
      <c r="D73" s="247"/>
      <c r="E73" s="104">
        <v>6305</v>
      </c>
      <c r="F73" s="104">
        <v>2217</v>
      </c>
      <c r="G73" s="104">
        <v>-4088</v>
      </c>
      <c r="H73" s="241"/>
      <c r="I73" s="201"/>
    </row>
    <row r="74" spans="1:9" ht="15" customHeight="1">
      <c r="A74" s="251">
        <v>31</v>
      </c>
      <c r="B74" s="260" t="s">
        <v>196</v>
      </c>
      <c r="C74" s="262" t="s">
        <v>831</v>
      </c>
      <c r="D74" s="246" t="s">
        <v>821</v>
      </c>
      <c r="E74" s="105">
        <v>561</v>
      </c>
      <c r="F74" s="105">
        <v>6280</v>
      </c>
      <c r="G74" s="105">
        <v>5719</v>
      </c>
      <c r="H74" s="199"/>
      <c r="I74" s="200"/>
    </row>
    <row r="75" spans="1:9" ht="15" customHeight="1">
      <c r="A75" s="252"/>
      <c r="B75" s="261"/>
      <c r="C75" s="263"/>
      <c r="D75" s="247"/>
      <c r="E75" s="104">
        <v>561</v>
      </c>
      <c r="F75" s="104">
        <v>6280</v>
      </c>
      <c r="G75" s="104">
        <v>5719</v>
      </c>
      <c r="H75" s="241"/>
      <c r="I75" s="201"/>
    </row>
    <row r="76" spans="1:9" ht="15" customHeight="1">
      <c r="A76" s="251">
        <v>32</v>
      </c>
      <c r="B76" s="260" t="s">
        <v>196</v>
      </c>
      <c r="C76" s="262" t="s">
        <v>832</v>
      </c>
      <c r="D76" s="246" t="s">
        <v>203</v>
      </c>
      <c r="E76" s="105">
        <v>193</v>
      </c>
      <c r="F76" s="105">
        <v>20834</v>
      </c>
      <c r="G76" s="105">
        <v>20641</v>
      </c>
      <c r="H76" s="199"/>
      <c r="I76" s="200"/>
    </row>
    <row r="77" spans="1:9" ht="15" customHeight="1">
      <c r="A77" s="252"/>
      <c r="B77" s="261"/>
      <c r="C77" s="263"/>
      <c r="D77" s="247"/>
      <c r="E77" s="104">
        <v>193</v>
      </c>
      <c r="F77" s="104">
        <v>2834</v>
      </c>
      <c r="G77" s="104">
        <v>2641</v>
      </c>
      <c r="H77" s="241"/>
      <c r="I77" s="201"/>
    </row>
    <row r="78" spans="1:9" ht="15" customHeight="1">
      <c r="A78" s="251">
        <v>33</v>
      </c>
      <c r="B78" s="260" t="s">
        <v>196</v>
      </c>
      <c r="C78" s="244" t="s">
        <v>761</v>
      </c>
      <c r="D78" s="246" t="s">
        <v>858</v>
      </c>
      <c r="E78" s="95">
        <v>16613</v>
      </c>
      <c r="F78" s="95">
        <v>14031</v>
      </c>
      <c r="G78" s="105">
        <v>-2582</v>
      </c>
      <c r="H78" s="242" t="s">
        <v>11</v>
      </c>
      <c r="I78" s="188"/>
    </row>
    <row r="79" spans="1:9" s="189" customFormat="1" ht="15" customHeight="1">
      <c r="A79" s="252"/>
      <c r="B79" s="261"/>
      <c r="C79" s="245"/>
      <c r="D79" s="247"/>
      <c r="E79" s="104">
        <v>7731</v>
      </c>
      <c r="F79" s="104">
        <v>-4521</v>
      </c>
      <c r="G79" s="196">
        <v>-12252</v>
      </c>
      <c r="H79" s="248"/>
      <c r="I79" s="190"/>
    </row>
    <row r="80" spans="1:9" ht="15" customHeight="1">
      <c r="A80" s="251">
        <v>34</v>
      </c>
      <c r="B80" s="260" t="s">
        <v>196</v>
      </c>
      <c r="C80" s="272" t="s">
        <v>876</v>
      </c>
      <c r="D80" s="280" t="s">
        <v>574</v>
      </c>
      <c r="E80" s="105">
        <v>23745</v>
      </c>
      <c r="F80" s="105">
        <v>27123</v>
      </c>
      <c r="G80" s="105">
        <v>3378</v>
      </c>
      <c r="H80" s="199"/>
      <c r="I80" s="200"/>
    </row>
    <row r="81" spans="1:9" ht="15" customHeight="1">
      <c r="A81" s="252"/>
      <c r="B81" s="261"/>
      <c r="C81" s="263"/>
      <c r="D81" s="247"/>
      <c r="E81" s="97">
        <v>23745</v>
      </c>
      <c r="F81" s="97">
        <v>27123</v>
      </c>
      <c r="G81" s="97">
        <v>3378</v>
      </c>
      <c r="H81" s="241"/>
      <c r="I81" s="201"/>
    </row>
    <row r="82" spans="1:9" ht="15" customHeight="1">
      <c r="A82" s="251">
        <v>35</v>
      </c>
      <c r="B82" s="260" t="s">
        <v>196</v>
      </c>
      <c r="C82" s="273" t="s">
        <v>76</v>
      </c>
      <c r="D82" s="275" t="s">
        <v>895</v>
      </c>
      <c r="E82" s="95">
        <v>315887</v>
      </c>
      <c r="F82" s="95">
        <v>348624</v>
      </c>
      <c r="G82" s="95">
        <v>32737</v>
      </c>
      <c r="H82" s="242" t="s">
        <v>11</v>
      </c>
      <c r="I82" s="188"/>
    </row>
    <row r="83" spans="1:9" ht="15" customHeight="1">
      <c r="A83" s="252"/>
      <c r="B83" s="261"/>
      <c r="C83" s="274"/>
      <c r="D83" s="276"/>
      <c r="E83" s="104">
        <v>291723</v>
      </c>
      <c r="F83" s="104">
        <v>316057</v>
      </c>
      <c r="G83" s="104">
        <v>24334</v>
      </c>
      <c r="H83" s="243"/>
      <c r="I83" s="190"/>
    </row>
    <row r="84" spans="1:9" ht="15" customHeight="1">
      <c r="A84" s="251">
        <v>36</v>
      </c>
      <c r="B84" s="264" t="s">
        <v>308</v>
      </c>
      <c r="C84" s="277" t="s">
        <v>599</v>
      </c>
      <c r="D84" s="246" t="s">
        <v>574</v>
      </c>
      <c r="E84" s="95">
        <v>2119335</v>
      </c>
      <c r="F84" s="95">
        <v>2393960</v>
      </c>
      <c r="G84" s="105">
        <v>274625</v>
      </c>
      <c r="H84" s="242" t="s">
        <v>11</v>
      </c>
      <c r="I84" s="188"/>
    </row>
    <row r="85" spans="1:9" ht="15" customHeight="1">
      <c r="A85" s="252"/>
      <c r="B85" s="261"/>
      <c r="C85" s="254"/>
      <c r="D85" s="247"/>
      <c r="E85" s="97">
        <v>2119335</v>
      </c>
      <c r="F85" s="97">
        <v>2393960</v>
      </c>
      <c r="G85" s="104">
        <v>274625</v>
      </c>
      <c r="H85" s="248"/>
      <c r="I85" s="190"/>
    </row>
    <row r="86" spans="1:9" ht="15" customHeight="1">
      <c r="A86" s="251">
        <v>37</v>
      </c>
      <c r="B86" s="260" t="s">
        <v>196</v>
      </c>
      <c r="C86" s="262" t="s">
        <v>826</v>
      </c>
      <c r="D86" s="246" t="s">
        <v>828</v>
      </c>
      <c r="E86" s="105">
        <v>31907</v>
      </c>
      <c r="F86" s="105">
        <v>0</v>
      </c>
      <c r="G86" s="105">
        <v>-31907</v>
      </c>
      <c r="H86" s="199"/>
      <c r="I86" s="200"/>
    </row>
    <row r="87" spans="1:9" ht="15" customHeight="1">
      <c r="A87" s="252"/>
      <c r="B87" s="261"/>
      <c r="C87" s="263"/>
      <c r="D87" s="247"/>
      <c r="E87" s="104">
        <v>31907</v>
      </c>
      <c r="F87" s="104">
        <v>0</v>
      </c>
      <c r="G87" s="104">
        <v>-31907</v>
      </c>
      <c r="H87" s="241"/>
      <c r="I87" s="201"/>
    </row>
    <row r="88" spans="1:9" ht="22.5" customHeight="1">
      <c r="A88" s="251">
        <v>38</v>
      </c>
      <c r="B88" s="260" t="s">
        <v>196</v>
      </c>
      <c r="C88" s="273" t="s">
        <v>554</v>
      </c>
      <c r="D88" s="246" t="s">
        <v>840</v>
      </c>
      <c r="E88" s="95">
        <v>143100</v>
      </c>
      <c r="F88" s="95">
        <v>0</v>
      </c>
      <c r="G88" s="95">
        <v>-143100</v>
      </c>
      <c r="H88" s="242" t="s">
        <v>11</v>
      </c>
      <c r="I88" s="188"/>
    </row>
    <row r="89" spans="1:9" ht="22.5" customHeight="1">
      <c r="A89" s="252"/>
      <c r="B89" s="261"/>
      <c r="C89" s="274"/>
      <c r="D89" s="247"/>
      <c r="E89" s="104">
        <v>71550</v>
      </c>
      <c r="F89" s="104">
        <v>0</v>
      </c>
      <c r="G89" s="104">
        <v>-71550</v>
      </c>
      <c r="H89" s="243"/>
      <c r="I89" s="190"/>
    </row>
    <row r="90" spans="1:9" ht="15" customHeight="1">
      <c r="A90" s="266" t="s">
        <v>222</v>
      </c>
      <c r="B90" s="267"/>
      <c r="C90" s="267"/>
      <c r="D90" s="268"/>
      <c r="E90" s="202">
        <v>5163579</v>
      </c>
      <c r="F90" s="202">
        <v>6393117</v>
      </c>
      <c r="G90" s="202">
        <v>1229538</v>
      </c>
      <c r="H90" s="242"/>
      <c r="I90" s="191"/>
    </row>
    <row r="91" spans="1:9" ht="15" customHeight="1">
      <c r="A91" s="269"/>
      <c r="B91" s="270"/>
      <c r="C91" s="270"/>
      <c r="D91" s="271"/>
      <c r="E91" s="104">
        <v>4671034</v>
      </c>
      <c r="F91" s="104">
        <v>5795719</v>
      </c>
      <c r="G91" s="104">
        <v>1124685</v>
      </c>
      <c r="H91" s="248"/>
      <c r="I91" s="94"/>
    </row>
    <row r="92" spans="1:9" ht="15" customHeight="1">
      <c r="A92" s="251">
        <v>39</v>
      </c>
      <c r="B92" s="260" t="s">
        <v>736</v>
      </c>
      <c r="C92" s="253" t="s">
        <v>55</v>
      </c>
      <c r="D92" s="246" t="s">
        <v>574</v>
      </c>
      <c r="E92" s="95">
        <v>27559</v>
      </c>
      <c r="F92" s="95">
        <v>28254</v>
      </c>
      <c r="G92" s="105">
        <v>695</v>
      </c>
      <c r="H92" s="242" t="s">
        <v>11</v>
      </c>
      <c r="I92" s="188"/>
    </row>
    <row r="93" spans="1:9" ht="15" customHeight="1">
      <c r="A93" s="252"/>
      <c r="B93" s="261"/>
      <c r="C93" s="254"/>
      <c r="D93" s="247"/>
      <c r="E93" s="104">
        <v>0</v>
      </c>
      <c r="F93" s="104">
        <v>0</v>
      </c>
      <c r="G93" s="104">
        <v>0</v>
      </c>
      <c r="H93" s="248"/>
      <c r="I93" s="190"/>
    </row>
    <row r="94" spans="1:9" ht="15" customHeight="1">
      <c r="A94" s="266" t="s">
        <v>737</v>
      </c>
      <c r="B94" s="267"/>
      <c r="C94" s="267"/>
      <c r="D94" s="268"/>
      <c r="E94" s="95">
        <v>27559</v>
      </c>
      <c r="F94" s="95">
        <v>28254</v>
      </c>
      <c r="G94" s="95">
        <v>695</v>
      </c>
      <c r="H94" s="242"/>
      <c r="I94" s="191"/>
    </row>
    <row r="95" spans="1:9" ht="15" customHeight="1">
      <c r="A95" s="269"/>
      <c r="B95" s="270"/>
      <c r="C95" s="270"/>
      <c r="D95" s="271"/>
      <c r="E95" s="97">
        <v>0</v>
      </c>
      <c r="F95" s="97">
        <v>0</v>
      </c>
      <c r="G95" s="97">
        <v>0</v>
      </c>
      <c r="H95" s="248"/>
      <c r="I95" s="192"/>
    </row>
    <row r="96" spans="1:9" ht="15" customHeight="1">
      <c r="A96" s="251">
        <v>40</v>
      </c>
      <c r="B96" s="260" t="s">
        <v>223</v>
      </c>
      <c r="C96" s="253" t="s">
        <v>190</v>
      </c>
      <c r="D96" s="258" t="s">
        <v>840</v>
      </c>
      <c r="E96" s="95">
        <v>86740516</v>
      </c>
      <c r="F96" s="95">
        <v>96083730</v>
      </c>
      <c r="G96" s="105">
        <v>9343214</v>
      </c>
      <c r="H96" s="256" t="s">
        <v>11</v>
      </c>
      <c r="I96" s="188"/>
    </row>
    <row r="97" spans="1:9" ht="15" customHeight="1">
      <c r="A97" s="252"/>
      <c r="B97" s="261"/>
      <c r="C97" s="254"/>
      <c r="D97" s="259"/>
      <c r="E97" s="97">
        <v>27143990</v>
      </c>
      <c r="F97" s="97">
        <v>31812712</v>
      </c>
      <c r="G97" s="104">
        <v>4668722</v>
      </c>
      <c r="H97" s="257"/>
      <c r="I97" s="190"/>
    </row>
    <row r="98" spans="1:9" ht="15" customHeight="1">
      <c r="A98" s="251">
        <v>41</v>
      </c>
      <c r="B98" s="260" t="s">
        <v>149</v>
      </c>
      <c r="C98" s="253" t="s">
        <v>597</v>
      </c>
      <c r="D98" s="246" t="s">
        <v>771</v>
      </c>
      <c r="E98" s="95">
        <v>3967814</v>
      </c>
      <c r="F98" s="95">
        <v>3346791</v>
      </c>
      <c r="G98" s="105">
        <v>-621023</v>
      </c>
      <c r="H98" s="255" t="s">
        <v>11</v>
      </c>
      <c r="I98" s="188"/>
    </row>
    <row r="99" spans="1:9" ht="15" customHeight="1">
      <c r="A99" s="252"/>
      <c r="B99" s="261"/>
      <c r="C99" s="254"/>
      <c r="D99" s="247"/>
      <c r="E99" s="104">
        <v>988965</v>
      </c>
      <c r="F99" s="104">
        <v>833501</v>
      </c>
      <c r="G99" s="104">
        <v>-155464</v>
      </c>
      <c r="H99" s="257"/>
      <c r="I99" s="190"/>
    </row>
    <row r="100" spans="1:9" ht="15" customHeight="1">
      <c r="A100" s="251">
        <v>42</v>
      </c>
      <c r="B100" s="260" t="s">
        <v>223</v>
      </c>
      <c r="C100" s="253" t="s">
        <v>69</v>
      </c>
      <c r="D100" s="258" t="s">
        <v>771</v>
      </c>
      <c r="E100" s="95">
        <v>3220615</v>
      </c>
      <c r="F100" s="95">
        <v>7217405</v>
      </c>
      <c r="G100" s="105">
        <v>3996790</v>
      </c>
      <c r="H100" s="255"/>
      <c r="I100" s="193"/>
    </row>
    <row r="101" spans="1:9" ht="15" customHeight="1">
      <c r="A101" s="252"/>
      <c r="B101" s="261"/>
      <c r="C101" s="254"/>
      <c r="D101" s="259"/>
      <c r="E101" s="97">
        <v>714628</v>
      </c>
      <c r="F101" s="97">
        <v>1472755</v>
      </c>
      <c r="G101" s="104">
        <v>758127</v>
      </c>
      <c r="H101" s="257"/>
      <c r="I101" s="192"/>
    </row>
    <row r="102" spans="1:9" ht="15" customHeight="1">
      <c r="A102" s="251">
        <v>43</v>
      </c>
      <c r="B102" s="260" t="s">
        <v>223</v>
      </c>
      <c r="C102" s="253" t="s">
        <v>158</v>
      </c>
      <c r="D102" s="246" t="s">
        <v>840</v>
      </c>
      <c r="E102" s="95">
        <v>92687</v>
      </c>
      <c r="F102" s="95">
        <v>105288</v>
      </c>
      <c r="G102" s="112">
        <v>12601</v>
      </c>
      <c r="H102" s="242"/>
      <c r="I102" s="193"/>
    </row>
    <row r="103" spans="1:9" ht="15" customHeight="1">
      <c r="A103" s="252"/>
      <c r="B103" s="261"/>
      <c r="C103" s="254"/>
      <c r="D103" s="247"/>
      <c r="E103" s="104">
        <v>61347</v>
      </c>
      <c r="F103" s="104">
        <v>68662</v>
      </c>
      <c r="G103" s="97">
        <v>7315</v>
      </c>
      <c r="H103" s="248"/>
      <c r="I103" s="192"/>
    </row>
    <row r="104" spans="1:9" ht="15" customHeight="1">
      <c r="A104" s="251">
        <v>44</v>
      </c>
      <c r="B104" s="260" t="s">
        <v>223</v>
      </c>
      <c r="C104" s="253" t="s">
        <v>277</v>
      </c>
      <c r="D104" s="246" t="s">
        <v>841</v>
      </c>
      <c r="E104" s="95">
        <v>4649870</v>
      </c>
      <c r="F104" s="95">
        <v>10140401</v>
      </c>
      <c r="G104" s="95">
        <v>5490531</v>
      </c>
      <c r="H104" s="242" t="s">
        <v>11</v>
      </c>
      <c r="I104" s="188"/>
    </row>
    <row r="105" spans="1:9" ht="15" customHeight="1">
      <c r="A105" s="252"/>
      <c r="B105" s="261"/>
      <c r="C105" s="254"/>
      <c r="D105" s="247"/>
      <c r="E105" s="97">
        <v>2668021</v>
      </c>
      <c r="F105" s="97">
        <v>7873901</v>
      </c>
      <c r="G105" s="97">
        <v>5205880</v>
      </c>
      <c r="H105" s="248"/>
      <c r="I105" s="190"/>
    </row>
    <row r="106" spans="1:9" ht="15" customHeight="1">
      <c r="A106" s="251">
        <v>45</v>
      </c>
      <c r="B106" s="260" t="s">
        <v>223</v>
      </c>
      <c r="C106" s="253" t="s">
        <v>309</v>
      </c>
      <c r="D106" s="246" t="s">
        <v>842</v>
      </c>
      <c r="E106" s="95">
        <v>13070</v>
      </c>
      <c r="F106" s="95">
        <v>12881</v>
      </c>
      <c r="G106" s="105">
        <v>-189</v>
      </c>
      <c r="H106" s="255" t="s">
        <v>11</v>
      </c>
      <c r="I106" s="188"/>
    </row>
    <row r="107" spans="1:9" ht="15" customHeight="1">
      <c r="A107" s="252"/>
      <c r="B107" s="261"/>
      <c r="C107" s="254"/>
      <c r="D107" s="247"/>
      <c r="E107" s="97">
        <v>4358</v>
      </c>
      <c r="F107" s="97">
        <v>4295</v>
      </c>
      <c r="G107" s="104">
        <v>-63</v>
      </c>
      <c r="H107" s="257"/>
      <c r="I107" s="190"/>
    </row>
    <row r="108" spans="1:9" ht="15" customHeight="1">
      <c r="A108" s="251">
        <v>46</v>
      </c>
      <c r="B108" s="260" t="s">
        <v>454</v>
      </c>
      <c r="C108" s="253" t="s">
        <v>862</v>
      </c>
      <c r="D108" s="258" t="s">
        <v>857</v>
      </c>
      <c r="E108" s="95">
        <v>60279</v>
      </c>
      <c r="F108" s="95">
        <v>66671</v>
      </c>
      <c r="G108" s="105">
        <v>6392</v>
      </c>
      <c r="H108" s="255" t="s">
        <v>11</v>
      </c>
      <c r="I108" s="188"/>
    </row>
    <row r="109" spans="1:9" ht="15" customHeight="1">
      <c r="A109" s="252"/>
      <c r="B109" s="261"/>
      <c r="C109" s="254"/>
      <c r="D109" s="259"/>
      <c r="E109" s="104">
        <v>20093</v>
      </c>
      <c r="F109" s="104">
        <v>33527</v>
      </c>
      <c r="G109" s="104">
        <v>13434</v>
      </c>
      <c r="H109" s="257"/>
      <c r="I109" s="190"/>
    </row>
    <row r="110" spans="1:9" ht="15" customHeight="1">
      <c r="A110" s="251">
        <v>47</v>
      </c>
      <c r="B110" s="260" t="s">
        <v>149</v>
      </c>
      <c r="C110" s="253" t="s">
        <v>68</v>
      </c>
      <c r="D110" s="258" t="s">
        <v>840</v>
      </c>
      <c r="E110" s="95">
        <v>13543</v>
      </c>
      <c r="F110" s="95">
        <v>15875</v>
      </c>
      <c r="G110" s="105">
        <v>2332</v>
      </c>
      <c r="H110" s="255" t="s">
        <v>11</v>
      </c>
      <c r="I110" s="194"/>
    </row>
    <row r="111" spans="1:9" ht="15" customHeight="1">
      <c r="A111" s="252"/>
      <c r="B111" s="261"/>
      <c r="C111" s="254"/>
      <c r="D111" s="259"/>
      <c r="E111" s="104">
        <v>4515</v>
      </c>
      <c r="F111" s="104">
        <v>5293</v>
      </c>
      <c r="G111" s="104">
        <v>778</v>
      </c>
      <c r="H111" s="257"/>
      <c r="I111" s="190"/>
    </row>
    <row r="112" spans="1:9" ht="15" customHeight="1">
      <c r="A112" s="251">
        <v>48</v>
      </c>
      <c r="B112" s="260" t="s">
        <v>149</v>
      </c>
      <c r="C112" s="244" t="s">
        <v>220</v>
      </c>
      <c r="D112" s="246" t="s">
        <v>771</v>
      </c>
      <c r="E112" s="95">
        <v>16834</v>
      </c>
      <c r="F112" s="95">
        <v>17139</v>
      </c>
      <c r="G112" s="105">
        <v>305</v>
      </c>
      <c r="H112" s="255"/>
      <c r="I112" s="203"/>
    </row>
    <row r="113" spans="1:9" ht="15" customHeight="1">
      <c r="A113" s="252"/>
      <c r="B113" s="261"/>
      <c r="C113" s="245"/>
      <c r="D113" s="247"/>
      <c r="E113" s="97">
        <v>16834</v>
      </c>
      <c r="F113" s="97">
        <v>17139</v>
      </c>
      <c r="G113" s="104">
        <v>305</v>
      </c>
      <c r="H113" s="257"/>
      <c r="I113" s="192"/>
    </row>
    <row r="114" spans="1:9" ht="15" customHeight="1">
      <c r="A114" s="251">
        <v>49</v>
      </c>
      <c r="B114" s="260" t="s">
        <v>149</v>
      </c>
      <c r="C114" s="244" t="s">
        <v>888</v>
      </c>
      <c r="D114" s="246" t="s">
        <v>771</v>
      </c>
      <c r="E114" s="95">
        <v>8797</v>
      </c>
      <c r="F114" s="95">
        <v>7726</v>
      </c>
      <c r="G114" s="105">
        <v>-1071</v>
      </c>
      <c r="H114" s="255"/>
      <c r="I114" s="203"/>
    </row>
    <row r="115" spans="1:9" ht="15" customHeight="1">
      <c r="A115" s="252"/>
      <c r="B115" s="261"/>
      <c r="C115" s="245"/>
      <c r="D115" s="247"/>
      <c r="E115" s="97">
        <v>8797</v>
      </c>
      <c r="F115" s="97">
        <v>7726</v>
      </c>
      <c r="G115" s="104">
        <v>-1071</v>
      </c>
      <c r="H115" s="257"/>
      <c r="I115" s="192"/>
    </row>
    <row r="116" spans="1:9" ht="15" customHeight="1">
      <c r="A116" s="251">
        <v>50</v>
      </c>
      <c r="B116" s="260" t="s">
        <v>223</v>
      </c>
      <c r="C116" s="253" t="s">
        <v>889</v>
      </c>
      <c r="D116" s="246" t="s">
        <v>771</v>
      </c>
      <c r="E116" s="95">
        <v>1656</v>
      </c>
      <c r="F116" s="95">
        <v>2743</v>
      </c>
      <c r="G116" s="105">
        <v>1087</v>
      </c>
      <c r="H116" s="242"/>
      <c r="I116" s="204"/>
    </row>
    <row r="117" spans="1:9" ht="15" customHeight="1">
      <c r="A117" s="252"/>
      <c r="B117" s="261"/>
      <c r="C117" s="254"/>
      <c r="D117" s="247"/>
      <c r="E117" s="97">
        <v>0</v>
      </c>
      <c r="F117" s="97">
        <v>132</v>
      </c>
      <c r="G117" s="97">
        <v>132</v>
      </c>
      <c r="H117" s="248"/>
      <c r="I117" s="205"/>
    </row>
    <row r="118" spans="1:9" ht="15" customHeight="1">
      <c r="A118" s="251">
        <v>51</v>
      </c>
      <c r="B118" s="260" t="s">
        <v>149</v>
      </c>
      <c r="C118" s="244" t="s">
        <v>772</v>
      </c>
      <c r="D118" s="246" t="s">
        <v>771</v>
      </c>
      <c r="E118" s="95">
        <v>61983</v>
      </c>
      <c r="F118" s="95">
        <v>62994</v>
      </c>
      <c r="G118" s="105">
        <v>1011</v>
      </c>
      <c r="H118" s="255"/>
      <c r="I118" s="203"/>
    </row>
    <row r="119" spans="1:9" ht="15" customHeight="1">
      <c r="A119" s="252"/>
      <c r="B119" s="261"/>
      <c r="C119" s="245"/>
      <c r="D119" s="247"/>
      <c r="E119" s="97">
        <v>61983</v>
      </c>
      <c r="F119" s="97">
        <v>62994</v>
      </c>
      <c r="G119" s="104">
        <v>1011</v>
      </c>
      <c r="H119" s="257"/>
      <c r="I119" s="192"/>
    </row>
    <row r="120" spans="1:9" ht="15" customHeight="1">
      <c r="A120" s="251">
        <v>52</v>
      </c>
      <c r="B120" s="260" t="s">
        <v>149</v>
      </c>
      <c r="C120" s="244" t="s">
        <v>117</v>
      </c>
      <c r="D120" s="246" t="s">
        <v>771</v>
      </c>
      <c r="E120" s="95">
        <v>253748</v>
      </c>
      <c r="F120" s="95">
        <v>277261</v>
      </c>
      <c r="G120" s="105">
        <v>23513</v>
      </c>
      <c r="H120" s="255"/>
      <c r="I120" s="203"/>
    </row>
    <row r="121" spans="1:9" ht="15" customHeight="1">
      <c r="A121" s="252"/>
      <c r="B121" s="261"/>
      <c r="C121" s="245"/>
      <c r="D121" s="247"/>
      <c r="E121" s="97">
        <v>253748</v>
      </c>
      <c r="F121" s="97">
        <v>277261</v>
      </c>
      <c r="G121" s="104">
        <v>23513</v>
      </c>
      <c r="H121" s="257"/>
      <c r="I121" s="192"/>
    </row>
    <row r="122" spans="1:9" ht="15" customHeight="1">
      <c r="A122" s="251">
        <v>53</v>
      </c>
      <c r="B122" s="260" t="s">
        <v>149</v>
      </c>
      <c r="C122" s="244" t="s">
        <v>773</v>
      </c>
      <c r="D122" s="246" t="s">
        <v>771</v>
      </c>
      <c r="E122" s="95">
        <v>39709</v>
      </c>
      <c r="F122" s="95">
        <v>48523</v>
      </c>
      <c r="G122" s="105">
        <v>8814</v>
      </c>
      <c r="H122" s="255"/>
      <c r="I122" s="203"/>
    </row>
    <row r="123" spans="1:9" ht="15" customHeight="1">
      <c r="A123" s="252"/>
      <c r="B123" s="261"/>
      <c r="C123" s="245"/>
      <c r="D123" s="247"/>
      <c r="E123" s="97">
        <v>21949</v>
      </c>
      <c r="F123" s="97">
        <v>26182</v>
      </c>
      <c r="G123" s="104">
        <v>4233</v>
      </c>
      <c r="H123" s="257"/>
      <c r="I123" s="192"/>
    </row>
    <row r="124" spans="1:9" ht="15" customHeight="1">
      <c r="A124" s="251">
        <v>54</v>
      </c>
      <c r="B124" s="260" t="s">
        <v>197</v>
      </c>
      <c r="C124" s="253" t="s">
        <v>326</v>
      </c>
      <c r="D124" s="246" t="s">
        <v>840</v>
      </c>
      <c r="E124" s="95">
        <v>18000</v>
      </c>
      <c r="F124" s="95">
        <v>13350</v>
      </c>
      <c r="G124" s="105">
        <v>-4650</v>
      </c>
      <c r="H124" s="242"/>
      <c r="I124" s="188"/>
    </row>
    <row r="125" spans="1:9" ht="15" customHeight="1">
      <c r="A125" s="252"/>
      <c r="B125" s="261"/>
      <c r="C125" s="254"/>
      <c r="D125" s="247"/>
      <c r="E125" s="104">
        <v>18000</v>
      </c>
      <c r="F125" s="104">
        <v>13350</v>
      </c>
      <c r="G125" s="104">
        <v>-4650</v>
      </c>
      <c r="H125" s="248"/>
      <c r="I125" s="94"/>
    </row>
    <row r="126" spans="1:9" ht="15" customHeight="1">
      <c r="A126" s="251">
        <v>55</v>
      </c>
      <c r="B126" s="260" t="s">
        <v>197</v>
      </c>
      <c r="C126" s="253" t="s">
        <v>285</v>
      </c>
      <c r="D126" s="246" t="s">
        <v>771</v>
      </c>
      <c r="E126" s="95">
        <v>1821244</v>
      </c>
      <c r="F126" s="95">
        <v>1087207</v>
      </c>
      <c r="G126" s="105">
        <v>-734037</v>
      </c>
      <c r="H126" s="242"/>
      <c r="I126" s="188"/>
    </row>
    <row r="127" spans="1:9" ht="15" customHeight="1">
      <c r="A127" s="252"/>
      <c r="B127" s="261"/>
      <c r="C127" s="254"/>
      <c r="D127" s="247"/>
      <c r="E127" s="104">
        <v>632713</v>
      </c>
      <c r="F127" s="104">
        <v>474280</v>
      </c>
      <c r="G127" s="104">
        <v>-158433</v>
      </c>
      <c r="H127" s="248"/>
      <c r="I127" s="94"/>
    </row>
    <row r="128" spans="1:9" ht="15" customHeight="1">
      <c r="A128" s="251">
        <v>56</v>
      </c>
      <c r="B128" s="260" t="s">
        <v>223</v>
      </c>
      <c r="C128" s="253" t="s">
        <v>464</v>
      </c>
      <c r="D128" s="246" t="s">
        <v>840</v>
      </c>
      <c r="E128" s="95">
        <v>15551</v>
      </c>
      <c r="F128" s="95">
        <v>19528</v>
      </c>
      <c r="G128" s="105">
        <v>3977</v>
      </c>
      <c r="H128" s="242" t="s">
        <v>11</v>
      </c>
      <c r="I128" s="188"/>
    </row>
    <row r="129" spans="1:9" ht="15" customHeight="1">
      <c r="A129" s="252"/>
      <c r="B129" s="261"/>
      <c r="C129" s="254"/>
      <c r="D129" s="247"/>
      <c r="E129" s="104">
        <v>15551</v>
      </c>
      <c r="F129" s="104">
        <v>19528</v>
      </c>
      <c r="G129" s="104">
        <v>3977</v>
      </c>
      <c r="H129" s="248"/>
      <c r="I129" s="190"/>
    </row>
    <row r="130" spans="1:9" ht="15" customHeight="1">
      <c r="A130" s="251">
        <v>57</v>
      </c>
      <c r="B130" s="260" t="s">
        <v>223</v>
      </c>
      <c r="C130" s="253" t="s">
        <v>159</v>
      </c>
      <c r="D130" s="246" t="s">
        <v>841</v>
      </c>
      <c r="E130" s="95">
        <v>631017</v>
      </c>
      <c r="F130" s="95">
        <v>694860</v>
      </c>
      <c r="G130" s="105">
        <v>63843</v>
      </c>
      <c r="H130" s="242" t="s">
        <v>11</v>
      </c>
      <c r="I130" s="188"/>
    </row>
    <row r="131" spans="1:9" ht="15" customHeight="1">
      <c r="A131" s="252"/>
      <c r="B131" s="261"/>
      <c r="C131" s="254"/>
      <c r="D131" s="247"/>
      <c r="E131" s="104">
        <v>382484</v>
      </c>
      <c r="F131" s="104">
        <v>441980</v>
      </c>
      <c r="G131" s="104">
        <v>59496</v>
      </c>
      <c r="H131" s="248"/>
      <c r="I131" s="190"/>
    </row>
    <row r="132" spans="1:9" ht="15" customHeight="1">
      <c r="A132" s="251">
        <v>58</v>
      </c>
      <c r="B132" s="260" t="s">
        <v>223</v>
      </c>
      <c r="C132" s="253" t="s">
        <v>171</v>
      </c>
      <c r="D132" s="246" t="s">
        <v>126</v>
      </c>
      <c r="E132" s="95">
        <v>337115</v>
      </c>
      <c r="F132" s="95">
        <v>515537</v>
      </c>
      <c r="G132" s="105">
        <v>178422</v>
      </c>
      <c r="H132" s="242"/>
      <c r="I132" s="206"/>
    </row>
    <row r="133" spans="1:9" ht="15" customHeight="1">
      <c r="A133" s="252"/>
      <c r="B133" s="261"/>
      <c r="C133" s="254"/>
      <c r="D133" s="247"/>
      <c r="E133" s="104">
        <v>80520</v>
      </c>
      <c r="F133" s="104">
        <v>249986</v>
      </c>
      <c r="G133" s="104">
        <v>169466</v>
      </c>
      <c r="H133" s="248"/>
      <c r="I133" s="94"/>
    </row>
    <row r="134" spans="1:9" ht="15" customHeight="1">
      <c r="A134" s="251">
        <v>59</v>
      </c>
      <c r="B134" s="260" t="s">
        <v>223</v>
      </c>
      <c r="C134" s="244" t="s">
        <v>139</v>
      </c>
      <c r="D134" s="278" t="s">
        <v>847</v>
      </c>
      <c r="E134" s="95">
        <v>340227</v>
      </c>
      <c r="F134" s="95">
        <v>413410</v>
      </c>
      <c r="G134" s="105">
        <v>73183</v>
      </c>
      <c r="H134" s="255"/>
      <c r="I134" s="188"/>
    </row>
    <row r="135" spans="1:9" ht="15" customHeight="1">
      <c r="A135" s="252"/>
      <c r="B135" s="261"/>
      <c r="C135" s="245"/>
      <c r="D135" s="281"/>
      <c r="E135" s="97">
        <v>51203</v>
      </c>
      <c r="F135" s="97">
        <v>73863</v>
      </c>
      <c r="G135" s="104">
        <v>22660</v>
      </c>
      <c r="H135" s="257"/>
      <c r="I135" s="190"/>
    </row>
    <row r="136" spans="1:9" ht="15" customHeight="1">
      <c r="A136" s="251">
        <v>60</v>
      </c>
      <c r="B136" s="260" t="s">
        <v>223</v>
      </c>
      <c r="C136" s="253" t="s">
        <v>208</v>
      </c>
      <c r="D136" s="246" t="s">
        <v>126</v>
      </c>
      <c r="E136" s="95">
        <v>355228</v>
      </c>
      <c r="F136" s="95">
        <v>512104</v>
      </c>
      <c r="G136" s="105">
        <v>156876</v>
      </c>
      <c r="H136" s="242"/>
      <c r="I136" s="203"/>
    </row>
    <row r="137" spans="1:9" ht="15" customHeight="1">
      <c r="A137" s="252"/>
      <c r="B137" s="261"/>
      <c r="C137" s="254"/>
      <c r="D137" s="247"/>
      <c r="E137" s="104">
        <v>111185</v>
      </c>
      <c r="F137" s="104">
        <v>189180</v>
      </c>
      <c r="G137" s="104">
        <v>77995</v>
      </c>
      <c r="H137" s="248"/>
      <c r="I137" s="94"/>
    </row>
    <row r="138" spans="1:9" ht="15" customHeight="1">
      <c r="A138" s="251">
        <v>61</v>
      </c>
      <c r="B138" s="260" t="s">
        <v>223</v>
      </c>
      <c r="C138" s="253" t="s">
        <v>82</v>
      </c>
      <c r="D138" s="246" t="s">
        <v>57</v>
      </c>
      <c r="E138" s="95">
        <v>2135973</v>
      </c>
      <c r="F138" s="95">
        <v>2562384</v>
      </c>
      <c r="G138" s="105">
        <v>426411</v>
      </c>
      <c r="H138" s="242" t="s">
        <v>11</v>
      </c>
      <c r="I138" s="188"/>
    </row>
    <row r="139" spans="1:9" ht="15" customHeight="1">
      <c r="A139" s="252"/>
      <c r="B139" s="261"/>
      <c r="C139" s="254"/>
      <c r="D139" s="247"/>
      <c r="E139" s="97">
        <v>2014470</v>
      </c>
      <c r="F139" s="97">
        <v>2421713</v>
      </c>
      <c r="G139" s="97">
        <v>407243</v>
      </c>
      <c r="H139" s="248"/>
      <c r="I139" s="190"/>
    </row>
    <row r="140" spans="1:9" ht="15" customHeight="1">
      <c r="A140" s="251">
        <v>62</v>
      </c>
      <c r="B140" s="260" t="s">
        <v>223</v>
      </c>
      <c r="C140" s="253" t="s">
        <v>877</v>
      </c>
      <c r="D140" s="246" t="s">
        <v>840</v>
      </c>
      <c r="E140" s="95">
        <v>43628</v>
      </c>
      <c r="F140" s="95">
        <v>50399</v>
      </c>
      <c r="G140" s="105">
        <v>6771</v>
      </c>
      <c r="H140" s="242" t="s">
        <v>11</v>
      </c>
      <c r="I140" s="188"/>
    </row>
    <row r="141" spans="1:9" ht="15" customHeight="1">
      <c r="A141" s="252"/>
      <c r="B141" s="261"/>
      <c r="C141" s="254"/>
      <c r="D141" s="247"/>
      <c r="E141" s="97">
        <v>43628</v>
      </c>
      <c r="F141" s="97">
        <v>50399</v>
      </c>
      <c r="G141" s="97">
        <v>6771</v>
      </c>
      <c r="H141" s="248"/>
      <c r="I141" s="190"/>
    </row>
    <row r="142" spans="1:9" ht="15" customHeight="1">
      <c r="A142" s="251">
        <v>63</v>
      </c>
      <c r="B142" s="260" t="s">
        <v>149</v>
      </c>
      <c r="C142" s="253" t="s">
        <v>337</v>
      </c>
      <c r="D142" s="246" t="s">
        <v>36</v>
      </c>
      <c r="E142" s="95">
        <v>63067</v>
      </c>
      <c r="F142" s="95">
        <v>63887</v>
      </c>
      <c r="G142" s="105">
        <v>820</v>
      </c>
      <c r="H142" s="242" t="s">
        <v>11</v>
      </c>
      <c r="I142" s="188"/>
    </row>
    <row r="143" spans="1:9" ht="15" customHeight="1">
      <c r="A143" s="252"/>
      <c r="B143" s="261"/>
      <c r="C143" s="254"/>
      <c r="D143" s="247"/>
      <c r="E143" s="97">
        <v>21023</v>
      </c>
      <c r="F143" s="97">
        <v>21297</v>
      </c>
      <c r="G143" s="97">
        <v>274</v>
      </c>
      <c r="H143" s="248"/>
      <c r="I143" s="94"/>
    </row>
    <row r="144" spans="1:9" ht="15" customHeight="1">
      <c r="A144" s="251">
        <v>64</v>
      </c>
      <c r="B144" s="260" t="s">
        <v>149</v>
      </c>
      <c r="C144" s="253" t="s">
        <v>770</v>
      </c>
      <c r="D144" s="246" t="s">
        <v>51</v>
      </c>
      <c r="E144" s="95">
        <v>761248</v>
      </c>
      <c r="F144" s="95">
        <v>974641</v>
      </c>
      <c r="G144" s="105">
        <v>213393</v>
      </c>
      <c r="H144" s="242" t="s">
        <v>14</v>
      </c>
      <c r="I144" s="193">
        <v>743591</v>
      </c>
    </row>
    <row r="145" spans="1:9" ht="15" customHeight="1">
      <c r="A145" s="252"/>
      <c r="B145" s="261"/>
      <c r="C145" s="254"/>
      <c r="D145" s="247"/>
      <c r="E145" s="97">
        <v>606484</v>
      </c>
      <c r="F145" s="97">
        <v>817353</v>
      </c>
      <c r="G145" s="104">
        <v>210869</v>
      </c>
      <c r="H145" s="248"/>
      <c r="I145" s="192">
        <v>610739</v>
      </c>
    </row>
    <row r="146" spans="1:9" ht="15" customHeight="1">
      <c r="A146" s="251">
        <v>65</v>
      </c>
      <c r="B146" s="260" t="s">
        <v>149</v>
      </c>
      <c r="C146" s="253" t="s">
        <v>38</v>
      </c>
      <c r="D146" s="246" t="s">
        <v>859</v>
      </c>
      <c r="E146" s="95">
        <v>787482</v>
      </c>
      <c r="F146" s="95">
        <v>817201</v>
      </c>
      <c r="G146" s="105">
        <v>29719</v>
      </c>
      <c r="H146" s="242" t="s">
        <v>14</v>
      </c>
      <c r="I146" s="193">
        <v>621971</v>
      </c>
    </row>
    <row r="147" spans="1:9" ht="15" customHeight="1">
      <c r="A147" s="252"/>
      <c r="B147" s="261"/>
      <c r="C147" s="254"/>
      <c r="D147" s="247"/>
      <c r="E147" s="97">
        <v>225172</v>
      </c>
      <c r="F147" s="97">
        <v>240203</v>
      </c>
      <c r="G147" s="104">
        <v>15031</v>
      </c>
      <c r="H147" s="248"/>
      <c r="I147" s="192">
        <v>210205</v>
      </c>
    </row>
    <row r="148" spans="1:9" ht="15" customHeight="1">
      <c r="A148" s="251">
        <v>66</v>
      </c>
      <c r="B148" s="260" t="s">
        <v>149</v>
      </c>
      <c r="C148" s="253" t="s">
        <v>342</v>
      </c>
      <c r="D148" s="246" t="s">
        <v>36</v>
      </c>
      <c r="E148" s="95">
        <v>6422</v>
      </c>
      <c r="F148" s="95">
        <v>84209</v>
      </c>
      <c r="G148" s="105">
        <v>77787</v>
      </c>
      <c r="H148" s="242" t="s">
        <v>11</v>
      </c>
      <c r="I148" s="188"/>
    </row>
    <row r="149" spans="1:9" ht="15" customHeight="1">
      <c r="A149" s="252"/>
      <c r="B149" s="261"/>
      <c r="C149" s="254"/>
      <c r="D149" s="247"/>
      <c r="E149" s="97">
        <v>2142</v>
      </c>
      <c r="F149" s="97">
        <v>28072</v>
      </c>
      <c r="G149" s="97">
        <v>25930</v>
      </c>
      <c r="H149" s="248"/>
      <c r="I149" s="94"/>
    </row>
    <row r="150" spans="1:9" ht="15" customHeight="1">
      <c r="A150" s="251">
        <v>67</v>
      </c>
      <c r="B150" s="260" t="s">
        <v>149</v>
      </c>
      <c r="C150" s="253" t="s">
        <v>343</v>
      </c>
      <c r="D150" s="246" t="s">
        <v>36</v>
      </c>
      <c r="E150" s="95">
        <v>24176</v>
      </c>
      <c r="F150" s="95">
        <v>20364</v>
      </c>
      <c r="G150" s="105">
        <v>-3812</v>
      </c>
      <c r="H150" s="242" t="s">
        <v>11</v>
      </c>
      <c r="I150" s="188"/>
    </row>
    <row r="151" spans="1:9" ht="15" customHeight="1">
      <c r="A151" s="252"/>
      <c r="B151" s="261"/>
      <c r="C151" s="254"/>
      <c r="D151" s="247"/>
      <c r="E151" s="97">
        <v>8060</v>
      </c>
      <c r="F151" s="97">
        <v>10450</v>
      </c>
      <c r="G151" s="97">
        <v>2390</v>
      </c>
      <c r="H151" s="248"/>
      <c r="I151" s="94"/>
    </row>
    <row r="152" spans="1:9" ht="15" customHeight="1">
      <c r="A152" s="251">
        <v>68</v>
      </c>
      <c r="B152" s="260" t="s">
        <v>223</v>
      </c>
      <c r="C152" s="253" t="s">
        <v>843</v>
      </c>
      <c r="D152" s="246" t="s">
        <v>51</v>
      </c>
      <c r="E152" s="95">
        <v>147638</v>
      </c>
      <c r="F152" s="95">
        <v>167650</v>
      </c>
      <c r="G152" s="105">
        <v>20012</v>
      </c>
      <c r="H152" s="242" t="s">
        <v>14</v>
      </c>
      <c r="I152" s="193">
        <v>167239</v>
      </c>
    </row>
    <row r="153" spans="1:9" ht="15" customHeight="1">
      <c r="A153" s="252"/>
      <c r="B153" s="261"/>
      <c r="C153" s="254"/>
      <c r="D153" s="247"/>
      <c r="E153" s="97">
        <v>24780</v>
      </c>
      <c r="F153" s="97">
        <v>28117</v>
      </c>
      <c r="G153" s="104">
        <v>3337</v>
      </c>
      <c r="H153" s="248"/>
      <c r="I153" s="192">
        <v>27874</v>
      </c>
    </row>
    <row r="154" spans="1:9" ht="15" customHeight="1">
      <c r="A154" s="251">
        <v>69</v>
      </c>
      <c r="B154" s="260" t="s">
        <v>149</v>
      </c>
      <c r="C154" s="253" t="s">
        <v>766</v>
      </c>
      <c r="D154" s="246" t="s">
        <v>840</v>
      </c>
      <c r="E154" s="95">
        <v>35280</v>
      </c>
      <c r="F154" s="95">
        <v>31440</v>
      </c>
      <c r="G154" s="105">
        <v>-3840</v>
      </c>
      <c r="H154" s="255" t="s">
        <v>11</v>
      </c>
      <c r="I154" s="188"/>
    </row>
    <row r="155" spans="1:9" ht="15" customHeight="1">
      <c r="A155" s="252"/>
      <c r="B155" s="261"/>
      <c r="C155" s="254"/>
      <c r="D155" s="247"/>
      <c r="E155" s="104">
        <v>11760</v>
      </c>
      <c r="F155" s="104">
        <v>10480</v>
      </c>
      <c r="G155" s="104">
        <v>-1280</v>
      </c>
      <c r="H155" s="257"/>
      <c r="I155" s="190"/>
    </row>
    <row r="156" spans="1:9" ht="15" customHeight="1">
      <c r="A156" s="251">
        <v>70</v>
      </c>
      <c r="B156" s="249" t="s">
        <v>767</v>
      </c>
      <c r="C156" s="253" t="s">
        <v>744</v>
      </c>
      <c r="D156" s="246" t="s">
        <v>36</v>
      </c>
      <c r="E156" s="95">
        <v>0</v>
      </c>
      <c r="F156" s="95">
        <v>59749</v>
      </c>
      <c r="G156" s="105">
        <v>59749</v>
      </c>
      <c r="H156" s="242"/>
      <c r="I156" s="193"/>
    </row>
    <row r="157" spans="1:9" ht="15" customHeight="1">
      <c r="A157" s="252"/>
      <c r="B157" s="250"/>
      <c r="C157" s="254"/>
      <c r="D157" s="247"/>
      <c r="E157" s="104">
        <v>0</v>
      </c>
      <c r="F157" s="104">
        <v>19917</v>
      </c>
      <c r="G157" s="104">
        <v>19917</v>
      </c>
      <c r="H157" s="248"/>
      <c r="I157" s="192"/>
    </row>
    <row r="158" spans="1:9" ht="15" customHeight="1">
      <c r="A158" s="251">
        <v>71</v>
      </c>
      <c r="B158" s="260" t="s">
        <v>149</v>
      </c>
      <c r="C158" s="253" t="s">
        <v>769</v>
      </c>
      <c r="D158" s="258" t="s">
        <v>768</v>
      </c>
      <c r="E158" s="95">
        <v>0</v>
      </c>
      <c r="F158" s="95">
        <v>4442</v>
      </c>
      <c r="G158" s="105">
        <v>4442</v>
      </c>
      <c r="H158" s="255"/>
      <c r="I158" s="193"/>
    </row>
    <row r="159" spans="1:9" ht="15" customHeight="1">
      <c r="A159" s="252"/>
      <c r="B159" s="261"/>
      <c r="C159" s="254"/>
      <c r="D159" s="259"/>
      <c r="E159" s="97">
        <v>0</v>
      </c>
      <c r="F159" s="97">
        <v>-4702</v>
      </c>
      <c r="G159" s="104">
        <v>-4702</v>
      </c>
      <c r="H159" s="257"/>
      <c r="I159" s="192"/>
    </row>
    <row r="160" spans="1:9" ht="15" customHeight="1">
      <c r="A160" s="251">
        <v>72</v>
      </c>
      <c r="B160" s="260" t="s">
        <v>223</v>
      </c>
      <c r="C160" s="253" t="s">
        <v>62</v>
      </c>
      <c r="D160" s="246" t="s">
        <v>848</v>
      </c>
      <c r="E160" s="95">
        <v>4198525</v>
      </c>
      <c r="F160" s="95">
        <v>4656620</v>
      </c>
      <c r="G160" s="105">
        <v>458095</v>
      </c>
      <c r="H160" s="242"/>
      <c r="I160" s="207"/>
    </row>
    <row r="161" spans="1:9" ht="15" customHeight="1">
      <c r="A161" s="252"/>
      <c r="B161" s="261"/>
      <c r="C161" s="254"/>
      <c r="D161" s="247"/>
      <c r="E161" s="97">
        <v>2646901</v>
      </c>
      <c r="F161" s="97">
        <v>2836398</v>
      </c>
      <c r="G161" s="97">
        <v>189497</v>
      </c>
      <c r="H161" s="248"/>
      <c r="I161" s="192"/>
    </row>
    <row r="162" spans="1:9" ht="15" customHeight="1">
      <c r="A162" s="251">
        <v>73</v>
      </c>
      <c r="B162" s="260" t="s">
        <v>223</v>
      </c>
      <c r="C162" s="253" t="s">
        <v>63</v>
      </c>
      <c r="D162" s="246" t="s">
        <v>848</v>
      </c>
      <c r="E162" s="95">
        <v>1059921</v>
      </c>
      <c r="F162" s="95">
        <v>1192597</v>
      </c>
      <c r="G162" s="105">
        <v>132676</v>
      </c>
      <c r="H162" s="242" t="s">
        <v>11</v>
      </c>
      <c r="I162" s="188"/>
    </row>
    <row r="163" spans="1:9" ht="15" customHeight="1">
      <c r="A163" s="252"/>
      <c r="B163" s="261"/>
      <c r="C163" s="254"/>
      <c r="D163" s="247"/>
      <c r="E163" s="97">
        <v>355686</v>
      </c>
      <c r="F163" s="97">
        <v>402644</v>
      </c>
      <c r="G163" s="97">
        <v>46958</v>
      </c>
      <c r="H163" s="248"/>
      <c r="I163" s="190"/>
    </row>
    <row r="164" spans="1:9" ht="15" customHeight="1">
      <c r="A164" s="251">
        <v>74</v>
      </c>
      <c r="B164" s="260" t="s">
        <v>149</v>
      </c>
      <c r="C164" s="253" t="s">
        <v>142</v>
      </c>
      <c r="D164" s="246" t="s">
        <v>51</v>
      </c>
      <c r="E164" s="95">
        <v>17402</v>
      </c>
      <c r="F164" s="95">
        <v>18473</v>
      </c>
      <c r="G164" s="105">
        <v>1071</v>
      </c>
      <c r="H164" s="242"/>
      <c r="I164" s="193"/>
    </row>
    <row r="165" spans="1:9" ht="15" customHeight="1">
      <c r="A165" s="252"/>
      <c r="B165" s="261"/>
      <c r="C165" s="254"/>
      <c r="D165" s="247"/>
      <c r="E165" s="97">
        <v>14856</v>
      </c>
      <c r="F165" s="97">
        <v>15927</v>
      </c>
      <c r="G165" s="97">
        <v>1071</v>
      </c>
      <c r="H165" s="248"/>
      <c r="I165" s="192"/>
    </row>
    <row r="166" spans="1:9" ht="22.5" customHeight="1">
      <c r="A166" s="251">
        <v>75</v>
      </c>
      <c r="B166" s="260" t="s">
        <v>149</v>
      </c>
      <c r="C166" s="253" t="s">
        <v>760</v>
      </c>
      <c r="D166" s="258" t="s">
        <v>860</v>
      </c>
      <c r="E166" s="95">
        <v>0</v>
      </c>
      <c r="F166" s="95">
        <v>84865</v>
      </c>
      <c r="G166" s="105">
        <v>84865</v>
      </c>
      <c r="H166" s="255"/>
      <c r="I166" s="193"/>
    </row>
    <row r="167" spans="1:9" ht="22.5" customHeight="1">
      <c r="A167" s="252"/>
      <c r="B167" s="261"/>
      <c r="C167" s="254"/>
      <c r="D167" s="259"/>
      <c r="E167" s="97">
        <v>0</v>
      </c>
      <c r="F167" s="97">
        <v>82865</v>
      </c>
      <c r="G167" s="104">
        <v>82865</v>
      </c>
      <c r="H167" s="257"/>
      <c r="I167" s="192"/>
    </row>
    <row r="168" spans="1:9" ht="15" customHeight="1">
      <c r="A168" s="251">
        <v>76</v>
      </c>
      <c r="B168" s="260" t="s">
        <v>149</v>
      </c>
      <c r="C168" s="253" t="s">
        <v>878</v>
      </c>
      <c r="D168" s="246" t="s">
        <v>833</v>
      </c>
      <c r="E168" s="95">
        <v>2000</v>
      </c>
      <c r="F168" s="95">
        <v>3000</v>
      </c>
      <c r="G168" s="105">
        <v>1000</v>
      </c>
      <c r="H168" s="242" t="s">
        <v>11</v>
      </c>
      <c r="I168" s="188"/>
    </row>
    <row r="169" spans="1:9" ht="15" customHeight="1">
      <c r="A169" s="252"/>
      <c r="B169" s="261"/>
      <c r="C169" s="254"/>
      <c r="D169" s="247"/>
      <c r="E169" s="97">
        <v>1000</v>
      </c>
      <c r="F169" s="97">
        <v>1000</v>
      </c>
      <c r="G169" s="104">
        <v>0</v>
      </c>
      <c r="H169" s="248"/>
      <c r="I169" s="190"/>
    </row>
    <row r="170" spans="1:9" ht="15" customHeight="1">
      <c r="A170" s="251">
        <v>77</v>
      </c>
      <c r="B170" s="260" t="s">
        <v>223</v>
      </c>
      <c r="C170" s="253" t="s">
        <v>834</v>
      </c>
      <c r="D170" s="246" t="s">
        <v>833</v>
      </c>
      <c r="E170" s="95">
        <v>157500</v>
      </c>
      <c r="F170" s="95">
        <v>142500</v>
      </c>
      <c r="G170" s="105">
        <v>-15000</v>
      </c>
      <c r="H170" s="242" t="s">
        <v>11</v>
      </c>
      <c r="I170" s="188"/>
    </row>
    <row r="171" spans="1:9" ht="15" customHeight="1">
      <c r="A171" s="252"/>
      <c r="B171" s="261"/>
      <c r="C171" s="254"/>
      <c r="D171" s="247"/>
      <c r="E171" s="97">
        <v>52500</v>
      </c>
      <c r="F171" s="97">
        <v>47500</v>
      </c>
      <c r="G171" s="104">
        <v>-5000</v>
      </c>
      <c r="H171" s="248"/>
      <c r="I171" s="190"/>
    </row>
    <row r="172" spans="1:9" ht="15" customHeight="1">
      <c r="A172" s="251">
        <v>78</v>
      </c>
      <c r="B172" s="260" t="s">
        <v>149</v>
      </c>
      <c r="C172" s="253" t="s">
        <v>835</v>
      </c>
      <c r="D172" s="246" t="s">
        <v>833</v>
      </c>
      <c r="E172" s="95">
        <v>0</v>
      </c>
      <c r="F172" s="95">
        <v>10000</v>
      </c>
      <c r="G172" s="105">
        <v>10000</v>
      </c>
      <c r="H172" s="242" t="s">
        <v>11</v>
      </c>
      <c r="I172" s="188"/>
    </row>
    <row r="173" spans="1:9" ht="15" customHeight="1">
      <c r="A173" s="252"/>
      <c r="B173" s="261"/>
      <c r="C173" s="254"/>
      <c r="D173" s="247"/>
      <c r="E173" s="97">
        <v>0</v>
      </c>
      <c r="F173" s="97">
        <v>7500</v>
      </c>
      <c r="G173" s="104">
        <v>7500</v>
      </c>
      <c r="H173" s="248"/>
      <c r="I173" s="190"/>
    </row>
    <row r="174" spans="1:9" ht="15" customHeight="1">
      <c r="A174" s="251">
        <v>79</v>
      </c>
      <c r="B174" s="260" t="s">
        <v>149</v>
      </c>
      <c r="C174" s="253" t="s">
        <v>775</v>
      </c>
      <c r="D174" s="246" t="s">
        <v>771</v>
      </c>
      <c r="E174" s="95">
        <v>76698</v>
      </c>
      <c r="F174" s="95">
        <v>61517</v>
      </c>
      <c r="G174" s="105">
        <v>-15181</v>
      </c>
      <c r="H174" s="242"/>
      <c r="I174" s="204"/>
    </row>
    <row r="175" spans="1:9" ht="15" customHeight="1">
      <c r="A175" s="252"/>
      <c r="B175" s="261"/>
      <c r="C175" s="254"/>
      <c r="D175" s="247"/>
      <c r="E175" s="97">
        <v>57069</v>
      </c>
      <c r="F175" s="97">
        <v>45683</v>
      </c>
      <c r="G175" s="97">
        <v>-11386</v>
      </c>
      <c r="H175" s="248"/>
      <c r="I175" s="205"/>
    </row>
    <row r="176" spans="1:9" ht="15" customHeight="1">
      <c r="A176" s="251">
        <v>80</v>
      </c>
      <c r="B176" s="260" t="s">
        <v>149</v>
      </c>
      <c r="C176" s="253" t="s">
        <v>774</v>
      </c>
      <c r="D176" s="246" t="s">
        <v>36</v>
      </c>
      <c r="E176" s="95">
        <v>320849</v>
      </c>
      <c r="F176" s="95">
        <v>436317</v>
      </c>
      <c r="G176" s="105">
        <v>115468</v>
      </c>
      <c r="H176" s="242"/>
      <c r="I176" s="204"/>
    </row>
    <row r="177" spans="1:9" ht="15" customHeight="1">
      <c r="A177" s="252"/>
      <c r="B177" s="261"/>
      <c r="C177" s="254"/>
      <c r="D177" s="247"/>
      <c r="E177" s="97">
        <v>320442</v>
      </c>
      <c r="F177" s="97">
        <v>436317</v>
      </c>
      <c r="G177" s="97">
        <v>115875</v>
      </c>
      <c r="H177" s="248"/>
      <c r="I177" s="205"/>
    </row>
    <row r="178" spans="1:9" ht="15" customHeight="1">
      <c r="A178" s="251">
        <v>81</v>
      </c>
      <c r="B178" s="260" t="s">
        <v>149</v>
      </c>
      <c r="C178" s="253" t="s">
        <v>776</v>
      </c>
      <c r="D178" s="246" t="s">
        <v>842</v>
      </c>
      <c r="E178" s="95">
        <v>0</v>
      </c>
      <c r="F178" s="95">
        <v>119834</v>
      </c>
      <c r="G178" s="105">
        <v>119834</v>
      </c>
      <c r="H178" s="255" t="s">
        <v>11</v>
      </c>
      <c r="I178" s="188"/>
    </row>
    <row r="179" spans="1:9" ht="15" customHeight="1">
      <c r="A179" s="252"/>
      <c r="B179" s="261"/>
      <c r="C179" s="254"/>
      <c r="D179" s="247"/>
      <c r="E179" s="97">
        <v>0</v>
      </c>
      <c r="F179" s="97">
        <v>72954</v>
      </c>
      <c r="G179" s="104">
        <v>72954</v>
      </c>
      <c r="H179" s="256"/>
      <c r="I179" s="190"/>
    </row>
    <row r="180" spans="1:9" ht="15" customHeight="1">
      <c r="A180" s="251">
        <v>82</v>
      </c>
      <c r="B180" s="260" t="s">
        <v>223</v>
      </c>
      <c r="C180" s="253" t="s">
        <v>76</v>
      </c>
      <c r="D180" s="246" t="s">
        <v>842</v>
      </c>
      <c r="E180" s="95">
        <v>101529</v>
      </c>
      <c r="F180" s="95">
        <v>101902</v>
      </c>
      <c r="G180" s="105">
        <v>373</v>
      </c>
      <c r="H180" s="255" t="s">
        <v>11</v>
      </c>
      <c r="I180" s="188"/>
    </row>
    <row r="181" spans="1:9" ht="15" customHeight="1">
      <c r="A181" s="252"/>
      <c r="B181" s="261"/>
      <c r="C181" s="254"/>
      <c r="D181" s="247"/>
      <c r="E181" s="97">
        <v>96189</v>
      </c>
      <c r="F181" s="97">
        <v>101806</v>
      </c>
      <c r="G181" s="104">
        <v>5617</v>
      </c>
      <c r="H181" s="256"/>
      <c r="I181" s="190"/>
    </row>
    <row r="182" spans="1:9" ht="15" customHeight="1">
      <c r="A182" s="251">
        <v>83</v>
      </c>
      <c r="B182" s="260" t="s">
        <v>149</v>
      </c>
      <c r="C182" s="253" t="s">
        <v>187</v>
      </c>
      <c r="D182" s="258" t="s">
        <v>771</v>
      </c>
      <c r="E182" s="95">
        <v>87512</v>
      </c>
      <c r="F182" s="95">
        <v>87239</v>
      </c>
      <c r="G182" s="105">
        <v>-273</v>
      </c>
      <c r="H182" s="255"/>
      <c r="I182" s="193"/>
    </row>
    <row r="183" spans="1:9" ht="15" customHeight="1">
      <c r="A183" s="252"/>
      <c r="B183" s="261"/>
      <c r="C183" s="254"/>
      <c r="D183" s="259"/>
      <c r="E183" s="97">
        <v>85512</v>
      </c>
      <c r="F183" s="97">
        <v>87239</v>
      </c>
      <c r="G183" s="104">
        <v>1727</v>
      </c>
      <c r="H183" s="257"/>
      <c r="I183" s="192"/>
    </row>
    <row r="184" spans="1:9" ht="15" customHeight="1">
      <c r="A184" s="251">
        <v>84</v>
      </c>
      <c r="B184" s="260" t="s">
        <v>149</v>
      </c>
      <c r="C184" s="253" t="s">
        <v>599</v>
      </c>
      <c r="D184" s="246" t="s">
        <v>750</v>
      </c>
      <c r="E184" s="95">
        <v>844953</v>
      </c>
      <c r="F184" s="95">
        <v>768525</v>
      </c>
      <c r="G184" s="105">
        <v>-76428</v>
      </c>
      <c r="H184" s="255" t="s">
        <v>11</v>
      </c>
      <c r="I184" s="188"/>
    </row>
    <row r="185" spans="1:9" ht="15" customHeight="1">
      <c r="A185" s="252"/>
      <c r="B185" s="261"/>
      <c r="C185" s="254"/>
      <c r="D185" s="247"/>
      <c r="E185" s="97">
        <v>844953</v>
      </c>
      <c r="F185" s="97">
        <v>768525</v>
      </c>
      <c r="G185" s="104">
        <v>-76428</v>
      </c>
      <c r="H185" s="256"/>
      <c r="I185" s="190"/>
    </row>
    <row r="186" spans="1:9" ht="22.5" customHeight="1">
      <c r="A186" s="251">
        <v>85</v>
      </c>
      <c r="B186" s="260" t="s">
        <v>149</v>
      </c>
      <c r="C186" s="253" t="s">
        <v>844</v>
      </c>
      <c r="D186" s="246" t="s">
        <v>842</v>
      </c>
      <c r="E186" s="95">
        <v>1415001</v>
      </c>
      <c r="F186" s="95">
        <v>0</v>
      </c>
      <c r="G186" s="105">
        <v>-1415001</v>
      </c>
      <c r="H186" s="255" t="s">
        <v>11</v>
      </c>
      <c r="I186" s="188"/>
    </row>
    <row r="187" spans="1:9" ht="22.5" customHeight="1">
      <c r="A187" s="252"/>
      <c r="B187" s="261"/>
      <c r="C187" s="254"/>
      <c r="D187" s="247"/>
      <c r="E187" s="97">
        <v>647349</v>
      </c>
      <c r="F187" s="97">
        <v>0</v>
      </c>
      <c r="G187" s="104">
        <v>-647349</v>
      </c>
      <c r="H187" s="256"/>
      <c r="I187" s="190"/>
    </row>
    <row r="188" spans="1:9" ht="15" customHeight="1">
      <c r="A188" s="266" t="s">
        <v>141</v>
      </c>
      <c r="B188" s="267"/>
      <c r="C188" s="267"/>
      <c r="D188" s="268"/>
      <c r="E188" s="95">
        <v>114946307</v>
      </c>
      <c r="F188" s="95">
        <v>133181179</v>
      </c>
      <c r="G188" s="95">
        <v>18234872</v>
      </c>
      <c r="H188" s="242"/>
      <c r="I188" s="191"/>
    </row>
    <row r="189" spans="1:9" ht="15" customHeight="1">
      <c r="A189" s="269"/>
      <c r="B189" s="270"/>
      <c r="C189" s="270"/>
      <c r="D189" s="270"/>
      <c r="E189" s="208">
        <v>41340860</v>
      </c>
      <c r="F189" s="208">
        <v>52507904</v>
      </c>
      <c r="G189" s="208">
        <v>11167044</v>
      </c>
      <c r="H189" s="248"/>
      <c r="I189" s="94"/>
    </row>
    <row r="190" spans="1:9" ht="15" customHeight="1">
      <c r="A190" s="251">
        <v>86</v>
      </c>
      <c r="B190" s="249" t="s">
        <v>229</v>
      </c>
      <c r="C190" s="244" t="s">
        <v>478</v>
      </c>
      <c r="D190" s="246" t="s">
        <v>18</v>
      </c>
      <c r="E190" s="95">
        <v>9540933</v>
      </c>
      <c r="F190" s="95">
        <v>13167775</v>
      </c>
      <c r="G190" s="105">
        <v>3626842</v>
      </c>
      <c r="H190" s="255"/>
      <c r="I190" s="188"/>
    </row>
    <row r="191" spans="1:9" ht="15" customHeight="1">
      <c r="A191" s="252"/>
      <c r="B191" s="250"/>
      <c r="C191" s="245"/>
      <c r="D191" s="247"/>
      <c r="E191" s="104">
        <v>8312445</v>
      </c>
      <c r="F191" s="104">
        <v>11748922</v>
      </c>
      <c r="G191" s="104">
        <v>3436477</v>
      </c>
      <c r="H191" s="257"/>
      <c r="I191" s="94"/>
    </row>
    <row r="192" spans="1:9" ht="15" customHeight="1">
      <c r="A192" s="251">
        <v>87</v>
      </c>
      <c r="B192" s="249" t="s">
        <v>229</v>
      </c>
      <c r="C192" s="262" t="s">
        <v>44</v>
      </c>
      <c r="D192" s="246" t="s">
        <v>36</v>
      </c>
      <c r="E192" s="95">
        <v>35523183</v>
      </c>
      <c r="F192" s="95">
        <v>40920697</v>
      </c>
      <c r="G192" s="112">
        <v>5397514</v>
      </c>
      <c r="H192" s="242" t="s">
        <v>11</v>
      </c>
      <c r="I192" s="188"/>
    </row>
    <row r="193" spans="1:9" ht="15" customHeight="1">
      <c r="A193" s="252"/>
      <c r="B193" s="250"/>
      <c r="C193" s="263"/>
      <c r="D193" s="247"/>
      <c r="E193" s="97">
        <v>5401339</v>
      </c>
      <c r="F193" s="97">
        <v>5118973</v>
      </c>
      <c r="G193" s="104">
        <v>-282366</v>
      </c>
      <c r="H193" s="248"/>
      <c r="I193" s="94"/>
    </row>
    <row r="194" spans="1:9" ht="15" customHeight="1">
      <c r="A194" s="251">
        <v>88</v>
      </c>
      <c r="B194" s="249" t="s">
        <v>150</v>
      </c>
      <c r="C194" s="262" t="s">
        <v>743</v>
      </c>
      <c r="D194" s="246" t="s">
        <v>36</v>
      </c>
      <c r="E194" s="95">
        <v>2424122</v>
      </c>
      <c r="F194" s="95">
        <v>2323682</v>
      </c>
      <c r="G194" s="112">
        <v>-100440</v>
      </c>
      <c r="H194" s="242" t="s">
        <v>11</v>
      </c>
      <c r="I194" s="188"/>
    </row>
    <row r="195" spans="1:9" ht="15" customHeight="1">
      <c r="A195" s="252"/>
      <c r="B195" s="250"/>
      <c r="C195" s="263"/>
      <c r="D195" s="247"/>
      <c r="E195" s="97">
        <v>418515</v>
      </c>
      <c r="F195" s="97">
        <v>475909</v>
      </c>
      <c r="G195" s="104">
        <v>57394</v>
      </c>
      <c r="H195" s="248"/>
      <c r="I195" s="94"/>
    </row>
    <row r="196" spans="1:9" ht="15" customHeight="1">
      <c r="A196" s="251">
        <v>89</v>
      </c>
      <c r="B196" s="260" t="s">
        <v>150</v>
      </c>
      <c r="C196" s="253" t="s">
        <v>39</v>
      </c>
      <c r="D196" s="246" t="s">
        <v>36</v>
      </c>
      <c r="E196" s="95">
        <v>7029</v>
      </c>
      <c r="F196" s="95">
        <v>6960</v>
      </c>
      <c r="G196" s="105">
        <v>-69</v>
      </c>
      <c r="H196" s="242" t="s">
        <v>14</v>
      </c>
      <c r="I196" s="206">
        <v>6960</v>
      </c>
    </row>
    <row r="197" spans="1:9" ht="15" customHeight="1">
      <c r="A197" s="252"/>
      <c r="B197" s="261"/>
      <c r="C197" s="254"/>
      <c r="D197" s="247"/>
      <c r="E197" s="97">
        <v>7029</v>
      </c>
      <c r="F197" s="97">
        <v>6960</v>
      </c>
      <c r="G197" s="97">
        <v>-69</v>
      </c>
      <c r="H197" s="248"/>
      <c r="I197" s="94">
        <v>6960</v>
      </c>
    </row>
    <row r="198" spans="1:9" ht="15" customHeight="1">
      <c r="A198" s="251">
        <v>90</v>
      </c>
      <c r="B198" s="249" t="s">
        <v>150</v>
      </c>
      <c r="C198" s="253" t="s">
        <v>42</v>
      </c>
      <c r="D198" s="246" t="s">
        <v>36</v>
      </c>
      <c r="E198" s="95">
        <v>13241</v>
      </c>
      <c r="F198" s="95">
        <v>13363</v>
      </c>
      <c r="G198" s="105">
        <v>122</v>
      </c>
      <c r="H198" s="242" t="s">
        <v>14</v>
      </c>
      <c r="I198" s="206">
        <v>13363</v>
      </c>
    </row>
    <row r="199" spans="1:9" ht="15" customHeight="1">
      <c r="A199" s="252"/>
      <c r="B199" s="250"/>
      <c r="C199" s="254"/>
      <c r="D199" s="247"/>
      <c r="E199" s="97">
        <v>12774</v>
      </c>
      <c r="F199" s="97">
        <v>12852</v>
      </c>
      <c r="G199" s="97">
        <v>78</v>
      </c>
      <c r="H199" s="248"/>
      <c r="I199" s="94">
        <v>12852</v>
      </c>
    </row>
    <row r="200" spans="1:9" ht="15" customHeight="1">
      <c r="A200" s="251">
        <v>91</v>
      </c>
      <c r="B200" s="260" t="s">
        <v>150</v>
      </c>
      <c r="C200" s="253" t="s">
        <v>41</v>
      </c>
      <c r="D200" s="246" t="s">
        <v>36</v>
      </c>
      <c r="E200" s="95">
        <v>14147</v>
      </c>
      <c r="F200" s="95">
        <v>14181</v>
      </c>
      <c r="G200" s="105">
        <v>34</v>
      </c>
      <c r="H200" s="242" t="s">
        <v>14</v>
      </c>
      <c r="I200" s="206">
        <v>14181</v>
      </c>
    </row>
    <row r="201" spans="1:9" ht="15" customHeight="1">
      <c r="A201" s="252"/>
      <c r="B201" s="261"/>
      <c r="C201" s="254"/>
      <c r="D201" s="247"/>
      <c r="E201" s="97">
        <v>10067</v>
      </c>
      <c r="F201" s="97">
        <v>10067</v>
      </c>
      <c r="G201" s="97">
        <v>0</v>
      </c>
      <c r="H201" s="248"/>
      <c r="I201" s="94">
        <v>10067</v>
      </c>
    </row>
    <row r="202" spans="1:9" ht="15" customHeight="1">
      <c r="A202" s="251">
        <v>92</v>
      </c>
      <c r="B202" s="249" t="s">
        <v>229</v>
      </c>
      <c r="C202" s="253" t="s">
        <v>787</v>
      </c>
      <c r="D202" s="246" t="s">
        <v>36</v>
      </c>
      <c r="E202" s="95">
        <v>10242</v>
      </c>
      <c r="F202" s="95">
        <v>10250</v>
      </c>
      <c r="G202" s="105">
        <v>8</v>
      </c>
      <c r="H202" s="242"/>
      <c r="I202" s="206"/>
    </row>
    <row r="203" spans="1:9" ht="15" customHeight="1">
      <c r="A203" s="252"/>
      <c r="B203" s="250"/>
      <c r="C203" s="254"/>
      <c r="D203" s="247"/>
      <c r="E203" s="97">
        <v>10242</v>
      </c>
      <c r="F203" s="97">
        <v>10250</v>
      </c>
      <c r="G203" s="97">
        <v>8</v>
      </c>
      <c r="H203" s="248"/>
      <c r="I203" s="94"/>
    </row>
    <row r="204" spans="1:9" ht="15" customHeight="1">
      <c r="A204" s="251">
        <v>93</v>
      </c>
      <c r="B204" s="249" t="s">
        <v>150</v>
      </c>
      <c r="C204" s="253" t="s">
        <v>777</v>
      </c>
      <c r="D204" s="246" t="s">
        <v>18</v>
      </c>
      <c r="E204" s="95">
        <v>199200</v>
      </c>
      <c r="F204" s="95">
        <v>199027</v>
      </c>
      <c r="G204" s="105">
        <v>-173</v>
      </c>
      <c r="H204" s="242"/>
      <c r="I204" s="193"/>
    </row>
    <row r="205" spans="1:9" ht="15" customHeight="1">
      <c r="A205" s="252"/>
      <c r="B205" s="250"/>
      <c r="C205" s="254"/>
      <c r="D205" s="247"/>
      <c r="E205" s="97">
        <v>89262</v>
      </c>
      <c r="F205" s="97">
        <v>89434</v>
      </c>
      <c r="G205" s="97">
        <v>172</v>
      </c>
      <c r="H205" s="248"/>
      <c r="I205" s="192"/>
    </row>
    <row r="206" spans="1:9" ht="15" customHeight="1">
      <c r="A206" s="251">
        <v>94</v>
      </c>
      <c r="B206" s="249" t="s">
        <v>150</v>
      </c>
      <c r="C206" s="253" t="s">
        <v>778</v>
      </c>
      <c r="D206" s="246" t="s">
        <v>18</v>
      </c>
      <c r="E206" s="95">
        <v>766471</v>
      </c>
      <c r="F206" s="95">
        <v>874685</v>
      </c>
      <c r="G206" s="105">
        <v>108214</v>
      </c>
      <c r="H206" s="242"/>
      <c r="I206" s="193"/>
    </row>
    <row r="207" spans="1:9" ht="15" customHeight="1">
      <c r="A207" s="252"/>
      <c r="B207" s="250"/>
      <c r="C207" s="254"/>
      <c r="D207" s="247"/>
      <c r="E207" s="97">
        <v>382810</v>
      </c>
      <c r="F207" s="97">
        <v>436983</v>
      </c>
      <c r="G207" s="97">
        <v>54173</v>
      </c>
      <c r="H207" s="248"/>
      <c r="I207" s="192"/>
    </row>
    <row r="208" spans="1:9" ht="15" customHeight="1">
      <c r="A208" s="251">
        <v>95</v>
      </c>
      <c r="B208" s="249" t="s">
        <v>150</v>
      </c>
      <c r="C208" s="253" t="s">
        <v>779</v>
      </c>
      <c r="D208" s="246" t="s">
        <v>18</v>
      </c>
      <c r="E208" s="95">
        <v>9776861</v>
      </c>
      <c r="F208" s="95">
        <v>10482264</v>
      </c>
      <c r="G208" s="105">
        <v>705403</v>
      </c>
      <c r="H208" s="242"/>
      <c r="I208" s="193"/>
    </row>
    <row r="209" spans="1:9" ht="15" customHeight="1">
      <c r="A209" s="252"/>
      <c r="B209" s="250"/>
      <c r="C209" s="254"/>
      <c r="D209" s="247"/>
      <c r="E209" s="97">
        <v>4882897</v>
      </c>
      <c r="F209" s="97">
        <v>5236617</v>
      </c>
      <c r="G209" s="97">
        <v>353720</v>
      </c>
      <c r="H209" s="248"/>
      <c r="I209" s="192"/>
    </row>
    <row r="210" spans="1:9" ht="15" customHeight="1">
      <c r="A210" s="251">
        <v>96</v>
      </c>
      <c r="B210" s="249" t="s">
        <v>150</v>
      </c>
      <c r="C210" s="253" t="s">
        <v>780</v>
      </c>
      <c r="D210" s="258" t="s">
        <v>18</v>
      </c>
      <c r="E210" s="95">
        <v>168674</v>
      </c>
      <c r="F210" s="95">
        <v>196888</v>
      </c>
      <c r="G210" s="105">
        <v>28214</v>
      </c>
      <c r="H210" s="255" t="s">
        <v>11</v>
      </c>
      <c r="I210" s="188"/>
    </row>
    <row r="211" spans="1:9" ht="15" customHeight="1">
      <c r="A211" s="252"/>
      <c r="B211" s="250"/>
      <c r="C211" s="254"/>
      <c r="D211" s="259"/>
      <c r="E211" s="97">
        <v>108655</v>
      </c>
      <c r="F211" s="97">
        <v>110464</v>
      </c>
      <c r="G211" s="104">
        <v>1809</v>
      </c>
      <c r="H211" s="257"/>
      <c r="I211" s="190"/>
    </row>
    <row r="212" spans="1:9" ht="15" customHeight="1">
      <c r="A212" s="251">
        <v>97</v>
      </c>
      <c r="B212" s="249" t="s">
        <v>150</v>
      </c>
      <c r="C212" s="253" t="s">
        <v>781</v>
      </c>
      <c r="D212" s="258" t="s">
        <v>18</v>
      </c>
      <c r="E212" s="95">
        <v>11720</v>
      </c>
      <c r="F212" s="95">
        <v>2220</v>
      </c>
      <c r="G212" s="105">
        <v>-9500</v>
      </c>
      <c r="H212" s="255" t="s">
        <v>11</v>
      </c>
      <c r="I212" s="188"/>
    </row>
    <row r="213" spans="1:9" ht="15" customHeight="1">
      <c r="A213" s="252"/>
      <c r="B213" s="250"/>
      <c r="C213" s="254"/>
      <c r="D213" s="259"/>
      <c r="E213" s="97">
        <v>1720</v>
      </c>
      <c r="F213" s="97">
        <v>1720</v>
      </c>
      <c r="G213" s="104">
        <v>0</v>
      </c>
      <c r="H213" s="257"/>
      <c r="I213" s="190"/>
    </row>
    <row r="214" spans="1:9" ht="15" customHeight="1">
      <c r="A214" s="251">
        <v>98</v>
      </c>
      <c r="B214" s="249" t="s">
        <v>150</v>
      </c>
      <c r="C214" s="244" t="s">
        <v>788</v>
      </c>
      <c r="D214" s="246" t="s">
        <v>18</v>
      </c>
      <c r="E214" s="95">
        <v>6262</v>
      </c>
      <c r="F214" s="95">
        <v>6337</v>
      </c>
      <c r="G214" s="105">
        <v>75</v>
      </c>
      <c r="H214" s="242"/>
      <c r="I214" s="193"/>
    </row>
    <row r="215" spans="1:9" ht="15" customHeight="1">
      <c r="A215" s="252"/>
      <c r="B215" s="250"/>
      <c r="C215" s="245"/>
      <c r="D215" s="247"/>
      <c r="E215" s="104">
        <v>3160</v>
      </c>
      <c r="F215" s="104">
        <v>3198</v>
      </c>
      <c r="G215" s="104">
        <v>38</v>
      </c>
      <c r="H215" s="248"/>
      <c r="I215" s="192"/>
    </row>
    <row r="216" spans="1:9" ht="15" customHeight="1">
      <c r="A216" s="251">
        <v>99</v>
      </c>
      <c r="B216" s="249" t="s">
        <v>150</v>
      </c>
      <c r="C216" s="244" t="s">
        <v>790</v>
      </c>
      <c r="D216" s="246" t="s">
        <v>18</v>
      </c>
      <c r="E216" s="95">
        <v>206950</v>
      </c>
      <c r="F216" s="95">
        <v>79663</v>
      </c>
      <c r="G216" s="105">
        <v>-127287</v>
      </c>
      <c r="H216" s="242"/>
      <c r="I216" s="193"/>
    </row>
    <row r="217" spans="1:9" ht="15" customHeight="1">
      <c r="A217" s="252"/>
      <c r="B217" s="250"/>
      <c r="C217" s="245"/>
      <c r="D217" s="247"/>
      <c r="E217" s="104">
        <v>53790</v>
      </c>
      <c r="F217" s="104">
        <v>23094</v>
      </c>
      <c r="G217" s="104">
        <v>-30696</v>
      </c>
      <c r="H217" s="248"/>
      <c r="I217" s="192"/>
    </row>
    <row r="218" spans="1:9" ht="15" customHeight="1">
      <c r="A218" s="251">
        <v>100</v>
      </c>
      <c r="B218" s="249" t="s">
        <v>150</v>
      </c>
      <c r="C218" s="244" t="s">
        <v>791</v>
      </c>
      <c r="D218" s="246" t="s">
        <v>18</v>
      </c>
      <c r="E218" s="95">
        <v>107000</v>
      </c>
      <c r="F218" s="95">
        <v>107000</v>
      </c>
      <c r="G218" s="105">
        <v>0</v>
      </c>
      <c r="H218" s="242"/>
      <c r="I218" s="193"/>
    </row>
    <row r="219" spans="1:9" ht="15" customHeight="1">
      <c r="A219" s="252"/>
      <c r="B219" s="250"/>
      <c r="C219" s="245"/>
      <c r="D219" s="247"/>
      <c r="E219" s="104">
        <v>53500</v>
      </c>
      <c r="F219" s="104">
        <v>53500</v>
      </c>
      <c r="G219" s="104">
        <v>0</v>
      </c>
      <c r="H219" s="248"/>
      <c r="I219" s="192"/>
    </row>
    <row r="220" spans="1:9" ht="15" customHeight="1">
      <c r="A220" s="251">
        <v>101</v>
      </c>
      <c r="B220" s="249" t="s">
        <v>150</v>
      </c>
      <c r="C220" s="244" t="s">
        <v>783</v>
      </c>
      <c r="D220" s="246" t="s">
        <v>18</v>
      </c>
      <c r="E220" s="95">
        <v>9746</v>
      </c>
      <c r="F220" s="95">
        <v>9528</v>
      </c>
      <c r="G220" s="105">
        <v>-218</v>
      </c>
      <c r="H220" s="242"/>
      <c r="I220" s="193"/>
    </row>
    <row r="221" spans="1:9" ht="15" customHeight="1">
      <c r="A221" s="252"/>
      <c r="B221" s="250"/>
      <c r="C221" s="245"/>
      <c r="D221" s="247"/>
      <c r="E221" s="104">
        <v>4873</v>
      </c>
      <c r="F221" s="104">
        <v>4764</v>
      </c>
      <c r="G221" s="104">
        <v>-109</v>
      </c>
      <c r="H221" s="248"/>
      <c r="I221" s="192"/>
    </row>
    <row r="222" spans="1:9" ht="15" customHeight="1">
      <c r="A222" s="251">
        <v>102</v>
      </c>
      <c r="B222" s="249" t="s">
        <v>229</v>
      </c>
      <c r="C222" s="244" t="s">
        <v>786</v>
      </c>
      <c r="D222" s="246" t="s">
        <v>18</v>
      </c>
      <c r="E222" s="95">
        <v>804</v>
      </c>
      <c r="F222" s="95">
        <v>579</v>
      </c>
      <c r="G222" s="105">
        <v>-225</v>
      </c>
      <c r="H222" s="242"/>
      <c r="I222" s="193"/>
    </row>
    <row r="223" spans="1:9" ht="15" customHeight="1">
      <c r="A223" s="252"/>
      <c r="B223" s="250"/>
      <c r="C223" s="245"/>
      <c r="D223" s="247"/>
      <c r="E223" s="104">
        <v>402</v>
      </c>
      <c r="F223" s="104">
        <v>290</v>
      </c>
      <c r="G223" s="104">
        <v>-112</v>
      </c>
      <c r="H223" s="248"/>
      <c r="I223" s="192"/>
    </row>
    <row r="224" spans="1:9" ht="15" customHeight="1">
      <c r="A224" s="251">
        <v>103</v>
      </c>
      <c r="B224" s="249" t="s">
        <v>229</v>
      </c>
      <c r="C224" s="253" t="s">
        <v>168</v>
      </c>
      <c r="D224" s="246" t="s">
        <v>850</v>
      </c>
      <c r="E224" s="105">
        <v>23150</v>
      </c>
      <c r="F224" s="105">
        <v>25212</v>
      </c>
      <c r="G224" s="112">
        <v>2062</v>
      </c>
      <c r="H224" s="242"/>
      <c r="I224" s="193"/>
    </row>
    <row r="225" spans="1:9" ht="15" customHeight="1">
      <c r="A225" s="252"/>
      <c r="B225" s="250"/>
      <c r="C225" s="254"/>
      <c r="D225" s="247"/>
      <c r="E225" s="97">
        <v>11576</v>
      </c>
      <c r="F225" s="97">
        <v>12606</v>
      </c>
      <c r="G225" s="97">
        <v>1030</v>
      </c>
      <c r="H225" s="248"/>
      <c r="I225" s="192"/>
    </row>
    <row r="226" spans="1:9" ht="15" customHeight="1">
      <c r="A226" s="251">
        <v>104</v>
      </c>
      <c r="B226" s="249" t="s">
        <v>229</v>
      </c>
      <c r="C226" s="253" t="s">
        <v>418</v>
      </c>
      <c r="D226" s="246" t="s">
        <v>51</v>
      </c>
      <c r="E226" s="95">
        <v>11113</v>
      </c>
      <c r="F226" s="95">
        <v>11470</v>
      </c>
      <c r="G226" s="105">
        <v>357</v>
      </c>
      <c r="H226" s="242"/>
      <c r="I226" s="193"/>
    </row>
    <row r="227" spans="1:9" ht="15" customHeight="1">
      <c r="A227" s="252"/>
      <c r="B227" s="250"/>
      <c r="C227" s="254"/>
      <c r="D227" s="247"/>
      <c r="E227" s="104">
        <v>5557</v>
      </c>
      <c r="F227" s="104">
        <v>5735</v>
      </c>
      <c r="G227" s="104">
        <v>178</v>
      </c>
      <c r="H227" s="248"/>
      <c r="I227" s="192"/>
    </row>
    <row r="228" spans="1:9" ht="15" customHeight="1">
      <c r="A228" s="251">
        <v>105</v>
      </c>
      <c r="B228" s="249" t="s">
        <v>150</v>
      </c>
      <c r="C228" s="253" t="s">
        <v>484</v>
      </c>
      <c r="D228" s="258" t="s">
        <v>51</v>
      </c>
      <c r="E228" s="95">
        <v>2088</v>
      </c>
      <c r="F228" s="95">
        <v>2038</v>
      </c>
      <c r="G228" s="105">
        <v>-50</v>
      </c>
      <c r="H228" s="255" t="s">
        <v>11</v>
      </c>
      <c r="I228" s="188"/>
    </row>
    <row r="229" spans="1:9" ht="15" customHeight="1">
      <c r="A229" s="252"/>
      <c r="B229" s="250"/>
      <c r="C229" s="254"/>
      <c r="D229" s="259"/>
      <c r="E229" s="97">
        <v>1140</v>
      </c>
      <c r="F229" s="97">
        <v>1115</v>
      </c>
      <c r="G229" s="104">
        <v>-25</v>
      </c>
      <c r="H229" s="257"/>
      <c r="I229" s="190"/>
    </row>
    <row r="230" spans="1:9" ht="15" customHeight="1">
      <c r="A230" s="251">
        <v>106</v>
      </c>
      <c r="B230" s="249" t="s">
        <v>150</v>
      </c>
      <c r="C230" s="253" t="s">
        <v>485</v>
      </c>
      <c r="D230" s="258" t="s">
        <v>51</v>
      </c>
      <c r="E230" s="95">
        <v>31842</v>
      </c>
      <c r="F230" s="95">
        <v>30918</v>
      </c>
      <c r="G230" s="105">
        <v>-924</v>
      </c>
      <c r="H230" s="255" t="s">
        <v>11</v>
      </c>
      <c r="I230" s="188"/>
    </row>
    <row r="231" spans="1:9" ht="15" customHeight="1">
      <c r="A231" s="252"/>
      <c r="B231" s="250"/>
      <c r="C231" s="254"/>
      <c r="D231" s="259"/>
      <c r="E231" s="97">
        <v>15921</v>
      </c>
      <c r="F231" s="97">
        <v>15459</v>
      </c>
      <c r="G231" s="104">
        <v>-462</v>
      </c>
      <c r="H231" s="257"/>
      <c r="I231" s="190"/>
    </row>
    <row r="232" spans="1:9" ht="15" customHeight="1">
      <c r="A232" s="251">
        <v>107</v>
      </c>
      <c r="B232" s="249" t="s">
        <v>229</v>
      </c>
      <c r="C232" s="253" t="s">
        <v>434</v>
      </c>
      <c r="D232" s="246" t="s">
        <v>18</v>
      </c>
      <c r="E232" s="95">
        <v>761</v>
      </c>
      <c r="F232" s="95">
        <v>706</v>
      </c>
      <c r="G232" s="105">
        <v>-55</v>
      </c>
      <c r="H232" s="242"/>
      <c r="I232" s="193"/>
    </row>
    <row r="233" spans="1:9" ht="15" customHeight="1">
      <c r="A233" s="252"/>
      <c r="B233" s="250"/>
      <c r="C233" s="254"/>
      <c r="D233" s="247"/>
      <c r="E233" s="97">
        <v>381</v>
      </c>
      <c r="F233" s="97">
        <v>353</v>
      </c>
      <c r="G233" s="104">
        <v>-28</v>
      </c>
      <c r="H233" s="248"/>
      <c r="I233" s="192"/>
    </row>
    <row r="234" spans="1:9" ht="15" customHeight="1">
      <c r="A234" s="251">
        <v>108</v>
      </c>
      <c r="B234" s="249" t="s">
        <v>390</v>
      </c>
      <c r="C234" s="253" t="s">
        <v>455</v>
      </c>
      <c r="D234" s="246" t="s">
        <v>51</v>
      </c>
      <c r="E234" s="95">
        <v>18993</v>
      </c>
      <c r="F234" s="95">
        <v>18993</v>
      </c>
      <c r="G234" s="105">
        <v>0</v>
      </c>
      <c r="H234" s="242"/>
      <c r="I234" s="193"/>
    </row>
    <row r="235" spans="1:9" ht="15" customHeight="1">
      <c r="A235" s="252"/>
      <c r="B235" s="250"/>
      <c r="C235" s="254"/>
      <c r="D235" s="247"/>
      <c r="E235" s="104">
        <v>9876</v>
      </c>
      <c r="F235" s="104">
        <v>9869</v>
      </c>
      <c r="G235" s="104">
        <v>-7</v>
      </c>
      <c r="H235" s="248"/>
      <c r="I235" s="192"/>
    </row>
    <row r="236" spans="1:9" ht="15" customHeight="1">
      <c r="A236" s="251">
        <v>109</v>
      </c>
      <c r="B236" s="249" t="s">
        <v>390</v>
      </c>
      <c r="C236" s="253" t="s">
        <v>789</v>
      </c>
      <c r="D236" s="246" t="s">
        <v>51</v>
      </c>
      <c r="E236" s="95">
        <v>0</v>
      </c>
      <c r="F236" s="95">
        <v>5246</v>
      </c>
      <c r="G236" s="105">
        <v>5246</v>
      </c>
      <c r="H236" s="242"/>
      <c r="I236" s="193"/>
    </row>
    <row r="237" spans="1:9" ht="15" customHeight="1">
      <c r="A237" s="252"/>
      <c r="B237" s="250"/>
      <c r="C237" s="254"/>
      <c r="D237" s="247"/>
      <c r="E237" s="104">
        <v>0</v>
      </c>
      <c r="F237" s="104">
        <v>1957</v>
      </c>
      <c r="G237" s="104">
        <v>1957</v>
      </c>
      <c r="H237" s="248"/>
      <c r="I237" s="192"/>
    </row>
    <row r="238" spans="1:9" ht="15" customHeight="1">
      <c r="A238" s="251">
        <v>110</v>
      </c>
      <c r="B238" s="249" t="s">
        <v>150</v>
      </c>
      <c r="C238" s="253" t="s">
        <v>851</v>
      </c>
      <c r="D238" s="246" t="s">
        <v>36</v>
      </c>
      <c r="E238" s="95">
        <v>0</v>
      </c>
      <c r="F238" s="95">
        <v>115352</v>
      </c>
      <c r="G238" s="105">
        <v>115352</v>
      </c>
      <c r="H238" s="242"/>
      <c r="I238" s="206"/>
    </row>
    <row r="239" spans="1:9" ht="15" customHeight="1">
      <c r="A239" s="252"/>
      <c r="B239" s="250"/>
      <c r="C239" s="254"/>
      <c r="D239" s="247"/>
      <c r="E239" s="97">
        <v>0</v>
      </c>
      <c r="F239" s="97">
        <v>115352</v>
      </c>
      <c r="G239" s="104">
        <v>115352</v>
      </c>
      <c r="H239" s="248"/>
      <c r="I239" s="94"/>
    </row>
    <row r="240" spans="1:9" ht="15" customHeight="1">
      <c r="A240" s="251">
        <v>111</v>
      </c>
      <c r="B240" s="249" t="s">
        <v>150</v>
      </c>
      <c r="C240" s="253" t="s">
        <v>845</v>
      </c>
      <c r="D240" s="246" t="s">
        <v>36</v>
      </c>
      <c r="E240" s="95">
        <v>40776</v>
      </c>
      <c r="F240" s="202">
        <v>29550</v>
      </c>
      <c r="G240" s="105">
        <v>-11226</v>
      </c>
      <c r="H240" s="242" t="s">
        <v>11</v>
      </c>
      <c r="I240" s="188"/>
    </row>
    <row r="241" spans="1:9" ht="15" customHeight="1">
      <c r="A241" s="252"/>
      <c r="B241" s="250"/>
      <c r="C241" s="254"/>
      <c r="D241" s="247"/>
      <c r="E241" s="111">
        <v>13592</v>
      </c>
      <c r="F241" s="209">
        <v>9850</v>
      </c>
      <c r="G241" s="104">
        <v>-3742</v>
      </c>
      <c r="H241" s="243"/>
      <c r="I241" s="190"/>
    </row>
    <row r="242" spans="1:9" ht="15" customHeight="1">
      <c r="A242" s="251">
        <v>112</v>
      </c>
      <c r="B242" s="249" t="s">
        <v>150</v>
      </c>
      <c r="C242" s="253" t="s">
        <v>782</v>
      </c>
      <c r="D242" s="246" t="s">
        <v>138</v>
      </c>
      <c r="E242" s="95">
        <v>0</v>
      </c>
      <c r="F242" s="202">
        <v>8751</v>
      </c>
      <c r="G242" s="105">
        <v>8751</v>
      </c>
      <c r="H242" s="242" t="s">
        <v>11</v>
      </c>
      <c r="I242" s="188"/>
    </row>
    <row r="243" spans="1:9" ht="15" customHeight="1">
      <c r="A243" s="252"/>
      <c r="B243" s="250"/>
      <c r="C243" s="254"/>
      <c r="D243" s="247"/>
      <c r="E243" s="111">
        <v>0</v>
      </c>
      <c r="F243" s="232">
        <v>5384</v>
      </c>
      <c r="G243" s="104">
        <v>5384</v>
      </c>
      <c r="H243" s="248"/>
      <c r="I243" s="190"/>
    </row>
    <row r="244" spans="1:9" ht="22.5" customHeight="1">
      <c r="A244" s="251">
        <v>113</v>
      </c>
      <c r="B244" s="249" t="s">
        <v>390</v>
      </c>
      <c r="C244" s="253" t="s">
        <v>435</v>
      </c>
      <c r="D244" s="246" t="s">
        <v>18</v>
      </c>
      <c r="E244" s="95">
        <v>2766</v>
      </c>
      <c r="F244" s="95">
        <v>2242</v>
      </c>
      <c r="G244" s="105">
        <v>-524</v>
      </c>
      <c r="H244" s="242"/>
      <c r="I244" s="193"/>
    </row>
    <row r="245" spans="1:9" ht="22.5" customHeight="1">
      <c r="A245" s="252"/>
      <c r="B245" s="250"/>
      <c r="C245" s="254"/>
      <c r="D245" s="247"/>
      <c r="E245" s="97">
        <v>2733</v>
      </c>
      <c r="F245" s="97">
        <v>2209</v>
      </c>
      <c r="G245" s="104">
        <v>-524</v>
      </c>
      <c r="H245" s="248"/>
      <c r="I245" s="192"/>
    </row>
    <row r="246" spans="1:9" ht="15" customHeight="1">
      <c r="A246" s="251">
        <v>114</v>
      </c>
      <c r="B246" s="249" t="s">
        <v>229</v>
      </c>
      <c r="C246" s="253" t="s">
        <v>76</v>
      </c>
      <c r="D246" s="246" t="s">
        <v>852</v>
      </c>
      <c r="E246" s="95">
        <v>16240</v>
      </c>
      <c r="F246" s="202">
        <v>21236</v>
      </c>
      <c r="G246" s="105">
        <v>4996</v>
      </c>
      <c r="H246" s="242" t="s">
        <v>11</v>
      </c>
      <c r="I246" s="188"/>
    </row>
    <row r="247" spans="1:9" ht="15" customHeight="1">
      <c r="A247" s="252"/>
      <c r="B247" s="250"/>
      <c r="C247" s="254"/>
      <c r="D247" s="247"/>
      <c r="E247" s="111">
        <v>16240</v>
      </c>
      <c r="F247" s="209">
        <v>21236</v>
      </c>
      <c r="G247" s="104">
        <v>4996</v>
      </c>
      <c r="H247" s="243"/>
      <c r="I247" s="190"/>
    </row>
    <row r="248" spans="1:9" ht="15" customHeight="1">
      <c r="A248" s="251">
        <v>115</v>
      </c>
      <c r="B248" s="249" t="s">
        <v>150</v>
      </c>
      <c r="C248" s="244" t="s">
        <v>872</v>
      </c>
      <c r="D248" s="246" t="s">
        <v>18</v>
      </c>
      <c r="E248" s="95">
        <v>3611</v>
      </c>
      <c r="F248" s="95">
        <v>0</v>
      </c>
      <c r="G248" s="105">
        <v>-3611</v>
      </c>
      <c r="H248" s="242"/>
      <c r="I248" s="193"/>
    </row>
    <row r="249" spans="1:9" ht="15" customHeight="1">
      <c r="A249" s="252"/>
      <c r="B249" s="250"/>
      <c r="C249" s="245"/>
      <c r="D249" s="247"/>
      <c r="E249" s="104">
        <v>3611</v>
      </c>
      <c r="F249" s="104">
        <v>0</v>
      </c>
      <c r="G249" s="104">
        <v>-3611</v>
      </c>
      <c r="H249" s="248"/>
      <c r="I249" s="192"/>
    </row>
    <row r="250" spans="1:9" ht="15" customHeight="1">
      <c r="A250" s="251">
        <v>116</v>
      </c>
      <c r="B250" s="249" t="s">
        <v>150</v>
      </c>
      <c r="C250" s="253" t="s">
        <v>793</v>
      </c>
      <c r="D250" s="246" t="s">
        <v>138</v>
      </c>
      <c r="E250" s="95">
        <v>36564</v>
      </c>
      <c r="F250" s="202">
        <v>0</v>
      </c>
      <c r="G250" s="105">
        <v>-36564</v>
      </c>
      <c r="H250" s="242" t="s">
        <v>11</v>
      </c>
      <c r="I250" s="188"/>
    </row>
    <row r="251" spans="1:9" ht="15" customHeight="1">
      <c r="A251" s="252"/>
      <c r="B251" s="250"/>
      <c r="C251" s="254"/>
      <c r="D251" s="247"/>
      <c r="E251" s="111">
        <v>18282</v>
      </c>
      <c r="F251" s="209">
        <v>0</v>
      </c>
      <c r="G251" s="104">
        <v>-18282</v>
      </c>
      <c r="H251" s="243"/>
      <c r="I251" s="190"/>
    </row>
    <row r="252" spans="1:9" ht="15" customHeight="1">
      <c r="A252" s="251">
        <v>117</v>
      </c>
      <c r="B252" s="249" t="s">
        <v>150</v>
      </c>
      <c r="C252" s="244" t="s">
        <v>785</v>
      </c>
      <c r="D252" s="246" t="s">
        <v>18</v>
      </c>
      <c r="E252" s="95">
        <v>2218</v>
      </c>
      <c r="F252" s="95">
        <v>0</v>
      </c>
      <c r="G252" s="105">
        <v>-2218</v>
      </c>
      <c r="H252" s="242"/>
      <c r="I252" s="193"/>
    </row>
    <row r="253" spans="1:9" ht="15" customHeight="1">
      <c r="A253" s="252"/>
      <c r="B253" s="250"/>
      <c r="C253" s="245"/>
      <c r="D253" s="247"/>
      <c r="E253" s="104">
        <v>1109</v>
      </c>
      <c r="F253" s="104">
        <v>0</v>
      </c>
      <c r="G253" s="104">
        <v>-1109</v>
      </c>
      <c r="H253" s="248"/>
      <c r="I253" s="192"/>
    </row>
    <row r="254" spans="1:9" ht="15" customHeight="1">
      <c r="A254" s="251">
        <v>118</v>
      </c>
      <c r="B254" s="249" t="s">
        <v>150</v>
      </c>
      <c r="C254" s="244" t="s">
        <v>784</v>
      </c>
      <c r="D254" s="246" t="s">
        <v>18</v>
      </c>
      <c r="E254" s="95">
        <v>45984</v>
      </c>
      <c r="F254" s="95">
        <v>0</v>
      </c>
      <c r="G254" s="105">
        <v>-45984</v>
      </c>
      <c r="H254" s="242"/>
      <c r="I254" s="193"/>
    </row>
    <row r="255" spans="1:9" ht="15" customHeight="1">
      <c r="A255" s="252"/>
      <c r="B255" s="250"/>
      <c r="C255" s="245"/>
      <c r="D255" s="247"/>
      <c r="E255" s="104">
        <v>22993</v>
      </c>
      <c r="F255" s="104">
        <v>0</v>
      </c>
      <c r="G255" s="104">
        <v>-22993</v>
      </c>
      <c r="H255" s="248"/>
      <c r="I255" s="192"/>
    </row>
    <row r="256" spans="1:9" ht="15" customHeight="1">
      <c r="A256" s="251">
        <v>119</v>
      </c>
      <c r="B256" s="249" t="s">
        <v>390</v>
      </c>
      <c r="C256" s="253" t="s">
        <v>744</v>
      </c>
      <c r="D256" s="246" t="s">
        <v>51</v>
      </c>
      <c r="E256" s="95">
        <v>34968</v>
      </c>
      <c r="F256" s="95">
        <v>0</v>
      </c>
      <c r="G256" s="105">
        <v>-34968</v>
      </c>
      <c r="H256" s="242"/>
      <c r="I256" s="193"/>
    </row>
    <row r="257" spans="1:9" ht="15" customHeight="1">
      <c r="A257" s="252"/>
      <c r="B257" s="250"/>
      <c r="C257" s="254"/>
      <c r="D257" s="247"/>
      <c r="E257" s="104">
        <v>13464</v>
      </c>
      <c r="F257" s="104">
        <v>0</v>
      </c>
      <c r="G257" s="104">
        <v>-13464</v>
      </c>
      <c r="H257" s="248"/>
      <c r="I257" s="192"/>
    </row>
    <row r="258" spans="1:9" ht="22.5" customHeight="1">
      <c r="A258" s="251">
        <v>120</v>
      </c>
      <c r="B258" s="249" t="s">
        <v>150</v>
      </c>
      <c r="C258" s="253" t="s">
        <v>554</v>
      </c>
      <c r="D258" s="246" t="s">
        <v>138</v>
      </c>
      <c r="E258" s="95">
        <v>72200</v>
      </c>
      <c r="F258" s="202">
        <v>0</v>
      </c>
      <c r="G258" s="105">
        <v>-72200</v>
      </c>
      <c r="H258" s="242" t="s">
        <v>11</v>
      </c>
      <c r="I258" s="188"/>
    </row>
    <row r="259" spans="1:9" ht="22.5" customHeight="1">
      <c r="A259" s="252"/>
      <c r="B259" s="250"/>
      <c r="C259" s="254"/>
      <c r="D259" s="247"/>
      <c r="E259" s="111">
        <v>36100</v>
      </c>
      <c r="F259" s="232">
        <v>0</v>
      </c>
      <c r="G259" s="104">
        <v>-36100</v>
      </c>
      <c r="H259" s="248"/>
      <c r="I259" s="190"/>
    </row>
    <row r="260" spans="1:9" ht="15" customHeight="1">
      <c r="A260" s="251">
        <v>121</v>
      </c>
      <c r="B260" s="249" t="s">
        <v>150</v>
      </c>
      <c r="C260" s="253" t="s">
        <v>792</v>
      </c>
      <c r="D260" s="246" t="s">
        <v>276</v>
      </c>
      <c r="E260" s="95">
        <v>54878</v>
      </c>
      <c r="F260" s="202">
        <v>0</v>
      </c>
      <c r="G260" s="95">
        <v>-54878</v>
      </c>
      <c r="H260" s="242" t="s">
        <v>11</v>
      </c>
      <c r="I260" s="188"/>
    </row>
    <row r="261" spans="1:9" ht="15" customHeight="1">
      <c r="A261" s="252"/>
      <c r="B261" s="250"/>
      <c r="C261" s="254"/>
      <c r="D261" s="247"/>
      <c r="E261" s="96">
        <v>54878</v>
      </c>
      <c r="F261" s="209">
        <v>0</v>
      </c>
      <c r="G261" s="96">
        <v>-54878</v>
      </c>
      <c r="H261" s="248"/>
      <c r="I261" s="190"/>
    </row>
    <row r="262" spans="1:9" ht="15" customHeight="1">
      <c r="A262" s="251">
        <v>122</v>
      </c>
      <c r="B262" s="249" t="s">
        <v>150</v>
      </c>
      <c r="C262" s="253" t="s">
        <v>275</v>
      </c>
      <c r="D262" s="246" t="s">
        <v>18</v>
      </c>
      <c r="E262" s="95">
        <v>149788</v>
      </c>
      <c r="F262" s="202">
        <v>0</v>
      </c>
      <c r="G262" s="95">
        <v>-149788</v>
      </c>
      <c r="H262" s="242" t="s">
        <v>11</v>
      </c>
      <c r="I262" s="188"/>
    </row>
    <row r="263" spans="1:9" ht="15" customHeight="1">
      <c r="A263" s="252"/>
      <c r="B263" s="250"/>
      <c r="C263" s="254"/>
      <c r="D263" s="247"/>
      <c r="E263" s="96">
        <v>149788</v>
      </c>
      <c r="F263" s="209">
        <v>0</v>
      </c>
      <c r="G263" s="96">
        <v>-149788</v>
      </c>
      <c r="H263" s="248"/>
      <c r="I263" s="190"/>
    </row>
    <row r="264" spans="1:9" ht="15" customHeight="1">
      <c r="A264" s="266" t="s">
        <v>133</v>
      </c>
      <c r="B264" s="267"/>
      <c r="C264" s="267"/>
      <c r="D264" s="268"/>
      <c r="E264" s="210">
        <v>59334525</v>
      </c>
      <c r="F264" s="210">
        <v>68686813</v>
      </c>
      <c r="G264" s="95">
        <v>9352288</v>
      </c>
      <c r="H264" s="242"/>
      <c r="I264" s="191"/>
    </row>
    <row r="265" spans="1:9" ht="15" customHeight="1">
      <c r="A265" s="269"/>
      <c r="B265" s="270"/>
      <c r="C265" s="270"/>
      <c r="D265" s="271"/>
      <c r="E265" s="196">
        <v>20130721</v>
      </c>
      <c r="F265" s="208">
        <v>23545122</v>
      </c>
      <c r="G265" s="104">
        <v>3414401</v>
      </c>
      <c r="H265" s="248"/>
      <c r="I265" s="94"/>
    </row>
    <row r="266" spans="1:9" ht="15" customHeight="1">
      <c r="A266" s="251">
        <v>123</v>
      </c>
      <c r="B266" s="264" t="s">
        <v>198</v>
      </c>
      <c r="C266" s="277" t="s">
        <v>794</v>
      </c>
      <c r="D266" s="280" t="s">
        <v>18</v>
      </c>
      <c r="E266" s="95">
        <v>13068091</v>
      </c>
      <c r="F266" s="233">
        <v>13059900</v>
      </c>
      <c r="G266" s="112">
        <v>-8191</v>
      </c>
      <c r="H266" s="243" t="s">
        <v>11</v>
      </c>
      <c r="I266" s="194"/>
    </row>
    <row r="267" spans="1:9" ht="15" customHeight="1">
      <c r="A267" s="252"/>
      <c r="B267" s="261"/>
      <c r="C267" s="254"/>
      <c r="D267" s="247"/>
      <c r="E267" s="104">
        <v>8661779</v>
      </c>
      <c r="F267" s="234">
        <v>8653542</v>
      </c>
      <c r="G267" s="104">
        <v>-8237</v>
      </c>
      <c r="H267" s="248"/>
      <c r="I267" s="190"/>
    </row>
    <row r="268" spans="1:9" ht="15" customHeight="1">
      <c r="A268" s="251">
        <v>124</v>
      </c>
      <c r="B268" s="260" t="s">
        <v>198</v>
      </c>
      <c r="C268" s="253" t="s">
        <v>479</v>
      </c>
      <c r="D268" s="246" t="s">
        <v>18</v>
      </c>
      <c r="E268" s="95">
        <v>2103833</v>
      </c>
      <c r="F268" s="95">
        <v>2262921</v>
      </c>
      <c r="G268" s="105">
        <v>159088</v>
      </c>
      <c r="H268" s="242" t="s">
        <v>11</v>
      </c>
      <c r="I268" s="188"/>
    </row>
    <row r="269" spans="1:9" ht="15" customHeight="1">
      <c r="A269" s="252"/>
      <c r="B269" s="261"/>
      <c r="C269" s="254"/>
      <c r="D269" s="247"/>
      <c r="E269" s="97">
        <v>1060709</v>
      </c>
      <c r="F269" s="97">
        <v>1140783</v>
      </c>
      <c r="G269" s="97">
        <v>80074</v>
      </c>
      <c r="H269" s="248"/>
      <c r="I269" s="190"/>
    </row>
    <row r="270" spans="1:9" ht="15" customHeight="1">
      <c r="A270" s="251">
        <v>125</v>
      </c>
      <c r="B270" s="260" t="s">
        <v>198</v>
      </c>
      <c r="C270" s="253" t="s">
        <v>319</v>
      </c>
      <c r="D270" s="246" t="s">
        <v>18</v>
      </c>
      <c r="E270" s="95">
        <v>47385</v>
      </c>
      <c r="F270" s="95">
        <v>53601</v>
      </c>
      <c r="G270" s="105">
        <v>6216</v>
      </c>
      <c r="H270" s="242" t="s">
        <v>11</v>
      </c>
      <c r="I270" s="188"/>
    </row>
    <row r="271" spans="1:9" ht="15" customHeight="1">
      <c r="A271" s="252"/>
      <c r="B271" s="261"/>
      <c r="C271" s="254"/>
      <c r="D271" s="247"/>
      <c r="E271" s="97">
        <v>14348</v>
      </c>
      <c r="F271" s="97">
        <v>17426</v>
      </c>
      <c r="G271" s="97">
        <v>3078</v>
      </c>
      <c r="H271" s="248"/>
      <c r="I271" s="190"/>
    </row>
    <row r="272" spans="1:9" ht="15" customHeight="1">
      <c r="A272" s="251">
        <v>126</v>
      </c>
      <c r="B272" s="260" t="s">
        <v>198</v>
      </c>
      <c r="C272" s="253" t="s">
        <v>29</v>
      </c>
      <c r="D272" s="258" t="s">
        <v>18</v>
      </c>
      <c r="E272" s="95">
        <v>510210</v>
      </c>
      <c r="F272" s="95">
        <v>507404</v>
      </c>
      <c r="G272" s="105">
        <v>-2806</v>
      </c>
      <c r="H272" s="255" t="s">
        <v>11</v>
      </c>
      <c r="I272" s="188"/>
    </row>
    <row r="273" spans="1:9" ht="15" customHeight="1">
      <c r="A273" s="252"/>
      <c r="B273" s="261"/>
      <c r="C273" s="254"/>
      <c r="D273" s="259"/>
      <c r="E273" s="97">
        <v>153939</v>
      </c>
      <c r="F273" s="97">
        <v>155997</v>
      </c>
      <c r="G273" s="104">
        <v>2058</v>
      </c>
      <c r="H273" s="257"/>
      <c r="I273" s="190"/>
    </row>
    <row r="274" spans="1:9" ht="15" customHeight="1">
      <c r="A274" s="251">
        <v>127</v>
      </c>
      <c r="B274" s="260" t="s">
        <v>198</v>
      </c>
      <c r="C274" s="253" t="s">
        <v>320</v>
      </c>
      <c r="D274" s="246" t="s">
        <v>18</v>
      </c>
      <c r="E274" s="95">
        <v>21893</v>
      </c>
      <c r="F274" s="95">
        <v>22549</v>
      </c>
      <c r="G274" s="105">
        <v>656</v>
      </c>
      <c r="H274" s="242" t="s">
        <v>11</v>
      </c>
      <c r="I274" s="188"/>
    </row>
    <row r="275" spans="1:9" ht="15" customHeight="1">
      <c r="A275" s="252"/>
      <c r="B275" s="261"/>
      <c r="C275" s="254" t="s">
        <v>297</v>
      </c>
      <c r="D275" s="247"/>
      <c r="E275" s="96">
        <v>21893</v>
      </c>
      <c r="F275" s="96">
        <v>22549</v>
      </c>
      <c r="G275" s="97">
        <v>656</v>
      </c>
      <c r="H275" s="248"/>
      <c r="I275" s="190"/>
    </row>
    <row r="276" spans="1:9" ht="15" customHeight="1">
      <c r="A276" s="251">
        <v>128</v>
      </c>
      <c r="B276" s="260" t="s">
        <v>198</v>
      </c>
      <c r="C276" s="253" t="s">
        <v>865</v>
      </c>
      <c r="D276" s="246" t="s">
        <v>18</v>
      </c>
      <c r="E276" s="95">
        <v>109544</v>
      </c>
      <c r="F276" s="95">
        <v>115231</v>
      </c>
      <c r="G276" s="105">
        <v>5687</v>
      </c>
      <c r="H276" s="242" t="s">
        <v>11</v>
      </c>
      <c r="I276" s="188"/>
    </row>
    <row r="277" spans="1:9" ht="15" customHeight="1">
      <c r="A277" s="252"/>
      <c r="B277" s="261"/>
      <c r="C277" s="254"/>
      <c r="D277" s="247"/>
      <c r="E277" s="104">
        <v>87926</v>
      </c>
      <c r="F277" s="104">
        <v>93660</v>
      </c>
      <c r="G277" s="104">
        <v>5734</v>
      </c>
      <c r="H277" s="248"/>
      <c r="I277" s="190"/>
    </row>
    <row r="278" spans="1:9" ht="15" customHeight="1">
      <c r="A278" s="251">
        <v>129</v>
      </c>
      <c r="B278" s="260" t="s">
        <v>198</v>
      </c>
      <c r="C278" s="253" t="s">
        <v>322</v>
      </c>
      <c r="D278" s="246" t="s">
        <v>18</v>
      </c>
      <c r="E278" s="95">
        <v>14413</v>
      </c>
      <c r="F278" s="95">
        <v>17011</v>
      </c>
      <c r="G278" s="105">
        <v>2598</v>
      </c>
      <c r="H278" s="242" t="s">
        <v>11</v>
      </c>
      <c r="I278" s="188"/>
    </row>
    <row r="279" spans="1:9" ht="15" customHeight="1">
      <c r="A279" s="252"/>
      <c r="B279" s="261"/>
      <c r="C279" s="254"/>
      <c r="D279" s="247"/>
      <c r="E279" s="97">
        <v>8695</v>
      </c>
      <c r="F279" s="97">
        <v>10226</v>
      </c>
      <c r="G279" s="97">
        <v>1531</v>
      </c>
      <c r="H279" s="248"/>
      <c r="I279" s="190"/>
    </row>
    <row r="280" spans="1:9" ht="15" customHeight="1">
      <c r="A280" s="251">
        <v>130</v>
      </c>
      <c r="B280" s="260" t="s">
        <v>198</v>
      </c>
      <c r="C280" s="253" t="s">
        <v>323</v>
      </c>
      <c r="D280" s="246" t="s">
        <v>18</v>
      </c>
      <c r="E280" s="95">
        <v>3928</v>
      </c>
      <c r="F280" s="95">
        <v>4388</v>
      </c>
      <c r="G280" s="105">
        <v>460</v>
      </c>
      <c r="H280" s="242" t="s">
        <v>11</v>
      </c>
      <c r="I280" s="188"/>
    </row>
    <row r="281" spans="1:9" ht="15" customHeight="1">
      <c r="A281" s="252"/>
      <c r="B281" s="261"/>
      <c r="C281" s="254"/>
      <c r="D281" s="247"/>
      <c r="E281" s="96">
        <v>3928</v>
      </c>
      <c r="F281" s="96">
        <v>2194</v>
      </c>
      <c r="G281" s="97">
        <v>-1734</v>
      </c>
      <c r="H281" s="248"/>
      <c r="I281" s="190"/>
    </row>
    <row r="282" spans="1:9" ht="15" customHeight="1">
      <c r="A282" s="251">
        <v>131</v>
      </c>
      <c r="B282" s="260" t="s">
        <v>198</v>
      </c>
      <c r="C282" s="253" t="s">
        <v>445</v>
      </c>
      <c r="D282" s="246" t="s">
        <v>18</v>
      </c>
      <c r="E282" s="113">
        <v>24763</v>
      </c>
      <c r="F282" s="113">
        <v>25278</v>
      </c>
      <c r="G282" s="105">
        <v>515</v>
      </c>
      <c r="H282" s="242" t="s">
        <v>11</v>
      </c>
      <c r="I282" s="188"/>
    </row>
    <row r="283" spans="1:9" ht="15" customHeight="1">
      <c r="A283" s="252"/>
      <c r="B283" s="261"/>
      <c r="C283" s="254"/>
      <c r="D283" s="247"/>
      <c r="E283" s="96">
        <v>17263</v>
      </c>
      <c r="F283" s="96">
        <v>17278</v>
      </c>
      <c r="G283" s="104">
        <v>15</v>
      </c>
      <c r="H283" s="248"/>
      <c r="I283" s="190"/>
    </row>
    <row r="284" spans="1:9" ht="22.5" customHeight="1">
      <c r="A284" s="251">
        <v>132</v>
      </c>
      <c r="B284" s="260" t="s">
        <v>198</v>
      </c>
      <c r="C284" s="253" t="s">
        <v>873</v>
      </c>
      <c r="D284" s="246" t="s">
        <v>18</v>
      </c>
      <c r="E284" s="95">
        <v>20610</v>
      </c>
      <c r="F284" s="95">
        <v>476</v>
      </c>
      <c r="G284" s="105">
        <v>-20134</v>
      </c>
      <c r="H284" s="242" t="s">
        <v>11</v>
      </c>
      <c r="I284" s="188"/>
    </row>
    <row r="285" spans="1:9" ht="22.5" customHeight="1">
      <c r="A285" s="252"/>
      <c r="B285" s="261"/>
      <c r="C285" s="254"/>
      <c r="D285" s="247"/>
      <c r="E285" s="96">
        <v>12343</v>
      </c>
      <c r="F285" s="96">
        <v>469</v>
      </c>
      <c r="G285" s="104">
        <v>-11874</v>
      </c>
      <c r="H285" s="248"/>
      <c r="I285" s="190"/>
    </row>
    <row r="286" spans="1:9" ht="15" customHeight="1">
      <c r="A286" s="251">
        <v>133</v>
      </c>
      <c r="B286" s="260" t="s">
        <v>198</v>
      </c>
      <c r="C286" s="262" t="s">
        <v>86</v>
      </c>
      <c r="D286" s="246" t="s">
        <v>18</v>
      </c>
      <c r="E286" s="95">
        <v>370</v>
      </c>
      <c r="F286" s="95">
        <v>314</v>
      </c>
      <c r="G286" s="105">
        <v>-56</v>
      </c>
      <c r="H286" s="242" t="s">
        <v>11</v>
      </c>
      <c r="I286" s="188"/>
    </row>
    <row r="287" spans="1:9" ht="15" customHeight="1">
      <c r="A287" s="252"/>
      <c r="B287" s="261"/>
      <c r="C287" s="263"/>
      <c r="D287" s="247"/>
      <c r="E287" s="104">
        <v>370</v>
      </c>
      <c r="F287" s="104">
        <v>314</v>
      </c>
      <c r="G287" s="104">
        <v>-56</v>
      </c>
      <c r="H287" s="248"/>
      <c r="I287" s="190"/>
    </row>
    <row r="288" spans="1:9" ht="15" customHeight="1">
      <c r="A288" s="251">
        <v>134</v>
      </c>
      <c r="B288" s="260" t="s">
        <v>198</v>
      </c>
      <c r="C288" s="262" t="s">
        <v>792</v>
      </c>
      <c r="D288" s="246" t="s">
        <v>18</v>
      </c>
      <c r="E288" s="95">
        <v>41556</v>
      </c>
      <c r="F288" s="95">
        <v>0</v>
      </c>
      <c r="G288" s="105">
        <v>-41556</v>
      </c>
      <c r="H288" s="242" t="s">
        <v>11</v>
      </c>
      <c r="I288" s="188"/>
    </row>
    <row r="289" spans="1:9" ht="15" customHeight="1">
      <c r="A289" s="252"/>
      <c r="B289" s="261"/>
      <c r="C289" s="263"/>
      <c r="D289" s="247"/>
      <c r="E289" s="97">
        <v>13852</v>
      </c>
      <c r="F289" s="97">
        <v>0</v>
      </c>
      <c r="G289" s="104">
        <v>-13852</v>
      </c>
      <c r="H289" s="248"/>
      <c r="I289" s="190"/>
    </row>
    <row r="290" spans="1:9" ht="15" customHeight="1">
      <c r="A290" s="251">
        <v>135</v>
      </c>
      <c r="B290" s="260" t="s">
        <v>198</v>
      </c>
      <c r="C290" s="262" t="s">
        <v>275</v>
      </c>
      <c r="D290" s="246" t="s">
        <v>18</v>
      </c>
      <c r="E290" s="95">
        <v>4195</v>
      </c>
      <c r="F290" s="95">
        <v>0</v>
      </c>
      <c r="G290" s="105">
        <v>-4195</v>
      </c>
      <c r="H290" s="242" t="s">
        <v>11</v>
      </c>
      <c r="I290" s="188"/>
    </row>
    <row r="291" spans="1:9" ht="15" customHeight="1">
      <c r="A291" s="252"/>
      <c r="B291" s="261"/>
      <c r="C291" s="263"/>
      <c r="D291" s="247"/>
      <c r="E291" s="97">
        <v>4195</v>
      </c>
      <c r="F291" s="97">
        <v>0</v>
      </c>
      <c r="G291" s="104">
        <v>-4195</v>
      </c>
      <c r="H291" s="248"/>
      <c r="I291" s="190"/>
    </row>
    <row r="292" spans="1:9" ht="15" customHeight="1">
      <c r="A292" s="266" t="s">
        <v>134</v>
      </c>
      <c r="B292" s="267"/>
      <c r="C292" s="267"/>
      <c r="D292" s="268"/>
      <c r="E292" s="95">
        <v>15970791</v>
      </c>
      <c r="F292" s="95">
        <v>16069073</v>
      </c>
      <c r="G292" s="95">
        <v>98282</v>
      </c>
      <c r="H292" s="242"/>
      <c r="I292" s="191"/>
    </row>
    <row r="293" spans="1:9" ht="15" customHeight="1">
      <c r="A293" s="269"/>
      <c r="B293" s="270"/>
      <c r="C293" s="270"/>
      <c r="D293" s="270"/>
      <c r="E293" s="208">
        <v>10061240</v>
      </c>
      <c r="F293" s="208">
        <v>10114438</v>
      </c>
      <c r="G293" s="208">
        <v>53198</v>
      </c>
      <c r="H293" s="248"/>
      <c r="I293" s="94"/>
    </row>
    <row r="294" spans="1:9" ht="15" customHeight="1">
      <c r="A294" s="251">
        <v>136</v>
      </c>
      <c r="B294" s="294" t="s">
        <v>235</v>
      </c>
      <c r="C294" s="277" t="s">
        <v>258</v>
      </c>
      <c r="D294" s="280" t="s">
        <v>36</v>
      </c>
      <c r="E294" s="103">
        <v>2604754</v>
      </c>
      <c r="F294" s="103">
        <v>2583504</v>
      </c>
      <c r="G294" s="112">
        <v>-21250</v>
      </c>
      <c r="H294" s="243" t="s">
        <v>11</v>
      </c>
      <c r="I294" s="194"/>
    </row>
    <row r="295" spans="1:9" ht="15" customHeight="1">
      <c r="A295" s="252"/>
      <c r="B295" s="250"/>
      <c r="C295" s="254"/>
      <c r="D295" s="247"/>
      <c r="E295" s="97">
        <v>2526440</v>
      </c>
      <c r="F295" s="97">
        <v>2504547</v>
      </c>
      <c r="G295" s="104">
        <v>-21893</v>
      </c>
      <c r="H295" s="248"/>
      <c r="I295" s="94"/>
    </row>
    <row r="296" spans="1:9" ht="15" customHeight="1">
      <c r="A296" s="251">
        <v>137</v>
      </c>
      <c r="B296" s="249" t="s">
        <v>235</v>
      </c>
      <c r="C296" s="253" t="s">
        <v>311</v>
      </c>
      <c r="D296" s="246" t="s">
        <v>36</v>
      </c>
      <c r="E296" s="95">
        <v>66160</v>
      </c>
      <c r="F296" s="95">
        <v>69209</v>
      </c>
      <c r="G296" s="105">
        <v>3049</v>
      </c>
      <c r="H296" s="242" t="s">
        <v>11</v>
      </c>
      <c r="I296" s="188"/>
    </row>
    <row r="297" spans="1:9" ht="15" customHeight="1">
      <c r="A297" s="252"/>
      <c r="B297" s="250"/>
      <c r="C297" s="254"/>
      <c r="D297" s="247"/>
      <c r="E297" s="97">
        <v>66160</v>
      </c>
      <c r="F297" s="97">
        <v>69209</v>
      </c>
      <c r="G297" s="104">
        <v>3049</v>
      </c>
      <c r="H297" s="248"/>
      <c r="I297" s="94"/>
    </row>
    <row r="298" spans="1:9" ht="15" customHeight="1">
      <c r="A298" s="251">
        <v>138</v>
      </c>
      <c r="B298" s="260" t="s">
        <v>392</v>
      </c>
      <c r="C298" s="253" t="s">
        <v>748</v>
      </c>
      <c r="D298" s="246" t="s">
        <v>36</v>
      </c>
      <c r="E298" s="95">
        <v>477515</v>
      </c>
      <c r="F298" s="95">
        <v>238515</v>
      </c>
      <c r="G298" s="105">
        <v>-239000</v>
      </c>
      <c r="H298" s="242" t="s">
        <v>11</v>
      </c>
      <c r="I298" s="188"/>
    </row>
    <row r="299" spans="1:9" ht="15" customHeight="1">
      <c r="A299" s="252"/>
      <c r="B299" s="261"/>
      <c r="C299" s="254"/>
      <c r="D299" s="247"/>
      <c r="E299" s="97">
        <v>472515</v>
      </c>
      <c r="F299" s="97">
        <v>233515</v>
      </c>
      <c r="G299" s="104">
        <v>-239000</v>
      </c>
      <c r="H299" s="248"/>
      <c r="I299" s="94"/>
    </row>
    <row r="300" spans="1:9" ht="15" customHeight="1">
      <c r="A300" s="251">
        <v>139</v>
      </c>
      <c r="B300" s="260" t="s">
        <v>392</v>
      </c>
      <c r="C300" s="253" t="s">
        <v>570</v>
      </c>
      <c r="D300" s="246" t="s">
        <v>36</v>
      </c>
      <c r="E300" s="95">
        <v>1603</v>
      </c>
      <c r="F300" s="95">
        <v>1603</v>
      </c>
      <c r="G300" s="105">
        <v>0</v>
      </c>
      <c r="H300" s="242" t="s">
        <v>11</v>
      </c>
      <c r="I300" s="188"/>
    </row>
    <row r="301" spans="1:9" ht="15" customHeight="1">
      <c r="A301" s="252"/>
      <c r="B301" s="261"/>
      <c r="C301" s="254"/>
      <c r="D301" s="247"/>
      <c r="E301" s="97">
        <v>802</v>
      </c>
      <c r="F301" s="97">
        <v>802</v>
      </c>
      <c r="G301" s="104">
        <v>0</v>
      </c>
      <c r="H301" s="248"/>
      <c r="I301" s="94"/>
    </row>
    <row r="302" spans="1:9" ht="15" customHeight="1">
      <c r="A302" s="251">
        <v>140</v>
      </c>
      <c r="B302" s="260" t="s">
        <v>392</v>
      </c>
      <c r="C302" s="253" t="s">
        <v>836</v>
      </c>
      <c r="D302" s="246" t="s">
        <v>36</v>
      </c>
      <c r="E302" s="95">
        <v>6504</v>
      </c>
      <c r="F302" s="95">
        <v>6504</v>
      </c>
      <c r="G302" s="105">
        <v>0</v>
      </c>
      <c r="H302" s="242" t="s">
        <v>11</v>
      </c>
      <c r="I302" s="188"/>
    </row>
    <row r="303" spans="1:9" ht="15" customHeight="1">
      <c r="A303" s="252"/>
      <c r="B303" s="261"/>
      <c r="C303" s="254"/>
      <c r="D303" s="247"/>
      <c r="E303" s="97">
        <v>3252</v>
      </c>
      <c r="F303" s="97">
        <v>3252</v>
      </c>
      <c r="G303" s="104">
        <v>0</v>
      </c>
      <c r="H303" s="248"/>
      <c r="I303" s="94"/>
    </row>
    <row r="304" spans="1:9" ht="15" customHeight="1">
      <c r="A304" s="251">
        <v>141</v>
      </c>
      <c r="B304" s="260" t="s">
        <v>392</v>
      </c>
      <c r="C304" s="253" t="s">
        <v>422</v>
      </c>
      <c r="D304" s="246" t="s">
        <v>36</v>
      </c>
      <c r="E304" s="95">
        <v>11328</v>
      </c>
      <c r="F304" s="95">
        <v>10912</v>
      </c>
      <c r="G304" s="105">
        <v>-416</v>
      </c>
      <c r="H304" s="242" t="s">
        <v>11</v>
      </c>
      <c r="I304" s="188"/>
    </row>
    <row r="305" spans="1:9" ht="15" customHeight="1">
      <c r="A305" s="252"/>
      <c r="B305" s="261"/>
      <c r="C305" s="254"/>
      <c r="D305" s="247"/>
      <c r="E305" s="97">
        <v>3776</v>
      </c>
      <c r="F305" s="97">
        <v>3638</v>
      </c>
      <c r="G305" s="104">
        <v>-138</v>
      </c>
      <c r="H305" s="248"/>
      <c r="I305" s="94"/>
    </row>
    <row r="306" spans="1:9" ht="15" customHeight="1">
      <c r="A306" s="251">
        <v>142</v>
      </c>
      <c r="B306" s="249" t="s">
        <v>151</v>
      </c>
      <c r="C306" s="253" t="s">
        <v>796</v>
      </c>
      <c r="D306" s="246" t="s">
        <v>36</v>
      </c>
      <c r="E306" s="95">
        <v>241078</v>
      </c>
      <c r="F306" s="95">
        <v>250525</v>
      </c>
      <c r="G306" s="105">
        <v>9447</v>
      </c>
      <c r="H306" s="242" t="s">
        <v>11</v>
      </c>
      <c r="I306" s="188"/>
    </row>
    <row r="307" spans="1:9" ht="15" customHeight="1">
      <c r="A307" s="252"/>
      <c r="B307" s="250"/>
      <c r="C307" s="254"/>
      <c r="D307" s="247"/>
      <c r="E307" s="97">
        <v>241078</v>
      </c>
      <c r="F307" s="97">
        <v>250525</v>
      </c>
      <c r="G307" s="104">
        <v>9447</v>
      </c>
      <c r="H307" s="248"/>
      <c r="I307" s="94"/>
    </row>
    <row r="308" spans="1:9" ht="15" customHeight="1">
      <c r="A308" s="251">
        <v>143</v>
      </c>
      <c r="B308" s="249" t="s">
        <v>151</v>
      </c>
      <c r="C308" s="253" t="s">
        <v>798</v>
      </c>
      <c r="D308" s="246" t="s">
        <v>36</v>
      </c>
      <c r="E308" s="95">
        <v>161543</v>
      </c>
      <c r="F308" s="95">
        <v>166595</v>
      </c>
      <c r="G308" s="105">
        <v>5052</v>
      </c>
      <c r="H308" s="242" t="s">
        <v>11</v>
      </c>
      <c r="I308" s="188"/>
    </row>
    <row r="309" spans="1:9" ht="15" customHeight="1">
      <c r="A309" s="252"/>
      <c r="B309" s="250"/>
      <c r="C309" s="254"/>
      <c r="D309" s="247"/>
      <c r="E309" s="97">
        <v>158522</v>
      </c>
      <c r="F309" s="97">
        <v>163574</v>
      </c>
      <c r="G309" s="104">
        <v>5052</v>
      </c>
      <c r="H309" s="248"/>
      <c r="I309" s="94"/>
    </row>
    <row r="310" spans="1:9" ht="15" customHeight="1">
      <c r="A310" s="251">
        <v>144</v>
      </c>
      <c r="B310" s="249" t="s">
        <v>151</v>
      </c>
      <c r="C310" s="253" t="s">
        <v>799</v>
      </c>
      <c r="D310" s="246" t="s">
        <v>36</v>
      </c>
      <c r="E310" s="95">
        <v>80603</v>
      </c>
      <c r="F310" s="95">
        <v>81369</v>
      </c>
      <c r="G310" s="105">
        <v>766</v>
      </c>
      <c r="H310" s="242" t="s">
        <v>11</v>
      </c>
      <c r="I310" s="188"/>
    </row>
    <row r="311" spans="1:9" ht="15" customHeight="1">
      <c r="A311" s="252"/>
      <c r="B311" s="250"/>
      <c r="C311" s="254"/>
      <c r="D311" s="247"/>
      <c r="E311" s="97">
        <v>80603</v>
      </c>
      <c r="F311" s="97">
        <v>81369</v>
      </c>
      <c r="G311" s="104">
        <v>766</v>
      </c>
      <c r="H311" s="248"/>
      <c r="I311" s="94"/>
    </row>
    <row r="312" spans="1:9" ht="15" customHeight="1">
      <c r="A312" s="251">
        <v>145</v>
      </c>
      <c r="B312" s="249" t="s">
        <v>151</v>
      </c>
      <c r="C312" s="253" t="s">
        <v>800</v>
      </c>
      <c r="D312" s="246" t="s">
        <v>36</v>
      </c>
      <c r="E312" s="95">
        <v>11089</v>
      </c>
      <c r="F312" s="95">
        <v>15347</v>
      </c>
      <c r="G312" s="105">
        <v>4258</v>
      </c>
      <c r="H312" s="242" t="s">
        <v>11</v>
      </c>
      <c r="I312" s="188"/>
    </row>
    <row r="313" spans="1:9" ht="15" customHeight="1">
      <c r="A313" s="252"/>
      <c r="B313" s="250"/>
      <c r="C313" s="254"/>
      <c r="D313" s="247"/>
      <c r="E313" s="104">
        <v>5557</v>
      </c>
      <c r="F313" s="104">
        <v>7686</v>
      </c>
      <c r="G313" s="104">
        <v>2129</v>
      </c>
      <c r="H313" s="248"/>
      <c r="I313" s="94"/>
    </row>
    <row r="314" spans="1:9" ht="15" customHeight="1">
      <c r="A314" s="251">
        <v>146</v>
      </c>
      <c r="B314" s="249" t="s">
        <v>151</v>
      </c>
      <c r="C314" s="253" t="s">
        <v>801</v>
      </c>
      <c r="D314" s="246" t="s">
        <v>36</v>
      </c>
      <c r="E314" s="95">
        <v>212424</v>
      </c>
      <c r="F314" s="95">
        <v>326189</v>
      </c>
      <c r="G314" s="105">
        <v>113765</v>
      </c>
      <c r="H314" s="242" t="s">
        <v>11</v>
      </c>
      <c r="I314" s="188"/>
    </row>
    <row r="315" spans="1:9" ht="15" customHeight="1">
      <c r="A315" s="252"/>
      <c r="B315" s="250"/>
      <c r="C315" s="254"/>
      <c r="D315" s="247"/>
      <c r="E315" s="104">
        <v>106212</v>
      </c>
      <c r="F315" s="104">
        <v>163095</v>
      </c>
      <c r="G315" s="104">
        <v>56883</v>
      </c>
      <c r="H315" s="248"/>
      <c r="I315" s="94"/>
    </row>
    <row r="316" spans="1:9" ht="15" customHeight="1">
      <c r="A316" s="251">
        <v>147</v>
      </c>
      <c r="B316" s="249" t="s">
        <v>151</v>
      </c>
      <c r="C316" s="253" t="s">
        <v>797</v>
      </c>
      <c r="D316" s="246" t="s">
        <v>36</v>
      </c>
      <c r="E316" s="95">
        <v>229</v>
      </c>
      <c r="F316" s="95">
        <v>224</v>
      </c>
      <c r="G316" s="105">
        <v>-5</v>
      </c>
      <c r="H316" s="242" t="s">
        <v>11</v>
      </c>
      <c r="I316" s="188"/>
    </row>
    <row r="317" spans="1:9" ht="15" customHeight="1">
      <c r="A317" s="252"/>
      <c r="B317" s="250"/>
      <c r="C317" s="254"/>
      <c r="D317" s="247"/>
      <c r="E317" s="104">
        <v>229</v>
      </c>
      <c r="F317" s="104">
        <v>224</v>
      </c>
      <c r="G317" s="104">
        <v>-5</v>
      </c>
      <c r="H317" s="248"/>
      <c r="I317" s="94"/>
    </row>
    <row r="318" spans="1:9" ht="15" customHeight="1">
      <c r="A318" s="251">
        <v>148</v>
      </c>
      <c r="B318" s="260" t="s">
        <v>392</v>
      </c>
      <c r="C318" s="253" t="s">
        <v>795</v>
      </c>
      <c r="D318" s="246" t="s">
        <v>36</v>
      </c>
      <c r="E318" s="95">
        <v>0</v>
      </c>
      <c r="F318" s="95">
        <v>1266</v>
      </c>
      <c r="G318" s="105">
        <v>1266</v>
      </c>
      <c r="H318" s="242" t="s">
        <v>11</v>
      </c>
      <c r="I318" s="188"/>
    </row>
    <row r="319" spans="1:9" ht="15" customHeight="1">
      <c r="A319" s="252"/>
      <c r="B319" s="261"/>
      <c r="C319" s="254"/>
      <c r="D319" s="247"/>
      <c r="E319" s="104">
        <v>0</v>
      </c>
      <c r="F319" s="104">
        <v>766</v>
      </c>
      <c r="G319" s="104">
        <v>766</v>
      </c>
      <c r="H319" s="248"/>
      <c r="I319" s="94"/>
    </row>
    <row r="320" spans="1:9" ht="15" customHeight="1">
      <c r="A320" s="251">
        <v>149</v>
      </c>
      <c r="B320" s="249" t="s">
        <v>235</v>
      </c>
      <c r="C320" s="253" t="s">
        <v>76</v>
      </c>
      <c r="D320" s="246" t="s">
        <v>36</v>
      </c>
      <c r="E320" s="95">
        <v>7665</v>
      </c>
      <c r="F320" s="95">
        <v>7502</v>
      </c>
      <c r="G320" s="105">
        <v>-163</v>
      </c>
      <c r="H320" s="242" t="s">
        <v>11</v>
      </c>
      <c r="I320" s="188"/>
    </row>
    <row r="321" spans="1:9" ht="15" customHeight="1">
      <c r="A321" s="252"/>
      <c r="B321" s="250"/>
      <c r="C321" s="254"/>
      <c r="D321" s="247"/>
      <c r="E321" s="104">
        <v>7416</v>
      </c>
      <c r="F321" s="104">
        <v>7502</v>
      </c>
      <c r="G321" s="104">
        <v>86</v>
      </c>
      <c r="H321" s="248"/>
      <c r="I321" s="94"/>
    </row>
    <row r="322" spans="1:9" ht="15" customHeight="1">
      <c r="A322" s="251">
        <v>150</v>
      </c>
      <c r="B322" s="249" t="s">
        <v>151</v>
      </c>
      <c r="C322" s="253" t="s">
        <v>564</v>
      </c>
      <c r="D322" s="246" t="s">
        <v>36</v>
      </c>
      <c r="E322" s="95">
        <v>9396</v>
      </c>
      <c r="F322" s="95">
        <v>0</v>
      </c>
      <c r="G322" s="105">
        <v>-9396</v>
      </c>
      <c r="H322" s="242" t="s">
        <v>11</v>
      </c>
      <c r="I322" s="188"/>
    </row>
    <row r="323" spans="1:9" ht="15" customHeight="1">
      <c r="A323" s="252"/>
      <c r="B323" s="250"/>
      <c r="C323" s="254"/>
      <c r="D323" s="247"/>
      <c r="E323" s="97">
        <v>4698</v>
      </c>
      <c r="F323" s="97">
        <v>0</v>
      </c>
      <c r="G323" s="104">
        <v>-4698</v>
      </c>
      <c r="H323" s="243"/>
      <c r="I323" s="94"/>
    </row>
    <row r="324" spans="1:9" ht="22.5" customHeight="1">
      <c r="A324" s="251">
        <v>151</v>
      </c>
      <c r="B324" s="249" t="s">
        <v>151</v>
      </c>
      <c r="C324" s="253" t="s">
        <v>554</v>
      </c>
      <c r="D324" s="246" t="s">
        <v>36</v>
      </c>
      <c r="E324" s="95">
        <v>17000</v>
      </c>
      <c r="F324" s="95">
        <v>0</v>
      </c>
      <c r="G324" s="105">
        <v>-17000</v>
      </c>
      <c r="H324" s="242" t="s">
        <v>11</v>
      </c>
      <c r="I324" s="188"/>
    </row>
    <row r="325" spans="1:9" ht="22.5" customHeight="1">
      <c r="A325" s="252"/>
      <c r="B325" s="250"/>
      <c r="C325" s="254"/>
      <c r="D325" s="247"/>
      <c r="E325" s="97">
        <v>8500</v>
      </c>
      <c r="F325" s="97">
        <v>0</v>
      </c>
      <c r="G325" s="104">
        <v>-8500</v>
      </c>
      <c r="H325" s="243"/>
      <c r="I325" s="94"/>
    </row>
    <row r="326" spans="1:9" ht="15" customHeight="1">
      <c r="A326" s="266" t="s">
        <v>116</v>
      </c>
      <c r="B326" s="267"/>
      <c r="C326" s="267"/>
      <c r="D326" s="268"/>
      <c r="E326" s="210">
        <v>3908891</v>
      </c>
      <c r="F326" s="210">
        <v>3759264</v>
      </c>
      <c r="G326" s="210">
        <v>-149627</v>
      </c>
      <c r="H326" s="242"/>
      <c r="I326" s="191"/>
    </row>
    <row r="327" spans="1:9" ht="15" customHeight="1">
      <c r="A327" s="269"/>
      <c r="B327" s="270"/>
      <c r="C327" s="270"/>
      <c r="D327" s="271"/>
      <c r="E327" s="104">
        <v>3685760</v>
      </c>
      <c r="F327" s="104">
        <v>3489704</v>
      </c>
      <c r="G327" s="104">
        <v>-196056</v>
      </c>
      <c r="H327" s="248"/>
      <c r="I327" s="94"/>
    </row>
    <row r="328" spans="1:9" ht="15" customHeight="1">
      <c r="A328" s="251">
        <v>152</v>
      </c>
      <c r="B328" s="260" t="s">
        <v>199</v>
      </c>
      <c r="C328" s="253" t="s">
        <v>837</v>
      </c>
      <c r="D328" s="246" t="s">
        <v>57</v>
      </c>
      <c r="E328" s="95">
        <v>3654806</v>
      </c>
      <c r="F328" s="95">
        <v>4392437</v>
      </c>
      <c r="G328" s="105">
        <v>737631</v>
      </c>
      <c r="H328" s="243"/>
      <c r="I328" s="193"/>
    </row>
    <row r="329" spans="1:9" ht="15" customHeight="1">
      <c r="A329" s="252"/>
      <c r="B329" s="261"/>
      <c r="C329" s="254"/>
      <c r="D329" s="247"/>
      <c r="E329" s="104">
        <v>870273</v>
      </c>
      <c r="F329" s="104">
        <v>1064833</v>
      </c>
      <c r="G329" s="104">
        <v>194560</v>
      </c>
      <c r="H329" s="248"/>
      <c r="I329" s="192"/>
    </row>
    <row r="330" spans="1:9" ht="15" customHeight="1">
      <c r="A330" s="251">
        <v>153</v>
      </c>
      <c r="B330" s="260" t="s">
        <v>199</v>
      </c>
      <c r="C330" s="253" t="s">
        <v>879</v>
      </c>
      <c r="D330" s="246" t="s">
        <v>57</v>
      </c>
      <c r="E330" s="95">
        <v>13200</v>
      </c>
      <c r="F330" s="95">
        <v>14000</v>
      </c>
      <c r="G330" s="105">
        <v>800</v>
      </c>
      <c r="H330" s="242" t="s">
        <v>11</v>
      </c>
      <c r="I330" s="188"/>
    </row>
    <row r="331" spans="1:9" ht="15" customHeight="1">
      <c r="A331" s="252"/>
      <c r="B331" s="261"/>
      <c r="C331" s="254"/>
      <c r="D331" s="247"/>
      <c r="E331" s="97">
        <v>8800</v>
      </c>
      <c r="F331" s="97">
        <v>9267</v>
      </c>
      <c r="G331" s="97">
        <v>467</v>
      </c>
      <c r="H331" s="248"/>
      <c r="I331" s="190"/>
    </row>
    <row r="332" spans="1:9" ht="22.5" customHeight="1">
      <c r="A332" s="251">
        <v>154</v>
      </c>
      <c r="B332" s="260" t="s">
        <v>199</v>
      </c>
      <c r="C332" s="304" t="s">
        <v>861</v>
      </c>
      <c r="D332" s="246" t="s">
        <v>57</v>
      </c>
      <c r="E332" s="95">
        <v>0</v>
      </c>
      <c r="F332" s="95">
        <v>390</v>
      </c>
      <c r="G332" s="105">
        <v>390</v>
      </c>
      <c r="H332" s="242" t="s">
        <v>11</v>
      </c>
      <c r="I332" s="166"/>
    </row>
    <row r="333" spans="1:9" ht="22.5" customHeight="1">
      <c r="A333" s="252"/>
      <c r="B333" s="261"/>
      <c r="C333" s="305"/>
      <c r="D333" s="247"/>
      <c r="E333" s="97">
        <v>0</v>
      </c>
      <c r="F333" s="97">
        <v>390</v>
      </c>
      <c r="G333" s="97">
        <v>390</v>
      </c>
      <c r="H333" s="248"/>
      <c r="I333" s="169"/>
    </row>
    <row r="334" spans="1:9" ht="15" customHeight="1">
      <c r="A334" s="251">
        <v>155</v>
      </c>
      <c r="B334" s="260" t="s">
        <v>199</v>
      </c>
      <c r="C334" s="253" t="s">
        <v>846</v>
      </c>
      <c r="D334" s="246" t="s">
        <v>57</v>
      </c>
      <c r="E334" s="95">
        <v>1983544</v>
      </c>
      <c r="F334" s="95">
        <v>2148466</v>
      </c>
      <c r="G334" s="105">
        <v>164922</v>
      </c>
      <c r="H334" s="242" t="s">
        <v>11</v>
      </c>
      <c r="I334" s="188"/>
    </row>
    <row r="335" spans="1:9" ht="15" customHeight="1">
      <c r="A335" s="252"/>
      <c r="B335" s="261"/>
      <c r="C335" s="254"/>
      <c r="D335" s="247"/>
      <c r="E335" s="97">
        <v>489722</v>
      </c>
      <c r="F335" s="97">
        <v>569292</v>
      </c>
      <c r="G335" s="97">
        <v>79570</v>
      </c>
      <c r="H335" s="248"/>
      <c r="I335" s="190"/>
    </row>
    <row r="336" spans="1:9" ht="15" customHeight="1">
      <c r="A336" s="251">
        <v>156</v>
      </c>
      <c r="B336" s="260" t="s">
        <v>199</v>
      </c>
      <c r="C336" s="253" t="s">
        <v>880</v>
      </c>
      <c r="D336" s="246" t="s">
        <v>57</v>
      </c>
      <c r="E336" s="95">
        <v>8778</v>
      </c>
      <c r="F336" s="95">
        <v>8778</v>
      </c>
      <c r="G336" s="105">
        <v>0</v>
      </c>
      <c r="H336" s="242" t="s">
        <v>11</v>
      </c>
      <c r="I336" s="188"/>
    </row>
    <row r="337" spans="1:9" ht="15" customHeight="1">
      <c r="A337" s="252"/>
      <c r="B337" s="261"/>
      <c r="C337" s="254"/>
      <c r="D337" s="247"/>
      <c r="E337" s="97">
        <v>8778</v>
      </c>
      <c r="F337" s="97">
        <v>8778</v>
      </c>
      <c r="G337" s="104">
        <v>0</v>
      </c>
      <c r="H337" s="248"/>
      <c r="I337" s="190"/>
    </row>
    <row r="338" spans="1:9" ht="15" customHeight="1">
      <c r="A338" s="251">
        <v>157</v>
      </c>
      <c r="B338" s="260" t="s">
        <v>199</v>
      </c>
      <c r="C338" s="253" t="s">
        <v>812</v>
      </c>
      <c r="D338" s="246" t="s">
        <v>57</v>
      </c>
      <c r="E338" s="95">
        <v>190955</v>
      </c>
      <c r="F338" s="95">
        <v>207188</v>
      </c>
      <c r="G338" s="105">
        <v>16233</v>
      </c>
      <c r="H338" s="242" t="s">
        <v>11</v>
      </c>
      <c r="I338" s="188"/>
    </row>
    <row r="339" spans="1:9" ht="15" customHeight="1">
      <c r="A339" s="252"/>
      <c r="B339" s="261"/>
      <c r="C339" s="254"/>
      <c r="D339" s="247"/>
      <c r="E339" s="97">
        <v>190955</v>
      </c>
      <c r="F339" s="97">
        <v>207188</v>
      </c>
      <c r="G339" s="104">
        <v>16233</v>
      </c>
      <c r="H339" s="248"/>
      <c r="I339" s="190"/>
    </row>
    <row r="340" spans="1:9" ht="15" customHeight="1">
      <c r="A340" s="251">
        <v>158</v>
      </c>
      <c r="B340" s="260" t="s">
        <v>199</v>
      </c>
      <c r="C340" s="253" t="s">
        <v>816</v>
      </c>
      <c r="D340" s="246" t="s">
        <v>57</v>
      </c>
      <c r="E340" s="95">
        <v>13442</v>
      </c>
      <c r="F340" s="95">
        <v>16298</v>
      </c>
      <c r="G340" s="105">
        <v>2856</v>
      </c>
      <c r="H340" s="242" t="s">
        <v>11</v>
      </c>
      <c r="I340" s="188"/>
    </row>
    <row r="341" spans="1:9" ht="15" customHeight="1">
      <c r="A341" s="252"/>
      <c r="B341" s="261"/>
      <c r="C341" s="254"/>
      <c r="D341" s="247"/>
      <c r="E341" s="97">
        <v>13442</v>
      </c>
      <c r="F341" s="97">
        <v>16298</v>
      </c>
      <c r="G341" s="104">
        <v>2856</v>
      </c>
      <c r="H341" s="248"/>
      <c r="I341" s="190"/>
    </row>
    <row r="342" spans="1:9" ht="15" customHeight="1">
      <c r="A342" s="251">
        <v>159</v>
      </c>
      <c r="B342" s="260" t="s">
        <v>199</v>
      </c>
      <c r="C342" s="253" t="s">
        <v>814</v>
      </c>
      <c r="D342" s="246" t="s">
        <v>57</v>
      </c>
      <c r="E342" s="95">
        <v>140208</v>
      </c>
      <c r="F342" s="95">
        <v>59343</v>
      </c>
      <c r="G342" s="105">
        <v>-80865</v>
      </c>
      <c r="H342" s="242" t="s">
        <v>11</v>
      </c>
      <c r="I342" s="188"/>
    </row>
    <row r="343" spans="1:9" ht="15" customHeight="1">
      <c r="A343" s="252"/>
      <c r="B343" s="261"/>
      <c r="C343" s="254"/>
      <c r="D343" s="247"/>
      <c r="E343" s="97">
        <v>21208</v>
      </c>
      <c r="F343" s="97">
        <v>7343</v>
      </c>
      <c r="G343" s="104">
        <v>-13865</v>
      </c>
      <c r="H343" s="248"/>
      <c r="I343" s="190"/>
    </row>
    <row r="344" spans="1:9" ht="15" customHeight="1">
      <c r="A344" s="251">
        <v>160</v>
      </c>
      <c r="B344" s="260" t="s">
        <v>199</v>
      </c>
      <c r="C344" s="253" t="s">
        <v>815</v>
      </c>
      <c r="D344" s="246" t="s">
        <v>57</v>
      </c>
      <c r="E344" s="95">
        <v>0</v>
      </c>
      <c r="F344" s="95">
        <v>3800</v>
      </c>
      <c r="G344" s="105">
        <v>3800</v>
      </c>
      <c r="H344" s="242" t="s">
        <v>11</v>
      </c>
      <c r="I344" s="188"/>
    </row>
    <row r="345" spans="1:9" ht="15" customHeight="1">
      <c r="A345" s="252"/>
      <c r="B345" s="261"/>
      <c r="C345" s="254"/>
      <c r="D345" s="247"/>
      <c r="E345" s="97">
        <v>0</v>
      </c>
      <c r="F345" s="97">
        <v>800</v>
      </c>
      <c r="G345" s="104">
        <v>800</v>
      </c>
      <c r="H345" s="248"/>
      <c r="I345" s="190"/>
    </row>
    <row r="346" spans="1:9" ht="15" customHeight="1">
      <c r="A346" s="251">
        <v>161</v>
      </c>
      <c r="B346" s="260" t="s">
        <v>199</v>
      </c>
      <c r="C346" s="253" t="s">
        <v>813</v>
      </c>
      <c r="D346" s="246" t="s">
        <v>57</v>
      </c>
      <c r="E346" s="95">
        <v>294601</v>
      </c>
      <c r="F346" s="95">
        <v>687143</v>
      </c>
      <c r="G346" s="105">
        <v>392542</v>
      </c>
      <c r="H346" s="242" t="s">
        <v>11</v>
      </c>
      <c r="I346" s="188"/>
    </row>
    <row r="347" spans="1:9" ht="15" customHeight="1">
      <c r="A347" s="252"/>
      <c r="B347" s="261"/>
      <c r="C347" s="254"/>
      <c r="D347" s="247"/>
      <c r="E347" s="97">
        <v>208199</v>
      </c>
      <c r="F347" s="97">
        <v>315260</v>
      </c>
      <c r="G347" s="104">
        <v>107061</v>
      </c>
      <c r="H347" s="248"/>
      <c r="I347" s="190"/>
    </row>
    <row r="348" spans="1:9" ht="15" customHeight="1">
      <c r="A348" s="251">
        <v>162</v>
      </c>
      <c r="B348" s="260" t="s">
        <v>199</v>
      </c>
      <c r="C348" s="253" t="s">
        <v>437</v>
      </c>
      <c r="D348" s="246" t="s">
        <v>18</v>
      </c>
      <c r="E348" s="95">
        <v>56755</v>
      </c>
      <c r="F348" s="95">
        <v>122694</v>
      </c>
      <c r="G348" s="105">
        <v>65939</v>
      </c>
      <c r="H348" s="242" t="s">
        <v>11</v>
      </c>
      <c r="I348" s="188"/>
    </row>
    <row r="349" spans="1:9" ht="15" customHeight="1">
      <c r="A349" s="252"/>
      <c r="B349" s="261"/>
      <c r="C349" s="254"/>
      <c r="D349" s="247"/>
      <c r="E349" s="97">
        <v>35518</v>
      </c>
      <c r="F349" s="97">
        <v>64009</v>
      </c>
      <c r="G349" s="97">
        <v>28491</v>
      </c>
      <c r="H349" s="248"/>
      <c r="I349" s="190"/>
    </row>
    <row r="350" spans="1:9" ht="15" customHeight="1">
      <c r="A350" s="251">
        <v>163</v>
      </c>
      <c r="B350" s="260" t="s">
        <v>199</v>
      </c>
      <c r="C350" s="253" t="s">
        <v>436</v>
      </c>
      <c r="D350" s="246" t="s">
        <v>57</v>
      </c>
      <c r="E350" s="95">
        <v>696159</v>
      </c>
      <c r="F350" s="95">
        <v>954846</v>
      </c>
      <c r="G350" s="105">
        <v>258687</v>
      </c>
      <c r="H350" s="242" t="s">
        <v>11</v>
      </c>
      <c r="I350" s="188"/>
    </row>
    <row r="351" spans="1:9" ht="15" customHeight="1">
      <c r="A351" s="252"/>
      <c r="B351" s="261"/>
      <c r="C351" s="254"/>
      <c r="D351" s="247"/>
      <c r="E351" s="97">
        <v>212842</v>
      </c>
      <c r="F351" s="97">
        <v>198846</v>
      </c>
      <c r="G351" s="97">
        <v>-13996</v>
      </c>
      <c r="H351" s="248"/>
      <c r="I351" s="190"/>
    </row>
    <row r="352" spans="1:9" ht="15" customHeight="1">
      <c r="A352" s="251">
        <v>164</v>
      </c>
      <c r="B352" s="260" t="s">
        <v>199</v>
      </c>
      <c r="C352" s="253" t="s">
        <v>810</v>
      </c>
      <c r="D352" s="246" t="s">
        <v>811</v>
      </c>
      <c r="E352" s="95">
        <v>39725</v>
      </c>
      <c r="F352" s="95">
        <v>39894</v>
      </c>
      <c r="G352" s="105">
        <v>169</v>
      </c>
      <c r="H352" s="242" t="s">
        <v>11</v>
      </c>
      <c r="I352" s="188"/>
    </row>
    <row r="353" spans="1:9" ht="15" customHeight="1">
      <c r="A353" s="252"/>
      <c r="B353" s="261"/>
      <c r="C353" s="254"/>
      <c r="D353" s="247"/>
      <c r="E353" s="97">
        <v>39725</v>
      </c>
      <c r="F353" s="97">
        <v>36894</v>
      </c>
      <c r="G353" s="97">
        <v>-2831</v>
      </c>
      <c r="H353" s="248"/>
      <c r="I353" s="190"/>
    </row>
    <row r="354" spans="1:9" ht="15" customHeight="1">
      <c r="A354" s="251">
        <v>165</v>
      </c>
      <c r="B354" s="249" t="s">
        <v>200</v>
      </c>
      <c r="C354" s="253" t="s">
        <v>881</v>
      </c>
      <c r="D354" s="311" t="s">
        <v>51</v>
      </c>
      <c r="E354" s="95">
        <v>67255</v>
      </c>
      <c r="F354" s="95">
        <v>67371</v>
      </c>
      <c r="G354" s="105">
        <v>116</v>
      </c>
      <c r="H354" s="255"/>
      <c r="I354" s="188"/>
    </row>
    <row r="355" spans="1:9" ht="15" customHeight="1">
      <c r="A355" s="252"/>
      <c r="B355" s="250"/>
      <c r="C355" s="254"/>
      <c r="D355" s="312"/>
      <c r="E355" s="104">
        <v>67248</v>
      </c>
      <c r="F355" s="104">
        <v>67254</v>
      </c>
      <c r="G355" s="104">
        <v>6</v>
      </c>
      <c r="H355" s="257"/>
      <c r="I355" s="190"/>
    </row>
    <row r="356" spans="1:9" ht="15" customHeight="1">
      <c r="A356" s="251">
        <v>166</v>
      </c>
      <c r="B356" s="260" t="s">
        <v>199</v>
      </c>
      <c r="C356" s="253" t="s">
        <v>802</v>
      </c>
      <c r="D356" s="246" t="s">
        <v>18</v>
      </c>
      <c r="E356" s="95">
        <v>250006</v>
      </c>
      <c r="F356" s="95">
        <v>236051</v>
      </c>
      <c r="G356" s="105">
        <v>-13955</v>
      </c>
      <c r="H356" s="242" t="s">
        <v>11</v>
      </c>
      <c r="I356" s="188"/>
    </row>
    <row r="357" spans="1:9" ht="15" customHeight="1">
      <c r="A357" s="252"/>
      <c r="B357" s="261"/>
      <c r="C357" s="254"/>
      <c r="D357" s="247"/>
      <c r="E357" s="97">
        <v>30660</v>
      </c>
      <c r="F357" s="97">
        <v>29527</v>
      </c>
      <c r="G357" s="97">
        <v>-1133</v>
      </c>
      <c r="H357" s="248"/>
      <c r="I357" s="190"/>
    </row>
    <row r="358" spans="1:9" ht="15" customHeight="1">
      <c r="A358" s="251">
        <v>167</v>
      </c>
      <c r="B358" s="260" t="s">
        <v>199</v>
      </c>
      <c r="C358" s="253" t="s">
        <v>803</v>
      </c>
      <c r="D358" s="246" t="s">
        <v>804</v>
      </c>
      <c r="E358" s="95">
        <v>119941</v>
      </c>
      <c r="F358" s="95">
        <v>116139</v>
      </c>
      <c r="G358" s="105">
        <v>-3802</v>
      </c>
      <c r="H358" s="242" t="s">
        <v>11</v>
      </c>
      <c r="I358" s="188"/>
    </row>
    <row r="359" spans="1:9" ht="15" customHeight="1">
      <c r="A359" s="252"/>
      <c r="B359" s="261"/>
      <c r="C359" s="254"/>
      <c r="D359" s="247"/>
      <c r="E359" s="97">
        <v>39736</v>
      </c>
      <c r="F359" s="97">
        <v>54749</v>
      </c>
      <c r="G359" s="97">
        <v>15013</v>
      </c>
      <c r="H359" s="248"/>
      <c r="I359" s="190"/>
    </row>
    <row r="360" spans="1:9" ht="15" customHeight="1">
      <c r="A360" s="251">
        <v>168</v>
      </c>
      <c r="B360" s="260" t="s">
        <v>199</v>
      </c>
      <c r="C360" s="253" t="s">
        <v>805</v>
      </c>
      <c r="D360" s="246" t="s">
        <v>18</v>
      </c>
      <c r="E360" s="95">
        <v>308390</v>
      </c>
      <c r="F360" s="95">
        <v>339274</v>
      </c>
      <c r="G360" s="105">
        <v>30884</v>
      </c>
      <c r="H360" s="242" t="s">
        <v>11</v>
      </c>
      <c r="I360" s="188"/>
    </row>
    <row r="361" spans="1:9" ht="15" customHeight="1">
      <c r="A361" s="252"/>
      <c r="B361" s="261"/>
      <c r="C361" s="254"/>
      <c r="D361" s="247"/>
      <c r="E361" s="97">
        <v>36412</v>
      </c>
      <c r="F361" s="97">
        <v>34976</v>
      </c>
      <c r="G361" s="97">
        <v>-1436</v>
      </c>
      <c r="H361" s="248"/>
      <c r="I361" s="190"/>
    </row>
    <row r="362" spans="1:9" ht="15" customHeight="1">
      <c r="A362" s="251">
        <v>169</v>
      </c>
      <c r="B362" s="260" t="s">
        <v>199</v>
      </c>
      <c r="C362" s="253" t="s">
        <v>806</v>
      </c>
      <c r="D362" s="246" t="s">
        <v>18</v>
      </c>
      <c r="E362" s="95">
        <v>337485</v>
      </c>
      <c r="F362" s="95">
        <v>336875</v>
      </c>
      <c r="G362" s="105">
        <v>-610</v>
      </c>
      <c r="H362" s="242" t="s">
        <v>11</v>
      </c>
      <c r="I362" s="188"/>
    </row>
    <row r="363" spans="1:9" ht="15" customHeight="1">
      <c r="A363" s="252"/>
      <c r="B363" s="261"/>
      <c r="C363" s="254"/>
      <c r="D363" s="247"/>
      <c r="E363" s="97">
        <v>48061</v>
      </c>
      <c r="F363" s="97">
        <v>48210</v>
      </c>
      <c r="G363" s="97">
        <v>149</v>
      </c>
      <c r="H363" s="248"/>
      <c r="I363" s="190"/>
    </row>
    <row r="364" spans="1:9" ht="15" customHeight="1">
      <c r="A364" s="251">
        <v>170</v>
      </c>
      <c r="B364" s="260" t="s">
        <v>199</v>
      </c>
      <c r="C364" s="253" t="s">
        <v>170</v>
      </c>
      <c r="D364" s="246" t="s">
        <v>18</v>
      </c>
      <c r="E364" s="95">
        <v>304323</v>
      </c>
      <c r="F364" s="95">
        <v>325417</v>
      </c>
      <c r="G364" s="105">
        <v>21094</v>
      </c>
      <c r="H364" s="242" t="s">
        <v>11</v>
      </c>
      <c r="I364" s="188"/>
    </row>
    <row r="365" spans="1:9" ht="15" customHeight="1">
      <c r="A365" s="252"/>
      <c r="B365" s="261"/>
      <c r="C365" s="254"/>
      <c r="D365" s="247"/>
      <c r="E365" s="97">
        <v>37659</v>
      </c>
      <c r="F365" s="97">
        <v>38504</v>
      </c>
      <c r="G365" s="97">
        <v>845</v>
      </c>
      <c r="H365" s="248"/>
      <c r="I365" s="190"/>
    </row>
    <row r="366" spans="1:9" ht="15" customHeight="1">
      <c r="A366" s="251">
        <v>171</v>
      </c>
      <c r="B366" s="249" t="s">
        <v>200</v>
      </c>
      <c r="C366" s="309" t="s">
        <v>776</v>
      </c>
      <c r="D366" s="246" t="s">
        <v>817</v>
      </c>
      <c r="E366" s="95">
        <v>0</v>
      </c>
      <c r="F366" s="95">
        <v>5145</v>
      </c>
      <c r="G366" s="105">
        <v>5145</v>
      </c>
      <c r="H366" s="242" t="s">
        <v>11</v>
      </c>
      <c r="I366" s="188"/>
    </row>
    <row r="367" spans="1:9" ht="15" customHeight="1">
      <c r="A367" s="252"/>
      <c r="B367" s="250"/>
      <c r="C367" s="310"/>
      <c r="D367" s="247"/>
      <c r="E367" s="97">
        <v>0</v>
      </c>
      <c r="F367" s="97">
        <v>3430</v>
      </c>
      <c r="G367" s="104">
        <v>3430</v>
      </c>
      <c r="H367" s="248"/>
      <c r="I367" s="190"/>
    </row>
    <row r="368" spans="1:9" ht="15" customHeight="1">
      <c r="A368" s="251">
        <v>172</v>
      </c>
      <c r="B368" s="249" t="s">
        <v>200</v>
      </c>
      <c r="C368" s="309" t="s">
        <v>807</v>
      </c>
      <c r="D368" s="246" t="s">
        <v>18</v>
      </c>
      <c r="E368" s="95">
        <v>11220</v>
      </c>
      <c r="F368" s="95">
        <v>5000</v>
      </c>
      <c r="G368" s="105">
        <v>-6220</v>
      </c>
      <c r="H368" s="242" t="s">
        <v>11</v>
      </c>
      <c r="I368" s="188"/>
    </row>
    <row r="369" spans="1:9" ht="15" customHeight="1">
      <c r="A369" s="252"/>
      <c r="B369" s="250"/>
      <c r="C369" s="310"/>
      <c r="D369" s="247"/>
      <c r="E369" s="97">
        <v>11220</v>
      </c>
      <c r="F369" s="97">
        <v>5000</v>
      </c>
      <c r="G369" s="104">
        <v>-6220</v>
      </c>
      <c r="H369" s="248"/>
      <c r="I369" s="190"/>
    </row>
    <row r="370" spans="1:9" ht="15" customHeight="1">
      <c r="A370" s="251">
        <v>173</v>
      </c>
      <c r="B370" s="249" t="s">
        <v>200</v>
      </c>
      <c r="C370" s="309" t="s">
        <v>808</v>
      </c>
      <c r="D370" s="246" t="s">
        <v>18</v>
      </c>
      <c r="E370" s="95">
        <v>26875</v>
      </c>
      <c r="F370" s="95">
        <v>698</v>
      </c>
      <c r="G370" s="105">
        <v>-26177</v>
      </c>
      <c r="H370" s="242" t="s">
        <v>11</v>
      </c>
      <c r="I370" s="188"/>
    </row>
    <row r="371" spans="1:9" ht="15" customHeight="1">
      <c r="A371" s="252"/>
      <c r="B371" s="250"/>
      <c r="C371" s="310"/>
      <c r="D371" s="247"/>
      <c r="E371" s="104">
        <v>26875</v>
      </c>
      <c r="F371" s="104">
        <v>698</v>
      </c>
      <c r="G371" s="104">
        <v>-26177</v>
      </c>
      <c r="H371" s="248"/>
      <c r="I371" s="190"/>
    </row>
    <row r="372" spans="1:9" ht="22.5" customHeight="1">
      <c r="A372" s="251">
        <v>174</v>
      </c>
      <c r="B372" s="260" t="s">
        <v>199</v>
      </c>
      <c r="C372" s="253" t="s">
        <v>809</v>
      </c>
      <c r="D372" s="246" t="s">
        <v>51</v>
      </c>
      <c r="E372" s="95">
        <v>1132</v>
      </c>
      <c r="F372" s="95">
        <v>0</v>
      </c>
      <c r="G372" s="105">
        <v>-1132</v>
      </c>
      <c r="H372" s="242" t="s">
        <v>11</v>
      </c>
      <c r="I372" s="188"/>
    </row>
    <row r="373" spans="1:9" ht="22.5" customHeight="1">
      <c r="A373" s="252"/>
      <c r="B373" s="261"/>
      <c r="C373" s="254"/>
      <c r="D373" s="247"/>
      <c r="E373" s="104">
        <v>1132</v>
      </c>
      <c r="F373" s="104">
        <v>0</v>
      </c>
      <c r="G373" s="104">
        <v>-1132</v>
      </c>
      <c r="H373" s="248"/>
      <c r="I373" s="190"/>
    </row>
    <row r="374" spans="1:9" ht="22.5" customHeight="1">
      <c r="A374" s="251">
        <v>175</v>
      </c>
      <c r="B374" s="249" t="s">
        <v>200</v>
      </c>
      <c r="C374" s="309" t="s">
        <v>554</v>
      </c>
      <c r="D374" s="246" t="s">
        <v>551</v>
      </c>
      <c r="E374" s="95">
        <v>82866</v>
      </c>
      <c r="F374" s="95">
        <v>0</v>
      </c>
      <c r="G374" s="105">
        <v>-82866</v>
      </c>
      <c r="H374" s="242" t="s">
        <v>11</v>
      </c>
      <c r="I374" s="188"/>
    </row>
    <row r="375" spans="1:9" ht="22.5" customHeight="1">
      <c r="A375" s="252"/>
      <c r="B375" s="250"/>
      <c r="C375" s="310"/>
      <c r="D375" s="247"/>
      <c r="E375" s="104">
        <v>50694</v>
      </c>
      <c r="F375" s="104">
        <v>0</v>
      </c>
      <c r="G375" s="104">
        <v>-50694</v>
      </c>
      <c r="H375" s="248"/>
      <c r="I375" s="190"/>
    </row>
    <row r="376" spans="1:9" ht="15" customHeight="1">
      <c r="A376" s="266" t="s">
        <v>135</v>
      </c>
      <c r="B376" s="267"/>
      <c r="C376" s="267"/>
      <c r="D376" s="268"/>
      <c r="E376" s="95">
        <v>8601666</v>
      </c>
      <c r="F376" s="95">
        <v>10087247</v>
      </c>
      <c r="G376" s="95">
        <v>1485581</v>
      </c>
      <c r="H376" s="242"/>
      <c r="I376" s="191"/>
    </row>
    <row r="377" spans="1:9" ht="15" customHeight="1">
      <c r="A377" s="269"/>
      <c r="B377" s="270"/>
      <c r="C377" s="270"/>
      <c r="D377" s="270"/>
      <c r="E377" s="208">
        <v>2449159</v>
      </c>
      <c r="F377" s="208">
        <v>2781546</v>
      </c>
      <c r="G377" s="208">
        <v>332387</v>
      </c>
      <c r="H377" s="248"/>
      <c r="I377" s="94"/>
    </row>
    <row r="378" spans="1:9" ht="15" customHeight="1">
      <c r="A378" s="251">
        <v>176</v>
      </c>
      <c r="B378" s="260" t="s">
        <v>201</v>
      </c>
      <c r="C378" s="253" t="s">
        <v>892</v>
      </c>
      <c r="D378" s="246" t="s">
        <v>31</v>
      </c>
      <c r="E378" s="105">
        <v>194967</v>
      </c>
      <c r="F378" s="105">
        <v>223053</v>
      </c>
      <c r="G378" s="105">
        <v>28086</v>
      </c>
      <c r="H378" s="243"/>
      <c r="I378" s="193"/>
    </row>
    <row r="379" spans="1:9" ht="15" customHeight="1">
      <c r="A379" s="252"/>
      <c r="B379" s="261"/>
      <c r="C379" s="254"/>
      <c r="D379" s="247"/>
      <c r="E379" s="97">
        <v>87228</v>
      </c>
      <c r="F379" s="97">
        <v>114907</v>
      </c>
      <c r="G379" s="97">
        <v>27679</v>
      </c>
      <c r="H379" s="248"/>
      <c r="I379" s="192"/>
    </row>
    <row r="380" spans="1:9" ht="15" customHeight="1">
      <c r="A380" s="251">
        <v>177</v>
      </c>
      <c r="B380" s="260" t="s">
        <v>201</v>
      </c>
      <c r="C380" s="253" t="s">
        <v>853</v>
      </c>
      <c r="D380" s="246" t="s">
        <v>31</v>
      </c>
      <c r="E380" s="105">
        <v>273560</v>
      </c>
      <c r="F380" s="105">
        <v>292495</v>
      </c>
      <c r="G380" s="105">
        <v>18935</v>
      </c>
      <c r="H380" s="243"/>
      <c r="I380" s="193"/>
    </row>
    <row r="381" spans="1:9" ht="15" customHeight="1">
      <c r="A381" s="252"/>
      <c r="B381" s="261"/>
      <c r="C381" s="254"/>
      <c r="D381" s="247"/>
      <c r="E381" s="97">
        <v>267651</v>
      </c>
      <c r="F381" s="97">
        <v>286792</v>
      </c>
      <c r="G381" s="97">
        <v>19141</v>
      </c>
      <c r="H381" s="248"/>
      <c r="I381" s="192"/>
    </row>
    <row r="382" spans="1:9" ht="15" customHeight="1">
      <c r="A382" s="251">
        <v>178</v>
      </c>
      <c r="B382" s="260" t="s">
        <v>201</v>
      </c>
      <c r="C382" s="253" t="s">
        <v>854</v>
      </c>
      <c r="D382" s="246" t="s">
        <v>31</v>
      </c>
      <c r="E382" s="105">
        <v>132459</v>
      </c>
      <c r="F382" s="105">
        <v>132310</v>
      </c>
      <c r="G382" s="105">
        <v>-149</v>
      </c>
      <c r="H382" s="243"/>
      <c r="I382" s="193"/>
    </row>
    <row r="383" spans="1:9" ht="15" customHeight="1">
      <c r="A383" s="252"/>
      <c r="B383" s="261"/>
      <c r="C383" s="254"/>
      <c r="D383" s="247"/>
      <c r="E383" s="97">
        <v>52263</v>
      </c>
      <c r="F383" s="97">
        <v>47125</v>
      </c>
      <c r="G383" s="97">
        <v>-5138</v>
      </c>
      <c r="H383" s="248"/>
      <c r="I383" s="192"/>
    </row>
    <row r="384" spans="1:9" ht="22.5" customHeight="1">
      <c r="A384" s="251">
        <v>179</v>
      </c>
      <c r="B384" s="260" t="s">
        <v>201</v>
      </c>
      <c r="C384" s="244" t="s">
        <v>866</v>
      </c>
      <c r="D384" s="246" t="s">
        <v>31</v>
      </c>
      <c r="E384" s="95">
        <v>11172</v>
      </c>
      <c r="F384" s="95">
        <v>12891</v>
      </c>
      <c r="G384" s="105">
        <v>1719</v>
      </c>
      <c r="H384" s="242"/>
      <c r="I384" s="193"/>
    </row>
    <row r="385" spans="1:9" ht="22.5" customHeight="1">
      <c r="A385" s="252"/>
      <c r="B385" s="261"/>
      <c r="C385" s="245"/>
      <c r="D385" s="247"/>
      <c r="E385" s="97">
        <v>5586</v>
      </c>
      <c r="F385" s="97">
        <v>6447</v>
      </c>
      <c r="G385" s="97">
        <v>861</v>
      </c>
      <c r="H385" s="248"/>
      <c r="I385" s="192"/>
    </row>
    <row r="386" spans="1:9" ht="15" customHeight="1">
      <c r="A386" s="251">
        <v>180</v>
      </c>
      <c r="B386" s="260" t="s">
        <v>201</v>
      </c>
      <c r="C386" s="253" t="s">
        <v>293</v>
      </c>
      <c r="D386" s="246" t="s">
        <v>31</v>
      </c>
      <c r="E386" s="95">
        <v>8266</v>
      </c>
      <c r="F386" s="95">
        <v>8283</v>
      </c>
      <c r="G386" s="105">
        <v>17</v>
      </c>
      <c r="H386" s="242"/>
      <c r="I386" s="188"/>
    </row>
    <row r="387" spans="1:9" ht="15" customHeight="1">
      <c r="A387" s="252"/>
      <c r="B387" s="261"/>
      <c r="C387" s="254"/>
      <c r="D387" s="247"/>
      <c r="E387" s="97">
        <v>2847</v>
      </c>
      <c r="F387" s="97">
        <v>2779</v>
      </c>
      <c r="G387" s="97">
        <v>-68</v>
      </c>
      <c r="H387" s="248"/>
      <c r="I387" s="94"/>
    </row>
    <row r="388" spans="1:9" ht="15" customHeight="1">
      <c r="A388" s="251">
        <v>181</v>
      </c>
      <c r="B388" s="260" t="s">
        <v>201</v>
      </c>
      <c r="C388" s="262" t="s">
        <v>292</v>
      </c>
      <c r="D388" s="246" t="s">
        <v>31</v>
      </c>
      <c r="E388" s="95">
        <v>187313</v>
      </c>
      <c r="F388" s="95">
        <v>204961</v>
      </c>
      <c r="G388" s="105">
        <v>17648</v>
      </c>
      <c r="H388" s="242"/>
      <c r="I388" s="193"/>
    </row>
    <row r="389" spans="1:9" ht="15" customHeight="1">
      <c r="A389" s="252"/>
      <c r="B389" s="261"/>
      <c r="C389" s="263"/>
      <c r="D389" s="247"/>
      <c r="E389" s="97">
        <v>68123</v>
      </c>
      <c r="F389" s="97">
        <v>72356</v>
      </c>
      <c r="G389" s="97">
        <v>4233</v>
      </c>
      <c r="H389" s="248"/>
      <c r="I389" s="192"/>
    </row>
    <row r="390" spans="1:9" ht="15" customHeight="1">
      <c r="A390" s="251">
        <v>182</v>
      </c>
      <c r="B390" s="260" t="s">
        <v>201</v>
      </c>
      <c r="C390" s="253" t="s">
        <v>33</v>
      </c>
      <c r="D390" s="246" t="s">
        <v>31</v>
      </c>
      <c r="E390" s="95">
        <v>211875</v>
      </c>
      <c r="F390" s="95">
        <v>226664</v>
      </c>
      <c r="G390" s="105">
        <v>14789</v>
      </c>
      <c r="H390" s="242" t="s">
        <v>11</v>
      </c>
      <c r="I390" s="188"/>
    </row>
    <row r="391" spans="1:9" ht="15" customHeight="1">
      <c r="A391" s="252"/>
      <c r="B391" s="261"/>
      <c r="C391" s="254"/>
      <c r="D391" s="247"/>
      <c r="E391" s="97">
        <v>195809</v>
      </c>
      <c r="F391" s="97">
        <v>210455</v>
      </c>
      <c r="G391" s="97">
        <v>14646</v>
      </c>
      <c r="H391" s="248"/>
      <c r="I391" s="190"/>
    </row>
    <row r="392" spans="1:9" ht="15" customHeight="1">
      <c r="A392" s="251">
        <v>183</v>
      </c>
      <c r="B392" s="260" t="s">
        <v>201</v>
      </c>
      <c r="C392" s="253" t="s">
        <v>818</v>
      </c>
      <c r="D392" s="246" t="s">
        <v>31</v>
      </c>
      <c r="E392" s="95">
        <v>25954</v>
      </c>
      <c r="F392" s="95">
        <v>29771</v>
      </c>
      <c r="G392" s="105">
        <v>3817</v>
      </c>
      <c r="H392" s="242" t="s">
        <v>11</v>
      </c>
      <c r="I392" s="188"/>
    </row>
    <row r="393" spans="1:9" ht="15" customHeight="1">
      <c r="A393" s="252"/>
      <c r="B393" s="261"/>
      <c r="C393" s="254"/>
      <c r="D393" s="247"/>
      <c r="E393" s="97">
        <v>25954</v>
      </c>
      <c r="F393" s="97">
        <v>29771</v>
      </c>
      <c r="G393" s="97">
        <v>3817</v>
      </c>
      <c r="H393" s="248"/>
      <c r="I393" s="190"/>
    </row>
    <row r="394" spans="1:9" ht="15" customHeight="1">
      <c r="A394" s="251">
        <v>184</v>
      </c>
      <c r="B394" s="260" t="s">
        <v>201</v>
      </c>
      <c r="C394" s="253" t="s">
        <v>819</v>
      </c>
      <c r="D394" s="246" t="s">
        <v>31</v>
      </c>
      <c r="E394" s="95">
        <v>474</v>
      </c>
      <c r="F394" s="95">
        <v>277</v>
      </c>
      <c r="G394" s="105">
        <v>-197</v>
      </c>
      <c r="H394" s="242" t="s">
        <v>11</v>
      </c>
      <c r="I394" s="188"/>
    </row>
    <row r="395" spans="1:9" ht="15" customHeight="1">
      <c r="A395" s="252"/>
      <c r="B395" s="261"/>
      <c r="C395" s="254"/>
      <c r="D395" s="247"/>
      <c r="E395" s="97">
        <v>-42</v>
      </c>
      <c r="F395" s="97">
        <v>-65</v>
      </c>
      <c r="G395" s="97">
        <v>-23</v>
      </c>
      <c r="H395" s="248"/>
      <c r="I395" s="190"/>
    </row>
    <row r="396" spans="1:9" ht="15" customHeight="1">
      <c r="A396" s="251">
        <v>185</v>
      </c>
      <c r="B396" s="260" t="s">
        <v>201</v>
      </c>
      <c r="C396" s="253" t="s">
        <v>855</v>
      </c>
      <c r="D396" s="246" t="s">
        <v>31</v>
      </c>
      <c r="E396" s="105">
        <v>2840</v>
      </c>
      <c r="F396" s="105">
        <v>3373</v>
      </c>
      <c r="G396" s="105">
        <v>533</v>
      </c>
      <c r="H396" s="243"/>
      <c r="I396" s="193"/>
    </row>
    <row r="397" spans="1:9" ht="15" customHeight="1">
      <c r="A397" s="252"/>
      <c r="B397" s="261"/>
      <c r="C397" s="254"/>
      <c r="D397" s="247"/>
      <c r="E397" s="97">
        <v>2840</v>
      </c>
      <c r="F397" s="97">
        <v>3373</v>
      </c>
      <c r="G397" s="97">
        <v>533</v>
      </c>
      <c r="H397" s="248"/>
      <c r="I397" s="192"/>
    </row>
    <row r="398" spans="1:9" ht="15" customHeight="1">
      <c r="A398" s="251">
        <v>186</v>
      </c>
      <c r="B398" s="260" t="s">
        <v>201</v>
      </c>
      <c r="C398" s="253" t="s">
        <v>882</v>
      </c>
      <c r="D398" s="246" t="s">
        <v>31</v>
      </c>
      <c r="E398" s="105">
        <v>47954</v>
      </c>
      <c r="F398" s="105">
        <v>45148</v>
      </c>
      <c r="G398" s="105">
        <v>-2806</v>
      </c>
      <c r="H398" s="243"/>
      <c r="I398" s="193"/>
    </row>
    <row r="399" spans="1:9" ht="15" customHeight="1">
      <c r="A399" s="252"/>
      <c r="B399" s="261"/>
      <c r="C399" s="254"/>
      <c r="D399" s="247"/>
      <c r="E399" s="97">
        <v>41840</v>
      </c>
      <c r="F399" s="97">
        <v>39340</v>
      </c>
      <c r="G399" s="97">
        <v>-2500</v>
      </c>
      <c r="H399" s="248"/>
      <c r="I399" s="192"/>
    </row>
    <row r="400" spans="1:9" ht="15" customHeight="1">
      <c r="A400" s="251">
        <v>187</v>
      </c>
      <c r="B400" s="260" t="s">
        <v>201</v>
      </c>
      <c r="C400" s="253" t="s">
        <v>185</v>
      </c>
      <c r="D400" s="246" t="s">
        <v>31</v>
      </c>
      <c r="E400" s="105">
        <v>22275</v>
      </c>
      <c r="F400" s="105">
        <v>21396</v>
      </c>
      <c r="G400" s="105">
        <v>-879</v>
      </c>
      <c r="H400" s="243"/>
      <c r="I400" s="193"/>
    </row>
    <row r="401" spans="1:9" ht="15" customHeight="1">
      <c r="A401" s="252"/>
      <c r="B401" s="261"/>
      <c r="C401" s="254"/>
      <c r="D401" s="247"/>
      <c r="E401" s="97">
        <v>16044</v>
      </c>
      <c r="F401" s="97">
        <v>15162</v>
      </c>
      <c r="G401" s="97">
        <v>-882</v>
      </c>
      <c r="H401" s="248"/>
      <c r="I401" s="192"/>
    </row>
    <row r="402" spans="1:9" ht="15" customHeight="1">
      <c r="A402" s="251">
        <v>188</v>
      </c>
      <c r="B402" s="260" t="s">
        <v>201</v>
      </c>
      <c r="C402" s="244" t="s">
        <v>883</v>
      </c>
      <c r="D402" s="246" t="s">
        <v>31</v>
      </c>
      <c r="E402" s="95">
        <v>59351</v>
      </c>
      <c r="F402" s="95">
        <v>615093</v>
      </c>
      <c r="G402" s="105">
        <v>555742</v>
      </c>
      <c r="H402" s="255" t="s">
        <v>11</v>
      </c>
      <c r="I402" s="188"/>
    </row>
    <row r="403" spans="1:9" ht="15" customHeight="1">
      <c r="A403" s="252"/>
      <c r="B403" s="261"/>
      <c r="C403" s="245"/>
      <c r="D403" s="247"/>
      <c r="E403" s="97">
        <v>7351</v>
      </c>
      <c r="F403" s="97">
        <v>35224</v>
      </c>
      <c r="G403" s="104">
        <v>27873</v>
      </c>
      <c r="H403" s="257"/>
      <c r="I403" s="190"/>
    </row>
    <row r="404" spans="1:9" ht="15" customHeight="1">
      <c r="A404" s="251">
        <v>189</v>
      </c>
      <c r="B404" s="260" t="s">
        <v>201</v>
      </c>
      <c r="C404" s="244" t="s">
        <v>820</v>
      </c>
      <c r="D404" s="246" t="s">
        <v>31</v>
      </c>
      <c r="E404" s="95">
        <v>350733</v>
      </c>
      <c r="F404" s="95">
        <v>40306</v>
      </c>
      <c r="G404" s="95">
        <v>-310427</v>
      </c>
      <c r="H404" s="255" t="s">
        <v>11</v>
      </c>
      <c r="I404" s="188"/>
    </row>
    <row r="405" spans="1:9" ht="15" customHeight="1">
      <c r="A405" s="252"/>
      <c r="B405" s="261"/>
      <c r="C405" s="306"/>
      <c r="D405" s="247"/>
      <c r="E405" s="97">
        <v>36733</v>
      </c>
      <c r="F405" s="97">
        <v>2306</v>
      </c>
      <c r="G405" s="104">
        <v>-34427</v>
      </c>
      <c r="H405" s="256"/>
      <c r="I405" s="190"/>
    </row>
    <row r="406" spans="1:9" ht="15" customHeight="1">
      <c r="A406" s="251">
        <v>190</v>
      </c>
      <c r="B406" s="260" t="s">
        <v>383</v>
      </c>
      <c r="C406" s="244" t="s">
        <v>884</v>
      </c>
      <c r="D406" s="246" t="s">
        <v>31</v>
      </c>
      <c r="E406" s="95">
        <v>466399</v>
      </c>
      <c r="F406" s="95">
        <v>3971728</v>
      </c>
      <c r="G406" s="105">
        <v>3505329</v>
      </c>
      <c r="H406" s="255" t="s">
        <v>11</v>
      </c>
      <c r="I406" s="188"/>
    </row>
    <row r="407" spans="1:9" ht="15" customHeight="1">
      <c r="A407" s="252"/>
      <c r="B407" s="261"/>
      <c r="C407" s="306"/>
      <c r="D407" s="247"/>
      <c r="E407" s="104">
        <v>23476</v>
      </c>
      <c r="F407" s="97">
        <v>313554</v>
      </c>
      <c r="G407" s="97">
        <v>290078</v>
      </c>
      <c r="H407" s="256"/>
      <c r="I407" s="190"/>
    </row>
    <row r="408" spans="1:9" ht="22.5" customHeight="1">
      <c r="A408" s="251">
        <v>191</v>
      </c>
      <c r="B408" s="260" t="s">
        <v>201</v>
      </c>
      <c r="C408" s="244" t="s">
        <v>554</v>
      </c>
      <c r="D408" s="246" t="s">
        <v>31</v>
      </c>
      <c r="E408" s="95">
        <v>25500</v>
      </c>
      <c r="F408" s="95">
        <v>0</v>
      </c>
      <c r="G408" s="105">
        <v>-25500</v>
      </c>
      <c r="H408" s="255" t="s">
        <v>11</v>
      </c>
      <c r="I408" s="188"/>
    </row>
    <row r="409" spans="1:9" ht="22.5" customHeight="1">
      <c r="A409" s="252"/>
      <c r="B409" s="261"/>
      <c r="C409" s="245"/>
      <c r="D409" s="247"/>
      <c r="E409" s="97">
        <v>12750</v>
      </c>
      <c r="F409" s="97">
        <v>0</v>
      </c>
      <c r="G409" s="104">
        <v>-12750</v>
      </c>
      <c r="H409" s="257"/>
      <c r="I409" s="190"/>
    </row>
    <row r="410" spans="1:9" ht="15" customHeight="1">
      <c r="A410" s="251">
        <v>192</v>
      </c>
      <c r="B410" s="260" t="s">
        <v>383</v>
      </c>
      <c r="C410" s="244" t="s">
        <v>792</v>
      </c>
      <c r="D410" s="246" t="s">
        <v>31</v>
      </c>
      <c r="E410" s="95">
        <v>86149</v>
      </c>
      <c r="F410" s="95">
        <v>0</v>
      </c>
      <c r="G410" s="105">
        <v>-86149</v>
      </c>
      <c r="H410" s="255" t="s">
        <v>11</v>
      </c>
      <c r="I410" s="188"/>
    </row>
    <row r="411" spans="1:9" ht="15" customHeight="1">
      <c r="A411" s="252"/>
      <c r="B411" s="261"/>
      <c r="C411" s="306"/>
      <c r="D411" s="247"/>
      <c r="E411" s="104">
        <v>86149</v>
      </c>
      <c r="F411" s="97">
        <v>0</v>
      </c>
      <c r="G411" s="97">
        <v>-86149</v>
      </c>
      <c r="H411" s="256"/>
      <c r="I411" s="190"/>
    </row>
    <row r="412" spans="1:9" ht="15" customHeight="1">
      <c r="A412" s="266" t="s">
        <v>71</v>
      </c>
      <c r="B412" s="267"/>
      <c r="C412" s="267"/>
      <c r="D412" s="267"/>
      <c r="E412" s="95">
        <v>2107241</v>
      </c>
      <c r="F412" s="95">
        <v>5827749</v>
      </c>
      <c r="G412" s="95">
        <v>3720508</v>
      </c>
      <c r="H412" s="242"/>
      <c r="I412" s="191"/>
    </row>
    <row r="413" spans="1:9" ht="15" customHeight="1">
      <c r="A413" s="269"/>
      <c r="B413" s="270"/>
      <c r="C413" s="270"/>
      <c r="D413" s="270"/>
      <c r="E413" s="208">
        <v>932602</v>
      </c>
      <c r="F413" s="208">
        <v>1179526</v>
      </c>
      <c r="G413" s="208">
        <v>246924</v>
      </c>
      <c r="H413" s="248"/>
      <c r="I413" s="94"/>
    </row>
    <row r="414" spans="1:9" ht="15" customHeight="1">
      <c r="A414" s="251">
        <v>193</v>
      </c>
      <c r="B414" s="260" t="s">
        <v>241</v>
      </c>
      <c r="C414" s="292" t="s">
        <v>129</v>
      </c>
      <c r="D414" s="246" t="s">
        <v>203</v>
      </c>
      <c r="E414" s="211">
        <v>3164842</v>
      </c>
      <c r="F414" s="212">
        <v>3269423</v>
      </c>
      <c r="G414" s="112">
        <v>104581</v>
      </c>
      <c r="H414" s="243" t="s">
        <v>11</v>
      </c>
      <c r="I414" s="188"/>
    </row>
    <row r="415" spans="1:9" ht="15" customHeight="1">
      <c r="A415" s="252"/>
      <c r="B415" s="261"/>
      <c r="C415" s="293"/>
      <c r="D415" s="247"/>
      <c r="E415" s="104">
        <v>3164842</v>
      </c>
      <c r="F415" s="104">
        <v>3269423</v>
      </c>
      <c r="G415" s="104">
        <v>104581</v>
      </c>
      <c r="H415" s="248"/>
      <c r="I415" s="190"/>
    </row>
    <row r="416" spans="1:9" ht="15" customHeight="1">
      <c r="A416" s="266" t="s">
        <v>536</v>
      </c>
      <c r="B416" s="267"/>
      <c r="C416" s="267"/>
      <c r="D416" s="268"/>
      <c r="E416" s="95">
        <v>3164842</v>
      </c>
      <c r="F416" s="95">
        <v>3269423</v>
      </c>
      <c r="G416" s="95">
        <v>104581</v>
      </c>
      <c r="H416" s="242"/>
      <c r="I416" s="191"/>
    </row>
    <row r="417" spans="1:9" ht="15" customHeight="1">
      <c r="A417" s="269"/>
      <c r="B417" s="270"/>
      <c r="C417" s="270"/>
      <c r="D417" s="271"/>
      <c r="E417" s="104">
        <v>3164842</v>
      </c>
      <c r="F417" s="104">
        <v>3269423</v>
      </c>
      <c r="G417" s="104">
        <v>104581</v>
      </c>
      <c r="H417" s="248"/>
      <c r="I417" s="192"/>
    </row>
    <row r="418" spans="1:9" ht="15" customHeight="1">
      <c r="A418" s="251">
        <v>194</v>
      </c>
      <c r="B418" s="260" t="s">
        <v>242</v>
      </c>
      <c r="C418" s="304" t="s">
        <v>863</v>
      </c>
      <c r="D418" s="246" t="s">
        <v>821</v>
      </c>
      <c r="E418" s="95">
        <v>445137</v>
      </c>
      <c r="F418" s="95">
        <v>571614</v>
      </c>
      <c r="G418" s="105">
        <v>126477</v>
      </c>
      <c r="H418" s="242"/>
      <c r="I418" s="166"/>
    </row>
    <row r="419" spans="1:9" ht="15" customHeight="1">
      <c r="A419" s="252"/>
      <c r="B419" s="261"/>
      <c r="C419" s="305"/>
      <c r="D419" s="247"/>
      <c r="E419" s="97">
        <v>107611</v>
      </c>
      <c r="F419" s="97">
        <v>190116</v>
      </c>
      <c r="G419" s="97">
        <v>82505</v>
      </c>
      <c r="H419" s="248"/>
      <c r="I419" s="94"/>
    </row>
    <row r="420" spans="1:9" ht="15" customHeight="1">
      <c r="A420" s="251">
        <v>195</v>
      </c>
      <c r="B420" s="260" t="s">
        <v>242</v>
      </c>
      <c r="C420" s="253" t="s">
        <v>822</v>
      </c>
      <c r="D420" s="278" t="s">
        <v>847</v>
      </c>
      <c r="E420" s="95">
        <v>60</v>
      </c>
      <c r="F420" s="95">
        <v>60</v>
      </c>
      <c r="G420" s="105">
        <v>0</v>
      </c>
      <c r="H420" s="242"/>
      <c r="I420" s="188"/>
    </row>
    <row r="421" spans="1:9" ht="15" customHeight="1">
      <c r="A421" s="252"/>
      <c r="B421" s="261"/>
      <c r="C421" s="254"/>
      <c r="D421" s="281"/>
      <c r="E421" s="97">
        <v>60</v>
      </c>
      <c r="F421" s="97">
        <v>60</v>
      </c>
      <c r="G421" s="104">
        <v>0</v>
      </c>
      <c r="H421" s="248"/>
      <c r="I421" s="94"/>
    </row>
    <row r="422" spans="1:9" ht="15" customHeight="1">
      <c r="A422" s="251">
        <v>196</v>
      </c>
      <c r="B422" s="260" t="s">
        <v>242</v>
      </c>
      <c r="C422" s="253" t="s">
        <v>867</v>
      </c>
      <c r="D422" s="246" t="s">
        <v>821</v>
      </c>
      <c r="E422" s="95">
        <v>31900</v>
      </c>
      <c r="F422" s="95">
        <v>47098</v>
      </c>
      <c r="G422" s="105">
        <v>15198</v>
      </c>
      <c r="H422" s="242"/>
      <c r="I422" s="188"/>
    </row>
    <row r="423" spans="1:9" ht="15" customHeight="1">
      <c r="A423" s="252"/>
      <c r="B423" s="261"/>
      <c r="C423" s="254"/>
      <c r="D423" s="247"/>
      <c r="E423" s="97">
        <v>31900</v>
      </c>
      <c r="F423" s="97">
        <v>47098</v>
      </c>
      <c r="G423" s="97">
        <v>15198</v>
      </c>
      <c r="H423" s="248"/>
      <c r="I423" s="94"/>
    </row>
    <row r="424" spans="1:9" ht="15" customHeight="1">
      <c r="A424" s="251">
        <v>197</v>
      </c>
      <c r="B424" s="260" t="s">
        <v>242</v>
      </c>
      <c r="C424" s="304" t="s">
        <v>823</v>
      </c>
      <c r="D424" s="278" t="s">
        <v>847</v>
      </c>
      <c r="E424" s="95">
        <v>1060512</v>
      </c>
      <c r="F424" s="95">
        <v>782301</v>
      </c>
      <c r="G424" s="105">
        <v>-278211</v>
      </c>
      <c r="H424" s="237"/>
      <c r="I424" s="213"/>
    </row>
    <row r="425" spans="1:9" ht="15" customHeight="1">
      <c r="A425" s="252"/>
      <c r="B425" s="261"/>
      <c r="C425" s="305"/>
      <c r="D425" s="281"/>
      <c r="E425" s="97">
        <v>213512</v>
      </c>
      <c r="F425" s="97">
        <v>94301</v>
      </c>
      <c r="G425" s="104">
        <v>-119211</v>
      </c>
      <c r="H425" s="236"/>
      <c r="I425" s="214"/>
    </row>
    <row r="426" spans="1:9" ht="15" customHeight="1">
      <c r="A426" s="251">
        <v>198</v>
      </c>
      <c r="B426" s="260" t="s">
        <v>242</v>
      </c>
      <c r="C426" s="253" t="s">
        <v>885</v>
      </c>
      <c r="D426" s="278" t="s">
        <v>847</v>
      </c>
      <c r="E426" s="95">
        <v>0</v>
      </c>
      <c r="F426" s="95">
        <v>53488</v>
      </c>
      <c r="G426" s="105">
        <v>53488</v>
      </c>
      <c r="H426" s="242"/>
      <c r="I426" s="193"/>
    </row>
    <row r="427" spans="1:9" ht="15" customHeight="1">
      <c r="A427" s="252"/>
      <c r="B427" s="261"/>
      <c r="C427" s="254"/>
      <c r="D427" s="281"/>
      <c r="E427" s="97">
        <v>0</v>
      </c>
      <c r="F427" s="97">
        <v>8488</v>
      </c>
      <c r="G427" s="104">
        <v>8488</v>
      </c>
      <c r="H427" s="248"/>
      <c r="I427" s="192"/>
    </row>
    <row r="428" spans="1:9" ht="22.5" customHeight="1">
      <c r="A428" s="251">
        <v>199</v>
      </c>
      <c r="B428" s="260" t="s">
        <v>242</v>
      </c>
      <c r="C428" s="253" t="s">
        <v>554</v>
      </c>
      <c r="D428" s="278" t="s">
        <v>847</v>
      </c>
      <c r="E428" s="95">
        <v>26000</v>
      </c>
      <c r="F428" s="95">
        <v>0</v>
      </c>
      <c r="G428" s="105">
        <v>-26000</v>
      </c>
      <c r="H428" s="242"/>
      <c r="I428" s="188"/>
    </row>
    <row r="429" spans="1:9" ht="22.5" customHeight="1">
      <c r="A429" s="252"/>
      <c r="B429" s="261"/>
      <c r="C429" s="254"/>
      <c r="D429" s="281"/>
      <c r="E429" s="97">
        <v>13000</v>
      </c>
      <c r="F429" s="97">
        <v>0</v>
      </c>
      <c r="G429" s="104">
        <v>-13000</v>
      </c>
      <c r="H429" s="248"/>
      <c r="I429" s="94"/>
    </row>
    <row r="430" spans="1:9" ht="15" customHeight="1">
      <c r="A430" s="266" t="s">
        <v>72</v>
      </c>
      <c r="B430" s="267"/>
      <c r="C430" s="267"/>
      <c r="D430" s="268"/>
      <c r="E430" s="95">
        <v>1563609</v>
      </c>
      <c r="F430" s="95">
        <v>1454561</v>
      </c>
      <c r="G430" s="95">
        <v>-109048</v>
      </c>
      <c r="H430" s="242"/>
      <c r="I430" s="191"/>
    </row>
    <row r="431" spans="1:9" ht="15" customHeight="1">
      <c r="A431" s="269"/>
      <c r="B431" s="270"/>
      <c r="C431" s="270"/>
      <c r="D431" s="271"/>
      <c r="E431" s="104">
        <v>366083</v>
      </c>
      <c r="F431" s="104">
        <v>340063</v>
      </c>
      <c r="G431" s="104">
        <v>-26020</v>
      </c>
      <c r="H431" s="248"/>
      <c r="I431" s="94"/>
    </row>
    <row r="432" spans="1:9" ht="15" customHeight="1">
      <c r="A432" s="251">
        <v>200</v>
      </c>
      <c r="B432" s="260" t="s">
        <v>202</v>
      </c>
      <c r="C432" s="253" t="s">
        <v>824</v>
      </c>
      <c r="D432" s="278" t="s">
        <v>848</v>
      </c>
      <c r="E432" s="95">
        <v>15329</v>
      </c>
      <c r="F432" s="95">
        <v>15175</v>
      </c>
      <c r="G432" s="105">
        <v>-154</v>
      </c>
      <c r="H432" s="302"/>
      <c r="I432" s="215"/>
    </row>
    <row r="433" spans="1:9" ht="15" customHeight="1">
      <c r="A433" s="252"/>
      <c r="B433" s="261"/>
      <c r="C433" s="254"/>
      <c r="D433" s="281"/>
      <c r="E433" s="104">
        <v>15329</v>
      </c>
      <c r="F433" s="104">
        <v>15175</v>
      </c>
      <c r="G433" s="104">
        <v>-154</v>
      </c>
      <c r="H433" s="303"/>
      <c r="I433" s="216"/>
    </row>
    <row r="434" spans="1:9" ht="15" customHeight="1">
      <c r="A434" s="251">
        <v>201</v>
      </c>
      <c r="B434" s="260" t="s">
        <v>202</v>
      </c>
      <c r="C434" s="253" t="s">
        <v>91</v>
      </c>
      <c r="D434" s="246" t="s">
        <v>848</v>
      </c>
      <c r="E434" s="95">
        <v>6000</v>
      </c>
      <c r="F434" s="95">
        <v>6000</v>
      </c>
      <c r="G434" s="105">
        <v>0</v>
      </c>
      <c r="H434" s="242"/>
      <c r="I434" s="193"/>
    </row>
    <row r="435" spans="1:9" ht="15" customHeight="1">
      <c r="A435" s="252"/>
      <c r="B435" s="261"/>
      <c r="C435" s="254"/>
      <c r="D435" s="247"/>
      <c r="E435" s="104">
        <v>6000</v>
      </c>
      <c r="F435" s="104">
        <v>6000</v>
      </c>
      <c r="G435" s="104">
        <v>0</v>
      </c>
      <c r="H435" s="248"/>
      <c r="I435" s="192"/>
    </row>
    <row r="436" spans="1:9" ht="15" customHeight="1">
      <c r="A436" s="251">
        <v>202</v>
      </c>
      <c r="B436" s="260" t="s">
        <v>202</v>
      </c>
      <c r="C436" s="244" t="s">
        <v>740</v>
      </c>
      <c r="D436" s="246" t="s">
        <v>849</v>
      </c>
      <c r="E436" s="95">
        <v>3690011</v>
      </c>
      <c r="F436" s="95">
        <v>6495880</v>
      </c>
      <c r="G436" s="105">
        <v>2805869</v>
      </c>
      <c r="H436" s="242" t="s">
        <v>11</v>
      </c>
      <c r="I436" s="188"/>
    </row>
    <row r="437" spans="1:9" ht="15" customHeight="1">
      <c r="A437" s="252"/>
      <c r="B437" s="261"/>
      <c r="C437" s="245"/>
      <c r="D437" s="247"/>
      <c r="E437" s="97">
        <v>3690011</v>
      </c>
      <c r="F437" s="97">
        <v>6495880</v>
      </c>
      <c r="G437" s="97">
        <v>2805869</v>
      </c>
      <c r="H437" s="248"/>
      <c r="I437" s="190"/>
    </row>
    <row r="438" spans="1:9" ht="15" customHeight="1">
      <c r="A438" s="251">
        <v>203</v>
      </c>
      <c r="B438" s="260" t="s">
        <v>202</v>
      </c>
      <c r="C438" s="244" t="s">
        <v>838</v>
      </c>
      <c r="D438" s="246" t="s">
        <v>849</v>
      </c>
      <c r="E438" s="95">
        <v>25224</v>
      </c>
      <c r="F438" s="95">
        <v>30870</v>
      </c>
      <c r="G438" s="105">
        <v>5646</v>
      </c>
      <c r="H438" s="242" t="s">
        <v>11</v>
      </c>
      <c r="I438" s="188"/>
    </row>
    <row r="439" spans="1:9" ht="15" customHeight="1">
      <c r="A439" s="252"/>
      <c r="B439" s="261"/>
      <c r="C439" s="245"/>
      <c r="D439" s="247"/>
      <c r="E439" s="97">
        <v>25224</v>
      </c>
      <c r="F439" s="97">
        <v>30870</v>
      </c>
      <c r="G439" s="97">
        <v>5646</v>
      </c>
      <c r="H439" s="248"/>
      <c r="I439" s="190"/>
    </row>
    <row r="440" spans="1:9" ht="15" customHeight="1">
      <c r="A440" s="251">
        <v>204</v>
      </c>
      <c r="B440" s="260" t="s">
        <v>202</v>
      </c>
      <c r="C440" s="253" t="s">
        <v>246</v>
      </c>
      <c r="D440" s="278" t="s">
        <v>848</v>
      </c>
      <c r="E440" s="95">
        <v>39134</v>
      </c>
      <c r="F440" s="95">
        <v>39569</v>
      </c>
      <c r="G440" s="105">
        <v>435</v>
      </c>
      <c r="H440" s="302"/>
      <c r="I440" s="215"/>
    </row>
    <row r="441" spans="1:9" ht="15" customHeight="1">
      <c r="A441" s="252"/>
      <c r="B441" s="261"/>
      <c r="C441" s="254"/>
      <c r="D441" s="281"/>
      <c r="E441" s="104">
        <v>30877</v>
      </c>
      <c r="F441" s="104">
        <v>31270</v>
      </c>
      <c r="G441" s="104">
        <v>393</v>
      </c>
      <c r="H441" s="303"/>
      <c r="I441" s="217"/>
    </row>
    <row r="442" spans="1:9" ht="15" customHeight="1">
      <c r="A442" s="251">
        <v>205</v>
      </c>
      <c r="B442" s="260" t="s">
        <v>202</v>
      </c>
      <c r="C442" s="244" t="s">
        <v>868</v>
      </c>
      <c r="D442" s="278" t="s">
        <v>848</v>
      </c>
      <c r="E442" s="95">
        <v>55015</v>
      </c>
      <c r="F442" s="95">
        <v>5840</v>
      </c>
      <c r="G442" s="105">
        <v>-49175</v>
      </c>
      <c r="H442" s="307"/>
      <c r="I442" s="215"/>
    </row>
    <row r="443" spans="1:9" ht="15" customHeight="1">
      <c r="A443" s="252"/>
      <c r="B443" s="261"/>
      <c r="C443" s="245"/>
      <c r="D443" s="281"/>
      <c r="E443" s="104">
        <v>55015</v>
      </c>
      <c r="F443" s="104">
        <v>5840</v>
      </c>
      <c r="G443" s="104">
        <v>-49175</v>
      </c>
      <c r="H443" s="308"/>
      <c r="I443" s="217"/>
    </row>
    <row r="444" spans="1:9" ht="15" customHeight="1">
      <c r="A444" s="251">
        <v>206</v>
      </c>
      <c r="B444" s="260" t="s">
        <v>202</v>
      </c>
      <c r="C444" s="244" t="s">
        <v>869</v>
      </c>
      <c r="D444" s="278" t="s">
        <v>848</v>
      </c>
      <c r="E444" s="95">
        <v>80170</v>
      </c>
      <c r="F444" s="95">
        <v>79130</v>
      </c>
      <c r="G444" s="105">
        <v>-1040</v>
      </c>
      <c r="H444" s="307"/>
      <c r="I444" s="215"/>
    </row>
    <row r="445" spans="1:9" ht="15" customHeight="1">
      <c r="A445" s="252"/>
      <c r="B445" s="261"/>
      <c r="C445" s="245"/>
      <c r="D445" s="281"/>
      <c r="E445" s="104">
        <v>80170</v>
      </c>
      <c r="F445" s="104">
        <v>79130</v>
      </c>
      <c r="G445" s="104">
        <v>-1040</v>
      </c>
      <c r="H445" s="308"/>
      <c r="I445" s="217"/>
    </row>
    <row r="446" spans="1:9" ht="15" customHeight="1">
      <c r="A446" s="251">
        <v>207</v>
      </c>
      <c r="B446" s="260" t="s">
        <v>202</v>
      </c>
      <c r="C446" s="244" t="s">
        <v>870</v>
      </c>
      <c r="D446" s="278" t="s">
        <v>848</v>
      </c>
      <c r="E446" s="95">
        <v>30995</v>
      </c>
      <c r="F446" s="95">
        <v>680</v>
      </c>
      <c r="G446" s="105">
        <v>-30315</v>
      </c>
      <c r="H446" s="307"/>
      <c r="I446" s="215"/>
    </row>
    <row r="447" spans="1:9" ht="15" customHeight="1">
      <c r="A447" s="252"/>
      <c r="B447" s="261"/>
      <c r="C447" s="245"/>
      <c r="D447" s="281"/>
      <c r="E447" s="104">
        <v>30995</v>
      </c>
      <c r="F447" s="104">
        <v>680</v>
      </c>
      <c r="G447" s="104">
        <v>-30315</v>
      </c>
      <c r="H447" s="308"/>
      <c r="I447" s="217"/>
    </row>
    <row r="448" spans="1:9" ht="15" customHeight="1">
      <c r="A448" s="251">
        <v>208</v>
      </c>
      <c r="B448" s="260" t="s">
        <v>202</v>
      </c>
      <c r="C448" s="244" t="s">
        <v>871</v>
      </c>
      <c r="D448" s="278" t="s">
        <v>848</v>
      </c>
      <c r="E448" s="95">
        <v>70872</v>
      </c>
      <c r="F448" s="95">
        <v>75034</v>
      </c>
      <c r="G448" s="105">
        <v>4162</v>
      </c>
      <c r="H448" s="307"/>
      <c r="I448" s="215"/>
    </row>
    <row r="449" spans="1:9" ht="15" customHeight="1">
      <c r="A449" s="252"/>
      <c r="B449" s="261"/>
      <c r="C449" s="245"/>
      <c r="D449" s="281"/>
      <c r="E449" s="104">
        <v>70872</v>
      </c>
      <c r="F449" s="104">
        <v>75034</v>
      </c>
      <c r="G449" s="104">
        <v>4162</v>
      </c>
      <c r="H449" s="308"/>
      <c r="I449" s="217"/>
    </row>
    <row r="450" spans="1:9" ht="15" customHeight="1">
      <c r="A450" s="251">
        <v>209</v>
      </c>
      <c r="B450" s="260" t="s">
        <v>202</v>
      </c>
      <c r="C450" s="253" t="s">
        <v>886</v>
      </c>
      <c r="D450" s="278" t="s">
        <v>848</v>
      </c>
      <c r="E450" s="95">
        <v>344</v>
      </c>
      <c r="F450" s="95">
        <v>344</v>
      </c>
      <c r="G450" s="105">
        <v>0</v>
      </c>
      <c r="H450" s="302"/>
      <c r="I450" s="215"/>
    </row>
    <row r="451" spans="1:9" ht="15" customHeight="1">
      <c r="A451" s="252"/>
      <c r="B451" s="261"/>
      <c r="C451" s="254"/>
      <c r="D451" s="281"/>
      <c r="E451" s="97">
        <v>344</v>
      </c>
      <c r="F451" s="97">
        <v>344</v>
      </c>
      <c r="G451" s="97">
        <v>0</v>
      </c>
      <c r="H451" s="303"/>
      <c r="I451" s="216"/>
    </row>
    <row r="452" spans="1:9" ht="15" customHeight="1">
      <c r="A452" s="251">
        <v>210</v>
      </c>
      <c r="B452" s="260" t="s">
        <v>202</v>
      </c>
      <c r="C452" s="253" t="s">
        <v>100</v>
      </c>
      <c r="D452" s="278" t="s">
        <v>848</v>
      </c>
      <c r="E452" s="95">
        <v>8997</v>
      </c>
      <c r="F452" s="95">
        <v>9064</v>
      </c>
      <c r="G452" s="105">
        <v>67</v>
      </c>
      <c r="H452" s="302" t="s">
        <v>28</v>
      </c>
      <c r="I452" s="215">
        <v>1694</v>
      </c>
    </row>
    <row r="453" spans="1:9" ht="15" customHeight="1">
      <c r="A453" s="252"/>
      <c r="B453" s="261"/>
      <c r="C453" s="254"/>
      <c r="D453" s="281"/>
      <c r="E453" s="97">
        <v>8997</v>
      </c>
      <c r="F453" s="97">
        <v>9064</v>
      </c>
      <c r="G453" s="97">
        <v>67</v>
      </c>
      <c r="H453" s="303"/>
      <c r="I453" s="216">
        <v>1694</v>
      </c>
    </row>
    <row r="454" spans="1:9" ht="15" customHeight="1">
      <c r="A454" s="251">
        <v>211</v>
      </c>
      <c r="B454" s="260" t="s">
        <v>202</v>
      </c>
      <c r="C454" s="253" t="s">
        <v>101</v>
      </c>
      <c r="D454" s="278" t="s">
        <v>848</v>
      </c>
      <c r="E454" s="95">
        <v>1144</v>
      </c>
      <c r="F454" s="95">
        <v>1144</v>
      </c>
      <c r="G454" s="105">
        <v>0</v>
      </c>
      <c r="H454" s="302" t="s">
        <v>28</v>
      </c>
      <c r="I454" s="215">
        <v>980</v>
      </c>
    </row>
    <row r="455" spans="1:9" ht="15" customHeight="1">
      <c r="A455" s="252"/>
      <c r="B455" s="261"/>
      <c r="C455" s="254"/>
      <c r="D455" s="281"/>
      <c r="E455" s="97">
        <v>1144</v>
      </c>
      <c r="F455" s="97">
        <v>1144</v>
      </c>
      <c r="G455" s="97">
        <v>0</v>
      </c>
      <c r="H455" s="303"/>
      <c r="I455" s="216">
        <v>980</v>
      </c>
    </row>
    <row r="456" spans="1:9" ht="15" customHeight="1">
      <c r="A456" s="251">
        <v>212</v>
      </c>
      <c r="B456" s="260" t="s">
        <v>202</v>
      </c>
      <c r="C456" s="253" t="s">
        <v>215</v>
      </c>
      <c r="D456" s="278" t="s">
        <v>848</v>
      </c>
      <c r="E456" s="95">
        <v>4644</v>
      </c>
      <c r="F456" s="95">
        <v>2118</v>
      </c>
      <c r="G456" s="105">
        <v>-2526</v>
      </c>
      <c r="H456" s="302"/>
      <c r="I456" s="215"/>
    </row>
    <row r="457" spans="1:9" ht="15" customHeight="1">
      <c r="A457" s="252"/>
      <c r="B457" s="261"/>
      <c r="C457" s="254"/>
      <c r="D457" s="281"/>
      <c r="E457" s="97">
        <v>4644</v>
      </c>
      <c r="F457" s="97">
        <v>2118</v>
      </c>
      <c r="G457" s="97">
        <v>-2526</v>
      </c>
      <c r="H457" s="303"/>
      <c r="I457" s="216"/>
    </row>
    <row r="458" spans="1:9" ht="15" customHeight="1">
      <c r="A458" s="251">
        <v>213</v>
      </c>
      <c r="B458" s="260" t="s">
        <v>202</v>
      </c>
      <c r="C458" s="244" t="s">
        <v>887</v>
      </c>
      <c r="D458" s="278" t="s">
        <v>848</v>
      </c>
      <c r="E458" s="95">
        <v>29127</v>
      </c>
      <c r="F458" s="95">
        <v>347347</v>
      </c>
      <c r="G458" s="105">
        <v>318220</v>
      </c>
      <c r="H458" s="307"/>
      <c r="I458" s="215"/>
    </row>
    <row r="459" spans="1:9" ht="15" customHeight="1">
      <c r="A459" s="252"/>
      <c r="B459" s="261"/>
      <c r="C459" s="245"/>
      <c r="D459" s="281"/>
      <c r="E459" s="104">
        <v>29127</v>
      </c>
      <c r="F459" s="104">
        <v>268347</v>
      </c>
      <c r="G459" s="104">
        <v>239220</v>
      </c>
      <c r="H459" s="308"/>
      <c r="I459" s="217"/>
    </row>
    <row r="460" spans="1:9" ht="15" customHeight="1">
      <c r="A460" s="251">
        <v>214</v>
      </c>
      <c r="B460" s="260" t="s">
        <v>202</v>
      </c>
      <c r="C460" s="244" t="s">
        <v>825</v>
      </c>
      <c r="D460" s="278" t="s">
        <v>848</v>
      </c>
      <c r="E460" s="95">
        <v>362657</v>
      </c>
      <c r="F460" s="95">
        <v>104682</v>
      </c>
      <c r="G460" s="105">
        <v>-257975</v>
      </c>
      <c r="H460" s="307"/>
      <c r="I460" s="215"/>
    </row>
    <row r="461" spans="1:9" ht="15" customHeight="1">
      <c r="A461" s="252"/>
      <c r="B461" s="261"/>
      <c r="C461" s="245"/>
      <c r="D461" s="281"/>
      <c r="E461" s="104">
        <v>171657</v>
      </c>
      <c r="F461" s="104">
        <v>26682</v>
      </c>
      <c r="G461" s="104">
        <v>-144975</v>
      </c>
      <c r="H461" s="308"/>
      <c r="I461" s="217"/>
    </row>
    <row r="462" spans="1:9" ht="15" customHeight="1">
      <c r="A462" s="251">
        <v>215</v>
      </c>
      <c r="B462" s="260" t="s">
        <v>202</v>
      </c>
      <c r="C462" s="253" t="s">
        <v>248</v>
      </c>
      <c r="D462" s="278" t="s">
        <v>848</v>
      </c>
      <c r="E462" s="95">
        <v>1137</v>
      </c>
      <c r="F462" s="95">
        <v>1187</v>
      </c>
      <c r="G462" s="105">
        <v>50</v>
      </c>
      <c r="H462" s="218"/>
      <c r="I462" s="215"/>
    </row>
    <row r="463" spans="1:9" ht="15" customHeight="1">
      <c r="A463" s="252"/>
      <c r="B463" s="261"/>
      <c r="C463" s="254"/>
      <c r="D463" s="279"/>
      <c r="E463" s="97">
        <v>1137</v>
      </c>
      <c r="F463" s="97">
        <v>1187</v>
      </c>
      <c r="G463" s="97">
        <v>50</v>
      </c>
      <c r="H463" s="219"/>
      <c r="I463" s="220"/>
    </row>
    <row r="464" spans="1:9" ht="15" customHeight="1">
      <c r="A464" s="251">
        <v>216</v>
      </c>
      <c r="B464" s="260" t="s">
        <v>202</v>
      </c>
      <c r="C464" s="253" t="s">
        <v>893</v>
      </c>
      <c r="D464" s="278" t="s">
        <v>891</v>
      </c>
      <c r="E464" s="95">
        <v>0</v>
      </c>
      <c r="F464" s="95">
        <v>17616</v>
      </c>
      <c r="G464" s="105">
        <v>17616</v>
      </c>
      <c r="H464" s="218"/>
      <c r="I464" s="215"/>
    </row>
    <row r="465" spans="1:9" ht="15" customHeight="1">
      <c r="A465" s="252"/>
      <c r="B465" s="261"/>
      <c r="C465" s="254"/>
      <c r="D465" s="279"/>
      <c r="E465" s="97">
        <v>0</v>
      </c>
      <c r="F465" s="97">
        <v>17616</v>
      </c>
      <c r="G465" s="97">
        <v>17616</v>
      </c>
      <c r="H465" s="219"/>
      <c r="I465" s="220"/>
    </row>
    <row r="466" spans="1:9" ht="15" customHeight="1">
      <c r="A466" s="251">
        <v>217</v>
      </c>
      <c r="B466" s="260" t="s">
        <v>202</v>
      </c>
      <c r="C466" s="244" t="s">
        <v>452</v>
      </c>
      <c r="D466" s="278" t="s">
        <v>848</v>
      </c>
      <c r="E466" s="95">
        <v>71988</v>
      </c>
      <c r="F466" s="95">
        <v>0</v>
      </c>
      <c r="G466" s="105">
        <v>-71988</v>
      </c>
      <c r="H466" s="307"/>
      <c r="I466" s="215"/>
    </row>
    <row r="467" spans="1:9" ht="15" customHeight="1">
      <c r="A467" s="252"/>
      <c r="B467" s="261"/>
      <c r="C467" s="245"/>
      <c r="D467" s="281"/>
      <c r="E467" s="104">
        <v>39989</v>
      </c>
      <c r="F467" s="104">
        <v>0</v>
      </c>
      <c r="G467" s="104">
        <v>-39989</v>
      </c>
      <c r="H467" s="308"/>
      <c r="I467" s="217"/>
    </row>
    <row r="468" spans="1:9" ht="15" customHeight="1">
      <c r="A468" s="266" t="s">
        <v>73</v>
      </c>
      <c r="B468" s="267"/>
      <c r="C468" s="267"/>
      <c r="D468" s="268"/>
      <c r="E468" s="95">
        <v>4492788</v>
      </c>
      <c r="F468" s="95">
        <v>7231680</v>
      </c>
      <c r="G468" s="95">
        <v>2738892</v>
      </c>
      <c r="H468" s="302"/>
      <c r="I468" s="191"/>
    </row>
    <row r="469" spans="1:9" ht="15" customHeight="1">
      <c r="A469" s="269"/>
      <c r="B469" s="270"/>
      <c r="C469" s="270"/>
      <c r="D469" s="271"/>
      <c r="E469" s="104">
        <v>4261532</v>
      </c>
      <c r="F469" s="104">
        <v>7066381</v>
      </c>
      <c r="G469" s="104">
        <v>2804849</v>
      </c>
      <c r="H469" s="303"/>
      <c r="I469" s="94"/>
    </row>
    <row r="470" spans="1:9" ht="15" customHeight="1">
      <c r="A470" s="251">
        <v>218</v>
      </c>
      <c r="B470" s="260" t="s">
        <v>534</v>
      </c>
      <c r="C470" s="253" t="s">
        <v>143</v>
      </c>
      <c r="D470" s="246" t="s">
        <v>18</v>
      </c>
      <c r="E470" s="95">
        <v>14755</v>
      </c>
      <c r="F470" s="95">
        <v>14719</v>
      </c>
      <c r="G470" s="105">
        <v>-36</v>
      </c>
      <c r="H470" s="243" t="s">
        <v>28</v>
      </c>
      <c r="I470" s="191">
        <v>14564</v>
      </c>
    </row>
    <row r="471" spans="1:9" ht="15" customHeight="1">
      <c r="A471" s="252"/>
      <c r="B471" s="264"/>
      <c r="C471" s="254"/>
      <c r="D471" s="247"/>
      <c r="E471" s="97">
        <v>14755</v>
      </c>
      <c r="F471" s="97">
        <v>14719</v>
      </c>
      <c r="G471" s="104">
        <v>-36</v>
      </c>
      <c r="H471" s="248"/>
      <c r="I471" s="221">
        <v>14564</v>
      </c>
    </row>
    <row r="472" spans="1:9" ht="15" customHeight="1">
      <c r="A472" s="266" t="s">
        <v>754</v>
      </c>
      <c r="B472" s="267"/>
      <c r="C472" s="267"/>
      <c r="D472" s="268"/>
      <c r="E472" s="95">
        <v>14755</v>
      </c>
      <c r="F472" s="95">
        <v>14719</v>
      </c>
      <c r="G472" s="95">
        <v>-36</v>
      </c>
      <c r="H472" s="242"/>
      <c r="I472" s="191"/>
    </row>
    <row r="473" spans="1:9" ht="15" customHeight="1">
      <c r="A473" s="269"/>
      <c r="B473" s="270"/>
      <c r="C473" s="270"/>
      <c r="D473" s="271"/>
      <c r="E473" s="104">
        <v>14755</v>
      </c>
      <c r="F473" s="104">
        <v>14719</v>
      </c>
      <c r="G473" s="104">
        <v>-36</v>
      </c>
      <c r="H473" s="248"/>
      <c r="I473" s="221"/>
    </row>
    <row r="474" spans="1:9" ht="15" customHeight="1">
      <c r="A474" s="296" t="s">
        <v>8</v>
      </c>
      <c r="B474" s="297"/>
      <c r="C474" s="297"/>
      <c r="D474" s="297"/>
      <c r="E474" s="95">
        <v>233913019</v>
      </c>
      <c r="F474" s="95">
        <v>271679273</v>
      </c>
      <c r="G474" s="95">
        <v>37766254</v>
      </c>
      <c r="H474" s="255" t="s">
        <v>249</v>
      </c>
      <c r="I474" s="191">
        <v>2618412</v>
      </c>
    </row>
    <row r="475" spans="1:9" ht="15" customHeight="1" thickBot="1">
      <c r="A475" s="298"/>
      <c r="B475" s="299"/>
      <c r="C475" s="299"/>
      <c r="D475" s="300"/>
      <c r="E475" s="222">
        <v>105695054</v>
      </c>
      <c r="F475" s="222">
        <v>125780739</v>
      </c>
      <c r="G475" s="222">
        <v>20085685</v>
      </c>
      <c r="H475" s="301"/>
      <c r="I475" s="223">
        <v>1703891</v>
      </c>
    </row>
    <row r="476" spans="1:9" s="189" customFormat="1" ht="15" customHeight="1">
      <c r="A476" s="224"/>
      <c r="B476" s="224"/>
      <c r="C476" s="225"/>
      <c r="D476" s="226"/>
      <c r="E476" s="227"/>
      <c r="F476" s="108"/>
      <c r="G476" s="227"/>
    </row>
    <row r="478" spans="1:9" ht="15" customHeight="1">
      <c r="A478" s="173"/>
      <c r="B478" s="173"/>
      <c r="C478" s="173"/>
      <c r="D478" s="173"/>
      <c r="E478" s="173"/>
      <c r="F478" s="184"/>
      <c r="G478" s="184"/>
      <c r="H478" s="228"/>
    </row>
    <row r="479" spans="1:9" ht="15" customHeight="1">
      <c r="A479" s="167"/>
      <c r="B479" s="167"/>
      <c r="C479" s="167"/>
      <c r="D479" s="167"/>
      <c r="E479" s="167"/>
      <c r="F479" s="167"/>
      <c r="G479" s="167"/>
    </row>
    <row r="480" spans="1:9" ht="15" customHeight="1">
      <c r="A480" s="167"/>
      <c r="B480" s="167"/>
      <c r="C480" s="167"/>
      <c r="D480" s="167"/>
      <c r="E480" s="167"/>
      <c r="F480" s="167"/>
      <c r="G480" s="167"/>
    </row>
    <row r="481" spans="1:9" s="98" customFormat="1" ht="15" customHeight="1">
      <c r="A481" s="167"/>
    </row>
    <row r="482" spans="1:9" s="98" customFormat="1" ht="15" customHeight="1">
      <c r="A482" s="167"/>
    </row>
    <row r="484" spans="1:9" s="98" customFormat="1" ht="15" customHeight="1">
      <c r="A484" s="170"/>
      <c r="B484" s="170"/>
      <c r="C484" s="171"/>
      <c r="D484" s="229"/>
      <c r="E484" s="168"/>
      <c r="G484" s="168"/>
      <c r="H484" s="167"/>
      <c r="I484" s="167"/>
    </row>
    <row r="486" spans="1:9" s="98" customFormat="1" ht="15" customHeight="1">
      <c r="A486" s="170"/>
      <c r="B486" s="170"/>
      <c r="C486" s="171"/>
      <c r="D486" s="229"/>
      <c r="E486" s="230"/>
      <c r="F486" s="168"/>
      <c r="G486" s="168"/>
      <c r="H486" s="167"/>
      <c r="I486" s="167"/>
    </row>
    <row r="488" spans="1:9" s="98" customFormat="1" ht="15" customHeight="1">
      <c r="A488" s="170"/>
      <c r="B488" s="170"/>
      <c r="C488" s="171"/>
      <c r="D488" s="229"/>
      <c r="E488" s="230"/>
      <c r="F488" s="230"/>
      <c r="G488" s="168"/>
      <c r="H488" s="167"/>
      <c r="I488" s="167"/>
    </row>
    <row r="494" spans="1:9" s="98" customFormat="1" ht="15" customHeight="1">
      <c r="A494" s="170"/>
      <c r="B494" s="170"/>
      <c r="C494" s="171"/>
      <c r="D494" s="229"/>
      <c r="E494" s="168"/>
      <c r="G494" s="168"/>
      <c r="H494" s="167"/>
      <c r="I494" s="167"/>
    </row>
    <row r="495" spans="1:9" s="98" customFormat="1" ht="15" customHeight="1">
      <c r="A495" s="170"/>
      <c r="B495" s="170"/>
      <c r="C495" s="171"/>
      <c r="D495" s="229"/>
      <c r="E495" s="168"/>
      <c r="F495" s="168"/>
      <c r="G495" s="168"/>
      <c r="H495" s="167"/>
      <c r="I495" s="167"/>
    </row>
    <row r="496" spans="1:9" s="98" customFormat="1" ht="15" customHeight="1">
      <c r="A496" s="170"/>
      <c r="B496" s="170"/>
      <c r="C496" s="171"/>
      <c r="D496" s="229"/>
      <c r="E496" s="230"/>
      <c r="F496" s="230"/>
      <c r="G496" s="168"/>
      <c r="H496" s="167"/>
      <c r="I496" s="167"/>
    </row>
    <row r="498" spans="1:9" s="98" customFormat="1" ht="15" customHeight="1">
      <c r="A498" s="170"/>
      <c r="B498" s="170"/>
      <c r="C498" s="171"/>
      <c r="D498" s="231"/>
      <c r="E498" s="295"/>
      <c r="F498" s="295"/>
      <c r="G498" s="168"/>
      <c r="H498" s="167"/>
      <c r="I498" s="167"/>
    </row>
    <row r="500" spans="1:9" s="98" customFormat="1" ht="15" customHeight="1">
      <c r="A500" s="170"/>
      <c r="B500" s="170"/>
      <c r="C500" s="171"/>
      <c r="D500" s="231"/>
      <c r="E500" s="227"/>
      <c r="F500" s="227"/>
      <c r="G500" s="168"/>
      <c r="H500" s="167"/>
      <c r="I500" s="167"/>
    </row>
  </sheetData>
  <mergeCells count="1114">
    <mergeCell ref="A372:A373"/>
    <mergeCell ref="A378:A379"/>
    <mergeCell ref="A366:A367"/>
    <mergeCell ref="D366:D367"/>
    <mergeCell ref="A462:A463"/>
    <mergeCell ref="B462:B463"/>
    <mergeCell ref="C462:C463"/>
    <mergeCell ref="D462:D463"/>
    <mergeCell ref="H68:H69"/>
    <mergeCell ref="B224:B225"/>
    <mergeCell ref="A38:A39"/>
    <mergeCell ref="B38:B39"/>
    <mergeCell ref="C38:C39"/>
    <mergeCell ref="D38:D39"/>
    <mergeCell ref="C48:C49"/>
    <mergeCell ref="D48:D49"/>
    <mergeCell ref="H48:H49"/>
    <mergeCell ref="B446:B447"/>
    <mergeCell ref="C446:C447"/>
    <mergeCell ref="D446:D447"/>
    <mergeCell ref="H446:H447"/>
    <mergeCell ref="A444:A445"/>
    <mergeCell ref="B444:B445"/>
    <mergeCell ref="C444:C445"/>
    <mergeCell ref="D444:D445"/>
    <mergeCell ref="H444:H445"/>
    <mergeCell ref="A392:A393"/>
    <mergeCell ref="B392:B393"/>
    <mergeCell ref="C392:C393"/>
    <mergeCell ref="D392:D393"/>
    <mergeCell ref="H392:H393"/>
    <mergeCell ref="A390:A391"/>
    <mergeCell ref="C324:C325"/>
    <mergeCell ref="H328:H329"/>
    <mergeCell ref="H326:H327"/>
    <mergeCell ref="A330:A331"/>
    <mergeCell ref="B330:B331"/>
    <mergeCell ref="C330:C331"/>
    <mergeCell ref="D330:D331"/>
    <mergeCell ref="H330:H331"/>
    <mergeCell ref="A356:A357"/>
    <mergeCell ref="H382:H383"/>
    <mergeCell ref="D388:D389"/>
    <mergeCell ref="B386:B387"/>
    <mergeCell ref="C386:C387"/>
    <mergeCell ref="B384:B385"/>
    <mergeCell ref="A362:A363"/>
    <mergeCell ref="B362:B363"/>
    <mergeCell ref="C362:C363"/>
    <mergeCell ref="D362:D363"/>
    <mergeCell ref="H362:H363"/>
    <mergeCell ref="A370:A371"/>
    <mergeCell ref="C370:C371"/>
    <mergeCell ref="D370:D371"/>
    <mergeCell ref="H370:H371"/>
    <mergeCell ref="A368:A369"/>
    <mergeCell ref="B368:B369"/>
    <mergeCell ref="C368:C369"/>
    <mergeCell ref="D380:D381"/>
    <mergeCell ref="H380:H381"/>
    <mergeCell ref="A382:A383"/>
    <mergeCell ref="B382:B383"/>
    <mergeCell ref="C382:C383"/>
    <mergeCell ref="D382:D383"/>
    <mergeCell ref="B466:B467"/>
    <mergeCell ref="C466:C467"/>
    <mergeCell ref="D466:D467"/>
    <mergeCell ref="H466:H467"/>
    <mergeCell ref="D368:D369"/>
    <mergeCell ref="H368:H369"/>
    <mergeCell ref="A358:A359"/>
    <mergeCell ref="B358:B359"/>
    <mergeCell ref="C358:C359"/>
    <mergeCell ref="D358:D359"/>
    <mergeCell ref="A360:A361"/>
    <mergeCell ref="B360:B361"/>
    <mergeCell ref="C406:C407"/>
    <mergeCell ref="D406:D407"/>
    <mergeCell ref="A396:A397"/>
    <mergeCell ref="B396:B397"/>
    <mergeCell ref="C396:C397"/>
    <mergeCell ref="A426:A427"/>
    <mergeCell ref="B426:B427"/>
    <mergeCell ref="A452:A453"/>
    <mergeCell ref="B452:B453"/>
    <mergeCell ref="A436:A437"/>
    <mergeCell ref="B436:B437"/>
    <mergeCell ref="C436:C437"/>
    <mergeCell ref="D436:D437"/>
    <mergeCell ref="H436:H437"/>
    <mergeCell ref="H358:H359"/>
    <mergeCell ref="H364:H365"/>
    <mergeCell ref="A364:A365"/>
    <mergeCell ref="B364:B365"/>
    <mergeCell ref="A424:A425"/>
    <mergeCell ref="B424:B425"/>
    <mergeCell ref="C434:C435"/>
    <mergeCell ref="C452:C453"/>
    <mergeCell ref="D452:D453"/>
    <mergeCell ref="B456:B457"/>
    <mergeCell ref="D442:D443"/>
    <mergeCell ref="H442:H443"/>
    <mergeCell ref="A458:A459"/>
    <mergeCell ref="B458:B459"/>
    <mergeCell ref="C458:C459"/>
    <mergeCell ref="B442:B443"/>
    <mergeCell ref="C442:C443"/>
    <mergeCell ref="A448:A449"/>
    <mergeCell ref="B448:B449"/>
    <mergeCell ref="C448:C449"/>
    <mergeCell ref="D448:D449"/>
    <mergeCell ref="H448:H449"/>
    <mergeCell ref="A446:A447"/>
    <mergeCell ref="C426:C427"/>
    <mergeCell ref="D426:D427"/>
    <mergeCell ref="H426:H427"/>
    <mergeCell ref="D372:D373"/>
    <mergeCell ref="H372:H373"/>
    <mergeCell ref="H346:H347"/>
    <mergeCell ref="B372:B373"/>
    <mergeCell ref="C372:C373"/>
    <mergeCell ref="A350:A351"/>
    <mergeCell ref="B350:B351"/>
    <mergeCell ref="H336:H337"/>
    <mergeCell ref="B344:B345"/>
    <mergeCell ref="C344:C345"/>
    <mergeCell ref="D344:D345"/>
    <mergeCell ref="H340:H341"/>
    <mergeCell ref="D340:D341"/>
    <mergeCell ref="C340:C341"/>
    <mergeCell ref="B340:B341"/>
    <mergeCell ref="A340:A341"/>
    <mergeCell ref="A338:A339"/>
    <mergeCell ref="B338:B339"/>
    <mergeCell ref="C338:C339"/>
    <mergeCell ref="D338:D339"/>
    <mergeCell ref="H338:H339"/>
    <mergeCell ref="B390:B391"/>
    <mergeCell ref="A348:A349"/>
    <mergeCell ref="A352:A353"/>
    <mergeCell ref="D356:D357"/>
    <mergeCell ref="H356:H357"/>
    <mergeCell ref="D336:D337"/>
    <mergeCell ref="A336:A337"/>
    <mergeCell ref="A346:A347"/>
    <mergeCell ref="B346:B347"/>
    <mergeCell ref="C346:C347"/>
    <mergeCell ref="D346:D347"/>
    <mergeCell ref="B336:B337"/>
    <mergeCell ref="C336:C337"/>
    <mergeCell ref="B352:B353"/>
    <mergeCell ref="C352:C353"/>
    <mergeCell ref="D352:D353"/>
    <mergeCell ref="H352:H353"/>
    <mergeCell ref="B348:B349"/>
    <mergeCell ref="C348:C349"/>
    <mergeCell ref="H344:H345"/>
    <mergeCell ref="B354:B355"/>
    <mergeCell ref="C424:C425"/>
    <mergeCell ref="D424:D425"/>
    <mergeCell ref="H350:H351"/>
    <mergeCell ref="D396:D397"/>
    <mergeCell ref="H396:H397"/>
    <mergeCell ref="B398:B399"/>
    <mergeCell ref="C398:C399"/>
    <mergeCell ref="D398:D399"/>
    <mergeCell ref="H398:H399"/>
    <mergeCell ref="C384:C385"/>
    <mergeCell ref="H366:H367"/>
    <mergeCell ref="B378:B379"/>
    <mergeCell ref="C378:C379"/>
    <mergeCell ref="D378:D379"/>
    <mergeCell ref="H378:H379"/>
    <mergeCell ref="B366:B367"/>
    <mergeCell ref="C366:C367"/>
    <mergeCell ref="D390:D391"/>
    <mergeCell ref="H390:H391"/>
    <mergeCell ref="C268:C269"/>
    <mergeCell ref="C224:C225"/>
    <mergeCell ref="C98:C99"/>
    <mergeCell ref="A66:A67"/>
    <mergeCell ref="B66:B67"/>
    <mergeCell ref="C66:C67"/>
    <mergeCell ref="D66:D67"/>
    <mergeCell ref="H66:H67"/>
    <mergeCell ref="D272:D273"/>
    <mergeCell ref="A258:A259"/>
    <mergeCell ref="B258:B259"/>
    <mergeCell ref="D260:D261"/>
    <mergeCell ref="H260:H261"/>
    <mergeCell ref="H188:H189"/>
    <mergeCell ref="H290:H291"/>
    <mergeCell ref="D98:D99"/>
    <mergeCell ref="D342:D343"/>
    <mergeCell ref="H342:H343"/>
    <mergeCell ref="B78:B79"/>
    <mergeCell ref="A86:A87"/>
    <mergeCell ref="A78:A79"/>
    <mergeCell ref="A76:A77"/>
    <mergeCell ref="B76:B77"/>
    <mergeCell ref="C76:C77"/>
    <mergeCell ref="D76:D77"/>
    <mergeCell ref="A74:A75"/>
    <mergeCell ref="A98:A99"/>
    <mergeCell ref="B98:B99"/>
    <mergeCell ref="D310:D311"/>
    <mergeCell ref="D268:D269"/>
    <mergeCell ref="A324:A325"/>
    <mergeCell ref="B324:B325"/>
    <mergeCell ref="B74:B75"/>
    <mergeCell ref="C74:C75"/>
    <mergeCell ref="D74:D75"/>
    <mergeCell ref="A180:A181"/>
    <mergeCell ref="H168:H169"/>
    <mergeCell ref="A172:A173"/>
    <mergeCell ref="C140:C141"/>
    <mergeCell ref="D140:D141"/>
    <mergeCell ref="A168:A169"/>
    <mergeCell ref="A160:A161"/>
    <mergeCell ref="B160:B161"/>
    <mergeCell ref="C160:C161"/>
    <mergeCell ref="D160:D161"/>
    <mergeCell ref="B162:B163"/>
    <mergeCell ref="C162:C163"/>
    <mergeCell ref="D142:D143"/>
    <mergeCell ref="H142:H143"/>
    <mergeCell ref="B168:B169"/>
    <mergeCell ref="H160:H161"/>
    <mergeCell ref="A152:A153"/>
    <mergeCell ref="B152:B153"/>
    <mergeCell ref="C152:C153"/>
    <mergeCell ref="D152:D153"/>
    <mergeCell ref="H172:H173"/>
    <mergeCell ref="H98:H99"/>
    <mergeCell ref="B86:B87"/>
    <mergeCell ref="C86:C87"/>
    <mergeCell ref="D86:D87"/>
    <mergeCell ref="B148:B149"/>
    <mergeCell ref="C148:C149"/>
    <mergeCell ref="C144:C145"/>
    <mergeCell ref="D144:D145"/>
    <mergeCell ref="D324:D325"/>
    <mergeCell ref="A334:A335"/>
    <mergeCell ref="B334:B335"/>
    <mergeCell ref="C334:C335"/>
    <mergeCell ref="D334:D335"/>
    <mergeCell ref="H334:H335"/>
    <mergeCell ref="D258:D259"/>
    <mergeCell ref="H258:H259"/>
    <mergeCell ref="D224:D225"/>
    <mergeCell ref="H224:H225"/>
    <mergeCell ref="A226:A227"/>
    <mergeCell ref="B226:B227"/>
    <mergeCell ref="C226:C227"/>
    <mergeCell ref="A224:A225"/>
    <mergeCell ref="C280:C281"/>
    <mergeCell ref="D280:D281"/>
    <mergeCell ref="C284:C285"/>
    <mergeCell ref="H280:H281"/>
    <mergeCell ref="A284:A285"/>
    <mergeCell ref="B290:B291"/>
    <mergeCell ref="B284:B285"/>
    <mergeCell ref="A260:A261"/>
    <mergeCell ref="H268:H269"/>
    <mergeCell ref="H296:H297"/>
    <mergeCell ref="A300:A301"/>
    <mergeCell ref="B300:B301"/>
    <mergeCell ref="C318:C319"/>
    <mergeCell ref="D318:D319"/>
    <mergeCell ref="C302:C303"/>
    <mergeCell ref="D302:D303"/>
    <mergeCell ref="C258:C259"/>
    <mergeCell ref="A256:A257"/>
    <mergeCell ref="A280:A281"/>
    <mergeCell ref="B280:B281"/>
    <mergeCell ref="A298:A299"/>
    <mergeCell ref="B298:B299"/>
    <mergeCell ref="H308:H309"/>
    <mergeCell ref="C354:C355"/>
    <mergeCell ref="D354:D355"/>
    <mergeCell ref="D364:D365"/>
    <mergeCell ref="C282:C283"/>
    <mergeCell ref="D282:D283"/>
    <mergeCell ref="D290:D291"/>
    <mergeCell ref="C300:C301"/>
    <mergeCell ref="D300:D301"/>
    <mergeCell ref="H300:H301"/>
    <mergeCell ref="D294:D295"/>
    <mergeCell ref="A306:A307"/>
    <mergeCell ref="B328:B329"/>
    <mergeCell ref="C328:C329"/>
    <mergeCell ref="A310:A311"/>
    <mergeCell ref="B310:B311"/>
    <mergeCell ref="C310:C311"/>
    <mergeCell ref="H354:H355"/>
    <mergeCell ref="A354:A355"/>
    <mergeCell ref="A342:A343"/>
    <mergeCell ref="B342:B343"/>
    <mergeCell ref="B356:B357"/>
    <mergeCell ref="C356:C357"/>
    <mergeCell ref="D348:D349"/>
    <mergeCell ref="H348:H349"/>
    <mergeCell ref="C350:C351"/>
    <mergeCell ref="D350:D351"/>
    <mergeCell ref="C342:C343"/>
    <mergeCell ref="D414:D415"/>
    <mergeCell ref="H414:H415"/>
    <mergeCell ref="H416:H417"/>
    <mergeCell ref="A422:A423"/>
    <mergeCell ref="B422:B423"/>
    <mergeCell ref="C422:C423"/>
    <mergeCell ref="A418:A419"/>
    <mergeCell ref="B418:B419"/>
    <mergeCell ref="C418:C419"/>
    <mergeCell ref="D418:D419"/>
    <mergeCell ref="H418:H419"/>
    <mergeCell ref="A410:A411"/>
    <mergeCell ref="B410:B411"/>
    <mergeCell ref="B374:B375"/>
    <mergeCell ref="C374:C375"/>
    <mergeCell ref="D374:D375"/>
    <mergeCell ref="H374:H375"/>
    <mergeCell ref="A398:A399"/>
    <mergeCell ref="A388:A389"/>
    <mergeCell ref="A428:A429"/>
    <mergeCell ref="D434:D435"/>
    <mergeCell ref="H434:H435"/>
    <mergeCell ref="A438:A439"/>
    <mergeCell ref="B438:B439"/>
    <mergeCell ref="C438:C439"/>
    <mergeCell ref="A408:A409"/>
    <mergeCell ref="B408:B409"/>
    <mergeCell ref="H386:H387"/>
    <mergeCell ref="C388:C389"/>
    <mergeCell ref="C408:C409"/>
    <mergeCell ref="D408:D409"/>
    <mergeCell ref="D402:D403"/>
    <mergeCell ref="B388:B389"/>
    <mergeCell ref="A416:D417"/>
    <mergeCell ref="B428:B429"/>
    <mergeCell ref="C428:C429"/>
    <mergeCell ref="H406:H407"/>
    <mergeCell ref="A400:A401"/>
    <mergeCell ref="B400:B401"/>
    <mergeCell ref="C400:C401"/>
    <mergeCell ref="D400:D401"/>
    <mergeCell ref="H400:H401"/>
    <mergeCell ref="A394:A395"/>
    <mergeCell ref="B394:B395"/>
    <mergeCell ref="C394:C395"/>
    <mergeCell ref="D420:D421"/>
    <mergeCell ref="H412:H413"/>
    <mergeCell ref="A414:A415"/>
    <mergeCell ref="B414:B415"/>
    <mergeCell ref="C414:C415"/>
    <mergeCell ref="A412:D413"/>
    <mergeCell ref="H460:H461"/>
    <mergeCell ref="A466:A467"/>
    <mergeCell ref="H430:H431"/>
    <mergeCell ref="A430:D431"/>
    <mergeCell ref="H456:H457"/>
    <mergeCell ref="H452:H453"/>
    <mergeCell ref="A450:A451"/>
    <mergeCell ref="B450:B451"/>
    <mergeCell ref="C450:C451"/>
    <mergeCell ref="D450:D451"/>
    <mergeCell ref="H450:H451"/>
    <mergeCell ref="A456:A457"/>
    <mergeCell ref="H420:H421"/>
    <mergeCell ref="D422:D423"/>
    <mergeCell ref="H422:H423"/>
    <mergeCell ref="A420:A421"/>
    <mergeCell ref="B420:B421"/>
    <mergeCell ref="C420:C421"/>
    <mergeCell ref="D458:D459"/>
    <mergeCell ref="H458:H459"/>
    <mergeCell ref="A454:A455"/>
    <mergeCell ref="B454:B455"/>
    <mergeCell ref="C454:C455"/>
    <mergeCell ref="D454:D455"/>
    <mergeCell ref="H454:H455"/>
    <mergeCell ref="A432:A433"/>
    <mergeCell ref="B432:B433"/>
    <mergeCell ref="C432:C433"/>
    <mergeCell ref="D432:D433"/>
    <mergeCell ref="H432:H433"/>
    <mergeCell ref="A434:A435"/>
    <mergeCell ref="B434:B435"/>
    <mergeCell ref="C322:C323"/>
    <mergeCell ref="D322:D323"/>
    <mergeCell ref="A380:A381"/>
    <mergeCell ref="B380:B381"/>
    <mergeCell ref="C380:C381"/>
    <mergeCell ref="A326:D327"/>
    <mergeCell ref="A328:A329"/>
    <mergeCell ref="A344:A345"/>
    <mergeCell ref="B402:B403"/>
    <mergeCell ref="C402:C403"/>
    <mergeCell ref="D386:D387"/>
    <mergeCell ref="H402:H403"/>
    <mergeCell ref="C410:C411"/>
    <mergeCell ref="D410:D411"/>
    <mergeCell ref="H410:H411"/>
    <mergeCell ref="H388:H389"/>
    <mergeCell ref="B322:B323"/>
    <mergeCell ref="H322:H323"/>
    <mergeCell ref="D384:D385"/>
    <mergeCell ref="H384:H385"/>
    <mergeCell ref="A376:D377"/>
    <mergeCell ref="H376:H377"/>
    <mergeCell ref="C360:C361"/>
    <mergeCell ref="D360:D361"/>
    <mergeCell ref="H360:H361"/>
    <mergeCell ref="A374:A375"/>
    <mergeCell ref="A384:A385"/>
    <mergeCell ref="D394:D395"/>
    <mergeCell ref="H394:H395"/>
    <mergeCell ref="C390:C391"/>
    <mergeCell ref="B370:B371"/>
    <mergeCell ref="C364:C365"/>
    <mergeCell ref="A332:A333"/>
    <mergeCell ref="B332:B333"/>
    <mergeCell ref="C332:C333"/>
    <mergeCell ref="D332:D333"/>
    <mergeCell ref="H332:H333"/>
    <mergeCell ref="D404:D405"/>
    <mergeCell ref="H404:H405"/>
    <mergeCell ref="A404:A405"/>
    <mergeCell ref="B404:B405"/>
    <mergeCell ref="C404:C405"/>
    <mergeCell ref="A402:A403"/>
    <mergeCell ref="H408:H409"/>
    <mergeCell ref="A406:A407"/>
    <mergeCell ref="B406:B407"/>
    <mergeCell ref="C298:C299"/>
    <mergeCell ref="H324:H325"/>
    <mergeCell ref="A322:A323"/>
    <mergeCell ref="A386:A387"/>
    <mergeCell ref="H320:H321"/>
    <mergeCell ref="D320:D321"/>
    <mergeCell ref="H316:H317"/>
    <mergeCell ref="A314:A315"/>
    <mergeCell ref="D304:D305"/>
    <mergeCell ref="A318:A319"/>
    <mergeCell ref="B318:B319"/>
    <mergeCell ref="C312:C313"/>
    <mergeCell ref="D312:D313"/>
    <mergeCell ref="H312:H313"/>
    <mergeCell ref="B306:B307"/>
    <mergeCell ref="C306:C307"/>
    <mergeCell ref="D306:D307"/>
    <mergeCell ref="D328:D329"/>
    <mergeCell ref="E498:F498"/>
    <mergeCell ref="D470:D471"/>
    <mergeCell ref="B470:B471"/>
    <mergeCell ref="C470:C471"/>
    <mergeCell ref="A464:A465"/>
    <mergeCell ref="B464:B465"/>
    <mergeCell ref="C464:C465"/>
    <mergeCell ref="A474:D475"/>
    <mergeCell ref="H474:H475"/>
    <mergeCell ref="H470:H471"/>
    <mergeCell ref="A472:D473"/>
    <mergeCell ref="H472:H473"/>
    <mergeCell ref="A470:A471"/>
    <mergeCell ref="C456:C457"/>
    <mergeCell ref="D456:D457"/>
    <mergeCell ref="A442:A443"/>
    <mergeCell ref="D428:D429"/>
    <mergeCell ref="H428:H429"/>
    <mergeCell ref="D464:D465"/>
    <mergeCell ref="A468:D469"/>
    <mergeCell ref="H468:H469"/>
    <mergeCell ref="A440:A441"/>
    <mergeCell ref="B440:B441"/>
    <mergeCell ref="C440:C441"/>
    <mergeCell ref="D440:D441"/>
    <mergeCell ref="H440:H441"/>
    <mergeCell ref="D438:D439"/>
    <mergeCell ref="H438:H439"/>
    <mergeCell ref="A460:A461"/>
    <mergeCell ref="B460:B461"/>
    <mergeCell ref="C460:C461"/>
    <mergeCell ref="D460:D461"/>
    <mergeCell ref="H306:H307"/>
    <mergeCell ref="C288:C289"/>
    <mergeCell ref="H294:H295"/>
    <mergeCell ref="A296:A297"/>
    <mergeCell ref="B296:B297"/>
    <mergeCell ref="C296:C297"/>
    <mergeCell ref="D296:D297"/>
    <mergeCell ref="D298:D299"/>
    <mergeCell ref="H298:H299"/>
    <mergeCell ref="H304:H305"/>
    <mergeCell ref="A320:A321"/>
    <mergeCell ref="B320:B321"/>
    <mergeCell ref="C320:C321"/>
    <mergeCell ref="A304:A305"/>
    <mergeCell ref="B304:B305"/>
    <mergeCell ref="C304:C305"/>
    <mergeCell ref="H310:H311"/>
    <mergeCell ref="B314:B315"/>
    <mergeCell ref="C314:C315"/>
    <mergeCell ref="A294:A295"/>
    <mergeCell ref="H318:H319"/>
    <mergeCell ref="A316:A317"/>
    <mergeCell ref="B316:B317"/>
    <mergeCell ref="C316:C317"/>
    <mergeCell ref="D316:D317"/>
    <mergeCell ref="H302:H303"/>
    <mergeCell ref="A268:A269"/>
    <mergeCell ref="B268:B269"/>
    <mergeCell ref="A248:A249"/>
    <mergeCell ref="B248:B249"/>
    <mergeCell ref="C248:C249"/>
    <mergeCell ref="D314:D315"/>
    <mergeCell ref="H314:H315"/>
    <mergeCell ref="A308:A309"/>
    <mergeCell ref="B308:B309"/>
    <mergeCell ref="C308:C309"/>
    <mergeCell ref="D308:D309"/>
    <mergeCell ref="B286:B287"/>
    <mergeCell ref="C286:C287"/>
    <mergeCell ref="D284:D285"/>
    <mergeCell ref="A292:D293"/>
    <mergeCell ref="A302:A303"/>
    <mergeCell ref="B302:B303"/>
    <mergeCell ref="A288:A289"/>
    <mergeCell ref="B288:B289"/>
    <mergeCell ref="B294:B295"/>
    <mergeCell ref="C294:C295"/>
    <mergeCell ref="H286:H287"/>
    <mergeCell ref="H284:H285"/>
    <mergeCell ref="H292:H293"/>
    <mergeCell ref="D286:D287"/>
    <mergeCell ref="A290:A291"/>
    <mergeCell ref="C290:C291"/>
    <mergeCell ref="A286:A287"/>
    <mergeCell ref="A312:A313"/>
    <mergeCell ref="B312:B313"/>
    <mergeCell ref="D288:D289"/>
    <mergeCell ref="H288:H289"/>
    <mergeCell ref="A270:A271"/>
    <mergeCell ref="B270:B271"/>
    <mergeCell ref="C270:C271"/>
    <mergeCell ref="C274:C275"/>
    <mergeCell ref="D274:D275"/>
    <mergeCell ref="H278:H279"/>
    <mergeCell ref="D276:D277"/>
    <mergeCell ref="H276:H277"/>
    <mergeCell ref="A278:A279"/>
    <mergeCell ref="B278:B279"/>
    <mergeCell ref="C278:C279"/>
    <mergeCell ref="H272:H273"/>
    <mergeCell ref="A274:A275"/>
    <mergeCell ref="H274:H275"/>
    <mergeCell ref="A276:A277"/>
    <mergeCell ref="B276:B277"/>
    <mergeCell ref="C276:C277"/>
    <mergeCell ref="B274:B275"/>
    <mergeCell ref="C272:C273"/>
    <mergeCell ref="D278:D279"/>
    <mergeCell ref="D270:D271"/>
    <mergeCell ref="H282:H283"/>
    <mergeCell ref="A264:D265"/>
    <mergeCell ref="H264:H265"/>
    <mergeCell ref="A266:A267"/>
    <mergeCell ref="B266:B267"/>
    <mergeCell ref="C266:C267"/>
    <mergeCell ref="D262:D263"/>
    <mergeCell ref="H262:H263"/>
    <mergeCell ref="A246:A247"/>
    <mergeCell ref="B246:B247"/>
    <mergeCell ref="C246:C247"/>
    <mergeCell ref="D246:D247"/>
    <mergeCell ref="A262:A263"/>
    <mergeCell ref="B262:B263"/>
    <mergeCell ref="C262:C263"/>
    <mergeCell ref="D266:D267"/>
    <mergeCell ref="H266:H267"/>
    <mergeCell ref="H246:H247"/>
    <mergeCell ref="H270:H271"/>
    <mergeCell ref="A272:A273"/>
    <mergeCell ref="B272:B273"/>
    <mergeCell ref="A282:A283"/>
    <mergeCell ref="B282:B283"/>
    <mergeCell ref="A252:A253"/>
    <mergeCell ref="D254:D255"/>
    <mergeCell ref="H254:H255"/>
    <mergeCell ref="B256:B257"/>
    <mergeCell ref="C256:C257"/>
    <mergeCell ref="D256:D257"/>
    <mergeCell ref="H256:H257"/>
    <mergeCell ref="B260:B261"/>
    <mergeCell ref="C260:C261"/>
    <mergeCell ref="B222:B223"/>
    <mergeCell ref="C222:C223"/>
    <mergeCell ref="A194:A195"/>
    <mergeCell ref="B194:B195"/>
    <mergeCell ref="C194:C195"/>
    <mergeCell ref="D194:D195"/>
    <mergeCell ref="H194:H195"/>
    <mergeCell ref="A192:A193"/>
    <mergeCell ref="B192:B193"/>
    <mergeCell ref="C192:C193"/>
    <mergeCell ref="H202:H203"/>
    <mergeCell ref="B208:B209"/>
    <mergeCell ref="C208:C209"/>
    <mergeCell ref="D208:D209"/>
    <mergeCell ref="H208:H209"/>
    <mergeCell ref="A196:A197"/>
    <mergeCell ref="B196:B197"/>
    <mergeCell ref="C196:C197"/>
    <mergeCell ref="D196:D197"/>
    <mergeCell ref="H196:H197"/>
    <mergeCell ref="B206:B207"/>
    <mergeCell ref="C206:C207"/>
    <mergeCell ref="D206:D207"/>
    <mergeCell ref="C220:C221"/>
    <mergeCell ref="D220:D221"/>
    <mergeCell ref="H200:H201"/>
    <mergeCell ref="H206:H207"/>
    <mergeCell ref="A204:A205"/>
    <mergeCell ref="B204:B205"/>
    <mergeCell ref="B110:B111"/>
    <mergeCell ref="D130:D131"/>
    <mergeCell ref="H130:H131"/>
    <mergeCell ref="D124:D125"/>
    <mergeCell ref="H124:H125"/>
    <mergeCell ref="A128:A129"/>
    <mergeCell ref="A138:A139"/>
    <mergeCell ref="B138:B139"/>
    <mergeCell ref="C138:C139"/>
    <mergeCell ref="D138:D139"/>
    <mergeCell ref="D192:D193"/>
    <mergeCell ref="H192:H193"/>
    <mergeCell ref="A188:D189"/>
    <mergeCell ref="B172:B173"/>
    <mergeCell ref="C172:C173"/>
    <mergeCell ref="D172:D173"/>
    <mergeCell ref="B180:B181"/>
    <mergeCell ref="C180:C181"/>
    <mergeCell ref="A170:A171"/>
    <mergeCell ref="B170:B171"/>
    <mergeCell ref="C170:C171"/>
    <mergeCell ref="D170:D171"/>
    <mergeCell ref="D162:D163"/>
    <mergeCell ref="H162:H163"/>
    <mergeCell ref="A162:A163"/>
    <mergeCell ref="H158:H159"/>
    <mergeCell ref="B144:B145"/>
    <mergeCell ref="A146:A147"/>
    <mergeCell ref="B146:B147"/>
    <mergeCell ref="C146:C147"/>
    <mergeCell ref="C128:C129"/>
    <mergeCell ref="A158:A159"/>
    <mergeCell ref="A122:A123"/>
    <mergeCell ref="B122:B123"/>
    <mergeCell ref="C114:C115"/>
    <mergeCell ref="A116:A117"/>
    <mergeCell ref="B116:B117"/>
    <mergeCell ref="C116:C117"/>
    <mergeCell ref="D116:D117"/>
    <mergeCell ref="H116:H117"/>
    <mergeCell ref="A120:A121"/>
    <mergeCell ref="B120:B121"/>
    <mergeCell ref="C120:C121"/>
    <mergeCell ref="D120:D121"/>
    <mergeCell ref="H120:H121"/>
    <mergeCell ref="A114:A115"/>
    <mergeCell ref="B114:B115"/>
    <mergeCell ref="C118:C119"/>
    <mergeCell ref="D118:D119"/>
    <mergeCell ref="H118:H119"/>
    <mergeCell ref="C158:C159"/>
    <mergeCell ref="D158:D159"/>
    <mergeCell ref="D134:D135"/>
    <mergeCell ref="H134:H135"/>
    <mergeCell ref="A136:A137"/>
    <mergeCell ref="B136:B137"/>
    <mergeCell ref="C136:C137"/>
    <mergeCell ref="D136:D137"/>
    <mergeCell ref="A150:A151"/>
    <mergeCell ref="B150:B151"/>
    <mergeCell ref="C150:C151"/>
    <mergeCell ref="D150:D151"/>
    <mergeCell ref="H144:H145"/>
    <mergeCell ref="C142:C143"/>
    <mergeCell ref="H150:H151"/>
    <mergeCell ref="A156:A157"/>
    <mergeCell ref="B156:B157"/>
    <mergeCell ref="C156:C157"/>
    <mergeCell ref="A140:A141"/>
    <mergeCell ref="B140:B141"/>
    <mergeCell ref="B154:B155"/>
    <mergeCell ref="C154:C155"/>
    <mergeCell ref="D154:D155"/>
    <mergeCell ref="H154:H155"/>
    <mergeCell ref="B158:B159"/>
    <mergeCell ref="H104:H105"/>
    <mergeCell ref="A106:A107"/>
    <mergeCell ref="B106:B107"/>
    <mergeCell ref="C106:C107"/>
    <mergeCell ref="D106:D107"/>
    <mergeCell ref="D128:D129"/>
    <mergeCell ref="H128:H129"/>
    <mergeCell ref="A144:A145"/>
    <mergeCell ref="H152:H153"/>
    <mergeCell ref="D156:D157"/>
    <mergeCell ref="H156:H157"/>
    <mergeCell ref="A130:A131"/>
    <mergeCell ref="B130:B131"/>
    <mergeCell ref="C130:C131"/>
    <mergeCell ref="D148:D149"/>
    <mergeCell ref="H136:H137"/>
    <mergeCell ref="B112:B113"/>
    <mergeCell ref="C112:C113"/>
    <mergeCell ref="H148:H149"/>
    <mergeCell ref="A142:A143"/>
    <mergeCell ref="B142:B143"/>
    <mergeCell ref="H140:H141"/>
    <mergeCell ref="A154:A155"/>
    <mergeCell ref="H138:H139"/>
    <mergeCell ref="A148:A149"/>
    <mergeCell ref="D108:D109"/>
    <mergeCell ref="H108:H109"/>
    <mergeCell ref="D114:D115"/>
    <mergeCell ref="C122:C123"/>
    <mergeCell ref="A124:A125"/>
    <mergeCell ref="B124:B125"/>
    <mergeCell ref="C124:C125"/>
    <mergeCell ref="D102:D103"/>
    <mergeCell ref="H102:H103"/>
    <mergeCell ref="A102:A103"/>
    <mergeCell ref="B102:B103"/>
    <mergeCell ref="C102:C103"/>
    <mergeCell ref="D146:D147"/>
    <mergeCell ref="H146:H147"/>
    <mergeCell ref="A112:A113"/>
    <mergeCell ref="D104:D105"/>
    <mergeCell ref="H114:H115"/>
    <mergeCell ref="A118:A119"/>
    <mergeCell ref="B118:B119"/>
    <mergeCell ref="C110:C111"/>
    <mergeCell ref="D110:D111"/>
    <mergeCell ref="H110:H111"/>
    <mergeCell ref="D122:D123"/>
    <mergeCell ref="H122:H123"/>
    <mergeCell ref="A126:A127"/>
    <mergeCell ref="B126:B127"/>
    <mergeCell ref="C126:C127"/>
    <mergeCell ref="D126:D127"/>
    <mergeCell ref="H126:H127"/>
    <mergeCell ref="B128:B129"/>
    <mergeCell ref="A104:A105"/>
    <mergeCell ref="B104:B105"/>
    <mergeCell ref="C104:C105"/>
    <mergeCell ref="D112:D113"/>
    <mergeCell ref="H112:H113"/>
    <mergeCell ref="H106:H107"/>
    <mergeCell ref="A108:A109"/>
    <mergeCell ref="B108:B109"/>
    <mergeCell ref="C108:C109"/>
    <mergeCell ref="H5:I5"/>
    <mergeCell ref="D9:F9"/>
    <mergeCell ref="C10:C11"/>
    <mergeCell ref="D10:D11"/>
    <mergeCell ref="H10:I11"/>
    <mergeCell ref="D12:D13"/>
    <mergeCell ref="H12:H13"/>
    <mergeCell ref="A14:D15"/>
    <mergeCell ref="H14:H15"/>
    <mergeCell ref="A12:A13"/>
    <mergeCell ref="B12:B13"/>
    <mergeCell ref="C12:C13"/>
    <mergeCell ref="A40:A41"/>
    <mergeCell ref="B40:B41"/>
    <mergeCell ref="C40:C41"/>
    <mergeCell ref="D40:D41"/>
    <mergeCell ref="H40:H41"/>
    <mergeCell ref="A28:A29"/>
    <mergeCell ref="D24:D25"/>
    <mergeCell ref="H24:H25"/>
    <mergeCell ref="A22:A23"/>
    <mergeCell ref="B22:B23"/>
    <mergeCell ref="C22:C23"/>
    <mergeCell ref="A26:A27"/>
    <mergeCell ref="B26:B27"/>
    <mergeCell ref="C26:C27"/>
    <mergeCell ref="D26:D27"/>
    <mergeCell ref="H26:H27"/>
    <mergeCell ref="A20:A21"/>
    <mergeCell ref="B20:B21"/>
    <mergeCell ref="C20:C21"/>
    <mergeCell ref="H34:H35"/>
    <mergeCell ref="D80:D81"/>
    <mergeCell ref="A80:A81"/>
    <mergeCell ref="B80:B81"/>
    <mergeCell ref="A16:A17"/>
    <mergeCell ref="B16:B17"/>
    <mergeCell ref="C16:C17"/>
    <mergeCell ref="D16:D17"/>
    <mergeCell ref="A42:A43"/>
    <mergeCell ref="B42:B43"/>
    <mergeCell ref="C42:C43"/>
    <mergeCell ref="D42:D43"/>
    <mergeCell ref="H42:H43"/>
    <mergeCell ref="A44:A45"/>
    <mergeCell ref="B44:B45"/>
    <mergeCell ref="C44:C45"/>
    <mergeCell ref="A52:A53"/>
    <mergeCell ref="D44:D45"/>
    <mergeCell ref="H44:H45"/>
    <mergeCell ref="A48:A49"/>
    <mergeCell ref="B48:B49"/>
    <mergeCell ref="A46:A47"/>
    <mergeCell ref="B46:B47"/>
    <mergeCell ref="C46:C47"/>
    <mergeCell ref="D46:D47"/>
    <mergeCell ref="H46:H47"/>
    <mergeCell ref="A50:A51"/>
    <mergeCell ref="B50:B51"/>
    <mergeCell ref="C50:C51"/>
    <mergeCell ref="D50:D51"/>
    <mergeCell ref="H16:H17"/>
    <mergeCell ref="B52:B53"/>
    <mergeCell ref="C52:C53"/>
    <mergeCell ref="A70:A71"/>
    <mergeCell ref="H70:H71"/>
    <mergeCell ref="D58:D59"/>
    <mergeCell ref="H58:H59"/>
    <mergeCell ref="A68:A69"/>
    <mergeCell ref="B68:B69"/>
    <mergeCell ref="C68:C69"/>
    <mergeCell ref="A58:A59"/>
    <mergeCell ref="H54:H55"/>
    <mergeCell ref="A56:A57"/>
    <mergeCell ref="B56:B57"/>
    <mergeCell ref="C56:C57"/>
    <mergeCell ref="D56:D57"/>
    <mergeCell ref="H56:H57"/>
    <mergeCell ref="A54:A55"/>
    <mergeCell ref="B54:B55"/>
    <mergeCell ref="B34:B35"/>
    <mergeCell ref="C34:C35"/>
    <mergeCell ref="D34:D35"/>
    <mergeCell ref="D52:D53"/>
    <mergeCell ref="H38:H39"/>
    <mergeCell ref="D60:D61"/>
    <mergeCell ref="A64:A65"/>
    <mergeCell ref="B64:B65"/>
    <mergeCell ref="C64:C65"/>
    <mergeCell ref="D64:D65"/>
    <mergeCell ref="H64:H65"/>
    <mergeCell ref="H60:H61"/>
    <mergeCell ref="A36:A37"/>
    <mergeCell ref="B36:B37"/>
    <mergeCell ref="C36:C37"/>
    <mergeCell ref="D36:D37"/>
    <mergeCell ref="A18:A19"/>
    <mergeCell ref="B18:B19"/>
    <mergeCell ref="C18:C19"/>
    <mergeCell ref="D30:D31"/>
    <mergeCell ref="H30:H31"/>
    <mergeCell ref="A32:A33"/>
    <mergeCell ref="B32:B33"/>
    <mergeCell ref="C32:C33"/>
    <mergeCell ref="A30:A31"/>
    <mergeCell ref="B30:B31"/>
    <mergeCell ref="C30:C31"/>
    <mergeCell ref="H22:H23"/>
    <mergeCell ref="A24:A25"/>
    <mergeCell ref="B24:B25"/>
    <mergeCell ref="C24:C25"/>
    <mergeCell ref="D68:D69"/>
    <mergeCell ref="H32:H33"/>
    <mergeCell ref="A34:A35"/>
    <mergeCell ref="D20:D21"/>
    <mergeCell ref="H20:H21"/>
    <mergeCell ref="D18:D19"/>
    <mergeCell ref="H18:H19"/>
    <mergeCell ref="D22:D23"/>
    <mergeCell ref="B28:B29"/>
    <mergeCell ref="C28:C29"/>
    <mergeCell ref="D28:D29"/>
    <mergeCell ref="H28:H29"/>
    <mergeCell ref="D32:D33"/>
    <mergeCell ref="C54:C55"/>
    <mergeCell ref="D54:D55"/>
    <mergeCell ref="H36:H37"/>
    <mergeCell ref="A84:A85"/>
    <mergeCell ref="B84:B85"/>
    <mergeCell ref="C84:C85"/>
    <mergeCell ref="D84:D85"/>
    <mergeCell ref="H84:H85"/>
    <mergeCell ref="H180:H181"/>
    <mergeCell ref="A164:A165"/>
    <mergeCell ref="B164:B165"/>
    <mergeCell ref="C164:C165"/>
    <mergeCell ref="D164:D165"/>
    <mergeCell ref="H164:H165"/>
    <mergeCell ref="C168:C169"/>
    <mergeCell ref="D168:D169"/>
    <mergeCell ref="A96:A97"/>
    <mergeCell ref="A100:A101"/>
    <mergeCell ref="B100:B101"/>
    <mergeCell ref="C100:C101"/>
    <mergeCell ref="D100:D101"/>
    <mergeCell ref="H100:H101"/>
    <mergeCell ref="D96:D97"/>
    <mergeCell ref="H96:H97"/>
    <mergeCell ref="A94:D95"/>
    <mergeCell ref="H94:H95"/>
    <mergeCell ref="A92:A93"/>
    <mergeCell ref="B92:B93"/>
    <mergeCell ref="C92:C93"/>
    <mergeCell ref="D92:D93"/>
    <mergeCell ref="H92:H93"/>
    <mergeCell ref="H90:H91"/>
    <mergeCell ref="B96:B97"/>
    <mergeCell ref="C96:C97"/>
    <mergeCell ref="A110:A111"/>
    <mergeCell ref="A72:A73"/>
    <mergeCell ref="B72:B73"/>
    <mergeCell ref="C72:C73"/>
    <mergeCell ref="D72:D73"/>
    <mergeCell ref="D78:D79"/>
    <mergeCell ref="H78:H79"/>
    <mergeCell ref="B70:B71"/>
    <mergeCell ref="C70:C71"/>
    <mergeCell ref="C78:C79"/>
    <mergeCell ref="D70:D71"/>
    <mergeCell ref="A60:A61"/>
    <mergeCell ref="B60:B61"/>
    <mergeCell ref="C60:C61"/>
    <mergeCell ref="A90:D91"/>
    <mergeCell ref="B58:B59"/>
    <mergeCell ref="C58:C59"/>
    <mergeCell ref="A62:A63"/>
    <mergeCell ref="B62:B63"/>
    <mergeCell ref="C62:C63"/>
    <mergeCell ref="D62:D63"/>
    <mergeCell ref="H62:H63"/>
    <mergeCell ref="C80:C81"/>
    <mergeCell ref="A82:A83"/>
    <mergeCell ref="B82:B83"/>
    <mergeCell ref="C82:C83"/>
    <mergeCell ref="D82:D83"/>
    <mergeCell ref="H82:H83"/>
    <mergeCell ref="A88:A89"/>
    <mergeCell ref="B88:B89"/>
    <mergeCell ref="C88:C89"/>
    <mergeCell ref="D88:D89"/>
    <mergeCell ref="H88:H89"/>
    <mergeCell ref="H182:H183"/>
    <mergeCell ref="B166:B167"/>
    <mergeCell ref="C166:C167"/>
    <mergeCell ref="D174:D175"/>
    <mergeCell ref="H174:H175"/>
    <mergeCell ref="A198:A199"/>
    <mergeCell ref="B198:B199"/>
    <mergeCell ref="C198:C199"/>
    <mergeCell ref="D198:D199"/>
    <mergeCell ref="H198:H199"/>
    <mergeCell ref="H190:H191"/>
    <mergeCell ref="A184:A185"/>
    <mergeCell ref="B184:B185"/>
    <mergeCell ref="C184:C185"/>
    <mergeCell ref="D184:D185"/>
    <mergeCell ref="H184:H185"/>
    <mergeCell ref="A178:A179"/>
    <mergeCell ref="B178:B179"/>
    <mergeCell ref="C178:C179"/>
    <mergeCell ref="D178:D179"/>
    <mergeCell ref="H178:H179"/>
    <mergeCell ref="H170:H171"/>
    <mergeCell ref="A176:A177"/>
    <mergeCell ref="A174:A175"/>
    <mergeCell ref="B174:B175"/>
    <mergeCell ref="C174:C175"/>
    <mergeCell ref="D180:D181"/>
    <mergeCell ref="B176:B177"/>
    <mergeCell ref="D176:D177"/>
    <mergeCell ref="H176:H177"/>
    <mergeCell ref="A186:A187"/>
    <mergeCell ref="B186:B187"/>
    <mergeCell ref="D132:D133"/>
    <mergeCell ref="H132:H133"/>
    <mergeCell ref="A134:A135"/>
    <mergeCell ref="B134:B135"/>
    <mergeCell ref="C134:C135"/>
    <mergeCell ref="A132:A133"/>
    <mergeCell ref="B132:B133"/>
    <mergeCell ref="C132:C133"/>
    <mergeCell ref="A216:A217"/>
    <mergeCell ref="B216:B217"/>
    <mergeCell ref="C216:C217"/>
    <mergeCell ref="D216:D217"/>
    <mergeCell ref="H216:H217"/>
    <mergeCell ref="A214:A215"/>
    <mergeCell ref="B214:B215"/>
    <mergeCell ref="D166:D167"/>
    <mergeCell ref="H166:H167"/>
    <mergeCell ref="A166:A167"/>
    <mergeCell ref="A190:A191"/>
    <mergeCell ref="B190:B191"/>
    <mergeCell ref="C190:C191"/>
    <mergeCell ref="D190:D191"/>
    <mergeCell ref="H204:H205"/>
    <mergeCell ref="A212:A213"/>
    <mergeCell ref="B212:B213"/>
    <mergeCell ref="C212:C213"/>
    <mergeCell ref="D212:D213"/>
    <mergeCell ref="A182:A183"/>
    <mergeCell ref="C176:C177"/>
    <mergeCell ref="B182:B183"/>
    <mergeCell ref="C182:C183"/>
    <mergeCell ref="D182:D183"/>
    <mergeCell ref="H248:H249"/>
    <mergeCell ref="A232:A233"/>
    <mergeCell ref="B232:B233"/>
    <mergeCell ref="C232:C233"/>
    <mergeCell ref="D232:D233"/>
    <mergeCell ref="H232:H233"/>
    <mergeCell ref="D234:D235"/>
    <mergeCell ref="A218:A219"/>
    <mergeCell ref="A242:A243"/>
    <mergeCell ref="B242:B243"/>
    <mergeCell ref="C242:C243"/>
    <mergeCell ref="D242:D243"/>
    <mergeCell ref="H242:H243"/>
    <mergeCell ref="B240:B241"/>
    <mergeCell ref="C240:C241"/>
    <mergeCell ref="A228:A229"/>
    <mergeCell ref="B238:B239"/>
    <mergeCell ref="C238:C239"/>
    <mergeCell ref="D238:D239"/>
    <mergeCell ref="C244:C245"/>
    <mergeCell ref="D244:D245"/>
    <mergeCell ref="C234:C235"/>
    <mergeCell ref="B244:B245"/>
    <mergeCell ref="D218:D219"/>
    <mergeCell ref="D222:D223"/>
    <mergeCell ref="H222:H223"/>
    <mergeCell ref="H226:H227"/>
    <mergeCell ref="A230:A231"/>
    <mergeCell ref="A240:A241"/>
    <mergeCell ref="A238:A239"/>
    <mergeCell ref="H244:H245"/>
    <mergeCell ref="H228:H229"/>
    <mergeCell ref="C186:C187"/>
    <mergeCell ref="D186:D187"/>
    <mergeCell ref="H186:H187"/>
    <mergeCell ref="H236:H237"/>
    <mergeCell ref="H212:H213"/>
    <mergeCell ref="A210:A211"/>
    <mergeCell ref="B210:B211"/>
    <mergeCell ref="C210:C211"/>
    <mergeCell ref="D210:D211"/>
    <mergeCell ref="H210:H211"/>
    <mergeCell ref="C204:C205"/>
    <mergeCell ref="D204:D205"/>
    <mergeCell ref="D230:D231"/>
    <mergeCell ref="H230:H231"/>
    <mergeCell ref="A200:A201"/>
    <mergeCell ref="B200:B201"/>
    <mergeCell ref="C200:C201"/>
    <mergeCell ref="D200:D201"/>
    <mergeCell ref="A206:A207"/>
    <mergeCell ref="H220:H221"/>
    <mergeCell ref="B228:B229"/>
    <mergeCell ref="C228:C229"/>
    <mergeCell ref="D228:D229"/>
    <mergeCell ref="A208:A209"/>
    <mergeCell ref="D226:D227"/>
    <mergeCell ref="B230:B231"/>
    <mergeCell ref="C230:C231"/>
    <mergeCell ref="A202:A203"/>
    <mergeCell ref="B202:B203"/>
    <mergeCell ref="C202:C203"/>
    <mergeCell ref="D202:D203"/>
    <mergeCell ref="A222:A223"/>
    <mergeCell ref="H250:H251"/>
    <mergeCell ref="C214:C215"/>
    <mergeCell ref="D214:D215"/>
    <mergeCell ref="H214:H215"/>
    <mergeCell ref="B218:B219"/>
    <mergeCell ref="C218:C219"/>
    <mergeCell ref="A254:A255"/>
    <mergeCell ref="B254:B255"/>
    <mergeCell ref="C254:C255"/>
    <mergeCell ref="H218:H219"/>
    <mergeCell ref="A250:A251"/>
    <mergeCell ref="B250:B251"/>
    <mergeCell ref="C250:C251"/>
    <mergeCell ref="D250:D251"/>
    <mergeCell ref="H234:H235"/>
    <mergeCell ref="A234:A235"/>
    <mergeCell ref="B234:B235"/>
    <mergeCell ref="B252:B253"/>
    <mergeCell ref="C252:C253"/>
    <mergeCell ref="D252:D253"/>
    <mergeCell ref="H252:H253"/>
    <mergeCell ref="D240:D241"/>
    <mergeCell ref="H240:H241"/>
    <mergeCell ref="A220:A221"/>
    <mergeCell ref="B220:B221"/>
    <mergeCell ref="A236:A237"/>
    <mergeCell ref="B236:B237"/>
    <mergeCell ref="C236:C237"/>
    <mergeCell ref="D236:D237"/>
    <mergeCell ref="H238:H239"/>
    <mergeCell ref="A244:A245"/>
    <mergeCell ref="D248:D249"/>
  </mergeCells>
  <phoneticPr fontId="7"/>
  <dataValidations count="2">
    <dataValidation type="list" allowBlank="1" showInputMessage="1" showErrorMessage="1" sqref="H470:H475 H92:H175 H12:H90 H178:H449" xr:uid="{00000000-0002-0000-0000-000000000000}">
      <formula1>"　　,区ＣＭ"</formula1>
    </dataValidation>
    <dataValidation type="list" allowBlank="1" showInputMessage="1" showErrorMessage="1" sqref="F11" xr:uid="{00000000-0002-0000-0000-000002000000}">
      <formula1>"調 整 ③,予 算 案 ②,予 算 ②,算 定 ②"</formula1>
    </dataValidation>
  </dataValidations>
  <hyperlinks>
    <hyperlink ref="C16:C17" r:id="rId1" display="こども・青少年施策推進事業" xr:uid="{4DDBD876-899C-4E28-8786-BA177605E207}"/>
    <hyperlink ref="C18:C19" r:id="rId2" display="こどもの貧困対策推進事業" xr:uid="{ABB1C1F5-29B6-4CCC-8160-E192CD68B4D7}"/>
    <hyperlink ref="C20:C21" r:id="rId3" display="大阪市こどもサポートネット（コーディネーター配置）" xr:uid="{743F5F76-591A-4328-9C80-C445BEB2F039}"/>
    <hyperlink ref="C22:C89" r:id="rId4" display="こども支援ネットワーク事業" xr:uid="{6D0F89D7-F68E-4FB4-854D-74A768A026D6}"/>
    <hyperlink ref="C22:C23" r:id="rId5" display="こども支援ネットワーク事業" xr:uid="{FE41FB7A-739C-4042-B0EF-1F500F866BF6}"/>
    <hyperlink ref="C24:C25" r:id="rId6" display="こどもの居場所開設支援事業" xr:uid="{B45A915F-D746-4CD1-ABBE-7974C2A8E19E}"/>
    <hyperlink ref="C26:C27" r:id="rId7" display="ヤングケアラー支援推進事業" xr:uid="{A199689A-94A5-4C30-9AC3-D6F3B00111A4}"/>
    <hyperlink ref="C28:C29" r:id="rId8" display="ヤングケアラーへの寄り添い型相談支援事業" xr:uid="{1A4E9E48-2E0C-4DC8-9375-3FBB89718A80}"/>
    <hyperlink ref="C30:C31" r:id="rId9" display="認可外保育施設にかかる幼児教育の無償化" xr:uid="{D3EDACA6-E861-4A27-A5DA-CBCB7835F647}"/>
    <hyperlink ref="C32:C33" r:id="rId10" display="特別支援教育の充実" xr:uid="{1F2272DA-376E-4453-AC78-D293BD9119EC}"/>
    <hyperlink ref="C34:C35" r:id="rId11" display="保育・幼児教育センター事業" xr:uid="{CB9B900C-87EB-475A-A88D-44B43302F12B}"/>
    <hyperlink ref="C36:C37" r:id="rId12" display="保育・幼児教育センター管理運営費" xr:uid="{516C28FE-FEA2-446F-8E69-27C3F8713500}"/>
    <hyperlink ref="C38:C39" r:id="rId13" display="クラウド環境を活用した保育施設等に関する業務効率化事業" xr:uid="{4FF71881-D4BB-4C03-9972-6E98BB5662C9}"/>
    <hyperlink ref="C40:C41" r:id="rId14" display="児童委員費用弁償等" xr:uid="{C82EE854-B661-44EF-88D4-962AB97F3064}"/>
    <hyperlink ref="C42:C43" r:id="rId15" display="家庭児童相談運営費" xr:uid="{4789C63B-B9DA-40FA-B35E-AD2A48891612}"/>
    <hyperlink ref="C44:C45" r:id="rId16" display="子育ていろいろ便利帳" xr:uid="{C944EF8C-E8AE-4E71-BCCD-5785FB4CA430}"/>
    <hyperlink ref="C46:C47" r:id="rId17" display="赤ちゃんの駅事業" xr:uid="{CFDE6A7D-7CEB-4CB9-B3C2-59ED889128CA}"/>
    <hyperlink ref="C48:C49" r:id="rId18" display="子育てサポートアプリの構築検討" xr:uid="{54231171-7B15-4A9D-8A6E-0F9484DE90A2}"/>
    <hyperlink ref="C50:C51" r:id="rId19" display="児童福祉施設等への翻訳機導入支援事業" xr:uid="{31B2B40A-1A71-424E-AD64-004A584DDB72}"/>
    <hyperlink ref="C52:C53" r:id="rId20" display="児童福祉審議会経費" xr:uid="{C07D7B48-300D-4CFE-80FF-53AAF9D7BFAA}"/>
    <hyperlink ref="C54:C55" r:id="rId21" display="認可外保育施設の指導監督強化経費" xr:uid="{0418B680-5D8A-417A-B149-1420A48D936C}"/>
    <hyperlink ref="C56:C57" r:id="rId22" display="スクールカウンセラー事業" xr:uid="{3021D309-A6A8-4417-A24C-91205BBDCA56}"/>
    <hyperlink ref="C58:C59" r:id="rId23" display="安全衛生・厚生費等" xr:uid="{F34FC679-D8E3-4665-A8E9-F4249721D791}"/>
    <hyperlink ref="C60:C61" r:id="rId24" display="総合福祉システム運用経費" xr:uid="{D1952B2E-B6F5-4256-B746-58C12C3C77BB}"/>
    <hyperlink ref="C62:C63" r:id="rId25" display="総合福祉システム改修経費" xr:uid="{C7BC43F0-D63B-417E-9969-881DA028FAC5}"/>
    <hyperlink ref="C64:C65" r:id="rId26" display="医療助成システム運用経費" xr:uid="{8D00E94D-4DD1-48AC-9D43-87E5AC69068E}"/>
    <hyperlink ref="C66:C67" r:id="rId27" display="医療助成システム改修経費" xr:uid="{29F72BD6-8FAD-4B16-9F02-0DDAE158F7F2}"/>
    <hyperlink ref="C68:C69" r:id="rId28" display="副本管理支援システム運用経費" xr:uid="{6D1B148D-A828-4509-978B-2E2350208ED4}"/>
    <hyperlink ref="C70:C71" r:id="rId29" display="標準準拠システム移行経費" xr:uid="{6CAEEE3A-C1B8-4748-B75E-A319E90FD4A3}"/>
    <hyperlink ref="C72:C73" r:id="rId30" display="市設建築物の緊急安全対策等（保育・幼児教育センター）" xr:uid="{7FD36BFC-759B-4422-AAEF-5A59A6008DB8}"/>
    <hyperlink ref="C74:C75" r:id="rId31" display="市設建築物の緊急安全対策等（北区管原町複合施設）" xr:uid="{FBB5BD69-F4A2-4460-B704-58C87A6B8D84}"/>
    <hyperlink ref="C76:C77" r:id="rId32" display="市設建築物の緊急安全対策等（阿波座センタービル）" xr:uid="{C4218BBF-7067-4823-BE84-7C475029A412}"/>
    <hyperlink ref="C78:C79" r:id="rId33" display="市有地の売却に向けた商品化経費" xr:uid="{11C8B7F1-D6D5-4B06-8ADA-79F84BF70EEC}"/>
    <hyperlink ref="C80:C81" r:id="rId34" display="局所管施設整備事業" xr:uid="{D5E32899-DEF7-45FE-9AA2-1AEC78D28A02}"/>
    <hyperlink ref="C82:C83" r:id="rId35" display="行政事務費等" xr:uid="{6074E6E6-46F1-4332-BCA6-A26A77ACD9ED}"/>
    <hyperlink ref="C84:C85" r:id="rId36" display="国庫支出金等の還付金" xr:uid="{D0420D77-028C-4934-AAC9-B61E65ADB4B6}"/>
    <hyperlink ref="C86:C87" r:id="rId37" display="市設建築物の緊急安全対策等（もと施設）" xr:uid="{D5542C4A-7920-4966-BA2C-7964A48A7681}"/>
    <hyperlink ref="C88:C89" r:id="rId38" display="児童福祉施設等における新型コロナウイルス感染症対策事業" xr:uid="{89AA52D0-C900-48C7-89D6-DCDFA5E869AA}"/>
    <hyperlink ref="C92:C93" r:id="rId39" display="青少年活動振興基金積立金" xr:uid="{DDA49F23-CE5C-43E5-971D-D21BFB500781}"/>
    <hyperlink ref="C96:C97" r:id="rId40" display="子どものための教育・保育給付費" xr:uid="{61793935-6C97-48D5-A887-FCFDAE611DD9}"/>
    <hyperlink ref="C98:C187" r:id="rId41" display="子育てのための施設等利用給付費" xr:uid="{2BF24235-9969-4FFC-9375-D6379A95CC77}"/>
    <hyperlink ref="C100:C101" r:id="rId42" display="民間保育所等整備事業" xr:uid="{8945F06C-DF64-44B9-8049-4DD4F8F23A99}"/>
    <hyperlink ref="C98:C99" r:id="rId43" display="子育てのための施設等利用給付費" xr:uid="{E1B105CA-92B9-4213-81B7-6D8FC05A128D}"/>
    <hyperlink ref="C102:C103" r:id="rId44" display="地域型保育事業" xr:uid="{8DB40852-2955-4FF8-AF61-6D3BEED5AA01}"/>
    <hyperlink ref="C104:C105" r:id="rId45" display="保育人材確保対策事業" xr:uid="{F2F6DEA9-E3D0-459A-8248-A47F87AE647B}"/>
    <hyperlink ref="C106:C107" r:id="rId46" display="実費徴収に係る補足給付事業" xr:uid="{73B280A9-9BF2-4645-88E5-9604CA372FC8}"/>
    <hyperlink ref="C108:C109" r:id="rId47" display="副食費（私学助成園）実費徴収補足給付事業" xr:uid="{EF1BEE53-327A-43F6-A06F-4ADD6A34986E}"/>
    <hyperlink ref="C110:C111" r:id="rId48" display="多様な主体の参入促進事業" xr:uid="{7A651824-A5A9-45A2-88F8-CDB632EB66AB}"/>
    <hyperlink ref="C112:C113" r:id="rId49" display="尿検査委託事業" xr:uid="{A2EA1221-96EB-4F6B-900E-455912BA20EB}"/>
    <hyperlink ref="C114:C115" r:id="rId50" display="児童福祉施設等産休等代替職員雇用支援事業" xr:uid="{826528E0-D949-4ACB-A007-8ED493BDECE5}"/>
    <hyperlink ref="C116:C117" r:id="rId51" display="公有財産を活用した保育所維持管理費" xr:uid="{34A72958-0541-4909-833B-89B6E9BF8CAB}"/>
    <hyperlink ref="C118:C119" r:id="rId52" display="嘱託医配置円滑化事業" xr:uid="{E28CF36D-138F-4BC6-B7AA-4F75313F2EE8}"/>
    <hyperlink ref="C120:C121" r:id="rId53" display="アレルギー対応等栄養士配置事業" xr:uid="{14C3FC90-28DE-420C-85BE-54A86CE083DA}"/>
    <hyperlink ref="C122:C123" r:id="rId54" display="施設指導監査の強化支援事業" xr:uid="{9C1C8A26-E6BC-4A75-9477-A257DE184D49}"/>
    <hyperlink ref="C124:C125" r:id="rId55" display="保育サービス第三者評価受審促進事業" xr:uid="{BD1352F6-CE6D-4CF7-8553-DB7132D18490}"/>
    <hyperlink ref="C126:C127" r:id="rId56" display="保育所等の事故防止の取組強化事業" xr:uid="{E7E4F01B-C56C-4027-9E1C-89B9FAFDEFA6}"/>
    <hyperlink ref="C128:C129" r:id="rId57" display="休日保育支援事業" xr:uid="{1752B8E7-76D7-4C5C-BD2E-1F827317F469}"/>
    <hyperlink ref="C130:C131" r:id="rId58" display="延長保育事業" xr:uid="{109A97C0-9513-4D00-BC05-B22C632DB1EC}"/>
    <hyperlink ref="C132:C133" r:id="rId59" display="一時預かり事業（一般型）" xr:uid="{4817C2E7-8D24-437D-ACA4-576EA836A6E2}"/>
    <hyperlink ref="C134:C135" r:id="rId60" display="一時預かり事業（幼稚園型）" xr:uid="{1BADA2FF-57C4-4A9B-849E-8BF7288171DF}"/>
    <hyperlink ref="C136:C137" r:id="rId61" display="病児・病後児保育事業" xr:uid="{1A44290B-FC93-4E01-81B2-A1ECF1A154D3}"/>
    <hyperlink ref="C138:C139" r:id="rId62" display="障がい児保育事業" xr:uid="{61DDBE42-4ED2-4C16-828B-8C25668FD5C4}"/>
    <hyperlink ref="C140:C141" r:id="rId63" display="保育所保育料徴収体制の強化経費" xr:uid="{BFC47DEB-7D35-4C86-B1B0-729B5B8795C4}"/>
    <hyperlink ref="C142:C143" r:id="rId64" display="乳児家庭全戸訪問事業" xr:uid="{ABA731E4-5A23-4F36-AED3-7EDB71016DB8}"/>
    <hyperlink ref="C144:C145" r:id="rId65" display="子育て活動支援事業" xr:uid="{701F5D07-C9A3-427C-AB5D-BC726D9F904A}"/>
    <hyperlink ref="C146:C147" r:id="rId66" display="地域子育て支援拠点事業" xr:uid="{88C2E559-0692-4525-80A4-BE85549E0E4F}"/>
    <hyperlink ref="C148:C149" r:id="rId67" display="子どものショートステイ事業" xr:uid="{D4AB36D0-10BC-4246-BF19-0A227CAE11DC}"/>
    <hyperlink ref="C150:C151" r:id="rId68" display="養育支援訪問事業" xr:uid="{7738ABFB-83A4-4F7A-8501-0F2A4EDFFA7A}"/>
    <hyperlink ref="C152:C153" r:id="rId69" display="利用者支援事業" xr:uid="{D9672A40-D802-426A-BD63-6B17CC6E34FB}"/>
    <hyperlink ref="C154:C155" r:id="rId70" display="多様な集団活動事業の利用支援事業給付費" xr:uid="{4F3BF485-3295-49A9-999F-4E69B8FBEF96}"/>
    <hyperlink ref="C156:C157" r:id="rId71" display="家事・育児訪問支援事業" xr:uid="{9086191C-15BF-4C1C-90D1-3ED3095152D9}"/>
    <hyperlink ref="C158:C159" r:id="rId72" display="こども誰でも通園制度（仮称）の試行的事業" xr:uid="{F81C49AF-2C54-4246-9924-87397BEFECB9}"/>
    <hyperlink ref="C160:C161" r:id="rId73" display="児童いきいき放課後事業" xr:uid="{0C88F3DF-3258-41E6-8072-2EFA3A094F83}"/>
    <hyperlink ref="C162:C163" r:id="rId74" display="留守家庭児童対策事業" xr:uid="{F0BE466D-90C4-47B0-8879-E55C6C613CED}"/>
    <hyperlink ref="C164:C165" r:id="rId75" display="子どもを守る地域ネットワーク機能強化事業" xr:uid="{DE0BBD2B-A62A-474C-B102-550106CC7439}"/>
    <hyperlink ref="C166:C167" r:id="rId76" display="クラウド環境を活用した保育施設等に関する業務効率化事業" xr:uid="{3A358C51-C67C-4D0E-862C-DAEB97DF2174}"/>
    <hyperlink ref="C168:C169" r:id="rId77" display="民間保育所等耐震診断助成事業" xr:uid="{93A5F184-D56E-4B17-A83C-1A7A44985366}"/>
    <hyperlink ref="C170:C171" r:id="rId78" display="民間保育所等改修事業" xr:uid="{2EFD2F40-5AC5-400E-A007-836CD857D7B7}"/>
    <hyperlink ref="C172:C173" r:id="rId79" display="保育所施設外壁改修等工事" xr:uid="{5E33D3D8-52A5-4C29-A96A-8EB73C450092}"/>
    <hyperlink ref="C174:C175" r:id="rId80" display="市設建築物の緊急安全対策等（民間保育所）" xr:uid="{DB5F70FA-98F8-41C8-B3AB-9321FB281ED8}"/>
    <hyperlink ref="C176:C177" r:id="rId81" display="市設建築物の緊急安全対策等（子育て活動支援事業）" xr:uid="{44BE582D-C62A-4410-B83F-64C0D29F1925}"/>
    <hyperlink ref="C178:C179" r:id="rId82" display="児童福祉施設等における感染症対策事業" xr:uid="{E502CE1B-916C-488E-84E1-507FC909BC43}"/>
    <hyperlink ref="C180:C181" r:id="rId83" display="行政事務費等" xr:uid="{9E7DE376-02E6-4A5B-BEED-DC006FBF3EB3}"/>
    <hyperlink ref="C182:C183" r:id="rId84" display="こども・子育て支援事務センター事業" xr:uid="{A571AC2D-154D-491D-BA00-C77EFBFF5CEE}"/>
    <hyperlink ref="C184:C185" r:id="rId85" display="国庫支出金等の還付金" xr:uid="{230F7A59-DD4E-46EA-A96F-1421076A5F6E}"/>
    <hyperlink ref="C186:C187" r:id="rId86" display="児童福祉施設等における新型コロナウイルス感染症対策事業" xr:uid="{F3687CCA-5C3B-4B64-9C5A-2035F108FBD6}"/>
    <hyperlink ref="C190:C191" r:id="rId87" display="こども医療費助成" xr:uid="{417EA28C-9C61-4A8F-9000-F5483A2074B8}"/>
    <hyperlink ref="C192:C263" r:id="rId88" display="児童手当" xr:uid="{FD02F883-6DF9-413D-AD0C-3F40249EB70E}"/>
    <hyperlink ref="C266:C291" r:id="rId89" display="児童扶養手当" xr:uid="{6746B969-2925-49B2-AFDA-959743319D78}"/>
    <hyperlink ref="C294:C325" r:id="rId90" display="妊産婦健康診査事業" xr:uid="{01537E70-779F-47A5-AE2D-625A428622BB}"/>
    <hyperlink ref="C328:C375" r:id="rId91" display="公立保育所運営委託事業" xr:uid="{A80B6E46-8BB7-4752-AC14-15AA0A9A13F6}"/>
    <hyperlink ref="C378:C411" r:id="rId92" display="児童虐待対策の推進" xr:uid="{22525694-D6EC-437E-B36B-3DBF649E9F7B}"/>
    <hyperlink ref="C418:C429" r:id="rId93" display="市立幼稚園管理運営費" xr:uid="{567CB2AA-FAF0-4042-8CD0-05052F665D6B}"/>
    <hyperlink ref="C432:C467" r:id="rId94" display="地域こども体験学習事業" xr:uid="{17F4412E-40A7-4303-A584-5DF64A773194}"/>
    <hyperlink ref="C470:C471" r:id="rId95" display="母子父子寡婦福祉貸付資金会計繰出金" xr:uid="{C34BC731-324C-4B13-BC19-42DE7F239EC9}"/>
    <hyperlink ref="C192:C193" r:id="rId96" display="児童手当" xr:uid="{7C787912-A326-4E56-87FD-797A929A57E5}"/>
    <hyperlink ref="C194:C195" r:id="rId97" display="出産・子育て応援交付金事業" xr:uid="{5E837A8B-72FE-4AD0-A617-502D8351FFA9}"/>
    <hyperlink ref="C196:C197" r:id="rId98" display="ブックスタート事業" xr:uid="{160544FB-A316-461A-B00A-58B50A3C6739}"/>
    <hyperlink ref="C198:C199" r:id="rId99" display="あいりん児童健全育成事業" xr:uid="{4474619B-87CC-4C96-83AD-BD21C87EED8D}"/>
    <hyperlink ref="C200:C201" r:id="rId100" display="あいりん特別保育対策事業" xr:uid="{0D159440-9691-473D-94FA-DE991767683A}"/>
    <hyperlink ref="C202:C203" r:id="rId101" display="多胎児家庭外出支援事業" xr:uid="{87A0270E-CB8A-439C-963C-DE3B149A4F1D}"/>
    <hyperlink ref="C204:C205" r:id="rId102" display="助産施設措置費" xr:uid="{64C85009-BED6-4C1B-987D-95FFF32B51A6}"/>
    <hyperlink ref="C206:C207" r:id="rId103" display="母子生活支援施設措置費" xr:uid="{7D2CDE59-C402-42E3-8FCC-5849059C33DC}"/>
    <hyperlink ref="C208:C209" r:id="rId104" display="入所施設等措置費" xr:uid="{716E87DB-3BFB-46A3-B2AE-43FF8C776DEE}"/>
    <hyperlink ref="C210:C211" r:id="rId105" display="施設入所児童等処遇向上援護費" xr:uid="{B0410DC9-1729-41BE-AD4B-0BE178A2AD1F}"/>
    <hyperlink ref="C212:C213" r:id="rId106" display="施設入所児童等保護育成事業" xr:uid="{45258717-A58B-41D3-A73D-A17AC277A8D9}"/>
    <hyperlink ref="C214:C215" r:id="rId107" display="児童養護施設等の職員の確保及び資質向上事業" xr:uid="{6BA2E71A-F112-494D-9D3A-84CED18B1268}"/>
    <hyperlink ref="C216:C217" r:id="rId108" display="児童養護施設等整備事業" xr:uid="{517186BF-517C-43CB-B638-9BF506590B1A}"/>
    <hyperlink ref="C218:C219" r:id="rId109" display="措置児童等の家庭的養育推進並びに生活環境改善事業" xr:uid="{14A533DA-661F-4C47-B1D4-BB55C0E4E56B}"/>
    <hyperlink ref="C220:C221" r:id="rId110" display="施設退所児童等社会生活・就労支援事業" xr:uid="{E89E63BA-D5AA-498F-A9A8-47CC0E53CAE0}"/>
    <hyperlink ref="C222:C223" r:id="rId111" display="身元保証人確保対策事業" xr:uid="{2441CC36-CE44-4B7E-A1DB-B2F140CE4BBE}"/>
    <hyperlink ref="C224:C225" r:id="rId112" display="児童虐待対策の推進" xr:uid="{7A565C38-5790-4F14-9E60-FD2917DE5D81}"/>
    <hyperlink ref="C226:C227" r:id="rId113" display="未就園児等全戸訪問事業" xr:uid="{8D57B69A-3FF9-4FE5-9ACE-97E943A69E0C}"/>
    <hyperlink ref="C228:C229" r:id="rId114" display="児童虐待防止関係機関連携強化事業" xr:uid="{750A3CAD-6463-4CE5-B66F-C04D1B75BD1A}"/>
    <hyperlink ref="C230:C231" r:id="rId115" display="ＳＮＳを活用した児童虐待防止相談事業" xr:uid="{331DF1D8-F085-445B-9AC4-B9E8973C6C49}"/>
    <hyperlink ref="C232:C233" r:id="rId116" display="養子縁組民間あっせん機関育成事業" xr:uid="{51E048E8-0F89-4981-AF37-CAAE304A823B}"/>
    <hyperlink ref="C234:C235" r:id="rId117" display="産前・産後母子支援事業" xr:uid="{8D7CDB95-7F83-4868-9C84-5B6FAC9EDAE8}"/>
    <hyperlink ref="C236:C237" r:id="rId118" display="妊産婦等生活援助事業" xr:uid="{09B70F81-69E5-4D09-B935-63943B1C12B1}"/>
    <hyperlink ref="C238:C239" r:id="rId119" display="子育て応援ヘルパー派遣事業" xr:uid="{203A7B5B-4951-4D81-8CBE-839687ED9073}"/>
    <hyperlink ref="C240:C241" r:id="rId120" display="こどもの見守り強化事業" xr:uid="{49F05E9D-5708-42B7-9EAE-57478DB632E1}"/>
    <hyperlink ref="C242:C243" r:id="rId121" display="こどもの権利擁護環境整備事業" xr:uid="{FAF4328F-C495-41F7-8EF5-250A4878B21A}"/>
    <hyperlink ref="C244:C245" r:id="rId122" display="市設建築物の緊急安全対策等（医療助成費等償還事務センター）" xr:uid="{118C3C4D-634C-4797-9D27-D256FE1B61F7}"/>
    <hyperlink ref="C246:C247" r:id="rId123" display="行政事務費等" xr:uid="{6C8DBDE7-8625-44DC-9191-6692CDB235D6}"/>
    <hyperlink ref="C248:C249" r:id="rId124" display="児童養護施設定数外職員配置事業" xr:uid="{D9D830C8-A690-4454-A754-9E28EF1278BA}"/>
    <hyperlink ref="C250:C251" r:id="rId125" display="母子生活支援施設退所児童支援ネットワーク事業" xr:uid="{7CA744ED-E356-4FC0-922D-02EABF8DD685}"/>
    <hyperlink ref="C252:C253" r:id="rId126" display="就学者自立生活援助事業" xr:uid="{8FD76B69-DE4A-41FC-9D70-785BD3A26041}"/>
    <hyperlink ref="C254:C255" r:id="rId127" display="社会的養護継続支援事業" xr:uid="{98299FAE-B5FE-4514-8A6E-9CB0A4F79749}"/>
    <hyperlink ref="C256:C257" r:id="rId128" display="家事・育児訪問支援事業" xr:uid="{FBE1D470-645A-4634-B452-DB226286BBDA}"/>
    <hyperlink ref="C258:C259" r:id="rId129" display="児童福祉施設等における新型コロナウイルス感染症対策事業" xr:uid="{D5A4F5D5-78FA-454F-8127-6506CD4B8CCE}"/>
    <hyperlink ref="C260:C261" r:id="rId130" display="総合福祉システム改修経費" xr:uid="{5CE16F29-EAC5-4C5D-82EB-8A58CD23BAD7}"/>
    <hyperlink ref="C262:C263" r:id="rId131" display="医療助成システム改修経費" xr:uid="{871BB606-0106-412E-BAD1-0582C0B0FDC2}"/>
    <hyperlink ref="C266:C267" r:id="rId132" display="児童扶養手当" xr:uid="{0477CEC2-92D8-49FC-957F-1FAF78299A97}"/>
    <hyperlink ref="C268:C269" r:id="rId133" display="ひとり親家庭医療費助成" xr:uid="{8F954A84-8FFE-416E-9EDC-AA6E8BA0EED4}"/>
    <hyperlink ref="C270:C271" r:id="rId134" display="ひとり親家庭等就業自立支援サポート体制強化事業" xr:uid="{4F659BE8-2A34-4A7E-BDD1-54DDE72B0E04}"/>
    <hyperlink ref="C272:C273" r:id="rId135" display="ひとり親家庭自立支援給付金事業" xr:uid="{1FF07CB0-D2D3-4B62-BBBD-B9146F5AAB0E}"/>
    <hyperlink ref="C274:C275" r:id="rId136" display="ひとり親家庭専門学校等受験対策事業" xr:uid="{9946F108-71BD-4EB7-868B-80FE472BEC09}"/>
    <hyperlink ref="C276:C277" r:id="rId137" display="愛光会館管理運営費" xr:uid="{4B9FFB02-C1FA-443F-91D7-F4149A0DF05E}"/>
    <hyperlink ref="C278:C279" r:id="rId138" display="ひとり親家庭等日常生活支援事業" xr:uid="{91AEBE39-B1F7-45EF-8FCA-F278BFFEC335}"/>
    <hyperlink ref="C280:C281" r:id="rId139" display="緊急母子一時保護事業" xr:uid="{A055822D-0685-4E94-9A07-4DF5588C8A4D}"/>
    <hyperlink ref="C282:C283" r:id="rId140" display="養育費確保のトータルサポート事業" xr:uid="{2C3FAF7F-43D2-4E5A-80C3-686E5F4DA237}"/>
    <hyperlink ref="C284:C285" r:id="rId141" display="市設建築物の緊急安全対策等（愛光会館・医療助成費等償還事務センター）" xr:uid="{C219AC7E-B974-4E65-AABA-5AF4C59FF8AC}"/>
    <hyperlink ref="C286:C287" r:id="rId142" display="行政事務費等" xr:uid="{31EB2744-0F7B-4B43-852C-D4636D1897EA}"/>
    <hyperlink ref="C288:C289" r:id="rId143" display="総合福祉システム改修経費" xr:uid="{5C982D3D-08F5-4952-AEE8-B5FF436DF288}"/>
    <hyperlink ref="C290:C291" r:id="rId144" display="医療助成システム改修経費" xr:uid="{0BB4C225-92E0-470F-A88A-6A4E20566DA7}"/>
    <hyperlink ref="C294:C295" r:id="rId145" display="妊産婦健康診査事業" xr:uid="{AEEA2CBB-0465-4C87-8A55-00B92641C29B}"/>
    <hyperlink ref="C296:C297" r:id="rId146" display="新生児聴覚検査事業" xr:uid="{96492276-1B1B-4184-9A1E-2AA8C9905D36}"/>
    <hyperlink ref="C298:C299" r:id="rId147" display="不妊治療費等助成事業" xr:uid="{266CE5D3-90A3-4A13-9014-13B8F3F5C6DE}"/>
    <hyperlink ref="C300:C301" r:id="rId148" display="不育症治療支援事業" xr:uid="{7B30ACD4-61ED-4B23-9BD3-3543DBC23D44}"/>
    <hyperlink ref="C302:C303" r:id="rId149" display="性と健康の相談センター事業" xr:uid="{BC632223-7F70-457A-8D9A-644F1BDDE33C}"/>
    <hyperlink ref="C304:C305" r:id="rId150" display="赤ちゃんへの気持ち質問事業" xr:uid="{733746C5-43DD-4812-9AEA-4D2CC5B6FD4D}"/>
    <hyperlink ref="C306:C307" r:id="rId151" display="乳児一般健康診査事業" xr:uid="{48857463-739A-486D-9244-9B264A99722D}"/>
    <hyperlink ref="C308:C309" r:id="rId152" display="健康診査・保健指導事業" xr:uid="{2EF189C1-529B-44A1-8B83-BEEC19E79208}"/>
    <hyperlink ref="C310:C311" r:id="rId153" display="歯科健康診査・保健指導事業" xr:uid="{BED6711E-1506-46F3-81DD-8096855ABBA9}"/>
    <hyperlink ref="C312:C313" r:id="rId154" display="啓発・予防・健康教育事業" xr:uid="{352128A9-CC14-4D29-ABD8-500E129945AB}"/>
    <hyperlink ref="C314:C315" r:id="rId155" display="産後ケア事業" xr:uid="{B4201187-9F98-48F1-A278-FAF0009916D7}"/>
    <hyperlink ref="C316:C317" r:id="rId156" display="子ども・子育て見守り推進事業" xr:uid="{D178B95A-A305-4EDE-A732-C227BB03B27D}"/>
    <hyperlink ref="C318:C319" r:id="rId157" display="低所得の妊婦に対する初回産科受診料支援事業" xr:uid="{F9A76161-9BAD-439C-9AAD-3DDC97C6778E}"/>
    <hyperlink ref="C320:C321" r:id="rId158" display="行政事務費等" xr:uid="{5338566C-1C89-4727-8160-D245396479CD}"/>
    <hyperlink ref="C322:C323" r:id="rId159" display="新型コロナウイルス流行下における妊産婦総合対策事業" xr:uid="{A13BE658-AF33-4B91-AC7C-72FE4EB4A44C}"/>
    <hyperlink ref="C324:C325" r:id="rId160" display="児童福祉施設等における新型コロナウイルス感染症対策事業" xr:uid="{79B9480F-101B-47C3-A7A5-523F1D8B3304}"/>
    <hyperlink ref="C328:C329" r:id="rId161" display="公立保育所運営委託事業" xr:uid="{3B3A473F-FAF1-4FD7-A5F3-63D28C3A3F3F}"/>
    <hyperlink ref="C330:C331" r:id="rId162" display="特別支援保育物品購入助成事業" xr:uid="{4B2832B5-6960-45C4-A210-EDB865FF8172}"/>
    <hyperlink ref="C332:C333" r:id="rId163" display="クラウド環境を活用した保育施設等に関する業務効率化事業" xr:uid="{671D18E1-B16D-4477-ACCB-2F2123AED9CA}"/>
    <hyperlink ref="C334:C335" r:id="rId164" display="公立保育所管理運営費" xr:uid="{2B1549ED-B551-43D1-923B-A305E383DAA6}"/>
    <hyperlink ref="C336:C337" r:id="rId165" display="公立保育所整備事業" xr:uid="{C49332D2-A26E-437E-8415-56662BD4ACBD}"/>
    <hyperlink ref="C338:C339" r:id="rId166" display="公立保育所リフレッシュ事業" xr:uid="{E17D9C44-7F38-4DD0-B2CC-92F06B7B899E}"/>
    <hyperlink ref="C340:C341" r:id="rId167" display="公立保育所建替検討事業（耐力度調査等）" xr:uid="{DEE1BC97-E4AD-4E32-9A9E-A2D47C05AE92}"/>
    <hyperlink ref="C342:C343" r:id="rId168" display="公立保育所保育環境整備事業" xr:uid="{6E962E87-0BB3-4A03-BCB8-1C41BAD860AF}"/>
    <hyperlink ref="C344:C345" r:id="rId169" display="土地区画整理事業に伴う公立保育所建替整備事業" xr:uid="{F062C299-7BB1-43BF-97F2-F54CEC8A4C96}"/>
    <hyperlink ref="C346:C347" r:id="rId170" display="公立保育所民営化推進事業" xr:uid="{7BDF88BA-AB9A-42B0-ADB2-8B7F7D850CB9}"/>
    <hyperlink ref="C348:C349" r:id="rId171" display="市設建築物の緊急安全対策等（児童養護施設）" xr:uid="{A11EA4F7-2944-4222-808F-61A6C4EF506A}"/>
    <hyperlink ref="C350:C351" r:id="rId172" display="市設建築物の緊急安全対策等（公立保育所）" xr:uid="{8FFCC61A-5065-4316-B971-CDD0FF87DB48}"/>
    <hyperlink ref="C352:C353" r:id="rId173" display="市設建築物の緊急安全対策等（阿武山学園）" xr:uid="{965E5118-6176-42A4-BFDF-D139C6FAA563}"/>
    <hyperlink ref="C354:C355" r:id="rId174" display="男女共同参画センター子育て活動支援館管理運営費" xr:uid="{676E9019-CD5B-466C-A62B-DE687738D46E}"/>
    <hyperlink ref="C356:C357" r:id="rId175" display="弘済みらい園管理運営費" xr:uid="{E9FA2307-19E1-459F-BF50-F699DA087F80}"/>
    <hyperlink ref="C358:C359" r:id="rId176" display="阿武山学園管理運営費" xr:uid="{FC12C5FA-BD86-406D-AE66-57A95B715DBD}"/>
    <hyperlink ref="C360:C361" r:id="rId177" display="弘済のぞみ園管理運営費" xr:uid="{D5500D2A-C34A-4465-BD2A-9C120E372F09}"/>
    <hyperlink ref="C362:C363" r:id="rId178" display="児童院管理運営費" xr:uid="{DC64CF78-43F7-4A6A-AB45-75B107DEBC19}"/>
    <hyperlink ref="C364:C365" r:id="rId179" display="長谷川羽曳野学園管理運営費" xr:uid="{2B028131-D376-4591-9D23-A27AD43E13AA}"/>
    <hyperlink ref="C366:C367" r:id="rId180" display="児童福祉施設等における感染症対策事業" xr:uid="{406FA452-4DCC-40E9-9F19-9C281260EBA3}"/>
    <hyperlink ref="C368:C369" r:id="rId181" display="児童養護施設等建築物等改修工事" xr:uid="{C40D9321-72CA-4165-AD37-43CD7D318D96}"/>
    <hyperlink ref="C370:C371" r:id="rId182" display="弘済のぞみ・みらい園建替え整備事業" xr:uid="{5A7A68A6-9CFC-41E2-83A7-A57EE044B726}"/>
    <hyperlink ref="C372:C373" r:id="rId183" display="市設建築物の緊急安全対策等（男女共同参画センター子育て活動支援館）" xr:uid="{B2A8434D-CFEE-4D72-AA5B-E630A09C36D5}"/>
    <hyperlink ref="C374:C375" r:id="rId184" display="児童福祉施設等における新型コロナウイルス感染症対策事業" xr:uid="{AC3BB290-192C-47AF-A640-793AE9EC1196}"/>
    <hyperlink ref="C378:C379" r:id="rId185" display="児童虐待対策の推進" xr:uid="{9A3D6388-E732-4297-9D59-074C70AAA112}"/>
    <hyperlink ref="C380:C381" r:id="rId186" display="こども相談センター管理運営費" xr:uid="{272920E5-039D-4E6B-A790-73D702FE87AF}"/>
    <hyperlink ref="C382:C383" r:id="rId187" display="一時保護所管理運営費" xr:uid="{9A6BC869-84D5-4744-AC58-9123F50AB2E8}"/>
    <hyperlink ref="C384:C385" r:id="rId188" display="施設退所者等自立支援事業（施設退所者等自立支援コーディネーター）" xr:uid="{1320150C-EEAA-49D9-813F-A3D90AD1DAA7}"/>
    <hyperlink ref="C386:C387" r:id="rId189" display="里親委託推進事業" xr:uid="{ACF738C3-1B7C-40B0-992B-1C51A60ADCEB}"/>
    <hyperlink ref="C388:C389" r:id="rId190" display="里親子への一貫した支援体制の構築" xr:uid="{90861BBF-784E-4E33-BEF5-6C97B55BFE80}"/>
    <hyperlink ref="C390:C391" r:id="rId191" display="教育相談事業" xr:uid="{E69ECC55-B493-4485-86E0-B5BB0A2731FB}"/>
    <hyperlink ref="C392:C393" r:id="rId192" display="特別支援教育相談事業" xr:uid="{7ABFC256-3057-44FD-A5E7-3083EFA6E682}"/>
    <hyperlink ref="C394:C395" r:id="rId193" display="ひきこもり等児童への支援" xr:uid="{86125177-4DDB-4CE8-87DB-5AFF867C6EB7}"/>
    <hyperlink ref="C396:C397" r:id="rId194" display="重症心身障がい児訪問相談事業" xr:uid="{F0015335-C9EC-4043-A706-39A16D6F64DB}"/>
    <hyperlink ref="C398:C399" r:id="rId195" display="診療所運営費" xr:uid="{5C625CAC-F433-454E-B7A0-7816116611EC}"/>
    <hyperlink ref="C400:C401" r:id="rId196" display="一時保護所における学習環境の充実" xr:uid="{656AD8D6-9CA8-46CC-BA48-5AA56DA94D21}"/>
    <hyperlink ref="C402:C403" r:id="rId197" display="こども相談センターの複数設置" xr:uid="{8EF4A153-E477-4406-80C5-5DE0EA00D557}"/>
    <hyperlink ref="C404:C405" r:id="rId198" display="こども相談センター改修工事" xr:uid="{B2F96977-307A-4801-953E-267EE65F1150}"/>
    <hyperlink ref="C406:C407" r:id="rId199" display="こども相談センターの機能強化" xr:uid="{F7D3CD9D-931D-42CF-BBB4-A5F43FA39987}"/>
    <hyperlink ref="C408:C409" r:id="rId200" display="児童福祉施設等における新型コロナウイルス感染症対策事業" xr:uid="{E78040FE-BF09-4960-B989-021316B1E380}"/>
    <hyperlink ref="C410:C411" r:id="rId201" display="総合福祉システム改修経費" xr:uid="{50AE1F80-7E93-44EE-A6F8-A20BDE6D4732}"/>
    <hyperlink ref="C418:C419" r:id="rId202" display="市立幼稚園管理運営費" xr:uid="{8D1063BD-B353-498F-A3C9-16F0367A82B7}"/>
    <hyperlink ref="C420:C421" r:id="rId203" display="市立幼稚園民営化推進事業" xr:uid="{D8B4578D-2B24-4630-8C38-581133932F4A}"/>
    <hyperlink ref="C422:C423" r:id="rId204" display="市立幼稚園の認定こども園化（モデル実施）" xr:uid="{E7A726B4-B8B0-4F97-8A1A-A8F18BA996F5}"/>
    <hyperlink ref="C424:C425" r:id="rId205" display="市設建築物の緊急安全対策等（市立幼稚園）" xr:uid="{0DD95C6F-89BE-497F-BA9A-5F4CEE343DD4}"/>
    <hyperlink ref="C426:C427" r:id="rId206" display="市立幼稚園施設等整備事業" xr:uid="{02478F73-010B-4084-A14C-2F733B8330A9}"/>
    <hyperlink ref="C428:C429" r:id="rId207" display="児童福祉施設等における新型コロナウイルス感染症対策事業" xr:uid="{AFD2D3E5-14DA-42DE-B4A6-6EE4E2BD8742}"/>
    <hyperlink ref="C432:C433" r:id="rId208" display="地域こども体験学習事業" xr:uid="{9B819C13-96A9-4D77-A457-DC9BA5C704A2}"/>
    <hyperlink ref="C434:C435" r:id="rId209" display="輝け「未来」・こども夢体験プロジェクト" xr:uid="{E5FC2B4D-F666-4D4D-835E-355CA31C9A99}"/>
    <hyperlink ref="C436:C437" r:id="rId210" display="習い事・塾代助成事業" xr:uid="{51F81336-7D33-4A0B-9AB1-31F1753FF5CD}"/>
    <hyperlink ref="C438:C439" r:id="rId211" display="習い事・塾代助成事業最適化推進事業" xr:uid="{97E4C603-E516-45B4-A421-C195B0F21FD7}"/>
    <hyperlink ref="C440:C441" r:id="rId212" display="若者自立支援事業" xr:uid="{B232A74C-C57D-4CAF-84D9-6292A778EA09}"/>
    <hyperlink ref="C442:C443" r:id="rId213" display="青少年センター管理運営費" xr:uid="{3BBF9783-5750-4C8C-A1B0-A2A2880C30F2}"/>
    <hyperlink ref="C444:C445" r:id="rId214" display="こども文化センター管理運営費" xr:uid="{DA2D0C7D-9238-4002-AE2D-05A60C0F8569}"/>
    <hyperlink ref="C446:C447" r:id="rId215" display="長居ユースホステル管理運営費" xr:uid="{78DDF2A7-1968-41FB-84D5-F0A41E93FDE2}"/>
    <hyperlink ref="C448:C449" r:id="rId216" display="信太山青少年野外活動センター管理運営費" xr:uid="{5FED87B0-3FFD-475A-A362-F8FA504FD6C5}"/>
    <hyperlink ref="C450:C451" r:id="rId217" display="青少年問題協議会経費" xr:uid="{BA476CBF-204A-4912-951D-C1A009EDC4CF}"/>
    <hyperlink ref="C452:C453" r:id="rId218" display="子ども会活動の推進" xr:uid="{2180BC7E-A64F-43C1-B9A9-F127BD0257EB}"/>
    <hyperlink ref="C454:C455" r:id="rId219" display="成人の日記念事業" xr:uid="{F6AAE9A5-2300-4F90-A8FF-36D6F3400496}"/>
    <hyperlink ref="C456:C457" r:id="rId220" display="青少年健全育成推進事業" xr:uid="{19420622-DA03-4FDC-89C4-9F7C36F138E8}"/>
    <hyperlink ref="C458:C459" r:id="rId221" display="青少年施設計画改修等工事" xr:uid="{A9957D99-D6E9-4CED-921D-3F182FFDD4FF}"/>
    <hyperlink ref="C460:C461" r:id="rId222" display="市設建築物の緊急安全対策等（青少年施設）" xr:uid="{602178BE-3168-4054-9698-191D190AF3DA}"/>
    <hyperlink ref="C462:C463" r:id="rId223" display="行政事務費等" xr:uid="{C732797C-1100-4F92-8C3F-CC4BBA7493DB}"/>
    <hyperlink ref="C464:C465" r:id="rId224" display="2025年大阪・関西万博こども体験事業" xr:uid="{E90CA5D2-5FB3-44FE-B679-49738C63138C}"/>
    <hyperlink ref="C466:C467" r:id="rId225" display="信太山青少年野外活動センター木製製品の整備促進事業" xr:uid="{5BA130D7-FD11-4695-8145-E67FA1D49FDC}"/>
  </hyperlinks>
  <pageMargins left="0.70866141732283472" right="0.70866141732283472" top="0.78740157480314965" bottom="0.59055118110236227" header="0.31496062992125984" footer="0.31496062992125984"/>
  <pageSetup paperSize="9" scale="80" fitToWidth="0" fitToHeight="0" orientation="portrait" cellComments="asDisplayed" copies="10" r:id="rId226"/>
  <rowBreaks count="7" manualBreakCount="7">
    <brk id="69" max="8" man="1"/>
    <brk id="129" max="8" man="1"/>
    <brk id="189" max="8" man="1"/>
    <brk id="249" max="8" man="1"/>
    <brk id="309" max="8" man="1"/>
    <brk id="369" max="8" man="1"/>
    <brk id="427" max="8" man="1"/>
  </rowBreaks>
  <ignoredErrors>
    <ignoredError sqref="H474 H475 H376 H377 A15:D15 B12 B13:D13 H13 H12 H414:H415 H96 H97 H413 H412 H14:H15 H430 A14:D14 H189 H264:H267 H468:H469 H431 A11:B11 A10 H10:I10 H276:H285 H416:H417 H471 H11:I11 A8:E9 H270:H271 H192:H193 H190:H191 H268:H269 H472:H473 H326:H327 H290:H291 H292:H293 H188 A483:E501 F491:G501 B5:G5 F8:G9 A4:I4 H479:I501 E476:I477 A6:I6 H5:I5 H8:I9 C7:H7 A502:I1048576 A479:E482 G479:G490 J376:XFD377 J96:XFD97 J276:XFD285 J412:XFD417 J264:XFD271 J326:XFD327 J290:XFD293 J430:XFD431 J90:XFD91 J188:XFD193 J4:XFD11 J502:XFD1048576 D12 J12:XFD15 J468:XFD475 J476:XFD501" twoDigitTextYear="1"/>
    <ignoredError sqref="A430 A412:D413 A376:D377 A90:D91 B97:D97 B96:C96 A188:D189 B191 B190 B193:D193 B192 A264:D265 B267:D267 B266 B269 B268 B271:D271 B270:D270 B277:D277 B276 B279:D279 B278:D278 B281:D281 B280:D280 B283:D283 B282 B285:D285 B284 B291:D291 B290 A292:D293 A326:D327 B415:D415 B414:D414 A468:D469 A473:D473 C470:D470 D282 D191 D190 D269 D268 A475:D477 B474:D474 C471:D471 B472:D472 D192 D266 D290 D284 D276" twoDigitTextYea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O815"/>
  <sheetViews>
    <sheetView view="pageBreakPreview" zoomScale="90" zoomScaleNormal="85" zoomScaleSheetLayoutView="90" workbookViewId="0">
      <pane xSplit="1" ySplit="8" topLeftCell="B804" activePane="bottomRight" state="frozenSplit"/>
      <selection pane="topRight" activeCell="I1" sqref="I1"/>
      <selection pane="bottomLeft" activeCell="A18" sqref="A18"/>
      <selection pane="bottomRight" activeCell="G813" sqref="G813"/>
    </sheetView>
  </sheetViews>
  <sheetFormatPr defaultColWidth="8.625" defaultRowHeight="18" customHeight="1" outlineLevelRow="1" outlineLevelCol="1"/>
  <cols>
    <col min="1" max="1" width="5.5" style="143" customWidth="1"/>
    <col min="2" max="2" width="12.5" style="17" customWidth="1"/>
    <col min="3" max="3" width="21.875" style="18" customWidth="1"/>
    <col min="4" max="4" width="37.5" style="13" customWidth="1"/>
    <col min="5" max="5" width="19.375" style="14" bestFit="1" customWidth="1"/>
    <col min="6" max="6" width="12.5" style="11" customWidth="1" collapsed="1"/>
    <col min="7" max="7" width="12.5" style="98" customWidth="1"/>
    <col min="8" max="8" width="11.5" style="15" customWidth="1" outlineLevel="1"/>
    <col min="9" max="9" width="13.875" style="11" customWidth="1"/>
    <col min="10" max="10" width="6.5" style="16" bestFit="1" customWidth="1"/>
    <col min="11" max="11" width="7.375" style="16" customWidth="1"/>
    <col min="12" max="12" width="3.875" style="16" customWidth="1" outlineLevel="1"/>
    <col min="13" max="13" width="3.25" style="16" customWidth="1" outlineLevel="1"/>
    <col min="14" max="14" width="5.375" style="16" customWidth="1"/>
    <col min="15" max="15" width="11.875" style="16" customWidth="1" outlineLevel="1"/>
    <col min="16" max="199" width="8.625" style="16" customWidth="1"/>
    <col min="200" max="16384" width="8.625" style="16"/>
  </cols>
  <sheetData>
    <row r="1" spans="1:15" ht="18" customHeight="1">
      <c r="A1" s="142" t="s">
        <v>10</v>
      </c>
      <c r="B1" s="10"/>
      <c r="C1" s="12"/>
      <c r="J1" s="391" t="s">
        <v>549</v>
      </c>
      <c r="K1" s="391"/>
      <c r="L1" s="93"/>
    </row>
    <row r="2" spans="1:15" ht="12.75" customHeight="1">
      <c r="D2" s="19"/>
      <c r="E2" s="19"/>
    </row>
    <row r="3" spans="1:15" ht="15.75" customHeight="1">
      <c r="A3" s="144" t="s">
        <v>17</v>
      </c>
      <c r="B3" s="20"/>
      <c r="C3" s="21"/>
      <c r="D3" s="19"/>
      <c r="E3" s="19"/>
      <c r="G3" s="99"/>
      <c r="H3" s="22"/>
      <c r="I3" s="22" t="s">
        <v>16</v>
      </c>
      <c r="L3" s="157"/>
    </row>
    <row r="4" spans="1:15" ht="10.5" customHeight="1">
      <c r="C4" s="23"/>
      <c r="D4" s="19"/>
      <c r="E4" s="19"/>
      <c r="G4" s="99"/>
      <c r="H4" s="22"/>
    </row>
    <row r="5" spans="1:15" ht="23.25" customHeight="1">
      <c r="C5" s="23"/>
      <c r="E5" s="392" t="s">
        <v>9</v>
      </c>
      <c r="F5" s="392"/>
      <c r="G5" s="392"/>
      <c r="H5" s="58"/>
      <c r="I5" s="24"/>
      <c r="K5" s="25" t="s">
        <v>3</v>
      </c>
      <c r="L5" s="25"/>
    </row>
    <row r="6" spans="1:15" ht="4.5" customHeight="1" thickBot="1">
      <c r="C6" s="59"/>
      <c r="D6" s="60"/>
      <c r="E6" s="61"/>
      <c r="F6" s="62"/>
      <c r="G6" s="100"/>
      <c r="H6" s="63"/>
      <c r="I6" s="64"/>
      <c r="J6" s="65"/>
      <c r="K6" s="66"/>
      <c r="L6" s="25"/>
    </row>
    <row r="7" spans="1:15" ht="24" customHeight="1">
      <c r="A7" s="145" t="s">
        <v>132</v>
      </c>
      <c r="B7" s="26" t="s">
        <v>4</v>
      </c>
      <c r="C7" s="401" t="s">
        <v>145</v>
      </c>
      <c r="D7" s="395" t="s">
        <v>0</v>
      </c>
      <c r="E7" s="401" t="s">
        <v>5</v>
      </c>
      <c r="F7" s="164" t="s">
        <v>600</v>
      </c>
      <c r="G7" s="101" t="s">
        <v>601</v>
      </c>
      <c r="H7" s="50" t="s">
        <v>601</v>
      </c>
      <c r="I7" s="148" t="s">
        <v>426</v>
      </c>
      <c r="J7" s="397" t="s">
        <v>2</v>
      </c>
      <c r="K7" s="398"/>
      <c r="L7" s="67"/>
      <c r="M7" s="68"/>
      <c r="O7" s="431" t="s">
        <v>164</v>
      </c>
    </row>
    <row r="8" spans="1:15" ht="24" customHeight="1">
      <c r="A8" s="150" t="s">
        <v>1</v>
      </c>
      <c r="B8" s="147" t="s">
        <v>147</v>
      </c>
      <c r="C8" s="394"/>
      <c r="D8" s="396"/>
      <c r="E8" s="396"/>
      <c r="F8" s="165" t="s">
        <v>527</v>
      </c>
      <c r="G8" s="102" t="s">
        <v>428</v>
      </c>
      <c r="H8" s="149" t="s">
        <v>27</v>
      </c>
      <c r="I8" s="109" t="s">
        <v>528</v>
      </c>
      <c r="J8" s="399"/>
      <c r="K8" s="400"/>
      <c r="L8" s="27"/>
      <c r="M8" s="28"/>
      <c r="O8" s="431"/>
    </row>
    <row r="9" spans="1:15" ht="15" customHeight="1">
      <c r="A9" s="315" t="s">
        <v>188</v>
      </c>
      <c r="B9" s="329" t="s">
        <v>148</v>
      </c>
      <c r="C9" s="352" t="s">
        <v>120</v>
      </c>
      <c r="D9" s="319" t="s">
        <v>120</v>
      </c>
      <c r="E9" s="323" t="s">
        <v>203</v>
      </c>
      <c r="F9" s="95">
        <v>13931456</v>
      </c>
      <c r="G9" s="95">
        <v>14616466</v>
      </c>
      <c r="H9" s="95"/>
      <c r="I9" s="30">
        <f>+G9-F9</f>
        <v>685010</v>
      </c>
      <c r="J9" s="313" t="s">
        <v>11</v>
      </c>
      <c r="K9" s="116"/>
      <c r="L9" s="28" t="s">
        <v>6</v>
      </c>
      <c r="M9" s="28"/>
      <c r="N9" s="11" t="str">
        <f>+E9</f>
        <v>総務課</v>
      </c>
      <c r="O9" s="11">
        <f>G9-K9</f>
        <v>14616466</v>
      </c>
    </row>
    <row r="10" spans="1:15" ht="15" customHeight="1">
      <c r="A10" s="361"/>
      <c r="B10" s="332"/>
      <c r="C10" s="353"/>
      <c r="D10" s="333"/>
      <c r="E10" s="349"/>
      <c r="F10" s="104">
        <v>13931456</v>
      </c>
      <c r="G10" s="104">
        <v>14616466</v>
      </c>
      <c r="H10" s="104"/>
      <c r="I10" s="31">
        <f>+G10-F10</f>
        <v>685010</v>
      </c>
      <c r="J10" s="314"/>
      <c r="K10" s="117"/>
      <c r="L10" s="28" t="s">
        <v>7</v>
      </c>
      <c r="M10" s="28"/>
      <c r="N10" s="11" t="str">
        <f>+E9</f>
        <v>総務課</v>
      </c>
    </row>
    <row r="11" spans="1:15" ht="15" customHeight="1">
      <c r="A11" s="338" t="s">
        <v>128</v>
      </c>
      <c r="B11" s="339"/>
      <c r="C11" s="339"/>
      <c r="D11" s="339"/>
      <c r="E11" s="340"/>
      <c r="F11" s="103">
        <f>SUM(F9)</f>
        <v>13931456</v>
      </c>
      <c r="G11" s="103">
        <f>SUM(G9)</f>
        <v>14616466</v>
      </c>
      <c r="H11" s="103">
        <f>SUM(H9)</f>
        <v>0</v>
      </c>
      <c r="I11" s="32">
        <f t="shared" ref="G11:I12" si="0">SUM(I9)</f>
        <v>685010</v>
      </c>
      <c r="J11" s="313" t="s">
        <v>755</v>
      </c>
      <c r="K11" s="33"/>
      <c r="L11" s="28"/>
      <c r="M11" s="28"/>
      <c r="N11" s="11">
        <f>+E11</f>
        <v>0</v>
      </c>
      <c r="O11" s="11">
        <f>G11-K11</f>
        <v>14616466</v>
      </c>
    </row>
    <row r="12" spans="1:15" ht="15" customHeight="1">
      <c r="A12" s="341"/>
      <c r="B12" s="342"/>
      <c r="C12" s="342"/>
      <c r="D12" s="342"/>
      <c r="E12" s="343"/>
      <c r="F12" s="104">
        <f t="shared" ref="F12" si="1">SUM(F10)</f>
        <v>13931456</v>
      </c>
      <c r="G12" s="104">
        <f t="shared" si="0"/>
        <v>14616466</v>
      </c>
      <c r="H12" s="104">
        <f t="shared" ref="H12" si="2">SUM(H10)</f>
        <v>0</v>
      </c>
      <c r="I12" s="31">
        <f t="shared" si="0"/>
        <v>685010</v>
      </c>
      <c r="J12" s="314"/>
      <c r="K12" s="34"/>
      <c r="L12" s="28"/>
      <c r="M12" s="28"/>
      <c r="N12" s="11">
        <f>+E11</f>
        <v>0</v>
      </c>
    </row>
    <row r="13" spans="1:15" ht="12" customHeight="1">
      <c r="A13" s="315">
        <v>1</v>
      </c>
      <c r="B13" s="329" t="s">
        <v>251</v>
      </c>
      <c r="C13" s="352" t="s">
        <v>113</v>
      </c>
      <c r="D13" s="319" t="s">
        <v>113</v>
      </c>
      <c r="E13" s="323" t="s">
        <v>572</v>
      </c>
      <c r="F13" s="105">
        <f t="shared" ref="F13" si="3">F15+F21+F17+F19</f>
        <v>5034</v>
      </c>
      <c r="G13" s="105">
        <f t="shared" ref="G13:H14" si="4">G15+G21+G17+G19</f>
        <v>48470</v>
      </c>
      <c r="H13" s="105">
        <f t="shared" si="4"/>
        <v>0</v>
      </c>
      <c r="I13" s="30">
        <f t="shared" ref="I13:I22" si="5">+G13-F13</f>
        <v>43436</v>
      </c>
      <c r="J13" s="313"/>
      <c r="K13" s="35"/>
      <c r="L13" s="28"/>
      <c r="M13" s="28"/>
      <c r="N13" s="11" t="str">
        <f>+E13</f>
        <v>企画課　他</v>
      </c>
      <c r="O13" s="11">
        <f>G13-K13</f>
        <v>48470</v>
      </c>
    </row>
    <row r="14" spans="1:15" ht="15" customHeight="1">
      <c r="A14" s="316"/>
      <c r="B14" s="330"/>
      <c r="C14" s="353"/>
      <c r="D14" s="320"/>
      <c r="E14" s="324"/>
      <c r="F14" s="104">
        <f t="shared" ref="F14" si="6">F16+F22+F18+F20</f>
        <v>4834</v>
      </c>
      <c r="G14" s="104">
        <f t="shared" si="4"/>
        <v>48214</v>
      </c>
      <c r="H14" s="104">
        <f t="shared" si="4"/>
        <v>0</v>
      </c>
      <c r="I14" s="31">
        <f t="shared" si="5"/>
        <v>43380</v>
      </c>
      <c r="J14" s="314"/>
      <c r="K14" s="34"/>
      <c r="L14" s="28"/>
      <c r="M14" s="28"/>
      <c r="N14" s="11" t="str">
        <f>+E13</f>
        <v>企画課　他</v>
      </c>
    </row>
    <row r="15" spans="1:15" ht="13.5" customHeight="1" outlineLevel="1">
      <c r="A15" s="381" t="s">
        <v>674</v>
      </c>
      <c r="B15" s="329"/>
      <c r="C15" s="319"/>
      <c r="D15" s="319" t="s">
        <v>607</v>
      </c>
      <c r="E15" s="323" t="s">
        <v>573</v>
      </c>
      <c r="F15" s="105">
        <v>2420</v>
      </c>
      <c r="G15" s="105">
        <v>35294</v>
      </c>
      <c r="H15" s="105"/>
      <c r="I15" s="30">
        <f>+G15-F15</f>
        <v>32874</v>
      </c>
      <c r="J15" s="313" t="s">
        <v>11</v>
      </c>
      <c r="K15" s="116"/>
      <c r="L15" s="28" t="s">
        <v>6</v>
      </c>
      <c r="M15" s="28"/>
      <c r="N15" s="11" t="str">
        <f>+E15</f>
        <v>企画課</v>
      </c>
      <c r="O15" s="11">
        <f>G15-K15</f>
        <v>35294</v>
      </c>
    </row>
    <row r="16" spans="1:15" ht="13.5" customHeight="1" outlineLevel="1">
      <c r="A16" s="382"/>
      <c r="B16" s="330"/>
      <c r="C16" s="320"/>
      <c r="D16" s="333"/>
      <c r="E16" s="349"/>
      <c r="F16" s="106">
        <v>2420</v>
      </c>
      <c r="G16" s="106">
        <v>35294</v>
      </c>
      <c r="H16" s="106"/>
      <c r="I16" s="36">
        <f>+G16-F16</f>
        <v>32874</v>
      </c>
      <c r="J16" s="363"/>
      <c r="K16" s="118"/>
      <c r="L16" s="28" t="s">
        <v>7</v>
      </c>
      <c r="M16" s="28"/>
      <c r="N16" s="11" t="str">
        <f>+E15</f>
        <v>企画課</v>
      </c>
    </row>
    <row r="17" spans="1:15" ht="13.5" customHeight="1" outlineLevel="1">
      <c r="A17" s="381" t="s">
        <v>675</v>
      </c>
      <c r="B17" s="329"/>
      <c r="C17" s="352"/>
      <c r="D17" s="319" t="s">
        <v>608</v>
      </c>
      <c r="E17" s="393" t="s">
        <v>108</v>
      </c>
      <c r="F17" s="105">
        <v>483</v>
      </c>
      <c r="G17" s="105">
        <v>482</v>
      </c>
      <c r="H17" s="105"/>
      <c r="I17" s="30">
        <f>+G17-F17</f>
        <v>-1</v>
      </c>
      <c r="J17" s="313"/>
      <c r="K17" s="116"/>
      <c r="L17" s="28" t="s">
        <v>6</v>
      </c>
      <c r="M17" s="28"/>
      <c r="N17" s="11" t="str">
        <f>+E17</f>
        <v>青少年課
（放課後事業）</v>
      </c>
      <c r="O17" s="11">
        <f>G17-K17</f>
        <v>482</v>
      </c>
    </row>
    <row r="18" spans="1:15" ht="13.5" customHeight="1" outlineLevel="1">
      <c r="A18" s="382"/>
      <c r="B18" s="330"/>
      <c r="C18" s="353"/>
      <c r="D18" s="320"/>
      <c r="E18" s="394"/>
      <c r="F18" s="106">
        <v>344</v>
      </c>
      <c r="G18" s="106">
        <v>343</v>
      </c>
      <c r="H18" s="106"/>
      <c r="I18" s="31">
        <f>+G18-F18</f>
        <v>-1</v>
      </c>
      <c r="J18" s="314"/>
      <c r="K18" s="117"/>
      <c r="L18" s="28" t="s">
        <v>7</v>
      </c>
      <c r="M18" s="28"/>
      <c r="N18" s="11" t="str">
        <f>+E17</f>
        <v>青少年課
（放課後事業）</v>
      </c>
    </row>
    <row r="19" spans="1:15" ht="13.5" customHeight="1" outlineLevel="1">
      <c r="A19" s="381" t="s">
        <v>676</v>
      </c>
      <c r="B19" s="329"/>
      <c r="C19" s="352"/>
      <c r="D19" s="319" t="s">
        <v>609</v>
      </c>
      <c r="E19" s="393" t="s">
        <v>18</v>
      </c>
      <c r="F19" s="95">
        <v>445</v>
      </c>
      <c r="G19" s="95">
        <v>11163</v>
      </c>
      <c r="H19" s="95"/>
      <c r="I19" s="30">
        <f t="shared" ref="I19:I20" si="7">+G19-F19</f>
        <v>10718</v>
      </c>
      <c r="J19" s="313"/>
      <c r="K19" s="116"/>
      <c r="L19" s="28" t="s">
        <v>6</v>
      </c>
      <c r="M19" s="28"/>
      <c r="N19" s="11" t="str">
        <f>+E19</f>
        <v>こども家庭課</v>
      </c>
      <c r="O19" s="11">
        <f>G19-K19</f>
        <v>11163</v>
      </c>
    </row>
    <row r="20" spans="1:15" ht="13.5" customHeight="1" outlineLevel="1">
      <c r="A20" s="382"/>
      <c r="B20" s="330"/>
      <c r="C20" s="353"/>
      <c r="D20" s="320"/>
      <c r="E20" s="394"/>
      <c r="F20" s="106">
        <v>445</v>
      </c>
      <c r="G20" s="106">
        <v>11163</v>
      </c>
      <c r="H20" s="106"/>
      <c r="I20" s="31">
        <f t="shared" si="7"/>
        <v>10718</v>
      </c>
      <c r="J20" s="314"/>
      <c r="K20" s="117"/>
      <c r="L20" s="28" t="s">
        <v>7</v>
      </c>
      <c r="M20" s="28"/>
      <c r="N20" s="11" t="str">
        <f>+E19</f>
        <v>こども家庭課</v>
      </c>
    </row>
    <row r="21" spans="1:15" ht="12.75" customHeight="1" outlineLevel="1">
      <c r="A21" s="381" t="s">
        <v>677</v>
      </c>
      <c r="B21" s="329"/>
      <c r="C21" s="352"/>
      <c r="D21" s="319" t="s">
        <v>315</v>
      </c>
      <c r="E21" s="323" t="s">
        <v>109</v>
      </c>
      <c r="F21" s="105">
        <v>1686</v>
      </c>
      <c r="G21" s="105">
        <v>1531</v>
      </c>
      <c r="H21" s="105"/>
      <c r="I21" s="30">
        <f t="shared" si="5"/>
        <v>-155</v>
      </c>
      <c r="J21" s="313"/>
      <c r="K21" s="35"/>
      <c r="L21" s="28" t="s">
        <v>6</v>
      </c>
      <c r="M21" s="28"/>
      <c r="N21" s="11" t="str">
        <f>+E21</f>
        <v>保育企画課</v>
      </c>
      <c r="O21" s="11">
        <f>G21-K21</f>
        <v>1531</v>
      </c>
    </row>
    <row r="22" spans="1:15" ht="12.75" customHeight="1" outlineLevel="1">
      <c r="A22" s="382"/>
      <c r="B22" s="330"/>
      <c r="C22" s="353"/>
      <c r="D22" s="320"/>
      <c r="E22" s="324"/>
      <c r="F22" s="104">
        <v>1625</v>
      </c>
      <c r="G22" s="104">
        <v>1414</v>
      </c>
      <c r="H22" s="104"/>
      <c r="I22" s="36">
        <f t="shared" si="5"/>
        <v>-211</v>
      </c>
      <c r="J22" s="314"/>
      <c r="K22" s="34"/>
      <c r="L22" s="28" t="s">
        <v>7</v>
      </c>
      <c r="M22" s="28"/>
      <c r="N22" s="11" t="str">
        <f>+E21</f>
        <v>保育企画課</v>
      </c>
    </row>
    <row r="23" spans="1:15" ht="15" customHeight="1">
      <c r="A23" s="315">
        <f>A13+1</f>
        <v>2</v>
      </c>
      <c r="B23" s="329" t="s">
        <v>221</v>
      </c>
      <c r="C23" s="385" t="s">
        <v>255</v>
      </c>
      <c r="D23" s="344" t="s">
        <v>255</v>
      </c>
      <c r="E23" s="323" t="s">
        <v>573</v>
      </c>
      <c r="F23" s="105">
        <v>1750</v>
      </c>
      <c r="G23" s="105">
        <v>44596</v>
      </c>
      <c r="H23" s="105"/>
      <c r="I23" s="30">
        <f t="shared" ref="I23:I24" si="8">+G23-F23</f>
        <v>42846</v>
      </c>
      <c r="J23" s="313" t="s">
        <v>11</v>
      </c>
      <c r="K23" s="116"/>
      <c r="L23" s="28" t="s">
        <v>6</v>
      </c>
      <c r="M23" s="28"/>
      <c r="N23" s="11" t="str">
        <f>+E23</f>
        <v>企画課</v>
      </c>
      <c r="O23" s="11">
        <f>G23-K23</f>
        <v>44596</v>
      </c>
    </row>
    <row r="24" spans="1:15" ht="15" customHeight="1">
      <c r="A24" s="316"/>
      <c r="B24" s="330"/>
      <c r="C24" s="386"/>
      <c r="D24" s="344"/>
      <c r="E24" s="349"/>
      <c r="F24" s="106">
        <v>1750</v>
      </c>
      <c r="G24" s="106">
        <v>43096</v>
      </c>
      <c r="H24" s="106"/>
      <c r="I24" s="31">
        <f t="shared" si="8"/>
        <v>41346</v>
      </c>
      <c r="J24" s="314"/>
      <c r="K24" s="117"/>
      <c r="L24" s="28" t="s">
        <v>7</v>
      </c>
      <c r="M24" s="28"/>
      <c r="N24" s="11" t="str">
        <f>+E23</f>
        <v>企画課</v>
      </c>
    </row>
    <row r="25" spans="1:15" ht="15" customHeight="1">
      <c r="A25" s="315">
        <f>A23+1</f>
        <v>3</v>
      </c>
      <c r="B25" s="329" t="s">
        <v>221</v>
      </c>
      <c r="C25" s="385" t="s">
        <v>379</v>
      </c>
      <c r="D25" s="344" t="s">
        <v>379</v>
      </c>
      <c r="E25" s="323" t="s">
        <v>573</v>
      </c>
      <c r="F25" s="95">
        <v>284420</v>
      </c>
      <c r="G25" s="95">
        <v>293820</v>
      </c>
      <c r="H25" s="95"/>
      <c r="I25" s="30">
        <f t="shared" ref="I25:I26" si="9">+G25-F25</f>
        <v>9400</v>
      </c>
      <c r="J25" s="313" t="s">
        <v>14</v>
      </c>
      <c r="K25" s="33">
        <v>293820</v>
      </c>
      <c r="L25" s="28" t="s">
        <v>6</v>
      </c>
      <c r="M25" s="28"/>
      <c r="N25" s="11" t="str">
        <f>+E25</f>
        <v>企画課</v>
      </c>
      <c r="O25" s="11">
        <f>G25-K25</f>
        <v>0</v>
      </c>
    </row>
    <row r="26" spans="1:15" ht="15" customHeight="1">
      <c r="A26" s="316"/>
      <c r="B26" s="330"/>
      <c r="C26" s="386"/>
      <c r="D26" s="344"/>
      <c r="E26" s="349"/>
      <c r="F26" s="106">
        <v>275420</v>
      </c>
      <c r="G26" s="106">
        <v>284820</v>
      </c>
      <c r="H26" s="106"/>
      <c r="I26" s="31">
        <f t="shared" si="9"/>
        <v>9400</v>
      </c>
      <c r="J26" s="314"/>
      <c r="K26" s="34">
        <v>284820</v>
      </c>
      <c r="L26" s="28" t="s">
        <v>7</v>
      </c>
      <c r="M26" s="28"/>
      <c r="N26" s="11" t="str">
        <f>+E25</f>
        <v>企画課</v>
      </c>
    </row>
    <row r="27" spans="1:15" ht="15" customHeight="1">
      <c r="A27" s="315">
        <f>A25+1</f>
        <v>4</v>
      </c>
      <c r="B27" s="329" t="s">
        <v>196</v>
      </c>
      <c r="C27" s="385" t="s">
        <v>382</v>
      </c>
      <c r="D27" s="319" t="s">
        <v>382</v>
      </c>
      <c r="E27" s="323" t="s">
        <v>573</v>
      </c>
      <c r="F27" s="95">
        <v>18357</v>
      </c>
      <c r="G27" s="95">
        <v>20613</v>
      </c>
      <c r="H27" s="95"/>
      <c r="I27" s="30">
        <f t="shared" ref="I27:I28" si="10">+G27-F27</f>
        <v>2256</v>
      </c>
      <c r="J27" s="313"/>
      <c r="K27" s="35"/>
      <c r="L27" s="28" t="s">
        <v>6</v>
      </c>
      <c r="M27" s="28"/>
      <c r="N27" s="11" t="str">
        <f>+E27</f>
        <v>企画課</v>
      </c>
      <c r="O27" s="11">
        <f>G27-K27</f>
        <v>20613</v>
      </c>
    </row>
    <row r="28" spans="1:15" ht="15" customHeight="1">
      <c r="A28" s="316"/>
      <c r="B28" s="330"/>
      <c r="C28" s="386"/>
      <c r="D28" s="320"/>
      <c r="E28" s="349"/>
      <c r="F28" s="106">
        <v>9270</v>
      </c>
      <c r="G28" s="106">
        <v>10180</v>
      </c>
      <c r="H28" s="106"/>
      <c r="I28" s="31">
        <f t="shared" si="10"/>
        <v>910</v>
      </c>
      <c r="J28" s="314"/>
      <c r="K28" s="34"/>
      <c r="L28" s="28" t="s">
        <v>7</v>
      </c>
      <c r="M28" s="28"/>
      <c r="N28" s="11" t="str">
        <f>+E27</f>
        <v>企画課</v>
      </c>
    </row>
    <row r="29" spans="1:15" ht="15" customHeight="1">
      <c r="A29" s="315">
        <f t="shared" ref="A29" si="11">A27+1</f>
        <v>5</v>
      </c>
      <c r="B29" s="329" t="s">
        <v>196</v>
      </c>
      <c r="C29" s="385" t="s">
        <v>580</v>
      </c>
      <c r="D29" s="319" t="s">
        <v>580</v>
      </c>
      <c r="E29" s="323" t="s">
        <v>573</v>
      </c>
      <c r="F29" s="95">
        <v>1410</v>
      </c>
      <c r="G29" s="95">
        <v>21645</v>
      </c>
      <c r="H29" s="95"/>
      <c r="I29" s="30">
        <f t="shared" ref="I29:I30" si="12">+G29-F29</f>
        <v>20235</v>
      </c>
      <c r="J29" s="313"/>
      <c r="K29" s="35"/>
      <c r="L29" s="28" t="s">
        <v>6</v>
      </c>
      <c r="M29" s="28"/>
      <c r="N29" s="11" t="str">
        <f>+E29</f>
        <v>企画課</v>
      </c>
      <c r="O29" s="11">
        <f>G29-K29</f>
        <v>21645</v>
      </c>
    </row>
    <row r="30" spans="1:15" ht="15" customHeight="1">
      <c r="A30" s="316"/>
      <c r="B30" s="330"/>
      <c r="C30" s="386"/>
      <c r="D30" s="320"/>
      <c r="E30" s="349"/>
      <c r="F30" s="106">
        <v>210</v>
      </c>
      <c r="G30" s="106">
        <v>945</v>
      </c>
      <c r="H30" s="106"/>
      <c r="I30" s="31">
        <f t="shared" si="12"/>
        <v>735</v>
      </c>
      <c r="J30" s="314"/>
      <c r="K30" s="34"/>
      <c r="L30" s="28" t="s">
        <v>7</v>
      </c>
      <c r="M30" s="28"/>
      <c r="N30" s="11" t="str">
        <f>+E29</f>
        <v>企画課</v>
      </c>
    </row>
    <row r="31" spans="1:15" ht="15" customHeight="1">
      <c r="A31" s="315">
        <f t="shared" ref="A31" si="13">A29+1</f>
        <v>6</v>
      </c>
      <c r="B31" s="329" t="s">
        <v>196</v>
      </c>
      <c r="C31" s="385" t="s">
        <v>571</v>
      </c>
      <c r="D31" s="319" t="s">
        <v>571</v>
      </c>
      <c r="E31" s="323" t="s">
        <v>573</v>
      </c>
      <c r="F31" s="95">
        <f t="shared" ref="F31:I32" si="14">F33+F35</f>
        <v>18907</v>
      </c>
      <c r="G31" s="95">
        <f t="shared" si="14"/>
        <v>44693</v>
      </c>
      <c r="H31" s="95">
        <f t="shared" si="14"/>
        <v>0</v>
      </c>
      <c r="I31" s="30">
        <f t="shared" si="14"/>
        <v>25786</v>
      </c>
      <c r="J31" s="313"/>
      <c r="K31" s="35"/>
      <c r="L31" s="28"/>
      <c r="M31" s="28"/>
      <c r="N31" s="11" t="str">
        <f>+E31</f>
        <v>企画課</v>
      </c>
      <c r="O31" s="11">
        <f>G31-K31</f>
        <v>44693</v>
      </c>
    </row>
    <row r="32" spans="1:15" ht="15" customHeight="1">
      <c r="A32" s="316"/>
      <c r="B32" s="330"/>
      <c r="C32" s="386"/>
      <c r="D32" s="320"/>
      <c r="E32" s="349"/>
      <c r="F32" s="106">
        <f t="shared" si="14"/>
        <v>8214</v>
      </c>
      <c r="G32" s="106">
        <f t="shared" si="14"/>
        <v>21765</v>
      </c>
      <c r="H32" s="106">
        <f t="shared" si="14"/>
        <v>0</v>
      </c>
      <c r="I32" s="31">
        <f t="shared" si="14"/>
        <v>13551</v>
      </c>
      <c r="J32" s="314"/>
      <c r="K32" s="34"/>
      <c r="L32" s="28"/>
      <c r="M32" s="28"/>
      <c r="N32" s="11" t="str">
        <f>+E31</f>
        <v>企画課</v>
      </c>
    </row>
    <row r="33" spans="1:15" ht="15" customHeight="1">
      <c r="A33" s="381" t="s">
        <v>678</v>
      </c>
      <c r="B33" s="329"/>
      <c r="C33" s="385"/>
      <c r="D33" s="319" t="s">
        <v>606</v>
      </c>
      <c r="E33" s="323" t="s">
        <v>573</v>
      </c>
      <c r="F33" s="95">
        <v>4259</v>
      </c>
      <c r="G33" s="95">
        <v>4561</v>
      </c>
      <c r="H33" s="95"/>
      <c r="I33" s="30">
        <f t="shared" ref="I33:I36" si="15">+G33-F33</f>
        <v>302</v>
      </c>
      <c r="J33" s="313"/>
      <c r="K33" s="35"/>
      <c r="L33" s="28" t="s">
        <v>6</v>
      </c>
      <c r="M33" s="28"/>
      <c r="N33" s="11" t="str">
        <f t="shared" ref="N33" si="16">+E33</f>
        <v>企画課</v>
      </c>
      <c r="O33" s="11">
        <f t="shared" ref="O33" si="17">G33-K33</f>
        <v>4561</v>
      </c>
    </row>
    <row r="34" spans="1:15" ht="15" customHeight="1">
      <c r="A34" s="382"/>
      <c r="B34" s="330"/>
      <c r="C34" s="386"/>
      <c r="D34" s="320"/>
      <c r="E34" s="349"/>
      <c r="F34" s="106">
        <v>3236</v>
      </c>
      <c r="G34" s="106">
        <v>1839</v>
      </c>
      <c r="H34" s="106"/>
      <c r="I34" s="31">
        <f t="shared" si="15"/>
        <v>-1397</v>
      </c>
      <c r="J34" s="314"/>
      <c r="K34" s="34"/>
      <c r="L34" s="28" t="s">
        <v>7</v>
      </c>
      <c r="M34" s="28"/>
      <c r="N34" s="11" t="str">
        <f t="shared" ref="N34" si="18">+E33</f>
        <v>企画課</v>
      </c>
    </row>
    <row r="35" spans="1:15" ht="15" customHeight="1">
      <c r="A35" s="381" t="s">
        <v>679</v>
      </c>
      <c r="B35" s="329"/>
      <c r="C35" s="385"/>
      <c r="D35" s="402" t="s">
        <v>610</v>
      </c>
      <c r="E35" s="323" t="s">
        <v>573</v>
      </c>
      <c r="F35" s="95">
        <v>14648</v>
      </c>
      <c r="G35" s="95">
        <v>40132</v>
      </c>
      <c r="H35" s="95"/>
      <c r="I35" s="30">
        <f t="shared" si="15"/>
        <v>25484</v>
      </c>
      <c r="J35" s="313"/>
      <c r="K35" s="35"/>
      <c r="L35" s="28" t="s">
        <v>6</v>
      </c>
      <c r="M35" s="28"/>
      <c r="N35" s="11" t="str">
        <f t="shared" ref="N35" si="19">+E35</f>
        <v>企画課</v>
      </c>
      <c r="O35" s="11">
        <f t="shared" ref="O35" si="20">G35-K35</f>
        <v>40132</v>
      </c>
    </row>
    <row r="36" spans="1:15" ht="15" customHeight="1">
      <c r="A36" s="382"/>
      <c r="B36" s="330"/>
      <c r="C36" s="386"/>
      <c r="D36" s="403"/>
      <c r="E36" s="349"/>
      <c r="F36" s="106">
        <v>4978</v>
      </c>
      <c r="G36" s="106">
        <v>19926</v>
      </c>
      <c r="H36" s="106"/>
      <c r="I36" s="31">
        <f t="shared" si="15"/>
        <v>14948</v>
      </c>
      <c r="J36" s="314"/>
      <c r="K36" s="34"/>
      <c r="L36" s="28" t="s">
        <v>7</v>
      </c>
      <c r="M36" s="28"/>
      <c r="N36" s="11" t="str">
        <f t="shared" ref="N36" si="21">+E35</f>
        <v>企画課</v>
      </c>
    </row>
    <row r="37" spans="1:15" ht="15" customHeight="1">
      <c r="A37" s="315">
        <f>A31+1</f>
        <v>7</v>
      </c>
      <c r="B37" s="329" t="s">
        <v>251</v>
      </c>
      <c r="C37" s="344" t="s">
        <v>449</v>
      </c>
      <c r="D37" s="344" t="s">
        <v>466</v>
      </c>
      <c r="E37" s="323" t="s">
        <v>302</v>
      </c>
      <c r="F37" s="95">
        <f t="shared" ref="F37" si="22">F39+F41</f>
        <v>134091</v>
      </c>
      <c r="G37" s="95">
        <f t="shared" ref="G37:H38" si="23">G39+G41</f>
        <v>99699</v>
      </c>
      <c r="H37" s="95">
        <f t="shared" si="23"/>
        <v>0</v>
      </c>
      <c r="I37" s="29">
        <f t="shared" ref="I37" si="24">+I39+I41</f>
        <v>-34392</v>
      </c>
      <c r="J37" s="313" t="s">
        <v>11</v>
      </c>
      <c r="K37" s="116"/>
      <c r="L37" s="28"/>
      <c r="M37" s="28"/>
      <c r="N37" s="11" t="str">
        <f>+E37</f>
        <v>保育企画課
保育・幼児教育センター</v>
      </c>
      <c r="O37" s="11">
        <f>G37-K37</f>
        <v>99699</v>
      </c>
    </row>
    <row r="38" spans="1:15" ht="15" customHeight="1">
      <c r="A38" s="316"/>
      <c r="B38" s="330"/>
      <c r="C38" s="344"/>
      <c r="D38" s="344"/>
      <c r="E38" s="324"/>
      <c r="F38" s="104">
        <f t="shared" ref="F38" si="25">F40+F42</f>
        <v>121131</v>
      </c>
      <c r="G38" s="104">
        <f t="shared" si="23"/>
        <v>90099</v>
      </c>
      <c r="H38" s="104">
        <f t="shared" si="23"/>
        <v>0</v>
      </c>
      <c r="I38" s="31">
        <f t="shared" ref="I38" si="26">+I40+I42</f>
        <v>-31032</v>
      </c>
      <c r="J38" s="314"/>
      <c r="K38" s="117"/>
      <c r="L38" s="28"/>
      <c r="M38" s="28"/>
      <c r="N38" s="11" t="str">
        <f>+E37</f>
        <v>保育企画課
保育・幼児教育センター</v>
      </c>
    </row>
    <row r="39" spans="1:15" ht="15" customHeight="1" outlineLevel="1">
      <c r="A39" s="315"/>
      <c r="B39" s="329"/>
      <c r="C39" s="385"/>
      <c r="D39" s="344" t="s">
        <v>315</v>
      </c>
      <c r="E39" s="357" t="s">
        <v>303</v>
      </c>
      <c r="F39" s="95">
        <v>126272</v>
      </c>
      <c r="G39" s="95">
        <v>91688</v>
      </c>
      <c r="H39" s="95"/>
      <c r="I39" s="30">
        <f t="shared" ref="I39:I44" si="27">+G39-F39</f>
        <v>-34584</v>
      </c>
      <c r="J39" s="313"/>
      <c r="K39" s="35"/>
      <c r="L39" s="28" t="s">
        <v>6</v>
      </c>
      <c r="M39" s="28"/>
      <c r="N39" s="11" t="str">
        <f>+E39</f>
        <v>保育企画課</v>
      </c>
      <c r="O39" s="11">
        <f>G39-K39</f>
        <v>91688</v>
      </c>
    </row>
    <row r="40" spans="1:15" ht="15" customHeight="1" outlineLevel="1">
      <c r="A40" s="316"/>
      <c r="B40" s="330"/>
      <c r="C40" s="386"/>
      <c r="D40" s="344"/>
      <c r="E40" s="358"/>
      <c r="F40" s="104">
        <v>113312</v>
      </c>
      <c r="G40" s="104">
        <v>82088</v>
      </c>
      <c r="H40" s="104"/>
      <c r="I40" s="36">
        <f t="shared" si="27"/>
        <v>-31224</v>
      </c>
      <c r="J40" s="314"/>
      <c r="K40" s="34"/>
      <c r="L40" s="28" t="s">
        <v>7</v>
      </c>
      <c r="M40" s="28"/>
      <c r="N40" s="11" t="str">
        <f>+E39</f>
        <v>保育企画課</v>
      </c>
    </row>
    <row r="41" spans="1:15" ht="15" customHeight="1" outlineLevel="1">
      <c r="A41" s="315"/>
      <c r="B41" s="329"/>
      <c r="C41" s="404"/>
      <c r="D41" s="366" t="s">
        <v>611</v>
      </c>
      <c r="E41" s="323" t="s">
        <v>271</v>
      </c>
      <c r="F41" s="95">
        <v>7819</v>
      </c>
      <c r="G41" s="95">
        <v>8011</v>
      </c>
      <c r="H41" s="95"/>
      <c r="I41" s="30">
        <f t="shared" si="27"/>
        <v>192</v>
      </c>
      <c r="J41" s="313" t="s">
        <v>11</v>
      </c>
      <c r="K41" s="118"/>
      <c r="L41" s="28" t="s">
        <v>6</v>
      </c>
      <c r="M41" s="28"/>
      <c r="N41" s="11" t="str">
        <f>+E41</f>
        <v>保育・幼児教育センター</v>
      </c>
      <c r="O41" s="11">
        <f>G41-K41</f>
        <v>8011</v>
      </c>
    </row>
    <row r="42" spans="1:15" ht="15" customHeight="1" outlineLevel="1">
      <c r="A42" s="316"/>
      <c r="B42" s="330"/>
      <c r="C42" s="353"/>
      <c r="D42" s="367"/>
      <c r="E42" s="324"/>
      <c r="F42" s="104">
        <v>7819</v>
      </c>
      <c r="G42" s="104">
        <v>8011</v>
      </c>
      <c r="H42" s="104"/>
      <c r="I42" s="31">
        <f t="shared" si="27"/>
        <v>192</v>
      </c>
      <c r="J42" s="314"/>
      <c r="K42" s="37"/>
      <c r="L42" s="28" t="s">
        <v>7</v>
      </c>
      <c r="M42" s="28"/>
      <c r="N42" s="11" t="str">
        <f>+E41</f>
        <v>保育・幼児教育センター</v>
      </c>
    </row>
    <row r="43" spans="1:15" ht="15" customHeight="1">
      <c r="A43" s="315">
        <v>8</v>
      </c>
      <c r="B43" s="329" t="s">
        <v>221</v>
      </c>
      <c r="C43" s="325" t="s">
        <v>324</v>
      </c>
      <c r="D43" s="362" t="s">
        <v>324</v>
      </c>
      <c r="E43" s="388" t="s">
        <v>270</v>
      </c>
      <c r="F43" s="95">
        <v>174758</v>
      </c>
      <c r="G43" s="95">
        <v>208763</v>
      </c>
      <c r="H43" s="95"/>
      <c r="I43" s="30">
        <f t="shared" si="27"/>
        <v>34005</v>
      </c>
      <c r="J43" s="321" t="s">
        <v>11</v>
      </c>
      <c r="K43" s="35"/>
      <c r="L43" s="28" t="s">
        <v>327</v>
      </c>
      <c r="M43" s="28"/>
      <c r="N43" s="11" t="str">
        <f>+E43</f>
        <v>管理課（幼稚園）</v>
      </c>
      <c r="O43" s="11">
        <f>G43-K43</f>
        <v>208763</v>
      </c>
    </row>
    <row r="44" spans="1:15" ht="15" customHeight="1">
      <c r="A44" s="316"/>
      <c r="B44" s="330"/>
      <c r="C44" s="326"/>
      <c r="D44" s="362"/>
      <c r="E44" s="389"/>
      <c r="F44" s="97">
        <v>151774</v>
      </c>
      <c r="G44" s="97">
        <v>173241</v>
      </c>
      <c r="H44" s="97"/>
      <c r="I44" s="31">
        <f t="shared" si="27"/>
        <v>21467</v>
      </c>
      <c r="J44" s="322"/>
      <c r="K44" s="34"/>
      <c r="L44" s="28" t="s">
        <v>7</v>
      </c>
      <c r="M44" s="28"/>
      <c r="N44" s="11" t="str">
        <f>+E43</f>
        <v>管理課（幼稚園）</v>
      </c>
    </row>
    <row r="45" spans="1:15" ht="12.75" customHeight="1" outlineLevel="1">
      <c r="A45" s="315">
        <v>9</v>
      </c>
      <c r="B45" s="329" t="s">
        <v>325</v>
      </c>
      <c r="C45" s="319" t="s">
        <v>328</v>
      </c>
      <c r="D45" s="334" t="s">
        <v>328</v>
      </c>
      <c r="E45" s="388" t="s">
        <v>271</v>
      </c>
      <c r="F45" s="95">
        <f t="shared" ref="F45" si="28">F47+F49+F51+F53+F55+F57</f>
        <v>194379</v>
      </c>
      <c r="G45" s="95">
        <f t="shared" ref="G45:H46" si="29">G47+G49+G51+G53+G55+G57</f>
        <v>194744</v>
      </c>
      <c r="H45" s="95">
        <f t="shared" si="29"/>
        <v>0</v>
      </c>
      <c r="I45" s="30">
        <f>+G45-F45</f>
        <v>365</v>
      </c>
      <c r="J45" s="313"/>
      <c r="K45" s="35"/>
      <c r="L45" s="28"/>
      <c r="M45" s="28"/>
      <c r="N45" s="11" t="str">
        <f>+E45</f>
        <v>保育・幼児教育センター</v>
      </c>
      <c r="O45" s="11">
        <f>G45-K45</f>
        <v>194744</v>
      </c>
    </row>
    <row r="46" spans="1:15" ht="12.75" customHeight="1" outlineLevel="1">
      <c r="A46" s="316"/>
      <c r="B46" s="330"/>
      <c r="C46" s="320"/>
      <c r="D46" s="335"/>
      <c r="E46" s="389"/>
      <c r="F46" s="97">
        <f t="shared" ref="F46" si="30">F48+F50+F52+F54+F56+F58</f>
        <v>162325</v>
      </c>
      <c r="G46" s="97">
        <f t="shared" si="29"/>
        <v>162954</v>
      </c>
      <c r="H46" s="97">
        <f t="shared" si="29"/>
        <v>0</v>
      </c>
      <c r="I46" s="31">
        <f>+G46-F46</f>
        <v>629</v>
      </c>
      <c r="J46" s="314"/>
      <c r="K46" s="34"/>
      <c r="L46" s="28"/>
      <c r="M46" s="28"/>
      <c r="N46" s="11" t="str">
        <f>+E45</f>
        <v>保育・幼児教育センター</v>
      </c>
    </row>
    <row r="47" spans="1:15" ht="12.75" customHeight="1" outlineLevel="1">
      <c r="A47" s="381" t="s">
        <v>680</v>
      </c>
      <c r="B47" s="329"/>
      <c r="C47" s="319"/>
      <c r="D47" s="334" t="s">
        <v>252</v>
      </c>
      <c r="E47" s="388" t="s">
        <v>271</v>
      </c>
      <c r="F47" s="95">
        <v>37040</v>
      </c>
      <c r="G47" s="95">
        <v>35829</v>
      </c>
      <c r="H47" s="95"/>
      <c r="I47" s="30">
        <f t="shared" ref="I47:I58" si="31">+G47-F47</f>
        <v>-1211</v>
      </c>
      <c r="J47" s="313" t="s">
        <v>11</v>
      </c>
      <c r="K47" s="35"/>
      <c r="L47" s="28" t="s">
        <v>327</v>
      </c>
      <c r="M47" s="28"/>
      <c r="N47" s="11" t="str">
        <f>+E47</f>
        <v>保育・幼児教育センター</v>
      </c>
      <c r="O47" s="11">
        <f>G47-K47</f>
        <v>35829</v>
      </c>
    </row>
    <row r="48" spans="1:15" ht="12.75" customHeight="1" outlineLevel="1">
      <c r="A48" s="382"/>
      <c r="B48" s="330"/>
      <c r="C48" s="320"/>
      <c r="D48" s="335"/>
      <c r="E48" s="389"/>
      <c r="F48" s="97">
        <v>31471</v>
      </c>
      <c r="G48" s="97">
        <v>30117</v>
      </c>
      <c r="H48" s="97"/>
      <c r="I48" s="31">
        <f t="shared" si="31"/>
        <v>-1354</v>
      </c>
      <c r="J48" s="314"/>
      <c r="K48" s="34"/>
      <c r="L48" s="28" t="s">
        <v>7</v>
      </c>
      <c r="M48" s="28"/>
      <c r="N48" s="11" t="str">
        <f>+E47</f>
        <v>保育・幼児教育センター</v>
      </c>
    </row>
    <row r="49" spans="1:15" ht="12.75" customHeight="1" outlineLevel="1">
      <c r="A49" s="381" t="s">
        <v>681</v>
      </c>
      <c r="B49" s="329"/>
      <c r="C49" s="319"/>
      <c r="D49" s="334" t="s">
        <v>548</v>
      </c>
      <c r="E49" s="388" t="s">
        <v>271</v>
      </c>
      <c r="F49" s="95">
        <v>7943</v>
      </c>
      <c r="G49" s="95">
        <v>7130</v>
      </c>
      <c r="H49" s="95"/>
      <c r="I49" s="30">
        <f t="shared" si="31"/>
        <v>-813</v>
      </c>
      <c r="J49" s="313" t="s">
        <v>11</v>
      </c>
      <c r="K49" s="35"/>
      <c r="L49" s="28" t="s">
        <v>6</v>
      </c>
      <c r="M49" s="28"/>
      <c r="N49" s="11" t="str">
        <f>+E49</f>
        <v>保育・幼児教育センター</v>
      </c>
      <c r="O49" s="11">
        <f>G49-K49</f>
        <v>7130</v>
      </c>
    </row>
    <row r="50" spans="1:15" ht="12.75" customHeight="1" outlineLevel="1">
      <c r="A50" s="382"/>
      <c r="B50" s="330"/>
      <c r="C50" s="320"/>
      <c r="D50" s="335"/>
      <c r="E50" s="389"/>
      <c r="F50" s="97">
        <v>3972</v>
      </c>
      <c r="G50" s="97">
        <v>3566</v>
      </c>
      <c r="H50" s="97"/>
      <c r="I50" s="31">
        <f t="shared" si="31"/>
        <v>-406</v>
      </c>
      <c r="J50" s="314"/>
      <c r="K50" s="34"/>
      <c r="L50" s="28" t="s">
        <v>7</v>
      </c>
      <c r="M50" s="28"/>
      <c r="N50" s="11" t="str">
        <f>+E49</f>
        <v>保育・幼児教育センター</v>
      </c>
    </row>
    <row r="51" spans="1:15" ht="12.75" customHeight="1" outlineLevel="1">
      <c r="A51" s="381" t="s">
        <v>682</v>
      </c>
      <c r="B51" s="329"/>
      <c r="C51" s="319"/>
      <c r="D51" s="334" t="s">
        <v>310</v>
      </c>
      <c r="E51" s="388" t="s">
        <v>271</v>
      </c>
      <c r="F51" s="95">
        <v>101042</v>
      </c>
      <c r="G51" s="95">
        <v>102823</v>
      </c>
      <c r="H51" s="95"/>
      <c r="I51" s="30">
        <f t="shared" si="31"/>
        <v>1781</v>
      </c>
      <c r="J51" s="313" t="s">
        <v>11</v>
      </c>
      <c r="K51" s="35"/>
      <c r="L51" s="28" t="s">
        <v>6</v>
      </c>
      <c r="M51" s="28"/>
      <c r="N51" s="11" t="str">
        <f>+E51</f>
        <v>保育・幼児教育センター</v>
      </c>
      <c r="O51" s="11">
        <f>G51-K51</f>
        <v>102823</v>
      </c>
    </row>
    <row r="52" spans="1:15" ht="12.75" customHeight="1" outlineLevel="1">
      <c r="A52" s="382"/>
      <c r="B52" s="330"/>
      <c r="C52" s="320"/>
      <c r="D52" s="335"/>
      <c r="E52" s="389"/>
      <c r="F52" s="97">
        <v>101042</v>
      </c>
      <c r="G52" s="97">
        <v>102823</v>
      </c>
      <c r="H52" s="97"/>
      <c r="I52" s="31">
        <f t="shared" si="31"/>
        <v>1781</v>
      </c>
      <c r="J52" s="314"/>
      <c r="K52" s="34"/>
      <c r="L52" s="28" t="s">
        <v>7</v>
      </c>
      <c r="M52" s="28"/>
      <c r="N52" s="11" t="str">
        <f>+E51</f>
        <v>保育・幼児教育センター</v>
      </c>
    </row>
    <row r="53" spans="1:15" ht="12.75" customHeight="1" outlineLevel="1">
      <c r="A53" s="381" t="s">
        <v>683</v>
      </c>
      <c r="B53" s="329"/>
      <c r="C53" s="319"/>
      <c r="D53" s="334" t="s">
        <v>253</v>
      </c>
      <c r="E53" s="388" t="s">
        <v>271</v>
      </c>
      <c r="F53" s="95">
        <v>13325</v>
      </c>
      <c r="G53" s="95">
        <v>13933</v>
      </c>
      <c r="H53" s="95"/>
      <c r="I53" s="30">
        <f t="shared" si="31"/>
        <v>608</v>
      </c>
      <c r="J53" s="313" t="s">
        <v>11</v>
      </c>
      <c r="K53" s="35"/>
      <c r="L53" s="28" t="s">
        <v>6</v>
      </c>
      <c r="M53" s="28"/>
      <c r="N53" s="11" t="str">
        <f>+E53</f>
        <v>保育・幼児教育センター</v>
      </c>
      <c r="O53" s="11">
        <f>G53-K53</f>
        <v>13933</v>
      </c>
    </row>
    <row r="54" spans="1:15" ht="12.75" customHeight="1" outlineLevel="1">
      <c r="A54" s="382"/>
      <c r="B54" s="330"/>
      <c r="C54" s="320"/>
      <c r="D54" s="335"/>
      <c r="E54" s="389"/>
      <c r="F54" s="97">
        <v>8325</v>
      </c>
      <c r="G54" s="97">
        <v>8933</v>
      </c>
      <c r="H54" s="97"/>
      <c r="I54" s="31">
        <f t="shared" si="31"/>
        <v>608</v>
      </c>
      <c r="J54" s="314"/>
      <c r="K54" s="34"/>
      <c r="L54" s="28" t="s">
        <v>7</v>
      </c>
      <c r="M54" s="28"/>
      <c r="N54" s="11" t="str">
        <f>+E53</f>
        <v>保育・幼児教育センター</v>
      </c>
    </row>
    <row r="55" spans="1:15" ht="12.75" customHeight="1" outlineLevel="1">
      <c r="A55" s="381" t="s">
        <v>684</v>
      </c>
      <c r="B55" s="329"/>
      <c r="C55" s="319"/>
      <c r="D55" s="334" t="s">
        <v>406</v>
      </c>
      <c r="E55" s="388" t="s">
        <v>271</v>
      </c>
      <c r="F55" s="95">
        <v>24720</v>
      </c>
      <c r="G55" s="95">
        <v>24720</v>
      </c>
      <c r="H55" s="95"/>
      <c r="I55" s="30">
        <f t="shared" si="31"/>
        <v>0</v>
      </c>
      <c r="J55" s="313"/>
      <c r="K55" s="35"/>
      <c r="L55" s="28" t="s">
        <v>6</v>
      </c>
      <c r="M55" s="28"/>
      <c r="N55" s="11" t="str">
        <f>+E55</f>
        <v>保育・幼児教育センター</v>
      </c>
      <c r="O55" s="11">
        <f>G55-K55</f>
        <v>24720</v>
      </c>
    </row>
    <row r="56" spans="1:15" ht="12.75" customHeight="1" outlineLevel="1">
      <c r="A56" s="382"/>
      <c r="B56" s="330"/>
      <c r="C56" s="320"/>
      <c r="D56" s="335"/>
      <c r="E56" s="389"/>
      <c r="F56" s="97">
        <v>12360</v>
      </c>
      <c r="G56" s="97">
        <v>12360</v>
      </c>
      <c r="H56" s="97"/>
      <c r="I56" s="31">
        <f t="shared" si="31"/>
        <v>0</v>
      </c>
      <c r="J56" s="314"/>
      <c r="K56" s="34"/>
      <c r="L56" s="28" t="s">
        <v>7</v>
      </c>
      <c r="M56" s="28"/>
      <c r="N56" s="11" t="str">
        <f>+E55</f>
        <v>保育・幼児教育センター</v>
      </c>
    </row>
    <row r="57" spans="1:15" ht="12.75" customHeight="1" outlineLevel="1">
      <c r="A57" s="381" t="s">
        <v>685</v>
      </c>
      <c r="B57" s="329"/>
      <c r="C57" s="319"/>
      <c r="D57" s="334" t="s">
        <v>290</v>
      </c>
      <c r="E57" s="388" t="s">
        <v>271</v>
      </c>
      <c r="F57" s="95">
        <v>10309</v>
      </c>
      <c r="G57" s="95">
        <v>10309</v>
      </c>
      <c r="H57" s="95"/>
      <c r="I57" s="30">
        <f t="shared" si="31"/>
        <v>0</v>
      </c>
      <c r="J57" s="313"/>
      <c r="K57" s="35"/>
      <c r="L57" s="28" t="s">
        <v>6</v>
      </c>
      <c r="M57" s="28"/>
      <c r="N57" s="11" t="str">
        <f>+E57</f>
        <v>保育・幼児教育センター</v>
      </c>
      <c r="O57" s="11">
        <f>G57-K57</f>
        <v>10309</v>
      </c>
    </row>
    <row r="58" spans="1:15" ht="12.75" customHeight="1" outlineLevel="1">
      <c r="A58" s="382"/>
      <c r="B58" s="330"/>
      <c r="C58" s="320"/>
      <c r="D58" s="335"/>
      <c r="E58" s="389"/>
      <c r="F58" s="104">
        <v>5155</v>
      </c>
      <c r="G58" s="104">
        <v>5155</v>
      </c>
      <c r="H58" s="104"/>
      <c r="I58" s="31">
        <f t="shared" si="31"/>
        <v>0</v>
      </c>
      <c r="J58" s="314"/>
      <c r="K58" s="34"/>
      <c r="L58" s="28" t="s">
        <v>7</v>
      </c>
      <c r="M58" s="28"/>
      <c r="N58" s="11" t="str">
        <f>+E57</f>
        <v>保育・幼児教育センター</v>
      </c>
    </row>
    <row r="59" spans="1:15" ht="15" customHeight="1">
      <c r="A59" s="315">
        <v>10</v>
      </c>
      <c r="B59" s="329" t="s">
        <v>221</v>
      </c>
      <c r="C59" s="385" t="s">
        <v>78</v>
      </c>
      <c r="D59" s="344" t="s">
        <v>35</v>
      </c>
      <c r="E59" s="357" t="s">
        <v>36</v>
      </c>
      <c r="F59" s="103">
        <v>127034</v>
      </c>
      <c r="G59" s="103">
        <v>126183</v>
      </c>
      <c r="H59" s="103"/>
      <c r="I59" s="30">
        <f t="shared" ref="I59:I88" si="32">+G59-F59</f>
        <v>-851</v>
      </c>
      <c r="J59" s="313"/>
      <c r="K59" s="119"/>
      <c r="L59" s="28" t="s">
        <v>6</v>
      </c>
      <c r="M59" s="28"/>
      <c r="N59" s="11" t="str">
        <f>+E59</f>
        <v>管理課</v>
      </c>
      <c r="O59" s="11">
        <f>G59-K59</f>
        <v>126183</v>
      </c>
    </row>
    <row r="60" spans="1:15" ht="15" customHeight="1">
      <c r="A60" s="316"/>
      <c r="B60" s="330"/>
      <c r="C60" s="386"/>
      <c r="D60" s="344"/>
      <c r="E60" s="358"/>
      <c r="F60" s="110">
        <v>127034</v>
      </c>
      <c r="G60" s="110">
        <v>126183</v>
      </c>
      <c r="H60" s="110"/>
      <c r="I60" s="36">
        <f t="shared" si="32"/>
        <v>-851</v>
      </c>
      <c r="J60" s="314"/>
      <c r="K60" s="37"/>
      <c r="L60" s="28" t="s">
        <v>7</v>
      </c>
      <c r="M60" s="28"/>
      <c r="N60" s="11" t="str">
        <f>+E59</f>
        <v>管理課</v>
      </c>
    </row>
    <row r="61" spans="1:15" ht="15" customHeight="1">
      <c r="A61" s="315">
        <v>11</v>
      </c>
      <c r="B61" s="329" t="s">
        <v>221</v>
      </c>
      <c r="C61" s="385" t="s">
        <v>78</v>
      </c>
      <c r="D61" s="344" t="s">
        <v>37</v>
      </c>
      <c r="E61" s="357" t="s">
        <v>36</v>
      </c>
      <c r="F61" s="95">
        <v>243457</v>
      </c>
      <c r="G61" s="95">
        <v>254442</v>
      </c>
      <c r="H61" s="95"/>
      <c r="I61" s="30">
        <f t="shared" si="32"/>
        <v>10985</v>
      </c>
      <c r="J61" s="313" t="s">
        <v>755</v>
      </c>
      <c r="K61" s="120">
        <v>254145</v>
      </c>
      <c r="L61" s="28" t="s">
        <v>6</v>
      </c>
      <c r="M61" s="28"/>
      <c r="N61" s="11" t="str">
        <f>+E61</f>
        <v>管理課</v>
      </c>
      <c r="O61" s="11">
        <f>G61-K61</f>
        <v>297</v>
      </c>
    </row>
    <row r="62" spans="1:15" ht="15" customHeight="1">
      <c r="A62" s="316"/>
      <c r="B62" s="330"/>
      <c r="C62" s="386"/>
      <c r="D62" s="344"/>
      <c r="E62" s="358"/>
      <c r="F62" s="97">
        <v>243457</v>
      </c>
      <c r="G62" s="97">
        <v>254442</v>
      </c>
      <c r="H62" s="97"/>
      <c r="I62" s="36">
        <f t="shared" si="32"/>
        <v>10985</v>
      </c>
      <c r="J62" s="314"/>
      <c r="K62" s="94">
        <v>254145</v>
      </c>
      <c r="L62" s="28" t="s">
        <v>7</v>
      </c>
      <c r="M62" s="28"/>
      <c r="N62" s="11" t="str">
        <f>+E61</f>
        <v>管理課</v>
      </c>
    </row>
    <row r="63" spans="1:15" ht="15" customHeight="1">
      <c r="A63" s="315">
        <v>12</v>
      </c>
      <c r="B63" s="329" t="s">
        <v>221</v>
      </c>
      <c r="C63" s="325" t="s">
        <v>78</v>
      </c>
      <c r="D63" s="390" t="s">
        <v>52</v>
      </c>
      <c r="E63" s="357" t="s">
        <v>36</v>
      </c>
      <c r="F63" s="95">
        <v>4362</v>
      </c>
      <c r="G63" s="95">
        <v>4362</v>
      </c>
      <c r="H63" s="95"/>
      <c r="I63" s="30">
        <f t="shared" si="32"/>
        <v>0</v>
      </c>
      <c r="J63" s="156"/>
      <c r="K63" s="69"/>
      <c r="L63" s="28" t="s">
        <v>6</v>
      </c>
      <c r="M63" s="28"/>
      <c r="N63" s="11" t="str">
        <f>+E63</f>
        <v>管理課</v>
      </c>
      <c r="O63" s="11">
        <f>G63-K63</f>
        <v>4362</v>
      </c>
    </row>
    <row r="64" spans="1:15" ht="15" customHeight="1">
      <c r="A64" s="316"/>
      <c r="B64" s="330"/>
      <c r="C64" s="326"/>
      <c r="D64" s="390"/>
      <c r="E64" s="358"/>
      <c r="F64" s="104">
        <v>2030</v>
      </c>
      <c r="G64" s="104">
        <v>1775</v>
      </c>
      <c r="H64" s="104"/>
      <c r="I64" s="36">
        <f t="shared" si="32"/>
        <v>-255</v>
      </c>
      <c r="J64" s="154"/>
      <c r="K64" s="37"/>
      <c r="L64" s="28" t="s">
        <v>7</v>
      </c>
      <c r="M64" s="28"/>
      <c r="N64" s="11" t="str">
        <f>+E63</f>
        <v>管理課</v>
      </c>
    </row>
    <row r="65" spans="1:15" ht="15" customHeight="1">
      <c r="A65" s="327">
        <v>13</v>
      </c>
      <c r="B65" s="329" t="s">
        <v>387</v>
      </c>
      <c r="C65" s="325" t="s">
        <v>397</v>
      </c>
      <c r="D65" s="390" t="s">
        <v>388</v>
      </c>
      <c r="E65" s="357" t="s">
        <v>36</v>
      </c>
      <c r="F65" s="95">
        <v>124</v>
      </c>
      <c r="G65" s="95">
        <v>119</v>
      </c>
      <c r="H65" s="95"/>
      <c r="I65" s="30">
        <f t="shared" ref="I65:I66" si="33">+G65-F65</f>
        <v>-5</v>
      </c>
      <c r="J65" s="156"/>
      <c r="K65" s="69"/>
      <c r="L65" s="28" t="s">
        <v>6</v>
      </c>
      <c r="M65" s="28"/>
      <c r="N65" s="11" t="str">
        <f>+E65</f>
        <v>管理課</v>
      </c>
      <c r="O65" s="11">
        <f>G65-K65</f>
        <v>119</v>
      </c>
    </row>
    <row r="66" spans="1:15" ht="15" customHeight="1">
      <c r="A66" s="328"/>
      <c r="B66" s="330"/>
      <c r="C66" s="326"/>
      <c r="D66" s="390"/>
      <c r="E66" s="358"/>
      <c r="F66" s="104">
        <v>124</v>
      </c>
      <c r="G66" s="104">
        <v>119</v>
      </c>
      <c r="H66" s="104"/>
      <c r="I66" s="36">
        <f t="shared" si="33"/>
        <v>-5</v>
      </c>
      <c r="J66" s="154"/>
      <c r="K66" s="37"/>
      <c r="L66" s="28" t="s">
        <v>7</v>
      </c>
      <c r="M66" s="28"/>
      <c r="N66" s="11" t="str">
        <f>+E65</f>
        <v>管理課</v>
      </c>
    </row>
    <row r="67" spans="1:15" s="82" customFormat="1" ht="15" customHeight="1">
      <c r="A67" s="327">
        <v>14</v>
      </c>
      <c r="B67" s="329" t="s">
        <v>387</v>
      </c>
      <c r="C67" s="325" t="s">
        <v>525</v>
      </c>
      <c r="D67" s="390" t="s">
        <v>490</v>
      </c>
      <c r="E67" s="357" t="s">
        <v>482</v>
      </c>
      <c r="F67" s="95">
        <f t="shared" ref="F67:I68" si="34">F69+F71+F73+F75+F77+F79+F81+F83</f>
        <v>11088</v>
      </c>
      <c r="G67" s="95">
        <f t="shared" si="34"/>
        <v>7392</v>
      </c>
      <c r="H67" s="95">
        <f t="shared" si="34"/>
        <v>0</v>
      </c>
      <c r="I67" s="30">
        <f t="shared" si="34"/>
        <v>-3696</v>
      </c>
      <c r="J67" s="156"/>
      <c r="K67" s="69"/>
      <c r="L67" s="80" t="s">
        <v>6</v>
      </c>
      <c r="M67" s="80"/>
      <c r="N67" s="81" t="str">
        <f>+E67</f>
        <v>管理課他</v>
      </c>
      <c r="O67" s="81">
        <f>G67-K67</f>
        <v>7392</v>
      </c>
    </row>
    <row r="68" spans="1:15" s="82" customFormat="1" ht="15" customHeight="1">
      <c r="A68" s="328"/>
      <c r="B68" s="330"/>
      <c r="C68" s="326"/>
      <c r="D68" s="390"/>
      <c r="E68" s="358"/>
      <c r="F68" s="104">
        <f t="shared" si="34"/>
        <v>7610</v>
      </c>
      <c r="G68" s="104">
        <f t="shared" si="34"/>
        <v>4210</v>
      </c>
      <c r="H68" s="104">
        <f t="shared" si="34"/>
        <v>0</v>
      </c>
      <c r="I68" s="36">
        <f t="shared" si="34"/>
        <v>-3400</v>
      </c>
      <c r="J68" s="154"/>
      <c r="K68" s="37"/>
      <c r="L68" s="80" t="s">
        <v>7</v>
      </c>
      <c r="M68" s="80"/>
      <c r="N68" s="81" t="str">
        <f>+E67</f>
        <v>管理課他</v>
      </c>
    </row>
    <row r="69" spans="1:15" s="82" customFormat="1" ht="13.5" customHeight="1" outlineLevel="1">
      <c r="A69" s="315"/>
      <c r="B69" s="329"/>
      <c r="C69" s="352"/>
      <c r="D69" s="344" t="s">
        <v>612</v>
      </c>
      <c r="E69" s="323" t="s">
        <v>156</v>
      </c>
      <c r="F69" s="95">
        <v>2963</v>
      </c>
      <c r="G69" s="95">
        <v>1904</v>
      </c>
      <c r="H69" s="95"/>
      <c r="I69" s="30">
        <f t="shared" ref="I69:I84" si="35">+G69-F69</f>
        <v>-1059</v>
      </c>
      <c r="J69" s="151"/>
      <c r="K69" s="116"/>
      <c r="L69" s="83"/>
      <c r="M69" s="83"/>
      <c r="N69" s="81" t="str">
        <f>+E69</f>
        <v>管理課</v>
      </c>
      <c r="O69" s="81">
        <f>G69-K69</f>
        <v>1904</v>
      </c>
    </row>
    <row r="70" spans="1:15" s="82" customFormat="1" ht="13.5" customHeight="1" outlineLevel="1">
      <c r="A70" s="316"/>
      <c r="B70" s="330"/>
      <c r="C70" s="353"/>
      <c r="D70" s="344"/>
      <c r="E70" s="324"/>
      <c r="F70" s="104">
        <v>2963</v>
      </c>
      <c r="G70" s="104">
        <v>1904</v>
      </c>
      <c r="H70" s="104"/>
      <c r="I70" s="31">
        <f t="shared" si="35"/>
        <v>-1059</v>
      </c>
      <c r="J70" s="155"/>
      <c r="K70" s="118"/>
      <c r="L70" s="80"/>
      <c r="M70" s="80"/>
      <c r="N70" s="81" t="str">
        <f>+E69</f>
        <v>管理課</v>
      </c>
    </row>
    <row r="71" spans="1:15" s="82" customFormat="1" ht="13.5" customHeight="1" outlineLevel="1">
      <c r="A71" s="347"/>
      <c r="B71" s="329"/>
      <c r="C71" s="352"/>
      <c r="D71" s="344" t="s">
        <v>613</v>
      </c>
      <c r="E71" s="323" t="s">
        <v>480</v>
      </c>
      <c r="F71" s="95">
        <v>1144</v>
      </c>
      <c r="G71" s="95">
        <v>0</v>
      </c>
      <c r="H71" s="95"/>
      <c r="I71" s="30">
        <f t="shared" ref="I71:I72" si="36">+G71-F71</f>
        <v>-1144</v>
      </c>
      <c r="J71" s="151"/>
      <c r="K71" s="116"/>
      <c r="L71" s="83"/>
      <c r="M71" s="83"/>
      <c r="N71" s="81" t="str">
        <f>+E71</f>
        <v>管理課（幼稚園）</v>
      </c>
      <c r="O71" s="81">
        <f>G71-K71</f>
        <v>0</v>
      </c>
    </row>
    <row r="72" spans="1:15" s="82" customFormat="1" ht="13.5" customHeight="1" outlineLevel="1">
      <c r="A72" s="348"/>
      <c r="B72" s="330"/>
      <c r="C72" s="353"/>
      <c r="D72" s="344"/>
      <c r="E72" s="324"/>
      <c r="F72" s="104">
        <v>1144</v>
      </c>
      <c r="G72" s="104">
        <v>0</v>
      </c>
      <c r="H72" s="104"/>
      <c r="I72" s="31">
        <f t="shared" si="36"/>
        <v>-1144</v>
      </c>
      <c r="J72" s="155"/>
      <c r="K72" s="118"/>
      <c r="L72" s="80"/>
      <c r="M72" s="80"/>
      <c r="N72" s="81" t="str">
        <f>+E71</f>
        <v>管理課（幼稚園）</v>
      </c>
    </row>
    <row r="73" spans="1:15" s="82" customFormat="1" ht="13.5" customHeight="1" outlineLevel="1">
      <c r="A73" s="315"/>
      <c r="B73" s="329"/>
      <c r="C73" s="352"/>
      <c r="D73" s="344" t="s">
        <v>614</v>
      </c>
      <c r="E73" s="323" t="s">
        <v>18</v>
      </c>
      <c r="F73" s="95">
        <v>716</v>
      </c>
      <c r="G73" s="95">
        <v>672</v>
      </c>
      <c r="H73" s="95"/>
      <c r="I73" s="30">
        <f>+G73-F73</f>
        <v>-44</v>
      </c>
      <c r="J73" s="151"/>
      <c r="K73" s="116"/>
      <c r="L73" s="83"/>
      <c r="M73" s="83"/>
      <c r="N73" s="81" t="str">
        <f>+E73</f>
        <v>こども家庭課</v>
      </c>
      <c r="O73" s="81">
        <f>G73-K73</f>
        <v>672</v>
      </c>
    </row>
    <row r="74" spans="1:15" s="82" customFormat="1" ht="13.5" customHeight="1" outlineLevel="1">
      <c r="A74" s="316"/>
      <c r="B74" s="330"/>
      <c r="C74" s="353"/>
      <c r="D74" s="344"/>
      <c r="E74" s="324"/>
      <c r="F74" s="104">
        <v>716</v>
      </c>
      <c r="G74" s="104">
        <v>672</v>
      </c>
      <c r="H74" s="104"/>
      <c r="I74" s="31">
        <f>+G74-F74</f>
        <v>-44</v>
      </c>
      <c r="J74" s="155"/>
      <c r="K74" s="118"/>
      <c r="L74" s="80"/>
      <c r="M74" s="80"/>
      <c r="N74" s="81" t="str">
        <f>+E73</f>
        <v>こども家庭課</v>
      </c>
    </row>
    <row r="75" spans="1:15" s="82" customFormat="1" ht="13.5" customHeight="1" outlineLevel="1">
      <c r="A75" s="315"/>
      <c r="B75" s="329"/>
      <c r="C75" s="352"/>
      <c r="D75" s="344" t="s">
        <v>615</v>
      </c>
      <c r="E75" s="323" t="s">
        <v>109</v>
      </c>
      <c r="F75" s="95">
        <v>5286</v>
      </c>
      <c r="G75" s="95">
        <v>4816</v>
      </c>
      <c r="H75" s="95"/>
      <c r="I75" s="30">
        <f t="shared" si="35"/>
        <v>-470</v>
      </c>
      <c r="J75" s="151"/>
      <c r="K75" s="116"/>
      <c r="L75" s="83"/>
      <c r="M75" s="83"/>
      <c r="N75" s="81" t="str">
        <f>+E75</f>
        <v>保育企画課</v>
      </c>
      <c r="O75" s="81">
        <f>G75-K75</f>
        <v>4816</v>
      </c>
    </row>
    <row r="76" spans="1:15" s="82" customFormat="1" ht="13.5" customHeight="1" outlineLevel="1">
      <c r="A76" s="316"/>
      <c r="B76" s="330"/>
      <c r="C76" s="353"/>
      <c r="D76" s="344"/>
      <c r="E76" s="324"/>
      <c r="F76" s="104">
        <v>1808</v>
      </c>
      <c r="G76" s="104">
        <v>1634</v>
      </c>
      <c r="H76" s="104"/>
      <c r="I76" s="31">
        <f t="shared" si="35"/>
        <v>-174</v>
      </c>
      <c r="J76" s="155"/>
      <c r="K76" s="118"/>
      <c r="L76" s="80"/>
      <c r="M76" s="80"/>
      <c r="N76" s="81" t="str">
        <f>+E75</f>
        <v>保育企画課</v>
      </c>
    </row>
    <row r="77" spans="1:15" s="82" customFormat="1" ht="13.5" customHeight="1" outlineLevel="1">
      <c r="A77" s="347"/>
      <c r="B77" s="329"/>
      <c r="C77" s="352"/>
      <c r="D77" s="344" t="s">
        <v>616</v>
      </c>
      <c r="E77" s="323" t="s">
        <v>481</v>
      </c>
      <c r="F77" s="95">
        <v>935</v>
      </c>
      <c r="G77" s="95">
        <v>0</v>
      </c>
      <c r="H77" s="95"/>
      <c r="I77" s="30">
        <f t="shared" ref="I77:I78" si="37">+G77-F77</f>
        <v>-935</v>
      </c>
      <c r="J77" s="151"/>
      <c r="K77" s="116"/>
      <c r="L77" s="83"/>
      <c r="M77" s="83"/>
      <c r="N77" s="81" t="str">
        <f>+E77</f>
        <v>保育所運営課</v>
      </c>
      <c r="O77" s="81">
        <f>G77-K77</f>
        <v>0</v>
      </c>
    </row>
    <row r="78" spans="1:15" s="82" customFormat="1" ht="13.5" customHeight="1" outlineLevel="1">
      <c r="A78" s="348"/>
      <c r="B78" s="330"/>
      <c r="C78" s="353"/>
      <c r="D78" s="344"/>
      <c r="E78" s="324"/>
      <c r="F78" s="104">
        <v>935</v>
      </c>
      <c r="G78" s="104">
        <v>0</v>
      </c>
      <c r="H78" s="104"/>
      <c r="I78" s="31">
        <f t="shared" si="37"/>
        <v>-935</v>
      </c>
      <c r="J78" s="155"/>
      <c r="K78" s="118"/>
      <c r="L78" s="80"/>
      <c r="M78" s="80"/>
      <c r="N78" s="81" t="str">
        <f>+E77</f>
        <v>保育所運営課</v>
      </c>
    </row>
    <row r="79" spans="1:15" s="82" customFormat="1" ht="13.5" customHeight="1" outlineLevel="1">
      <c r="A79" s="347"/>
      <c r="B79" s="329"/>
      <c r="C79" s="352"/>
      <c r="D79" s="344" t="s">
        <v>617</v>
      </c>
      <c r="E79" s="323" t="s">
        <v>31</v>
      </c>
      <c r="F79" s="95">
        <v>22</v>
      </c>
      <c r="G79" s="95">
        <v>0</v>
      </c>
      <c r="H79" s="95"/>
      <c r="I79" s="30">
        <f t="shared" ref="I79:I82" si="38">+G79-F79</f>
        <v>-22</v>
      </c>
      <c r="J79" s="151"/>
      <c r="K79" s="116"/>
      <c r="L79" s="83"/>
      <c r="M79" s="83"/>
      <c r="N79" s="81" t="str">
        <f>+E79</f>
        <v>こども相談センター</v>
      </c>
      <c r="O79" s="81">
        <f>G79-K79</f>
        <v>0</v>
      </c>
    </row>
    <row r="80" spans="1:15" s="82" customFormat="1" ht="13.5" customHeight="1" outlineLevel="1">
      <c r="A80" s="348"/>
      <c r="B80" s="330"/>
      <c r="C80" s="353"/>
      <c r="D80" s="344"/>
      <c r="E80" s="324"/>
      <c r="F80" s="104">
        <v>22</v>
      </c>
      <c r="G80" s="104">
        <v>0</v>
      </c>
      <c r="H80" s="104"/>
      <c r="I80" s="31">
        <f t="shared" si="38"/>
        <v>-22</v>
      </c>
      <c r="J80" s="155"/>
      <c r="K80" s="118"/>
      <c r="L80" s="80"/>
      <c r="M80" s="80"/>
      <c r="N80" s="81" t="str">
        <f>+E79</f>
        <v>こども相談センター</v>
      </c>
    </row>
    <row r="81" spans="1:15" s="82" customFormat="1" ht="13.5" customHeight="1" outlineLevel="1">
      <c r="A81" s="347"/>
      <c r="B81" s="329"/>
      <c r="C81" s="352"/>
      <c r="D81" s="344" t="s">
        <v>618</v>
      </c>
      <c r="E81" s="323" t="s">
        <v>31</v>
      </c>
      <c r="F81" s="95">
        <v>11</v>
      </c>
      <c r="G81" s="95">
        <v>0</v>
      </c>
      <c r="H81" s="95"/>
      <c r="I81" s="30">
        <f t="shared" si="38"/>
        <v>-11</v>
      </c>
      <c r="J81" s="151"/>
      <c r="K81" s="116"/>
      <c r="L81" s="83"/>
      <c r="M81" s="83"/>
      <c r="N81" s="81" t="str">
        <f>+E81</f>
        <v>こども相談センター</v>
      </c>
      <c r="O81" s="81">
        <f>G81-K81</f>
        <v>0</v>
      </c>
    </row>
    <row r="82" spans="1:15" s="82" customFormat="1" ht="13.5" customHeight="1" outlineLevel="1">
      <c r="A82" s="348"/>
      <c r="B82" s="330"/>
      <c r="C82" s="353"/>
      <c r="D82" s="344"/>
      <c r="E82" s="324"/>
      <c r="F82" s="104">
        <v>11</v>
      </c>
      <c r="G82" s="104">
        <v>0</v>
      </c>
      <c r="H82" s="104"/>
      <c r="I82" s="31">
        <f t="shared" si="38"/>
        <v>-11</v>
      </c>
      <c r="J82" s="155"/>
      <c r="K82" s="118"/>
      <c r="L82" s="80"/>
      <c r="M82" s="80"/>
      <c r="N82" s="81" t="str">
        <f>+E81</f>
        <v>こども相談センター</v>
      </c>
    </row>
    <row r="83" spans="1:15" s="82" customFormat="1" ht="13.5" customHeight="1" outlineLevel="1">
      <c r="A83" s="347"/>
      <c r="B83" s="329"/>
      <c r="C83" s="352"/>
      <c r="D83" s="344" t="s">
        <v>619</v>
      </c>
      <c r="E83" s="323" t="s">
        <v>31</v>
      </c>
      <c r="F83" s="95">
        <v>11</v>
      </c>
      <c r="G83" s="95">
        <v>0</v>
      </c>
      <c r="H83" s="95"/>
      <c r="I83" s="30">
        <f t="shared" si="35"/>
        <v>-11</v>
      </c>
      <c r="J83" s="151"/>
      <c r="K83" s="116"/>
      <c r="L83" s="83"/>
      <c r="M83" s="83"/>
      <c r="N83" s="81" t="str">
        <f>+E83</f>
        <v>こども相談センター</v>
      </c>
      <c r="O83" s="81">
        <f>G83-K83</f>
        <v>0</v>
      </c>
    </row>
    <row r="84" spans="1:15" s="82" customFormat="1" ht="13.5" customHeight="1" outlineLevel="1">
      <c r="A84" s="348"/>
      <c r="B84" s="330"/>
      <c r="C84" s="353"/>
      <c r="D84" s="344"/>
      <c r="E84" s="324"/>
      <c r="F84" s="104">
        <v>11</v>
      </c>
      <c r="G84" s="104">
        <v>0</v>
      </c>
      <c r="H84" s="104"/>
      <c r="I84" s="31">
        <f t="shared" si="35"/>
        <v>-11</v>
      </c>
      <c r="J84" s="155"/>
      <c r="K84" s="118"/>
      <c r="L84" s="80"/>
      <c r="M84" s="80"/>
      <c r="N84" s="81" t="str">
        <f>+E83</f>
        <v>こども相談センター</v>
      </c>
    </row>
    <row r="85" spans="1:15" s="82" customFormat="1" ht="13.5" customHeight="1">
      <c r="A85" s="327">
        <v>15</v>
      </c>
      <c r="B85" s="329" t="s">
        <v>387</v>
      </c>
      <c r="C85" s="352" t="s">
        <v>407</v>
      </c>
      <c r="D85" s="319" t="s">
        <v>278</v>
      </c>
      <c r="E85" s="323" t="s">
        <v>594</v>
      </c>
      <c r="F85" s="95">
        <v>786</v>
      </c>
      <c r="G85" s="95">
        <v>779</v>
      </c>
      <c r="H85" s="95"/>
      <c r="I85" s="30">
        <f>+G85-F85</f>
        <v>-7</v>
      </c>
      <c r="J85" s="151"/>
      <c r="K85" s="116"/>
      <c r="L85" s="28" t="s">
        <v>6</v>
      </c>
      <c r="M85" s="83"/>
      <c r="N85" s="81" t="str">
        <f>+E85</f>
        <v>企画課</v>
      </c>
      <c r="O85" s="81">
        <f>G85-K85</f>
        <v>779</v>
      </c>
    </row>
    <row r="86" spans="1:15" s="82" customFormat="1" ht="13.5" customHeight="1">
      <c r="A86" s="328"/>
      <c r="B86" s="330"/>
      <c r="C86" s="353"/>
      <c r="D86" s="320"/>
      <c r="E86" s="324"/>
      <c r="F86" s="104">
        <v>786</v>
      </c>
      <c r="G86" s="104">
        <v>779</v>
      </c>
      <c r="H86" s="104"/>
      <c r="I86" s="31">
        <f>+G86-F86</f>
        <v>-7</v>
      </c>
      <c r="J86" s="155"/>
      <c r="K86" s="118"/>
      <c r="L86" s="28" t="s">
        <v>7</v>
      </c>
      <c r="M86" s="80"/>
      <c r="N86" s="81" t="str">
        <f>+E85</f>
        <v>企画課</v>
      </c>
    </row>
    <row r="87" spans="1:15" ht="15" customHeight="1">
      <c r="A87" s="315">
        <v>16</v>
      </c>
      <c r="B87" s="329" t="s">
        <v>221</v>
      </c>
      <c r="C87" s="325" t="s">
        <v>408</v>
      </c>
      <c r="D87" s="344" t="s">
        <v>393</v>
      </c>
      <c r="E87" s="357" t="s">
        <v>157</v>
      </c>
      <c r="F87" s="95">
        <f t="shared" ref="F87" si="39">F89+F91</f>
        <v>3304</v>
      </c>
      <c r="G87" s="95">
        <f>G89+G91</f>
        <v>3762</v>
      </c>
      <c r="H87" s="95">
        <f t="shared" ref="G87:H88" si="40">H89+H91</f>
        <v>0</v>
      </c>
      <c r="I87" s="30">
        <f t="shared" si="32"/>
        <v>458</v>
      </c>
      <c r="J87" s="313" t="s">
        <v>11</v>
      </c>
      <c r="K87" s="116"/>
      <c r="L87" s="28"/>
      <c r="M87" s="28"/>
      <c r="N87" s="11" t="str">
        <f>+E87</f>
        <v>こども家庭課
こども相談センター</v>
      </c>
      <c r="O87" s="11">
        <f>G87-K87</f>
        <v>3762</v>
      </c>
    </row>
    <row r="88" spans="1:15" ht="15" customHeight="1">
      <c r="A88" s="316"/>
      <c r="B88" s="330"/>
      <c r="C88" s="326"/>
      <c r="D88" s="344"/>
      <c r="E88" s="358"/>
      <c r="F88" s="104">
        <f t="shared" ref="F88" si="41">F90+F92</f>
        <v>2837</v>
      </c>
      <c r="G88" s="104">
        <f t="shared" si="40"/>
        <v>3295</v>
      </c>
      <c r="H88" s="104">
        <f t="shared" si="40"/>
        <v>0</v>
      </c>
      <c r="I88" s="31">
        <f t="shared" si="32"/>
        <v>458</v>
      </c>
      <c r="J88" s="314"/>
      <c r="K88" s="117"/>
      <c r="L88" s="28"/>
      <c r="M88" s="28"/>
      <c r="N88" s="11" t="str">
        <f>+E87</f>
        <v>こども家庭課
こども相談センター</v>
      </c>
    </row>
    <row r="89" spans="1:15" ht="13.5" customHeight="1" outlineLevel="1">
      <c r="A89" s="381" t="s">
        <v>686</v>
      </c>
      <c r="B89" s="329"/>
      <c r="C89" s="385"/>
      <c r="D89" s="344" t="s">
        <v>609</v>
      </c>
      <c r="E89" s="357" t="s">
        <v>18</v>
      </c>
      <c r="F89" s="95">
        <v>2270</v>
      </c>
      <c r="G89" s="95">
        <v>2730</v>
      </c>
      <c r="H89" s="95"/>
      <c r="I89" s="30">
        <f t="shared" ref="I89:I126" si="42">+G89-F89</f>
        <v>460</v>
      </c>
      <c r="J89" s="313" t="s">
        <v>11</v>
      </c>
      <c r="K89" s="116"/>
      <c r="L89" s="28" t="s">
        <v>6</v>
      </c>
      <c r="M89" s="28"/>
      <c r="N89" s="11" t="str">
        <f>+E89</f>
        <v>こども家庭課</v>
      </c>
      <c r="O89" s="11">
        <f>G89-K89</f>
        <v>2730</v>
      </c>
    </row>
    <row r="90" spans="1:15" ht="13.5" customHeight="1" outlineLevel="1">
      <c r="A90" s="382"/>
      <c r="B90" s="330"/>
      <c r="C90" s="386"/>
      <c r="D90" s="344"/>
      <c r="E90" s="358"/>
      <c r="F90" s="104">
        <v>1803</v>
      </c>
      <c r="G90" s="104">
        <v>2263</v>
      </c>
      <c r="H90" s="104"/>
      <c r="I90" s="36">
        <f t="shared" si="42"/>
        <v>460</v>
      </c>
      <c r="J90" s="314"/>
      <c r="K90" s="117"/>
      <c r="L90" s="28" t="s">
        <v>7</v>
      </c>
      <c r="M90" s="28"/>
      <c r="N90" s="11" t="str">
        <f>+E89</f>
        <v>こども家庭課</v>
      </c>
    </row>
    <row r="91" spans="1:15" ht="13.5" customHeight="1" outlineLevel="1">
      <c r="A91" s="381" t="s">
        <v>687</v>
      </c>
      <c r="B91" s="329"/>
      <c r="C91" s="385"/>
      <c r="D91" s="344" t="s">
        <v>620</v>
      </c>
      <c r="E91" s="357" t="s">
        <v>31</v>
      </c>
      <c r="F91" s="103">
        <v>1034</v>
      </c>
      <c r="G91" s="103">
        <v>1032</v>
      </c>
      <c r="H91" s="103"/>
      <c r="I91" s="30">
        <f t="shared" si="42"/>
        <v>-2</v>
      </c>
      <c r="J91" s="155"/>
      <c r="K91" s="118"/>
      <c r="L91" s="28" t="s">
        <v>6</v>
      </c>
      <c r="M91" s="28"/>
      <c r="N91" s="11" t="str">
        <f>+E91</f>
        <v>こども相談センター</v>
      </c>
      <c r="O91" s="11">
        <f>G91-K91</f>
        <v>1032</v>
      </c>
    </row>
    <row r="92" spans="1:15" ht="13.5" customHeight="1" outlineLevel="1">
      <c r="A92" s="382"/>
      <c r="B92" s="330"/>
      <c r="C92" s="386"/>
      <c r="D92" s="344"/>
      <c r="E92" s="358"/>
      <c r="F92" s="104">
        <v>1034</v>
      </c>
      <c r="G92" s="104">
        <v>1032</v>
      </c>
      <c r="H92" s="104"/>
      <c r="I92" s="31">
        <f t="shared" si="42"/>
        <v>-2</v>
      </c>
      <c r="J92" s="152"/>
      <c r="K92" s="117"/>
      <c r="L92" s="28" t="s">
        <v>7</v>
      </c>
      <c r="M92" s="28"/>
      <c r="N92" s="11" t="str">
        <f>+E91</f>
        <v>こども相談センター</v>
      </c>
    </row>
    <row r="93" spans="1:15" ht="13.5" customHeight="1">
      <c r="A93" s="315">
        <v>17</v>
      </c>
      <c r="B93" s="329" t="s">
        <v>221</v>
      </c>
      <c r="C93" s="352" t="s">
        <v>407</v>
      </c>
      <c r="D93" s="319" t="s">
        <v>394</v>
      </c>
      <c r="E93" s="357" t="s">
        <v>109</v>
      </c>
      <c r="F93" s="95">
        <v>4664</v>
      </c>
      <c r="G93" s="95">
        <v>4044</v>
      </c>
      <c r="H93" s="95"/>
      <c r="I93" s="30">
        <f t="shared" si="42"/>
        <v>-620</v>
      </c>
      <c r="J93" s="155"/>
      <c r="K93" s="118"/>
      <c r="L93" s="28" t="s">
        <v>6</v>
      </c>
      <c r="M93" s="28"/>
      <c r="N93" s="11" t="str">
        <f>+E93</f>
        <v>保育企画課</v>
      </c>
      <c r="O93" s="11">
        <f>G93-K93</f>
        <v>4044</v>
      </c>
    </row>
    <row r="94" spans="1:15" ht="13.5" customHeight="1">
      <c r="A94" s="316"/>
      <c r="B94" s="330"/>
      <c r="C94" s="353"/>
      <c r="D94" s="320"/>
      <c r="E94" s="358"/>
      <c r="F94" s="104">
        <v>4664</v>
      </c>
      <c r="G94" s="104">
        <v>4044</v>
      </c>
      <c r="H94" s="104">
        <f>H93</f>
        <v>0</v>
      </c>
      <c r="I94" s="31">
        <f t="shared" si="42"/>
        <v>-620</v>
      </c>
      <c r="J94" s="152"/>
      <c r="K94" s="117"/>
      <c r="L94" s="28" t="s">
        <v>7</v>
      </c>
      <c r="M94" s="28"/>
      <c r="N94" s="11" t="str">
        <f>+E93</f>
        <v>保育企画課</v>
      </c>
    </row>
    <row r="95" spans="1:15" ht="15" customHeight="1">
      <c r="A95" s="315">
        <v>18</v>
      </c>
      <c r="B95" s="329" t="s">
        <v>221</v>
      </c>
      <c r="C95" s="325" t="s">
        <v>262</v>
      </c>
      <c r="D95" s="344" t="s">
        <v>204</v>
      </c>
      <c r="E95" s="323" t="s">
        <v>67</v>
      </c>
      <c r="F95" s="95">
        <v>16788</v>
      </c>
      <c r="G95" s="95">
        <v>16969</v>
      </c>
      <c r="H95" s="95"/>
      <c r="I95" s="30">
        <f t="shared" si="42"/>
        <v>181</v>
      </c>
      <c r="J95" s="313" t="s">
        <v>11</v>
      </c>
      <c r="K95" s="116"/>
      <c r="L95" s="28" t="s">
        <v>6</v>
      </c>
      <c r="M95" s="28"/>
      <c r="N95" s="11" t="str">
        <f>+E95</f>
        <v>保育企画課</v>
      </c>
      <c r="O95" s="11">
        <f>G95-K95</f>
        <v>16969</v>
      </c>
    </row>
    <row r="96" spans="1:15" ht="15" customHeight="1">
      <c r="A96" s="316"/>
      <c r="B96" s="330"/>
      <c r="C96" s="326"/>
      <c r="D96" s="344"/>
      <c r="E96" s="324"/>
      <c r="F96" s="104">
        <v>8395</v>
      </c>
      <c r="G96" s="104">
        <v>8485</v>
      </c>
      <c r="H96" s="104"/>
      <c r="I96" s="31">
        <f t="shared" si="42"/>
        <v>90</v>
      </c>
      <c r="J96" s="314"/>
      <c r="K96" s="117"/>
      <c r="L96" s="28" t="s">
        <v>7</v>
      </c>
      <c r="M96" s="28"/>
      <c r="N96" s="11" t="str">
        <f>+E95</f>
        <v>保育企画課</v>
      </c>
    </row>
    <row r="97" spans="1:15" ht="15" customHeight="1">
      <c r="A97" s="315">
        <v>19</v>
      </c>
      <c r="B97" s="329" t="s">
        <v>221</v>
      </c>
      <c r="C97" s="385" t="s">
        <v>378</v>
      </c>
      <c r="D97" s="344" t="s">
        <v>110</v>
      </c>
      <c r="E97" s="357" t="s">
        <v>31</v>
      </c>
      <c r="F97" s="95">
        <v>361035</v>
      </c>
      <c r="G97" s="95">
        <v>389247</v>
      </c>
      <c r="H97" s="95"/>
      <c r="I97" s="30">
        <f t="shared" si="42"/>
        <v>28212</v>
      </c>
      <c r="J97" s="313" t="s">
        <v>14</v>
      </c>
      <c r="K97" s="33">
        <v>379606</v>
      </c>
      <c r="L97" s="28" t="s">
        <v>6</v>
      </c>
      <c r="M97" s="28"/>
      <c r="N97" s="11" t="str">
        <f>+E97</f>
        <v>こども相談センター</v>
      </c>
      <c r="O97" s="11">
        <f>G97-K97</f>
        <v>9641</v>
      </c>
    </row>
    <row r="98" spans="1:15" ht="15" customHeight="1">
      <c r="A98" s="316"/>
      <c r="B98" s="330"/>
      <c r="C98" s="386"/>
      <c r="D98" s="344"/>
      <c r="E98" s="358"/>
      <c r="F98" s="104">
        <v>242491</v>
      </c>
      <c r="G98" s="104">
        <v>261306</v>
      </c>
      <c r="H98" s="104"/>
      <c r="I98" s="31">
        <f t="shared" si="42"/>
        <v>18815</v>
      </c>
      <c r="J98" s="314"/>
      <c r="K98" s="34">
        <v>253079</v>
      </c>
      <c r="L98" s="28" t="s">
        <v>7</v>
      </c>
      <c r="M98" s="28"/>
      <c r="N98" s="11" t="str">
        <f>+E97</f>
        <v>こども相談センター</v>
      </c>
    </row>
    <row r="99" spans="1:15" ht="15" customHeight="1">
      <c r="A99" s="315">
        <v>20</v>
      </c>
      <c r="B99" s="329" t="s">
        <v>221</v>
      </c>
      <c r="C99" s="325" t="s">
        <v>77</v>
      </c>
      <c r="D99" s="344" t="s">
        <v>54</v>
      </c>
      <c r="E99" s="357" t="s">
        <v>205</v>
      </c>
      <c r="F99" s="105">
        <v>21568</v>
      </c>
      <c r="G99" s="105">
        <v>23517</v>
      </c>
      <c r="H99" s="105"/>
      <c r="I99" s="30">
        <f t="shared" si="42"/>
        <v>1949</v>
      </c>
      <c r="J99" s="313" t="s">
        <v>11</v>
      </c>
      <c r="K99" s="116"/>
      <c r="L99" s="28" t="s">
        <v>6</v>
      </c>
      <c r="M99" s="28"/>
      <c r="N99" s="11" t="str">
        <f>+E99</f>
        <v>総務課</v>
      </c>
      <c r="O99" s="11">
        <f>G99-K99</f>
        <v>23517</v>
      </c>
    </row>
    <row r="100" spans="1:15" s="28" customFormat="1" ht="15" customHeight="1">
      <c r="A100" s="316"/>
      <c r="B100" s="330"/>
      <c r="C100" s="326"/>
      <c r="D100" s="344"/>
      <c r="E100" s="358"/>
      <c r="F100" s="106">
        <v>21568</v>
      </c>
      <c r="G100" s="106">
        <v>23517</v>
      </c>
      <c r="H100" s="106"/>
      <c r="I100" s="31">
        <f t="shared" si="42"/>
        <v>1949</v>
      </c>
      <c r="J100" s="314"/>
      <c r="K100" s="117"/>
      <c r="L100" s="70" t="s">
        <v>7</v>
      </c>
      <c r="M100" s="70"/>
      <c r="N100" s="71" t="str">
        <f>+E99</f>
        <v>総務課</v>
      </c>
      <c r="O100" s="70"/>
    </row>
    <row r="101" spans="1:15" ht="15" customHeight="1">
      <c r="A101" s="315">
        <v>21</v>
      </c>
      <c r="B101" s="329" t="s">
        <v>196</v>
      </c>
      <c r="C101" s="385" t="s">
        <v>80</v>
      </c>
      <c r="D101" s="344" t="s">
        <v>692</v>
      </c>
      <c r="E101" s="357" t="s">
        <v>205</v>
      </c>
      <c r="F101" s="95">
        <f t="shared" ref="F101:I102" si="43">+F103+F107+F105</f>
        <v>0</v>
      </c>
      <c r="G101" s="95">
        <f t="shared" si="43"/>
        <v>207519</v>
      </c>
      <c r="H101" s="95">
        <f t="shared" si="43"/>
        <v>0</v>
      </c>
      <c r="I101" s="30">
        <f t="shared" si="43"/>
        <v>207519</v>
      </c>
      <c r="J101" s="313"/>
      <c r="K101" s="35"/>
      <c r="L101" s="28"/>
      <c r="M101" s="28"/>
      <c r="N101" s="11" t="str">
        <f>+E101</f>
        <v>総務課</v>
      </c>
      <c r="O101" s="11">
        <f>G101-K101</f>
        <v>207519</v>
      </c>
    </row>
    <row r="102" spans="1:15" ht="15" customHeight="1">
      <c r="A102" s="316"/>
      <c r="B102" s="330"/>
      <c r="C102" s="386"/>
      <c r="D102" s="344"/>
      <c r="E102" s="358"/>
      <c r="F102" s="104">
        <f t="shared" si="43"/>
        <v>0</v>
      </c>
      <c r="G102" s="104">
        <f t="shared" si="43"/>
        <v>155632</v>
      </c>
      <c r="H102" s="104">
        <f t="shared" si="43"/>
        <v>0</v>
      </c>
      <c r="I102" s="31">
        <f t="shared" si="43"/>
        <v>155632</v>
      </c>
      <c r="J102" s="314"/>
      <c r="K102" s="34"/>
      <c r="L102" s="28"/>
      <c r="M102" s="28"/>
      <c r="N102" s="11" t="str">
        <f>+E101</f>
        <v>総務課</v>
      </c>
    </row>
    <row r="103" spans="1:15" ht="13.5" customHeight="1" outlineLevel="1">
      <c r="A103" s="381" t="s">
        <v>731</v>
      </c>
      <c r="B103" s="329"/>
      <c r="C103" s="385"/>
      <c r="D103" s="319" t="s">
        <v>693</v>
      </c>
      <c r="E103" s="323" t="s">
        <v>203</v>
      </c>
      <c r="F103" s="95">
        <v>0</v>
      </c>
      <c r="G103" s="95">
        <v>164743</v>
      </c>
      <c r="H103" s="95"/>
      <c r="I103" s="30">
        <f t="shared" ref="I103:I108" si="44">+G103-F103</f>
        <v>164743</v>
      </c>
      <c r="J103" s="158"/>
      <c r="K103" s="116"/>
      <c r="L103" s="28" t="s">
        <v>6</v>
      </c>
      <c r="M103" s="28"/>
      <c r="N103" s="11" t="str">
        <f>+E103</f>
        <v>総務課</v>
      </c>
      <c r="O103" s="11">
        <f>G103-K103</f>
        <v>164743</v>
      </c>
    </row>
    <row r="104" spans="1:15" ht="13.5" customHeight="1" outlineLevel="1">
      <c r="A104" s="382"/>
      <c r="B104" s="330"/>
      <c r="C104" s="386"/>
      <c r="D104" s="320"/>
      <c r="E104" s="324"/>
      <c r="F104" s="104">
        <v>0</v>
      </c>
      <c r="G104" s="104">
        <v>116000</v>
      </c>
      <c r="H104" s="104"/>
      <c r="I104" s="31">
        <f t="shared" si="44"/>
        <v>116000</v>
      </c>
      <c r="J104" s="159"/>
      <c r="K104" s="117"/>
      <c r="L104" s="28" t="s">
        <v>7</v>
      </c>
      <c r="M104" s="28"/>
      <c r="N104" s="11" t="str">
        <f>+E103</f>
        <v>総務課</v>
      </c>
    </row>
    <row r="105" spans="1:15" ht="13.5" customHeight="1" outlineLevel="1">
      <c r="A105" s="381" t="s">
        <v>732</v>
      </c>
      <c r="B105" s="329"/>
      <c r="C105" s="385"/>
      <c r="D105" s="319" t="s">
        <v>694</v>
      </c>
      <c r="E105" s="323" t="s">
        <v>205</v>
      </c>
      <c r="F105" s="95">
        <v>0</v>
      </c>
      <c r="G105" s="95">
        <v>42628</v>
      </c>
      <c r="H105" s="95"/>
      <c r="I105" s="30">
        <f t="shared" ref="I105:I106" si="45">+G105-F105</f>
        <v>42628</v>
      </c>
      <c r="J105" s="158"/>
      <c r="K105" s="116"/>
      <c r="L105" s="28" t="s">
        <v>6</v>
      </c>
      <c r="M105" s="28"/>
      <c r="N105" s="11" t="str">
        <f>+E105</f>
        <v>総務課</v>
      </c>
      <c r="O105" s="11">
        <f>G105-K105</f>
        <v>42628</v>
      </c>
    </row>
    <row r="106" spans="1:15" ht="13.5" customHeight="1" outlineLevel="1">
      <c r="A106" s="382"/>
      <c r="B106" s="330"/>
      <c r="C106" s="386"/>
      <c r="D106" s="320"/>
      <c r="E106" s="324"/>
      <c r="F106" s="104">
        <v>0</v>
      </c>
      <c r="G106" s="104">
        <v>39484</v>
      </c>
      <c r="H106" s="104"/>
      <c r="I106" s="31">
        <f t="shared" si="45"/>
        <v>39484</v>
      </c>
      <c r="J106" s="159"/>
      <c r="K106" s="117"/>
      <c r="L106" s="28" t="s">
        <v>7</v>
      </c>
      <c r="M106" s="28"/>
      <c r="N106" s="11" t="str">
        <f>+E105</f>
        <v>総務課</v>
      </c>
    </row>
    <row r="107" spans="1:15" ht="13.5" customHeight="1" outlineLevel="1">
      <c r="A107" s="381" t="s">
        <v>733</v>
      </c>
      <c r="B107" s="329"/>
      <c r="C107" s="385"/>
      <c r="D107" s="319" t="s">
        <v>734</v>
      </c>
      <c r="E107" s="323" t="s">
        <v>205</v>
      </c>
      <c r="F107" s="95">
        <v>0</v>
      </c>
      <c r="G107" s="95">
        <v>148</v>
      </c>
      <c r="H107" s="95"/>
      <c r="I107" s="30">
        <f t="shared" si="44"/>
        <v>148</v>
      </c>
      <c r="J107" s="158"/>
      <c r="K107" s="116"/>
      <c r="L107" s="28" t="s">
        <v>6</v>
      </c>
      <c r="M107" s="28"/>
      <c r="N107" s="11" t="str">
        <f>+E107</f>
        <v>総務課</v>
      </c>
      <c r="O107" s="11">
        <f>G107-K107</f>
        <v>148</v>
      </c>
    </row>
    <row r="108" spans="1:15" ht="13.5" customHeight="1" outlineLevel="1">
      <c r="A108" s="382"/>
      <c r="B108" s="330"/>
      <c r="C108" s="386"/>
      <c r="D108" s="320"/>
      <c r="E108" s="324"/>
      <c r="F108" s="104">
        <v>0</v>
      </c>
      <c r="G108" s="104">
        <v>148</v>
      </c>
      <c r="H108" s="104"/>
      <c r="I108" s="31">
        <f t="shared" si="44"/>
        <v>148</v>
      </c>
      <c r="J108" s="159"/>
      <c r="K108" s="117"/>
      <c r="L108" s="28" t="s">
        <v>7</v>
      </c>
      <c r="M108" s="28"/>
      <c r="N108" s="11" t="str">
        <f>+E107</f>
        <v>総務課</v>
      </c>
    </row>
    <row r="109" spans="1:15" ht="15" customHeight="1">
      <c r="A109" s="315">
        <v>22</v>
      </c>
      <c r="B109" s="329" t="s">
        <v>221</v>
      </c>
      <c r="C109" s="385" t="s">
        <v>80</v>
      </c>
      <c r="D109" s="344" t="s">
        <v>403</v>
      </c>
      <c r="E109" s="357" t="s">
        <v>457</v>
      </c>
      <c r="F109" s="95">
        <f>+F111+F113+F115+F117+F119+F121</f>
        <v>324796</v>
      </c>
      <c r="G109" s="95">
        <f>+G111+G113+G115+G117+G119+G121</f>
        <v>300849</v>
      </c>
      <c r="H109" s="95">
        <f>+H111+H113+H115+H117+H121</f>
        <v>0</v>
      </c>
      <c r="I109" s="30">
        <f>+I111+I113+I115+I117+I121</f>
        <v>-22023</v>
      </c>
      <c r="J109" s="313"/>
      <c r="K109" s="35"/>
      <c r="L109" s="28"/>
      <c r="M109" s="28"/>
      <c r="N109" s="11" t="str">
        <f>+E109</f>
        <v>管理課他</v>
      </c>
      <c r="O109" s="11">
        <f>G109-K109</f>
        <v>300849</v>
      </c>
    </row>
    <row r="110" spans="1:15" ht="15" customHeight="1">
      <c r="A110" s="316"/>
      <c r="B110" s="330"/>
      <c r="C110" s="386"/>
      <c r="D110" s="344"/>
      <c r="E110" s="358"/>
      <c r="F110" s="104">
        <f>+F112+F114+F116+F118+F120+F122</f>
        <v>324796</v>
      </c>
      <c r="G110" s="104">
        <f>+G112+G114+G116+G118+G120+G122</f>
        <v>300849</v>
      </c>
      <c r="H110" s="104">
        <f>+H112+H114+H116+H118+H122</f>
        <v>0</v>
      </c>
      <c r="I110" s="31">
        <f>+I112+I114+I116+I118+I122</f>
        <v>-22023</v>
      </c>
      <c r="J110" s="314"/>
      <c r="K110" s="34"/>
      <c r="L110" s="28"/>
      <c r="M110" s="28"/>
      <c r="N110" s="11" t="str">
        <f>+E109</f>
        <v>管理課他</v>
      </c>
    </row>
    <row r="111" spans="1:15" ht="13.5" customHeight="1" outlineLevel="1">
      <c r="A111" s="347"/>
      <c r="B111" s="329"/>
      <c r="C111" s="385"/>
      <c r="D111" s="319" t="s">
        <v>621</v>
      </c>
      <c r="E111" s="323" t="s">
        <v>203</v>
      </c>
      <c r="F111" s="95">
        <v>48</v>
      </c>
      <c r="G111" s="95">
        <v>0</v>
      </c>
      <c r="H111" s="95"/>
      <c r="I111" s="30">
        <f t="shared" si="42"/>
        <v>-48</v>
      </c>
      <c r="J111" s="151"/>
      <c r="K111" s="116"/>
      <c r="L111" s="28" t="s">
        <v>6</v>
      </c>
      <c r="M111" s="28"/>
      <c r="N111" s="11" t="str">
        <f>+E111</f>
        <v>総務課</v>
      </c>
      <c r="O111" s="11">
        <f>G111-K111</f>
        <v>0</v>
      </c>
    </row>
    <row r="112" spans="1:15" ht="13.5" customHeight="1" outlineLevel="1">
      <c r="A112" s="348"/>
      <c r="B112" s="330"/>
      <c r="C112" s="386"/>
      <c r="D112" s="320"/>
      <c r="E112" s="324"/>
      <c r="F112" s="104">
        <v>48</v>
      </c>
      <c r="G112" s="104">
        <v>0</v>
      </c>
      <c r="H112" s="104"/>
      <c r="I112" s="31">
        <f t="shared" si="42"/>
        <v>-48</v>
      </c>
      <c r="J112" s="152"/>
      <c r="K112" s="117"/>
      <c r="L112" s="28" t="s">
        <v>7</v>
      </c>
      <c r="M112" s="28"/>
      <c r="N112" s="11" t="str">
        <f>+E111</f>
        <v>総務課</v>
      </c>
    </row>
    <row r="113" spans="1:15" ht="13.5" customHeight="1" outlineLevel="1">
      <c r="A113" s="315"/>
      <c r="B113" s="329"/>
      <c r="C113" s="385"/>
      <c r="D113" s="319" t="s">
        <v>622</v>
      </c>
      <c r="E113" s="323" t="s">
        <v>459</v>
      </c>
      <c r="F113" s="95">
        <v>235695</v>
      </c>
      <c r="G113" s="95">
        <v>199359</v>
      </c>
      <c r="H113" s="95"/>
      <c r="I113" s="30">
        <f t="shared" ref="I113:I114" si="46">+G113-F113</f>
        <v>-36336</v>
      </c>
      <c r="J113" s="160"/>
      <c r="K113" s="116"/>
      <c r="L113" s="28" t="s">
        <v>6</v>
      </c>
      <c r="M113" s="28"/>
      <c r="N113" s="11" t="str">
        <f>+E113</f>
        <v>管理課</v>
      </c>
      <c r="O113" s="11">
        <f>G113-K113</f>
        <v>199359</v>
      </c>
    </row>
    <row r="114" spans="1:15" ht="13.5" customHeight="1" outlineLevel="1">
      <c r="A114" s="316"/>
      <c r="B114" s="330"/>
      <c r="C114" s="386"/>
      <c r="D114" s="320"/>
      <c r="E114" s="324"/>
      <c r="F114" s="104">
        <v>235695</v>
      </c>
      <c r="G114" s="104">
        <v>199359</v>
      </c>
      <c r="H114" s="104"/>
      <c r="I114" s="31">
        <f t="shared" si="46"/>
        <v>-36336</v>
      </c>
      <c r="J114" s="161"/>
      <c r="K114" s="117"/>
      <c r="L114" s="28" t="s">
        <v>7</v>
      </c>
      <c r="M114" s="28"/>
      <c r="N114" s="11" t="str">
        <f>+E113</f>
        <v>管理課</v>
      </c>
    </row>
    <row r="115" spans="1:15" s="82" customFormat="1" ht="13.5" customHeight="1" outlineLevel="1">
      <c r="A115" s="315"/>
      <c r="B115" s="329"/>
      <c r="C115" s="385"/>
      <c r="D115" s="319" t="s">
        <v>623</v>
      </c>
      <c r="E115" s="323" t="s">
        <v>458</v>
      </c>
      <c r="F115" s="95">
        <v>9085</v>
      </c>
      <c r="G115" s="95">
        <v>8758</v>
      </c>
      <c r="H115" s="95"/>
      <c r="I115" s="30">
        <f t="shared" ref="I115:I124" si="47">+G115-F115</f>
        <v>-327</v>
      </c>
      <c r="J115" s="151"/>
      <c r="K115" s="116"/>
      <c r="L115" s="80" t="s">
        <v>6</v>
      </c>
      <c r="M115" s="80"/>
      <c r="N115" s="81" t="str">
        <f>+E115</f>
        <v>管理課（幼稚園）</v>
      </c>
      <c r="O115" s="81">
        <f>G115-K115</f>
        <v>8758</v>
      </c>
    </row>
    <row r="116" spans="1:15" s="82" customFormat="1" ht="13.5" customHeight="1" outlineLevel="1">
      <c r="A116" s="316"/>
      <c r="B116" s="330"/>
      <c r="C116" s="386"/>
      <c r="D116" s="320"/>
      <c r="E116" s="324"/>
      <c r="F116" s="104">
        <v>9085</v>
      </c>
      <c r="G116" s="104">
        <v>8758</v>
      </c>
      <c r="H116" s="104"/>
      <c r="I116" s="31">
        <f t="shared" si="47"/>
        <v>-327</v>
      </c>
      <c r="J116" s="152"/>
      <c r="K116" s="117"/>
      <c r="L116" s="80" t="s">
        <v>7</v>
      </c>
      <c r="M116" s="80"/>
      <c r="N116" s="81" t="str">
        <f>+E115</f>
        <v>管理課（幼稚園）</v>
      </c>
    </row>
    <row r="117" spans="1:15" s="82" customFormat="1" ht="13.5" customHeight="1" outlineLevel="1">
      <c r="A117" s="315"/>
      <c r="B117" s="329"/>
      <c r="C117" s="385"/>
      <c r="D117" s="319" t="s">
        <v>609</v>
      </c>
      <c r="E117" s="323" t="s">
        <v>18</v>
      </c>
      <c r="F117" s="95">
        <v>4545</v>
      </c>
      <c r="G117" s="95">
        <v>4537</v>
      </c>
      <c r="H117" s="95"/>
      <c r="I117" s="30">
        <f t="shared" ref="I117:I118" si="48">+G117-F117</f>
        <v>-8</v>
      </c>
      <c r="J117" s="151"/>
      <c r="K117" s="116"/>
      <c r="L117" s="80" t="s">
        <v>6</v>
      </c>
      <c r="M117" s="80"/>
      <c r="N117" s="81" t="str">
        <f>+E117</f>
        <v>こども家庭課</v>
      </c>
      <c r="O117" s="81">
        <f>G117-K117</f>
        <v>4537</v>
      </c>
    </row>
    <row r="118" spans="1:15" s="82" customFormat="1" ht="13.5" customHeight="1" outlineLevel="1">
      <c r="A118" s="316"/>
      <c r="B118" s="330"/>
      <c r="C118" s="386"/>
      <c r="D118" s="320"/>
      <c r="E118" s="324"/>
      <c r="F118" s="104">
        <v>4545</v>
      </c>
      <c r="G118" s="104">
        <v>4537</v>
      </c>
      <c r="H118" s="104"/>
      <c r="I118" s="31">
        <f t="shared" si="48"/>
        <v>-8</v>
      </c>
      <c r="J118" s="152"/>
      <c r="K118" s="117"/>
      <c r="L118" s="80" t="s">
        <v>7</v>
      </c>
      <c r="M118" s="80"/>
      <c r="N118" s="81" t="str">
        <f>+E117</f>
        <v>こども家庭課</v>
      </c>
    </row>
    <row r="119" spans="1:15" s="82" customFormat="1" ht="13.5" customHeight="1" outlineLevel="1">
      <c r="A119" s="315"/>
      <c r="B119" s="329"/>
      <c r="C119" s="385"/>
      <c r="D119" s="319" t="s">
        <v>624</v>
      </c>
      <c r="E119" s="323" t="s">
        <v>583</v>
      </c>
      <c r="F119" s="95">
        <v>22797</v>
      </c>
      <c r="G119" s="95">
        <v>20873</v>
      </c>
      <c r="H119" s="95"/>
      <c r="I119" s="30">
        <f>+G119-F119</f>
        <v>-1924</v>
      </c>
      <c r="J119" s="151"/>
      <c r="K119" s="116"/>
      <c r="L119" s="80" t="s">
        <v>6</v>
      </c>
      <c r="M119" s="80"/>
      <c r="N119" s="81" t="str">
        <f>+E119</f>
        <v>保育企画課</v>
      </c>
      <c r="O119" s="81">
        <f>G119-K119</f>
        <v>20873</v>
      </c>
    </row>
    <row r="120" spans="1:15" s="82" customFormat="1" ht="13.5" customHeight="1" outlineLevel="1">
      <c r="A120" s="316"/>
      <c r="B120" s="330"/>
      <c r="C120" s="386"/>
      <c r="D120" s="320"/>
      <c r="E120" s="324"/>
      <c r="F120" s="104">
        <v>22797</v>
      </c>
      <c r="G120" s="104">
        <v>20873</v>
      </c>
      <c r="H120" s="104"/>
      <c r="I120" s="31">
        <f>+G120-F120</f>
        <v>-1924</v>
      </c>
      <c r="J120" s="152"/>
      <c r="K120" s="117"/>
      <c r="L120" s="80" t="s">
        <v>7</v>
      </c>
      <c r="M120" s="80"/>
      <c r="N120" s="81" t="str">
        <f>+E119</f>
        <v>保育企画課</v>
      </c>
    </row>
    <row r="121" spans="1:15" s="82" customFormat="1" ht="13.5" customHeight="1" outlineLevel="1">
      <c r="A121" s="347"/>
      <c r="B121" s="329"/>
      <c r="C121" s="385"/>
      <c r="D121" s="319" t="s">
        <v>620</v>
      </c>
      <c r="E121" s="323" t="s">
        <v>541</v>
      </c>
      <c r="F121" s="95">
        <v>52626</v>
      </c>
      <c r="G121" s="95">
        <v>67322</v>
      </c>
      <c r="H121" s="95"/>
      <c r="I121" s="30">
        <f t="shared" si="47"/>
        <v>14696</v>
      </c>
      <c r="J121" s="151"/>
      <c r="K121" s="116"/>
      <c r="L121" s="80" t="s">
        <v>6</v>
      </c>
      <c r="M121" s="80"/>
      <c r="N121" s="81" t="str">
        <f>+E121</f>
        <v>こども相談センター</v>
      </c>
      <c r="O121" s="81">
        <f>G121-K121</f>
        <v>67322</v>
      </c>
    </row>
    <row r="122" spans="1:15" s="82" customFormat="1" ht="13.5" customHeight="1" outlineLevel="1">
      <c r="A122" s="348"/>
      <c r="B122" s="330"/>
      <c r="C122" s="386"/>
      <c r="D122" s="320"/>
      <c r="E122" s="324"/>
      <c r="F122" s="104">
        <v>52626</v>
      </c>
      <c r="G122" s="104">
        <v>67322</v>
      </c>
      <c r="H122" s="104"/>
      <c r="I122" s="31">
        <f t="shared" si="47"/>
        <v>14696</v>
      </c>
      <c r="J122" s="152"/>
      <c r="K122" s="117"/>
      <c r="L122" s="80" t="s">
        <v>7</v>
      </c>
      <c r="M122" s="80"/>
      <c r="N122" s="81" t="str">
        <f>+E121</f>
        <v>こども相談センター</v>
      </c>
    </row>
    <row r="123" spans="1:15" ht="15" customHeight="1">
      <c r="A123" s="315">
        <v>23</v>
      </c>
      <c r="B123" s="329" t="s">
        <v>196</v>
      </c>
      <c r="C123" s="385" t="s">
        <v>80</v>
      </c>
      <c r="D123" s="344" t="s">
        <v>602</v>
      </c>
      <c r="E123" s="387" t="s">
        <v>18</v>
      </c>
      <c r="F123" s="95">
        <v>0</v>
      </c>
      <c r="G123" s="95">
        <v>87424</v>
      </c>
      <c r="H123" s="95"/>
      <c r="I123" s="30">
        <f t="shared" si="47"/>
        <v>87424</v>
      </c>
      <c r="J123" s="313"/>
      <c r="K123" s="35"/>
      <c r="L123" s="28" t="s">
        <v>6</v>
      </c>
      <c r="M123" s="28"/>
      <c r="N123" s="11" t="str">
        <f>+E123</f>
        <v>こども家庭課</v>
      </c>
      <c r="O123" s="11">
        <f>G123-K123</f>
        <v>87424</v>
      </c>
    </row>
    <row r="124" spans="1:15" ht="15" customHeight="1">
      <c r="A124" s="316"/>
      <c r="B124" s="330"/>
      <c r="C124" s="386"/>
      <c r="D124" s="344"/>
      <c r="E124" s="358"/>
      <c r="F124" s="104">
        <v>0</v>
      </c>
      <c r="G124" s="104">
        <v>84752</v>
      </c>
      <c r="H124" s="104"/>
      <c r="I124" s="31">
        <f t="shared" si="47"/>
        <v>84752</v>
      </c>
      <c r="J124" s="314"/>
      <c r="K124" s="34"/>
      <c r="L124" s="28" t="s">
        <v>7</v>
      </c>
      <c r="M124" s="28"/>
      <c r="N124" s="11" t="str">
        <f>+E123</f>
        <v>こども家庭課</v>
      </c>
    </row>
    <row r="125" spans="1:15" ht="15" customHeight="1">
      <c r="A125" s="315">
        <v>24</v>
      </c>
      <c r="B125" s="329" t="s">
        <v>221</v>
      </c>
      <c r="C125" s="385" t="s">
        <v>80</v>
      </c>
      <c r="D125" s="344" t="s">
        <v>402</v>
      </c>
      <c r="E125" s="387" t="s">
        <v>18</v>
      </c>
      <c r="F125" s="95">
        <v>56533</v>
      </c>
      <c r="G125" s="95">
        <v>49053</v>
      </c>
      <c r="H125" s="95"/>
      <c r="I125" s="30">
        <f t="shared" si="42"/>
        <v>-7480</v>
      </c>
      <c r="J125" s="313"/>
      <c r="K125" s="35"/>
      <c r="L125" s="28" t="s">
        <v>6</v>
      </c>
      <c r="M125" s="28"/>
      <c r="N125" s="11" t="str">
        <f>+E125</f>
        <v>こども家庭課</v>
      </c>
      <c r="O125" s="11">
        <f>G125-K125</f>
        <v>49053</v>
      </c>
    </row>
    <row r="126" spans="1:15" ht="15" customHeight="1">
      <c r="A126" s="316"/>
      <c r="B126" s="330"/>
      <c r="C126" s="386"/>
      <c r="D126" s="344"/>
      <c r="E126" s="358"/>
      <c r="F126" s="104">
        <v>56533</v>
      </c>
      <c r="G126" s="104">
        <v>49053</v>
      </c>
      <c r="H126" s="104"/>
      <c r="I126" s="31">
        <f t="shared" si="42"/>
        <v>-7480</v>
      </c>
      <c r="J126" s="314"/>
      <c r="K126" s="34"/>
      <c r="L126" s="28" t="s">
        <v>7</v>
      </c>
      <c r="M126" s="28"/>
      <c r="N126" s="11" t="str">
        <f>+E125</f>
        <v>こども家庭課</v>
      </c>
    </row>
    <row r="127" spans="1:15" ht="15" customHeight="1">
      <c r="A127" s="315">
        <v>25</v>
      </c>
      <c r="B127" s="329" t="s">
        <v>308</v>
      </c>
      <c r="C127" s="345" t="s">
        <v>80</v>
      </c>
      <c r="D127" s="319" t="s">
        <v>280</v>
      </c>
      <c r="E127" s="323" t="s">
        <v>18</v>
      </c>
      <c r="F127" s="95">
        <v>4229</v>
      </c>
      <c r="G127" s="95">
        <v>4229</v>
      </c>
      <c r="H127" s="95"/>
      <c r="I127" s="30">
        <f t="shared" ref="I127:I128" si="49">+G127-F127</f>
        <v>0</v>
      </c>
      <c r="J127" s="313" t="s">
        <v>11</v>
      </c>
      <c r="K127" s="116"/>
      <c r="L127" s="28" t="s">
        <v>6</v>
      </c>
      <c r="M127" s="28"/>
      <c r="N127" s="11" t="str">
        <f>+E127</f>
        <v>こども家庭課</v>
      </c>
      <c r="O127" s="11">
        <f>G127-K127</f>
        <v>4229</v>
      </c>
    </row>
    <row r="128" spans="1:15" ht="15" customHeight="1">
      <c r="A128" s="316"/>
      <c r="B128" s="330"/>
      <c r="C128" s="346"/>
      <c r="D128" s="320"/>
      <c r="E128" s="324"/>
      <c r="F128" s="111">
        <v>4229</v>
      </c>
      <c r="G128" s="111">
        <v>4229</v>
      </c>
      <c r="H128" s="111"/>
      <c r="I128" s="31">
        <f t="shared" si="49"/>
        <v>0</v>
      </c>
      <c r="J128" s="314"/>
      <c r="K128" s="117"/>
      <c r="L128" s="28" t="s">
        <v>7</v>
      </c>
      <c r="M128" s="28"/>
      <c r="N128" s="11" t="str">
        <f>+E127</f>
        <v>こども家庭課</v>
      </c>
    </row>
    <row r="129" spans="1:15" ht="15" customHeight="1">
      <c r="A129" s="327">
        <v>26</v>
      </c>
      <c r="B129" s="329" t="s">
        <v>196</v>
      </c>
      <c r="C129" s="352" t="s">
        <v>399</v>
      </c>
      <c r="D129" s="319" t="s">
        <v>605</v>
      </c>
      <c r="E129" s="323" t="s">
        <v>203</v>
      </c>
      <c r="F129" s="105">
        <v>0</v>
      </c>
      <c r="G129" s="105">
        <v>754</v>
      </c>
      <c r="H129" s="105"/>
      <c r="I129" s="30">
        <f t="shared" ref="I129:I130" si="50">+G129-F129</f>
        <v>754</v>
      </c>
      <c r="J129" s="121"/>
      <c r="K129" s="122"/>
      <c r="L129" s="28" t="s">
        <v>6</v>
      </c>
      <c r="M129" s="28"/>
      <c r="N129" s="11" t="str">
        <f>+E129</f>
        <v>総務課</v>
      </c>
      <c r="O129" s="11">
        <f>G129-K129</f>
        <v>754</v>
      </c>
    </row>
    <row r="130" spans="1:15" ht="15" customHeight="1">
      <c r="A130" s="328"/>
      <c r="B130" s="330"/>
      <c r="C130" s="353"/>
      <c r="D130" s="320"/>
      <c r="E130" s="324"/>
      <c r="F130" s="104">
        <v>0</v>
      </c>
      <c r="G130" s="104">
        <v>754</v>
      </c>
      <c r="H130" s="104"/>
      <c r="I130" s="31">
        <f t="shared" si="50"/>
        <v>754</v>
      </c>
      <c r="J130" s="123"/>
      <c r="K130" s="124"/>
      <c r="L130" s="28" t="s">
        <v>7</v>
      </c>
      <c r="M130" s="28"/>
      <c r="N130" s="11" t="str">
        <f>+E129</f>
        <v>総務課</v>
      </c>
    </row>
    <row r="131" spans="1:15" ht="15" customHeight="1">
      <c r="A131" s="315">
        <v>27</v>
      </c>
      <c r="B131" s="329" t="s">
        <v>196</v>
      </c>
      <c r="C131" s="352" t="s">
        <v>399</v>
      </c>
      <c r="D131" s="319" t="s">
        <v>412</v>
      </c>
      <c r="E131" s="323" t="s">
        <v>574</v>
      </c>
      <c r="F131" s="105">
        <v>1870</v>
      </c>
      <c r="G131" s="105">
        <v>31907</v>
      </c>
      <c r="H131" s="105"/>
      <c r="I131" s="30">
        <f t="shared" ref="I131:I132" si="51">+G131-F131</f>
        <v>30037</v>
      </c>
      <c r="J131" s="121"/>
      <c r="K131" s="122"/>
      <c r="L131" s="28" t="s">
        <v>6</v>
      </c>
      <c r="M131" s="28"/>
      <c r="N131" s="11" t="str">
        <f>+E131</f>
        <v>経理課</v>
      </c>
      <c r="O131" s="11">
        <f>G131-K131</f>
        <v>31907</v>
      </c>
    </row>
    <row r="132" spans="1:15" ht="15" customHeight="1">
      <c r="A132" s="316"/>
      <c r="B132" s="330"/>
      <c r="C132" s="353"/>
      <c r="D132" s="320"/>
      <c r="E132" s="324"/>
      <c r="F132" s="97">
        <v>1870</v>
      </c>
      <c r="G132" s="97">
        <v>31907</v>
      </c>
      <c r="H132" s="97"/>
      <c r="I132" s="31">
        <f t="shared" si="51"/>
        <v>30037</v>
      </c>
      <c r="J132" s="123"/>
      <c r="K132" s="124"/>
      <c r="L132" s="28" t="s">
        <v>7</v>
      </c>
      <c r="M132" s="28"/>
      <c r="N132" s="11" t="str">
        <f>+E131</f>
        <v>経理課</v>
      </c>
    </row>
    <row r="133" spans="1:15" ht="15" customHeight="1">
      <c r="A133" s="315">
        <v>28</v>
      </c>
      <c r="B133" s="329" t="s">
        <v>196</v>
      </c>
      <c r="C133" s="352" t="s">
        <v>399</v>
      </c>
      <c r="D133" s="319" t="s">
        <v>584</v>
      </c>
      <c r="E133" s="323" t="s">
        <v>271</v>
      </c>
      <c r="F133" s="105">
        <v>681</v>
      </c>
      <c r="G133" s="105">
        <v>55305</v>
      </c>
      <c r="H133" s="105"/>
      <c r="I133" s="30">
        <f t="shared" ref="I133:I134" si="52">+G133-F133</f>
        <v>54624</v>
      </c>
      <c r="J133" s="121"/>
      <c r="K133" s="122"/>
      <c r="L133" s="28" t="s">
        <v>6</v>
      </c>
      <c r="M133" s="28"/>
      <c r="N133" s="11" t="str">
        <f>+E133</f>
        <v>保育・幼児教育センター</v>
      </c>
      <c r="O133" s="11">
        <f>G133-K133</f>
        <v>55305</v>
      </c>
    </row>
    <row r="134" spans="1:15" ht="15" customHeight="1">
      <c r="A134" s="316"/>
      <c r="B134" s="330"/>
      <c r="C134" s="353"/>
      <c r="D134" s="320"/>
      <c r="E134" s="324"/>
      <c r="F134" s="97">
        <v>681</v>
      </c>
      <c r="G134" s="97">
        <v>6305</v>
      </c>
      <c r="H134" s="97"/>
      <c r="I134" s="31">
        <f t="shared" si="52"/>
        <v>5624</v>
      </c>
      <c r="J134" s="123"/>
      <c r="K134" s="124"/>
      <c r="L134" s="28" t="s">
        <v>7</v>
      </c>
      <c r="M134" s="28"/>
      <c r="N134" s="11" t="str">
        <f>+E133</f>
        <v>保育・幼児教育センター</v>
      </c>
    </row>
    <row r="135" spans="1:15" ht="15" customHeight="1">
      <c r="A135" s="315">
        <v>29</v>
      </c>
      <c r="B135" s="329" t="s">
        <v>221</v>
      </c>
      <c r="C135" s="404" t="s">
        <v>93</v>
      </c>
      <c r="D135" s="319" t="s">
        <v>169</v>
      </c>
      <c r="E135" s="349" t="s">
        <v>574</v>
      </c>
      <c r="F135" s="95">
        <v>16290</v>
      </c>
      <c r="G135" s="95">
        <v>16613</v>
      </c>
      <c r="H135" s="95"/>
      <c r="I135" s="30">
        <f t="shared" ref="I135:I138" si="53">+G135-F135</f>
        <v>323</v>
      </c>
      <c r="J135" s="121"/>
      <c r="K135" s="122"/>
      <c r="L135" s="28" t="s">
        <v>6</v>
      </c>
      <c r="M135" s="28"/>
      <c r="N135" s="11" t="str">
        <f>+E135</f>
        <v>経理課</v>
      </c>
      <c r="O135" s="11">
        <f>G135-K135</f>
        <v>16613</v>
      </c>
    </row>
    <row r="136" spans="1:15" ht="15" customHeight="1">
      <c r="A136" s="316"/>
      <c r="B136" s="330"/>
      <c r="C136" s="353"/>
      <c r="D136" s="320"/>
      <c r="E136" s="324"/>
      <c r="F136" s="104">
        <v>3437</v>
      </c>
      <c r="G136" s="104">
        <v>7731</v>
      </c>
      <c r="H136" s="104"/>
      <c r="I136" s="36">
        <f t="shared" si="53"/>
        <v>4294</v>
      </c>
      <c r="J136" s="123"/>
      <c r="K136" s="124"/>
      <c r="L136" s="28" t="s">
        <v>7</v>
      </c>
      <c r="M136" s="28"/>
      <c r="N136" s="11" t="str">
        <f>+E135</f>
        <v>経理課</v>
      </c>
    </row>
    <row r="137" spans="1:15" ht="15" customHeight="1">
      <c r="A137" s="315">
        <v>30</v>
      </c>
      <c r="B137" s="329" t="s">
        <v>221</v>
      </c>
      <c r="C137" s="352" t="s">
        <v>93</v>
      </c>
      <c r="D137" s="319" t="s">
        <v>53</v>
      </c>
      <c r="E137" s="323" t="s">
        <v>574</v>
      </c>
      <c r="F137" s="95">
        <v>28472</v>
      </c>
      <c r="G137" s="95">
        <v>23745</v>
      </c>
      <c r="H137" s="95"/>
      <c r="I137" s="30">
        <f t="shared" si="53"/>
        <v>-4727</v>
      </c>
      <c r="J137" s="121"/>
      <c r="K137" s="122"/>
      <c r="L137" s="28" t="s">
        <v>6</v>
      </c>
      <c r="M137" s="28"/>
      <c r="N137" s="11" t="str">
        <f>+E137</f>
        <v>経理課</v>
      </c>
      <c r="O137" s="11">
        <f>G137-K137</f>
        <v>23745</v>
      </c>
    </row>
    <row r="138" spans="1:15" ht="15" customHeight="1">
      <c r="A138" s="316"/>
      <c r="B138" s="330"/>
      <c r="C138" s="353"/>
      <c r="D138" s="320"/>
      <c r="E138" s="324"/>
      <c r="F138" s="106">
        <v>28472</v>
      </c>
      <c r="G138" s="106">
        <v>23745</v>
      </c>
      <c r="H138" s="106"/>
      <c r="I138" s="31">
        <f t="shared" si="53"/>
        <v>-4727</v>
      </c>
      <c r="J138" s="123"/>
      <c r="K138" s="124"/>
      <c r="L138" s="28" t="s">
        <v>7</v>
      </c>
      <c r="M138" s="28"/>
      <c r="N138" s="11" t="str">
        <f>+E137</f>
        <v>経理課</v>
      </c>
    </row>
    <row r="139" spans="1:15" ht="23.25" customHeight="1">
      <c r="A139" s="315">
        <v>31</v>
      </c>
      <c r="B139" s="329" t="s">
        <v>196</v>
      </c>
      <c r="C139" s="352" t="s">
        <v>554</v>
      </c>
      <c r="D139" s="352" t="s">
        <v>553</v>
      </c>
      <c r="E139" s="323" t="s">
        <v>544</v>
      </c>
      <c r="F139" s="95">
        <v>153200</v>
      </c>
      <c r="G139" s="95">
        <v>143100</v>
      </c>
      <c r="H139" s="95"/>
      <c r="I139" s="30">
        <f t="shared" ref="I139:I140" si="54">+G139-F139</f>
        <v>-10100</v>
      </c>
      <c r="J139" s="121"/>
      <c r="K139" s="122"/>
      <c r="L139" s="28" t="s">
        <v>6</v>
      </c>
      <c r="M139" s="28"/>
      <c r="N139" s="11" t="str">
        <f>+E139</f>
        <v>保育企画課</v>
      </c>
      <c r="O139" s="11">
        <f>G139-K139</f>
        <v>143100</v>
      </c>
    </row>
    <row r="140" spans="1:15" ht="23.25" customHeight="1">
      <c r="A140" s="316"/>
      <c r="B140" s="330"/>
      <c r="C140" s="353"/>
      <c r="D140" s="353"/>
      <c r="E140" s="324"/>
      <c r="F140" s="106">
        <v>76600</v>
      </c>
      <c r="G140" s="106">
        <v>71550</v>
      </c>
      <c r="H140" s="106"/>
      <c r="I140" s="31">
        <f t="shared" si="54"/>
        <v>-5050</v>
      </c>
      <c r="J140" s="123"/>
      <c r="K140" s="124"/>
      <c r="L140" s="28" t="s">
        <v>7</v>
      </c>
      <c r="M140" s="28"/>
      <c r="N140" s="11" t="str">
        <f>+E139</f>
        <v>保育企画課</v>
      </c>
    </row>
    <row r="141" spans="1:15" ht="15" customHeight="1">
      <c r="A141" s="315">
        <v>32</v>
      </c>
      <c r="B141" s="329" t="s">
        <v>221</v>
      </c>
      <c r="C141" s="385" t="s">
        <v>76</v>
      </c>
      <c r="D141" s="344" t="s">
        <v>121</v>
      </c>
      <c r="E141" s="357" t="s">
        <v>272</v>
      </c>
      <c r="F141" s="95">
        <f t="shared" ref="F141:I142" si="55">F143+F153+F145+F147+F149+F151</f>
        <v>267296</v>
      </c>
      <c r="G141" s="95">
        <f>G143+G153+G145+G147+G149+G151</f>
        <v>315887</v>
      </c>
      <c r="H141" s="95">
        <f t="shared" si="55"/>
        <v>0</v>
      </c>
      <c r="I141" s="29">
        <f t="shared" si="55"/>
        <v>48591</v>
      </c>
      <c r="J141" s="313" t="s">
        <v>11</v>
      </c>
      <c r="K141" s="116"/>
      <c r="L141" s="28"/>
      <c r="M141" s="28"/>
      <c r="N141" s="11" t="str">
        <f>+E141</f>
        <v>管理課（幼稚園）他</v>
      </c>
      <c r="O141" s="11">
        <f>G141-K141</f>
        <v>315887</v>
      </c>
    </row>
    <row r="142" spans="1:15" ht="15" customHeight="1">
      <c r="A142" s="316"/>
      <c r="B142" s="330"/>
      <c r="C142" s="386"/>
      <c r="D142" s="344"/>
      <c r="E142" s="358"/>
      <c r="F142" s="104">
        <f t="shared" si="55"/>
        <v>246676</v>
      </c>
      <c r="G142" s="104">
        <f t="shared" si="55"/>
        <v>291723</v>
      </c>
      <c r="H142" s="104">
        <f t="shared" si="55"/>
        <v>0</v>
      </c>
      <c r="I142" s="31">
        <f t="shared" si="55"/>
        <v>45047</v>
      </c>
      <c r="J142" s="314"/>
      <c r="K142" s="117"/>
      <c r="L142" s="28"/>
      <c r="M142" s="28"/>
      <c r="N142" s="11" t="str">
        <f>+E141</f>
        <v>管理課（幼稚園）他</v>
      </c>
    </row>
    <row r="143" spans="1:15" ht="13.5" customHeight="1" outlineLevel="1">
      <c r="A143" s="381" t="s">
        <v>695</v>
      </c>
      <c r="B143" s="329"/>
      <c r="C143" s="352"/>
      <c r="D143" s="319" t="s">
        <v>122</v>
      </c>
      <c r="E143" s="323" t="s">
        <v>270</v>
      </c>
      <c r="F143" s="105">
        <v>701</v>
      </c>
      <c r="G143" s="105">
        <v>616</v>
      </c>
      <c r="H143" s="105"/>
      <c r="I143" s="30">
        <f t="shared" ref="I143:I146" si="56">+G143-F143</f>
        <v>-85</v>
      </c>
      <c r="J143" s="313" t="s">
        <v>11</v>
      </c>
      <c r="K143" s="116"/>
      <c r="L143" s="28" t="s">
        <v>6</v>
      </c>
      <c r="M143" s="28"/>
      <c r="N143" s="11" t="str">
        <f>+E143</f>
        <v>管理課（幼稚園）</v>
      </c>
      <c r="O143" s="11">
        <f>G143-K143</f>
        <v>616</v>
      </c>
    </row>
    <row r="144" spans="1:15" ht="13.5" customHeight="1" outlineLevel="1">
      <c r="A144" s="382"/>
      <c r="B144" s="330"/>
      <c r="C144" s="353"/>
      <c r="D144" s="320"/>
      <c r="E144" s="324"/>
      <c r="F144" s="97">
        <v>701</v>
      </c>
      <c r="G144" s="97">
        <v>616</v>
      </c>
      <c r="H144" s="97"/>
      <c r="I144" s="36">
        <f t="shared" si="56"/>
        <v>-85</v>
      </c>
      <c r="J144" s="314"/>
      <c r="K144" s="117"/>
      <c r="L144" s="28" t="s">
        <v>7</v>
      </c>
      <c r="M144" s="28"/>
      <c r="N144" s="11" t="str">
        <f>+E143</f>
        <v>管理課（幼稚園）</v>
      </c>
    </row>
    <row r="145" spans="1:15" ht="13.5" customHeight="1" outlineLevel="1">
      <c r="A145" s="381" t="s">
        <v>696</v>
      </c>
      <c r="B145" s="329"/>
      <c r="C145" s="352"/>
      <c r="D145" s="319" t="s">
        <v>206</v>
      </c>
      <c r="E145" s="323" t="s">
        <v>205</v>
      </c>
      <c r="F145" s="95">
        <v>221346</v>
      </c>
      <c r="G145" s="95">
        <v>262911</v>
      </c>
      <c r="H145" s="95"/>
      <c r="I145" s="30">
        <f t="shared" si="56"/>
        <v>41565</v>
      </c>
      <c r="J145" s="313"/>
      <c r="K145" s="116"/>
      <c r="L145" s="28" t="s">
        <v>6</v>
      </c>
      <c r="M145" s="28"/>
      <c r="N145" s="11" t="str">
        <f>+E145</f>
        <v>総務課</v>
      </c>
      <c r="O145" s="11">
        <f>G145-K145</f>
        <v>262911</v>
      </c>
    </row>
    <row r="146" spans="1:15" ht="13.5" customHeight="1" outlineLevel="1">
      <c r="A146" s="382"/>
      <c r="B146" s="330"/>
      <c r="C146" s="353"/>
      <c r="D146" s="320"/>
      <c r="E146" s="324"/>
      <c r="F146" s="106">
        <v>221346</v>
      </c>
      <c r="G146" s="106">
        <v>262911</v>
      </c>
      <c r="H146" s="106"/>
      <c r="I146" s="36">
        <f t="shared" si="56"/>
        <v>41565</v>
      </c>
      <c r="J146" s="314"/>
      <c r="K146" s="117"/>
      <c r="L146" s="28" t="s">
        <v>7</v>
      </c>
      <c r="M146" s="28"/>
      <c r="N146" s="11" t="str">
        <f>+E145</f>
        <v>総務課</v>
      </c>
    </row>
    <row r="147" spans="1:15" ht="12.75" customHeight="1" outlineLevel="1">
      <c r="A147" s="381" t="s">
        <v>697</v>
      </c>
      <c r="B147" s="329"/>
      <c r="C147" s="352"/>
      <c r="D147" s="319" t="s">
        <v>577</v>
      </c>
      <c r="E147" s="323" t="s">
        <v>574</v>
      </c>
      <c r="F147" s="95">
        <v>42681</v>
      </c>
      <c r="G147" s="95">
        <v>49193</v>
      </c>
      <c r="H147" s="95"/>
      <c r="I147" s="30">
        <f t="shared" ref="I147:I148" si="57">+G147-F147</f>
        <v>6512</v>
      </c>
      <c r="J147" s="125"/>
      <c r="K147" s="126"/>
      <c r="L147" s="28" t="s">
        <v>6</v>
      </c>
      <c r="M147" s="28"/>
      <c r="N147" s="11" t="str">
        <f>+E147</f>
        <v>経理課</v>
      </c>
      <c r="O147" s="11">
        <f>G147-K147</f>
        <v>49193</v>
      </c>
    </row>
    <row r="148" spans="1:15" ht="12.75" customHeight="1" outlineLevel="1">
      <c r="A148" s="382"/>
      <c r="B148" s="330"/>
      <c r="C148" s="353"/>
      <c r="D148" s="320"/>
      <c r="E148" s="324"/>
      <c r="F148" s="104">
        <v>22061</v>
      </c>
      <c r="G148" s="104">
        <v>25029</v>
      </c>
      <c r="H148" s="104"/>
      <c r="I148" s="36">
        <f t="shared" si="57"/>
        <v>2968</v>
      </c>
      <c r="J148" s="125"/>
      <c r="K148" s="126"/>
      <c r="L148" s="28" t="s">
        <v>7</v>
      </c>
      <c r="M148" s="28"/>
      <c r="N148" s="11" t="str">
        <f>+E147</f>
        <v>経理課</v>
      </c>
    </row>
    <row r="149" spans="1:15" ht="12.75" customHeight="1" outlineLevel="1">
      <c r="A149" s="381" t="s">
        <v>698</v>
      </c>
      <c r="B149" s="329"/>
      <c r="C149" s="352"/>
      <c r="D149" s="319" t="s">
        <v>578</v>
      </c>
      <c r="E149" s="323" t="s">
        <v>573</v>
      </c>
      <c r="F149" s="95">
        <v>362</v>
      </c>
      <c r="G149" s="95">
        <v>327</v>
      </c>
      <c r="H149" s="95"/>
      <c r="I149" s="30">
        <f t="shared" ref="I149:I150" si="58">+G149-F149</f>
        <v>-35</v>
      </c>
      <c r="J149" s="125"/>
      <c r="K149" s="126"/>
      <c r="L149" s="28" t="s">
        <v>6</v>
      </c>
      <c r="M149" s="28"/>
      <c r="N149" s="11" t="str">
        <f>+E149</f>
        <v>企画課</v>
      </c>
      <c r="O149" s="11">
        <f>G149-K149</f>
        <v>327</v>
      </c>
    </row>
    <row r="150" spans="1:15" ht="12.75" customHeight="1" outlineLevel="1">
      <c r="A150" s="382"/>
      <c r="B150" s="330"/>
      <c r="C150" s="353"/>
      <c r="D150" s="320"/>
      <c r="E150" s="324"/>
      <c r="F150" s="104">
        <v>362</v>
      </c>
      <c r="G150" s="104">
        <v>327</v>
      </c>
      <c r="H150" s="104"/>
      <c r="I150" s="36">
        <f t="shared" si="58"/>
        <v>-35</v>
      </c>
      <c r="J150" s="125"/>
      <c r="K150" s="126"/>
      <c r="L150" s="28" t="s">
        <v>7</v>
      </c>
      <c r="M150" s="28"/>
      <c r="N150" s="11" t="str">
        <f>+E149</f>
        <v>企画課</v>
      </c>
    </row>
    <row r="151" spans="1:15" ht="13.5" customHeight="1" outlineLevel="1">
      <c r="A151" s="381" t="s">
        <v>699</v>
      </c>
      <c r="B151" s="329"/>
      <c r="C151" s="352"/>
      <c r="D151" s="319" t="s">
        <v>123</v>
      </c>
      <c r="E151" s="323" t="s">
        <v>18</v>
      </c>
      <c r="F151" s="105">
        <v>848</v>
      </c>
      <c r="G151" s="105">
        <v>2840</v>
      </c>
      <c r="H151" s="105"/>
      <c r="I151" s="30">
        <f t="shared" ref="I151:I154" si="59">+G151-F151</f>
        <v>1992</v>
      </c>
      <c r="J151" s="313" t="s">
        <v>11</v>
      </c>
      <c r="K151" s="116"/>
      <c r="L151" s="28" t="s">
        <v>6</v>
      </c>
      <c r="M151" s="28"/>
      <c r="N151" s="11" t="str">
        <f>+E151</f>
        <v>こども家庭課</v>
      </c>
      <c r="O151" s="11">
        <f>G151-K151</f>
        <v>2840</v>
      </c>
    </row>
    <row r="152" spans="1:15" ht="13.5" customHeight="1" outlineLevel="1">
      <c r="A152" s="382"/>
      <c r="B152" s="330"/>
      <c r="C152" s="353"/>
      <c r="D152" s="320"/>
      <c r="E152" s="324"/>
      <c r="F152" s="97">
        <v>848</v>
      </c>
      <c r="G152" s="97">
        <v>2840</v>
      </c>
      <c r="H152" s="97"/>
      <c r="I152" s="36">
        <f t="shared" si="59"/>
        <v>1992</v>
      </c>
      <c r="J152" s="314"/>
      <c r="K152" s="117"/>
      <c r="L152" s="28" t="s">
        <v>7</v>
      </c>
      <c r="M152" s="28"/>
      <c r="N152" s="11" t="str">
        <f>+E151</f>
        <v>こども家庭課</v>
      </c>
    </row>
    <row r="153" spans="1:15" s="82" customFormat="1" ht="13.5" customHeight="1" outlineLevel="1">
      <c r="A153" s="383"/>
      <c r="B153" s="329"/>
      <c r="C153" s="352"/>
      <c r="D153" s="319" t="s">
        <v>529</v>
      </c>
      <c r="E153" s="323" t="s">
        <v>205</v>
      </c>
      <c r="F153" s="105">
        <v>1358</v>
      </c>
      <c r="G153" s="105">
        <v>0</v>
      </c>
      <c r="H153" s="105"/>
      <c r="I153" s="30">
        <f t="shared" si="59"/>
        <v>-1358</v>
      </c>
      <c r="J153" s="313" t="s">
        <v>11</v>
      </c>
      <c r="K153" s="116"/>
      <c r="L153" s="80" t="s">
        <v>6</v>
      </c>
      <c r="M153" s="80"/>
      <c r="N153" s="81" t="str">
        <f>+E153</f>
        <v>総務課</v>
      </c>
      <c r="O153" s="81">
        <f>G153-K153</f>
        <v>0</v>
      </c>
    </row>
    <row r="154" spans="1:15" s="82" customFormat="1" ht="13.5" customHeight="1" outlineLevel="1">
      <c r="A154" s="384"/>
      <c r="B154" s="330"/>
      <c r="C154" s="353"/>
      <c r="D154" s="320"/>
      <c r="E154" s="324"/>
      <c r="F154" s="97">
        <v>1358</v>
      </c>
      <c r="G154" s="97">
        <v>0</v>
      </c>
      <c r="H154" s="97"/>
      <c r="I154" s="36">
        <f t="shared" si="59"/>
        <v>-1358</v>
      </c>
      <c r="J154" s="314"/>
      <c r="K154" s="117"/>
      <c r="L154" s="80" t="s">
        <v>7</v>
      </c>
      <c r="M154" s="80"/>
      <c r="N154" s="81" t="str">
        <f>+E153</f>
        <v>総務課</v>
      </c>
    </row>
    <row r="155" spans="1:15" ht="15" customHeight="1">
      <c r="A155" s="361" t="s">
        <v>146</v>
      </c>
      <c r="B155" s="332" t="s">
        <v>308</v>
      </c>
      <c r="C155" s="333" t="s">
        <v>599</v>
      </c>
      <c r="D155" s="333" t="s">
        <v>599</v>
      </c>
      <c r="E155" s="323" t="s">
        <v>574</v>
      </c>
      <c r="F155" s="95">
        <v>1816274</v>
      </c>
      <c r="G155" s="95">
        <v>2119335</v>
      </c>
      <c r="H155" s="95"/>
      <c r="I155" s="30">
        <f>+G155-F155</f>
        <v>303061</v>
      </c>
      <c r="J155" s="313" t="s">
        <v>11</v>
      </c>
      <c r="K155" s="116"/>
      <c r="L155" s="28" t="s">
        <v>6</v>
      </c>
      <c r="M155" s="28"/>
      <c r="N155" s="11" t="str">
        <f>+E155</f>
        <v>経理課</v>
      </c>
      <c r="O155" s="11">
        <f>G155-K155</f>
        <v>2119335</v>
      </c>
    </row>
    <row r="156" spans="1:15" ht="15" customHeight="1">
      <c r="A156" s="316"/>
      <c r="B156" s="330"/>
      <c r="C156" s="320"/>
      <c r="D156" s="320"/>
      <c r="E156" s="324"/>
      <c r="F156" s="106">
        <v>1816274</v>
      </c>
      <c r="G156" s="106">
        <v>2119335</v>
      </c>
      <c r="H156" s="106"/>
      <c r="I156" s="31">
        <f>+G156-F156</f>
        <v>303061</v>
      </c>
      <c r="J156" s="314"/>
      <c r="K156" s="117"/>
      <c r="L156" s="28" t="s">
        <v>7</v>
      </c>
      <c r="M156" s="28"/>
      <c r="N156" s="11" t="str">
        <f>+E155</f>
        <v>経理課</v>
      </c>
    </row>
    <row r="157" spans="1:15" ht="15" customHeight="1">
      <c r="A157" s="338" t="s">
        <v>222</v>
      </c>
      <c r="B157" s="339"/>
      <c r="C157" s="339"/>
      <c r="D157" s="339"/>
      <c r="E157" s="340"/>
      <c r="F157" s="95">
        <f>SUMIF($L$13:$L$156,$L157,F13:F156)</f>
        <v>4296957</v>
      </c>
      <c r="G157" s="95">
        <f>SUMIF($L$13:$L$156,$L157,G13:G156)</f>
        <v>5163579</v>
      </c>
      <c r="H157" s="95">
        <f>SUMIF($L$13:$L$156,$L157,H13:H156)</f>
        <v>0</v>
      </c>
      <c r="I157" s="29">
        <f>SUMIF($L$13:$L$156,$L157,I13:I156)</f>
        <v>866622</v>
      </c>
      <c r="J157" s="313" t="s">
        <v>755</v>
      </c>
      <c r="K157" s="33">
        <f>SUMIF($L$13:$L$156,$L157,K13:K156)</f>
        <v>927571</v>
      </c>
      <c r="L157" s="28" t="s">
        <v>6</v>
      </c>
      <c r="M157" s="28"/>
      <c r="N157" s="11">
        <f>+E157</f>
        <v>0</v>
      </c>
      <c r="O157" s="11">
        <f>G157-K157</f>
        <v>4236008</v>
      </c>
    </row>
    <row r="158" spans="1:15" ht="15" customHeight="1">
      <c r="A158" s="341"/>
      <c r="B158" s="342"/>
      <c r="C158" s="342"/>
      <c r="D158" s="342"/>
      <c r="E158" s="343"/>
      <c r="F158" s="104">
        <f>SUMIF($L$13:$L$156,$L158,F13:F156)</f>
        <v>3955492</v>
      </c>
      <c r="G158" s="104">
        <f>SUMIF($L$13:$L$156,$L158,G13:G156)</f>
        <v>4671034</v>
      </c>
      <c r="H158" s="104">
        <f>SUMIF($L$13:$L$156,$L158,H13:H156)</f>
        <v>0</v>
      </c>
      <c r="I158" s="31">
        <f>SUMIF($L$13:$L$156,$L158,I13:I156)</f>
        <v>715542</v>
      </c>
      <c r="J158" s="314"/>
      <c r="K158" s="37">
        <f>SUMIF($L$13:$L$156,$L158,K13:K156)</f>
        <v>792044</v>
      </c>
      <c r="L158" s="28" t="s">
        <v>7</v>
      </c>
      <c r="M158" s="28"/>
      <c r="N158" s="11">
        <f>+E157</f>
        <v>0</v>
      </c>
    </row>
    <row r="159" spans="1:15" ht="15" customHeight="1">
      <c r="A159" s="361">
        <v>216</v>
      </c>
      <c r="B159" s="332" t="s">
        <v>736</v>
      </c>
      <c r="C159" s="333" t="s">
        <v>55</v>
      </c>
      <c r="D159" s="333" t="s">
        <v>55</v>
      </c>
      <c r="E159" s="323" t="s">
        <v>574</v>
      </c>
      <c r="F159" s="95">
        <v>5041</v>
      </c>
      <c r="G159" s="95">
        <v>27559</v>
      </c>
      <c r="H159" s="95"/>
      <c r="I159" s="30">
        <f>+G159-F159</f>
        <v>22518</v>
      </c>
      <c r="J159" s="313" t="s">
        <v>11</v>
      </c>
      <c r="K159" s="116"/>
      <c r="L159" s="28" t="s">
        <v>6</v>
      </c>
      <c r="M159" s="28"/>
      <c r="N159" s="11" t="str">
        <f>+E159</f>
        <v>経理課</v>
      </c>
      <c r="O159" s="11">
        <f>G159-K159</f>
        <v>27559</v>
      </c>
    </row>
    <row r="160" spans="1:15" ht="15" customHeight="1">
      <c r="A160" s="316"/>
      <c r="B160" s="330"/>
      <c r="C160" s="320"/>
      <c r="D160" s="320"/>
      <c r="E160" s="324"/>
      <c r="F160" s="106">
        <v>0</v>
      </c>
      <c r="G160" s="106">
        <v>0</v>
      </c>
      <c r="H160" s="106"/>
      <c r="I160" s="31">
        <f>+G160-F160</f>
        <v>0</v>
      </c>
      <c r="J160" s="314"/>
      <c r="K160" s="117"/>
      <c r="L160" s="28" t="s">
        <v>7</v>
      </c>
      <c r="M160" s="28"/>
      <c r="N160" s="11" t="str">
        <f>+E159</f>
        <v>経理課</v>
      </c>
    </row>
    <row r="161" spans="1:15" ht="15" customHeight="1">
      <c r="A161" s="338" t="s">
        <v>737</v>
      </c>
      <c r="B161" s="339"/>
      <c r="C161" s="339"/>
      <c r="D161" s="339"/>
      <c r="E161" s="340"/>
      <c r="F161" s="95">
        <f t="shared" ref="F161:I162" si="60">SUM(,F159)</f>
        <v>5041</v>
      </c>
      <c r="G161" s="95">
        <f t="shared" si="60"/>
        <v>27559</v>
      </c>
      <c r="H161" s="95">
        <f t="shared" si="60"/>
        <v>0</v>
      </c>
      <c r="I161" s="29">
        <f t="shared" si="60"/>
        <v>22518</v>
      </c>
      <c r="J161" s="313" t="s">
        <v>14</v>
      </c>
      <c r="K161" s="33"/>
      <c r="L161" s="28" t="s">
        <v>6</v>
      </c>
      <c r="M161" s="28"/>
      <c r="N161" s="11">
        <f>+E161</f>
        <v>0</v>
      </c>
      <c r="O161" s="11">
        <f>G161-K161</f>
        <v>27559</v>
      </c>
    </row>
    <row r="162" spans="1:15" ht="15" customHeight="1">
      <c r="A162" s="341"/>
      <c r="B162" s="342"/>
      <c r="C162" s="342"/>
      <c r="D162" s="342"/>
      <c r="E162" s="343"/>
      <c r="F162" s="103">
        <f t="shared" si="60"/>
        <v>0</v>
      </c>
      <c r="G162" s="103">
        <f t="shared" si="60"/>
        <v>0</v>
      </c>
      <c r="H162" s="103">
        <f t="shared" si="60"/>
        <v>0</v>
      </c>
      <c r="I162" s="32">
        <f t="shared" si="60"/>
        <v>0</v>
      </c>
      <c r="J162" s="314"/>
      <c r="K162" s="34"/>
      <c r="L162" s="28" t="s">
        <v>7</v>
      </c>
      <c r="M162" s="28"/>
      <c r="N162" s="11">
        <f>+E161</f>
        <v>0</v>
      </c>
    </row>
    <row r="163" spans="1:15" ht="15" customHeight="1">
      <c r="A163" s="315">
        <v>33</v>
      </c>
      <c r="B163" s="329" t="s">
        <v>223</v>
      </c>
      <c r="C163" s="319" t="s">
        <v>190</v>
      </c>
      <c r="D163" s="344" t="s">
        <v>207</v>
      </c>
      <c r="E163" s="357" t="s">
        <v>67</v>
      </c>
      <c r="F163" s="95">
        <v>84628616</v>
      </c>
      <c r="G163" s="95">
        <v>86740516</v>
      </c>
      <c r="H163" s="95"/>
      <c r="I163" s="30">
        <f>+G163-F163</f>
        <v>2111900</v>
      </c>
      <c r="J163" s="321" t="s">
        <v>11</v>
      </c>
      <c r="K163" s="116"/>
      <c r="L163" s="28" t="s">
        <v>6</v>
      </c>
      <c r="M163" s="28"/>
      <c r="N163" s="11" t="str">
        <f>+E163</f>
        <v>保育企画課</v>
      </c>
      <c r="O163" s="11">
        <f>G163-K163</f>
        <v>86740516</v>
      </c>
    </row>
    <row r="164" spans="1:15" ht="15" customHeight="1">
      <c r="A164" s="316"/>
      <c r="B164" s="330"/>
      <c r="C164" s="320"/>
      <c r="D164" s="344"/>
      <c r="E164" s="358"/>
      <c r="F164" s="104">
        <v>26994668</v>
      </c>
      <c r="G164" s="104">
        <v>27143990</v>
      </c>
      <c r="H164" s="104"/>
      <c r="I164" s="31">
        <f t="shared" ref="I164:I178" si="61">+G164-F164</f>
        <v>149322</v>
      </c>
      <c r="J164" s="322"/>
      <c r="K164" s="117"/>
      <c r="L164" s="28" t="s">
        <v>7</v>
      </c>
      <c r="M164" s="28"/>
      <c r="N164" s="11" t="str">
        <f>+E163</f>
        <v>保育企画課</v>
      </c>
    </row>
    <row r="165" spans="1:15" ht="15" customHeight="1">
      <c r="A165" s="347"/>
      <c r="B165" s="329" t="s">
        <v>149</v>
      </c>
      <c r="C165" s="319" t="s">
        <v>190</v>
      </c>
      <c r="D165" s="344" t="s">
        <v>596</v>
      </c>
      <c r="E165" s="357" t="s">
        <v>67</v>
      </c>
      <c r="F165" s="95">
        <v>1222542</v>
      </c>
      <c r="G165" s="95">
        <v>0</v>
      </c>
      <c r="H165" s="95"/>
      <c r="I165" s="30">
        <f>+G165-F165</f>
        <v>-1222542</v>
      </c>
      <c r="J165" s="321" t="s">
        <v>11</v>
      </c>
      <c r="K165" s="116"/>
      <c r="L165" s="28" t="s">
        <v>6</v>
      </c>
      <c r="M165" s="28"/>
      <c r="N165" s="11" t="str">
        <f>+E165</f>
        <v>保育企画課</v>
      </c>
      <c r="O165" s="11">
        <f>G165-K165</f>
        <v>0</v>
      </c>
    </row>
    <row r="166" spans="1:15" ht="15" customHeight="1">
      <c r="A166" s="348"/>
      <c r="B166" s="330"/>
      <c r="C166" s="320"/>
      <c r="D166" s="344"/>
      <c r="E166" s="358"/>
      <c r="F166" s="104">
        <v>0</v>
      </c>
      <c r="G166" s="104">
        <v>0</v>
      </c>
      <c r="H166" s="104"/>
      <c r="I166" s="31">
        <f t="shared" ref="I166" si="62">+G166-F166</f>
        <v>0</v>
      </c>
      <c r="J166" s="322"/>
      <c r="K166" s="117"/>
      <c r="L166" s="28" t="s">
        <v>7</v>
      </c>
      <c r="M166" s="28"/>
      <c r="N166" s="11" t="str">
        <f>+E165</f>
        <v>保育企画課</v>
      </c>
    </row>
    <row r="167" spans="1:15" ht="15" customHeight="1">
      <c r="A167" s="315">
        <v>34</v>
      </c>
      <c r="B167" s="329" t="s">
        <v>149</v>
      </c>
      <c r="C167" s="319" t="s">
        <v>597</v>
      </c>
      <c r="D167" s="319" t="s">
        <v>588</v>
      </c>
      <c r="E167" s="357" t="s">
        <v>425</v>
      </c>
      <c r="F167" s="103">
        <f t="shared" ref="F167" si="63">F169+F171+F173</f>
        <v>4740025</v>
      </c>
      <c r="G167" s="103">
        <f>G169+G171+G173</f>
        <v>3967814</v>
      </c>
      <c r="H167" s="103">
        <f t="shared" ref="G167:I168" si="64">H169+H171+H173</f>
        <v>0</v>
      </c>
      <c r="I167" s="30">
        <f t="shared" si="64"/>
        <v>-772211</v>
      </c>
      <c r="J167" s="321"/>
      <c r="K167" s="35"/>
      <c r="L167" s="28"/>
      <c r="M167" s="28"/>
      <c r="N167" s="11"/>
      <c r="O167" s="11">
        <f>G167-K167</f>
        <v>3967814</v>
      </c>
    </row>
    <row r="168" spans="1:15" ht="15" customHeight="1">
      <c r="A168" s="316"/>
      <c r="B168" s="330"/>
      <c r="C168" s="320"/>
      <c r="D168" s="320"/>
      <c r="E168" s="358"/>
      <c r="F168" s="97">
        <f t="shared" ref="F168" si="65">F170+F172+F174</f>
        <v>1181777</v>
      </c>
      <c r="G168" s="97">
        <f t="shared" si="64"/>
        <v>988965</v>
      </c>
      <c r="H168" s="97">
        <f t="shared" si="64"/>
        <v>0</v>
      </c>
      <c r="I168" s="31">
        <f t="shared" si="64"/>
        <v>-192812</v>
      </c>
      <c r="J168" s="322"/>
      <c r="K168" s="34"/>
      <c r="L168" s="28"/>
      <c r="M168" s="28"/>
      <c r="N168" s="11"/>
    </row>
    <row r="169" spans="1:15" ht="15" customHeight="1" outlineLevel="1">
      <c r="A169" s="381" t="s">
        <v>700</v>
      </c>
      <c r="B169" s="329"/>
      <c r="C169" s="319"/>
      <c r="D169" s="319" t="s">
        <v>625</v>
      </c>
      <c r="E169" s="323" t="s">
        <v>67</v>
      </c>
      <c r="F169" s="95">
        <v>694428</v>
      </c>
      <c r="G169" s="95">
        <v>602545</v>
      </c>
      <c r="H169" s="95"/>
      <c r="I169" s="30">
        <f t="shared" ref="I169:I174" si="66">+G169-F169</f>
        <v>-91883</v>
      </c>
      <c r="J169" s="313" t="s">
        <v>11</v>
      </c>
      <c r="K169" s="116"/>
      <c r="L169" s="28" t="s">
        <v>6</v>
      </c>
      <c r="M169" s="28"/>
      <c r="N169" s="11" t="str">
        <f>+E169</f>
        <v>保育企画課</v>
      </c>
      <c r="O169" s="11">
        <f>G169-K169</f>
        <v>602545</v>
      </c>
    </row>
    <row r="170" spans="1:15" ht="15" customHeight="1" outlineLevel="1">
      <c r="A170" s="382"/>
      <c r="B170" s="330"/>
      <c r="C170" s="320"/>
      <c r="D170" s="333"/>
      <c r="E170" s="324"/>
      <c r="F170" s="97">
        <v>173609</v>
      </c>
      <c r="G170" s="97">
        <v>150637</v>
      </c>
      <c r="H170" s="97"/>
      <c r="I170" s="36">
        <f t="shared" si="66"/>
        <v>-22972</v>
      </c>
      <c r="J170" s="314"/>
      <c r="K170" s="117"/>
      <c r="L170" s="28" t="s">
        <v>7</v>
      </c>
      <c r="M170" s="28"/>
      <c r="N170" s="11" t="str">
        <f>+E169</f>
        <v>保育企画課</v>
      </c>
    </row>
    <row r="171" spans="1:15" ht="15" customHeight="1" outlineLevel="1">
      <c r="A171" s="381" t="s">
        <v>701</v>
      </c>
      <c r="B171" s="329"/>
      <c r="C171" s="319"/>
      <c r="D171" s="319" t="s">
        <v>626</v>
      </c>
      <c r="E171" s="323" t="s">
        <v>270</v>
      </c>
      <c r="F171" s="95">
        <v>3729134</v>
      </c>
      <c r="G171" s="95">
        <v>3079552</v>
      </c>
      <c r="H171" s="95"/>
      <c r="I171" s="30">
        <f t="shared" ref="I171:I172" si="67">+G171-F171</f>
        <v>-649582</v>
      </c>
      <c r="J171" s="313" t="s">
        <v>11</v>
      </c>
      <c r="K171" s="116"/>
      <c r="L171" s="28" t="s">
        <v>6</v>
      </c>
      <c r="M171" s="28"/>
      <c r="N171" s="11" t="str">
        <f>+E171</f>
        <v>管理課（幼稚園）</v>
      </c>
      <c r="O171" s="11">
        <f>G171-K171</f>
        <v>3079552</v>
      </c>
    </row>
    <row r="172" spans="1:15" ht="15" customHeight="1" outlineLevel="1">
      <c r="A172" s="382"/>
      <c r="B172" s="330"/>
      <c r="C172" s="320"/>
      <c r="D172" s="333"/>
      <c r="E172" s="324"/>
      <c r="F172" s="97">
        <v>929053</v>
      </c>
      <c r="G172" s="97">
        <v>766900</v>
      </c>
      <c r="H172" s="97"/>
      <c r="I172" s="36">
        <f t="shared" si="67"/>
        <v>-162153</v>
      </c>
      <c r="J172" s="314"/>
      <c r="K172" s="117"/>
      <c r="L172" s="28" t="s">
        <v>7</v>
      </c>
      <c r="M172" s="28"/>
      <c r="N172" s="11" t="str">
        <f>+E171</f>
        <v>管理課（幼稚園）</v>
      </c>
    </row>
    <row r="173" spans="1:15" ht="15" customHeight="1" outlineLevel="1">
      <c r="A173" s="381" t="s">
        <v>702</v>
      </c>
      <c r="B173" s="329"/>
      <c r="C173" s="319"/>
      <c r="D173" s="319" t="s">
        <v>627</v>
      </c>
      <c r="E173" s="323" t="s">
        <v>270</v>
      </c>
      <c r="F173" s="95">
        <v>316463</v>
      </c>
      <c r="G173" s="95">
        <v>285717</v>
      </c>
      <c r="H173" s="95"/>
      <c r="I173" s="30">
        <f t="shared" si="66"/>
        <v>-30746</v>
      </c>
      <c r="J173" s="313" t="s">
        <v>11</v>
      </c>
      <c r="K173" s="116"/>
      <c r="L173" s="28" t="s">
        <v>6</v>
      </c>
      <c r="M173" s="28"/>
      <c r="N173" s="11" t="str">
        <f>+E173</f>
        <v>管理課（幼稚園）</v>
      </c>
      <c r="O173" s="11">
        <f>G173-K173</f>
        <v>285717</v>
      </c>
    </row>
    <row r="174" spans="1:15" ht="15" customHeight="1" outlineLevel="1">
      <c r="A174" s="382"/>
      <c r="B174" s="330"/>
      <c r="C174" s="320"/>
      <c r="D174" s="333"/>
      <c r="E174" s="324"/>
      <c r="F174" s="97">
        <v>79115</v>
      </c>
      <c r="G174" s="97">
        <v>71428</v>
      </c>
      <c r="H174" s="97"/>
      <c r="I174" s="36">
        <f t="shared" si="66"/>
        <v>-7687</v>
      </c>
      <c r="J174" s="314"/>
      <c r="K174" s="117"/>
      <c r="L174" s="28" t="s">
        <v>7</v>
      </c>
      <c r="M174" s="28"/>
      <c r="N174" s="11" t="str">
        <f>+E173</f>
        <v>管理課（幼稚園）</v>
      </c>
    </row>
    <row r="175" spans="1:15" ht="15" customHeight="1" outlineLevel="1">
      <c r="A175" s="327">
        <v>35</v>
      </c>
      <c r="B175" s="329" t="s">
        <v>454</v>
      </c>
      <c r="C175" s="319" t="s">
        <v>598</v>
      </c>
      <c r="D175" s="319" t="s">
        <v>587</v>
      </c>
      <c r="E175" s="323" t="s">
        <v>67</v>
      </c>
      <c r="F175" s="95">
        <v>88800</v>
      </c>
      <c r="G175" s="95">
        <v>35280</v>
      </c>
      <c r="H175" s="95"/>
      <c r="I175" s="30">
        <f t="shared" ref="I175:I176" si="68">+G175-F175</f>
        <v>-53520</v>
      </c>
      <c r="J175" s="313" t="s">
        <v>11</v>
      </c>
      <c r="K175" s="116"/>
      <c r="L175" s="28" t="s">
        <v>6</v>
      </c>
      <c r="M175" s="28"/>
      <c r="N175" s="11" t="str">
        <f>+E175</f>
        <v>保育企画課</v>
      </c>
      <c r="O175" s="11">
        <f>G175-K175</f>
        <v>35280</v>
      </c>
    </row>
    <row r="176" spans="1:15" ht="15" customHeight="1" outlineLevel="1">
      <c r="A176" s="328"/>
      <c r="B176" s="330"/>
      <c r="C176" s="320"/>
      <c r="D176" s="320"/>
      <c r="E176" s="324"/>
      <c r="F176" s="97">
        <v>29600</v>
      </c>
      <c r="G176" s="97">
        <v>11760</v>
      </c>
      <c r="H176" s="97"/>
      <c r="I176" s="36">
        <f t="shared" si="68"/>
        <v>-17840</v>
      </c>
      <c r="J176" s="314"/>
      <c r="K176" s="117"/>
      <c r="L176" s="28" t="s">
        <v>7</v>
      </c>
      <c r="M176" s="28"/>
      <c r="N176" s="11" t="str">
        <f>+E175</f>
        <v>保育企画課</v>
      </c>
    </row>
    <row r="177" spans="1:15" ht="15" customHeight="1">
      <c r="A177" s="315">
        <v>36</v>
      </c>
      <c r="B177" s="329" t="s">
        <v>223</v>
      </c>
      <c r="C177" s="319" t="s">
        <v>69</v>
      </c>
      <c r="D177" s="344" t="s">
        <v>69</v>
      </c>
      <c r="E177" s="357" t="s">
        <v>67</v>
      </c>
      <c r="F177" s="95">
        <v>4692142</v>
      </c>
      <c r="G177" s="95">
        <v>3220615</v>
      </c>
      <c r="H177" s="95"/>
      <c r="I177" s="30">
        <f t="shared" si="61"/>
        <v>-1471527</v>
      </c>
      <c r="J177" s="321"/>
      <c r="K177" s="35"/>
      <c r="L177" s="28" t="s">
        <v>6</v>
      </c>
      <c r="M177" s="28"/>
      <c r="N177" s="11" t="str">
        <f>+E177</f>
        <v>保育企画課</v>
      </c>
      <c r="O177" s="11">
        <f>G177-K177</f>
        <v>3220615</v>
      </c>
    </row>
    <row r="178" spans="1:15" ht="15" customHeight="1">
      <c r="A178" s="316"/>
      <c r="B178" s="330"/>
      <c r="C178" s="320"/>
      <c r="D178" s="344"/>
      <c r="E178" s="358"/>
      <c r="F178" s="97">
        <v>1099670</v>
      </c>
      <c r="G178" s="97">
        <v>714628</v>
      </c>
      <c r="H178" s="97"/>
      <c r="I178" s="31">
        <f t="shared" si="61"/>
        <v>-385042</v>
      </c>
      <c r="J178" s="322"/>
      <c r="K178" s="34"/>
      <c r="L178" s="28" t="s">
        <v>7</v>
      </c>
      <c r="M178" s="28"/>
      <c r="N178" s="11" t="str">
        <f>+E177</f>
        <v>保育企画課</v>
      </c>
    </row>
    <row r="179" spans="1:15" ht="15" customHeight="1">
      <c r="A179" s="315">
        <v>37</v>
      </c>
      <c r="B179" s="329" t="s">
        <v>223</v>
      </c>
      <c r="C179" s="319" t="s">
        <v>158</v>
      </c>
      <c r="D179" s="319" t="s">
        <v>158</v>
      </c>
      <c r="E179" s="323" t="s">
        <v>67</v>
      </c>
      <c r="F179" s="95">
        <f t="shared" ref="F179" si="69">+F181+F183+F185</f>
        <v>90591</v>
      </c>
      <c r="G179" s="95">
        <f>+G181+G183+G185</f>
        <v>92687</v>
      </c>
      <c r="H179" s="95">
        <f t="shared" ref="G179:H180" si="70">+H181+H183+H185</f>
        <v>0</v>
      </c>
      <c r="I179" s="39">
        <f t="shared" ref="I179:I242" si="71">+G179-F179</f>
        <v>2096</v>
      </c>
      <c r="J179" s="313"/>
      <c r="K179" s="35"/>
      <c r="L179" s="28"/>
      <c r="M179" s="28"/>
      <c r="N179" s="11" t="str">
        <f>+E179</f>
        <v>保育企画課</v>
      </c>
      <c r="O179" s="11">
        <f>G179-K179</f>
        <v>92687</v>
      </c>
    </row>
    <row r="180" spans="1:15" ht="15" customHeight="1">
      <c r="A180" s="316"/>
      <c r="B180" s="330"/>
      <c r="C180" s="320"/>
      <c r="D180" s="320"/>
      <c r="E180" s="324"/>
      <c r="F180" s="104">
        <f t="shared" ref="F180" si="72">+F182+F184+F186</f>
        <v>61694</v>
      </c>
      <c r="G180" s="104">
        <f t="shared" si="70"/>
        <v>61347</v>
      </c>
      <c r="H180" s="104">
        <f t="shared" si="70"/>
        <v>0</v>
      </c>
      <c r="I180" s="36">
        <f t="shared" si="71"/>
        <v>-347</v>
      </c>
      <c r="J180" s="314"/>
      <c r="K180" s="34"/>
      <c r="L180" s="28"/>
      <c r="M180" s="28"/>
      <c r="N180" s="11" t="str">
        <f>+E179</f>
        <v>保育企画課</v>
      </c>
    </row>
    <row r="181" spans="1:15" ht="15" customHeight="1" outlineLevel="1">
      <c r="A181" s="381" t="s">
        <v>688</v>
      </c>
      <c r="B181" s="329"/>
      <c r="C181" s="319"/>
      <c r="D181" s="319" t="s">
        <v>628</v>
      </c>
      <c r="E181" s="323" t="s">
        <v>67</v>
      </c>
      <c r="F181" s="95">
        <v>24624</v>
      </c>
      <c r="G181" s="95">
        <v>27274</v>
      </c>
      <c r="H181" s="95"/>
      <c r="I181" s="30">
        <f>+G181-F181</f>
        <v>2650</v>
      </c>
      <c r="J181" s="313"/>
      <c r="K181" s="35"/>
      <c r="L181" s="28" t="s">
        <v>6</v>
      </c>
      <c r="M181" s="28"/>
      <c r="N181" s="11" t="str">
        <f>+E181</f>
        <v>保育企画課</v>
      </c>
      <c r="O181" s="11">
        <f>G181-K181</f>
        <v>27274</v>
      </c>
    </row>
    <row r="182" spans="1:15" ht="15" customHeight="1" outlineLevel="1">
      <c r="A182" s="382"/>
      <c r="B182" s="330"/>
      <c r="C182" s="320"/>
      <c r="D182" s="320"/>
      <c r="E182" s="324"/>
      <c r="F182" s="97">
        <v>12313</v>
      </c>
      <c r="G182" s="97">
        <v>13638</v>
      </c>
      <c r="H182" s="97"/>
      <c r="I182" s="31">
        <f>+G182-F182</f>
        <v>1325</v>
      </c>
      <c r="J182" s="314"/>
      <c r="K182" s="34"/>
      <c r="L182" s="28" t="s">
        <v>7</v>
      </c>
      <c r="M182" s="28"/>
      <c r="N182" s="11" t="str">
        <f>+E181</f>
        <v>保育企画課</v>
      </c>
    </row>
    <row r="183" spans="1:15" ht="15" customHeight="1" outlineLevel="1">
      <c r="A183" s="381" t="s">
        <v>689</v>
      </c>
      <c r="B183" s="329"/>
      <c r="C183" s="319"/>
      <c r="D183" s="319" t="s">
        <v>629</v>
      </c>
      <c r="E183" s="323" t="s">
        <v>67</v>
      </c>
      <c r="F183" s="95">
        <v>58771</v>
      </c>
      <c r="G183" s="95">
        <v>58573</v>
      </c>
      <c r="H183" s="95"/>
      <c r="I183" s="39">
        <f t="shared" ref="I183:I184" si="73">+G183-F183</f>
        <v>-198</v>
      </c>
      <c r="J183" s="313"/>
      <c r="K183" s="35"/>
      <c r="L183" s="28" t="s">
        <v>6</v>
      </c>
      <c r="M183" s="28"/>
      <c r="N183" s="11" t="str">
        <f>+E183</f>
        <v>保育企画課</v>
      </c>
      <c r="O183" s="11">
        <f>G183-K183</f>
        <v>58573</v>
      </c>
    </row>
    <row r="184" spans="1:15" ht="15" customHeight="1" outlineLevel="1">
      <c r="A184" s="382"/>
      <c r="B184" s="330"/>
      <c r="C184" s="320"/>
      <c r="D184" s="320"/>
      <c r="E184" s="324"/>
      <c r="F184" s="97">
        <v>42185</v>
      </c>
      <c r="G184" s="97">
        <v>40869</v>
      </c>
      <c r="H184" s="97"/>
      <c r="I184" s="31">
        <f t="shared" si="73"/>
        <v>-1316</v>
      </c>
      <c r="J184" s="314"/>
      <c r="K184" s="34"/>
      <c r="L184" s="28" t="s">
        <v>7</v>
      </c>
      <c r="M184" s="28"/>
      <c r="N184" s="11" t="str">
        <f>+E183</f>
        <v>保育企画課</v>
      </c>
    </row>
    <row r="185" spans="1:15" ht="15" customHeight="1" outlineLevel="1">
      <c r="A185" s="381" t="s">
        <v>690</v>
      </c>
      <c r="B185" s="329"/>
      <c r="C185" s="319"/>
      <c r="D185" s="319" t="s">
        <v>630</v>
      </c>
      <c r="E185" s="323" t="s">
        <v>67</v>
      </c>
      <c r="F185" s="95">
        <v>7196</v>
      </c>
      <c r="G185" s="95">
        <v>6840</v>
      </c>
      <c r="H185" s="95"/>
      <c r="I185" s="39">
        <f>+G185-F185</f>
        <v>-356</v>
      </c>
      <c r="J185" s="313"/>
      <c r="K185" s="35"/>
      <c r="L185" s="28" t="s">
        <v>6</v>
      </c>
      <c r="M185" s="28"/>
      <c r="N185" s="11" t="str">
        <f>+E185</f>
        <v>保育企画課</v>
      </c>
      <c r="O185" s="11">
        <f>G185-K185</f>
        <v>6840</v>
      </c>
    </row>
    <row r="186" spans="1:15" ht="15" customHeight="1" outlineLevel="1">
      <c r="A186" s="382"/>
      <c r="B186" s="330"/>
      <c r="C186" s="320"/>
      <c r="D186" s="320"/>
      <c r="E186" s="324"/>
      <c r="F186" s="97">
        <v>7196</v>
      </c>
      <c r="G186" s="97">
        <v>6840</v>
      </c>
      <c r="H186" s="97"/>
      <c r="I186" s="36">
        <f>+G186-F186</f>
        <v>-356</v>
      </c>
      <c r="J186" s="314"/>
      <c r="K186" s="34"/>
      <c r="L186" s="28" t="s">
        <v>7</v>
      </c>
      <c r="M186" s="28"/>
      <c r="N186" s="11" t="str">
        <f>+E185</f>
        <v>保育企画課</v>
      </c>
    </row>
    <row r="187" spans="1:15" ht="15" customHeight="1">
      <c r="A187" s="315">
        <v>38</v>
      </c>
      <c r="B187" s="329" t="s">
        <v>223</v>
      </c>
      <c r="C187" s="319" t="s">
        <v>277</v>
      </c>
      <c r="D187" s="319" t="s">
        <v>224</v>
      </c>
      <c r="E187" s="323" t="s">
        <v>118</v>
      </c>
      <c r="F187" s="95">
        <f>F189+F191+F193+F195+F199+F201+F203+F197+F205+F211+F217+F219</f>
        <v>5042907</v>
      </c>
      <c r="G187" s="95">
        <f>G189+G191+G193+G195+G199+G201+G203+G197+G205+G211+G217+G219</f>
        <v>4649870</v>
      </c>
      <c r="H187" s="95">
        <f t="shared" ref="G187:I188" si="74">H189+H191+H193+H195+H199+H201+H203+H197+H205+H211+H217+H219</f>
        <v>0</v>
      </c>
      <c r="I187" s="29">
        <f t="shared" si="74"/>
        <v>-393037</v>
      </c>
      <c r="J187" s="313" t="s">
        <v>11</v>
      </c>
      <c r="K187" s="116"/>
      <c r="L187" s="28"/>
      <c r="M187" s="28"/>
      <c r="N187" s="11" t="str">
        <f>+E187</f>
        <v>保育企画課
保育所運営課</v>
      </c>
      <c r="O187" s="11">
        <f>G187-K187</f>
        <v>4649870</v>
      </c>
    </row>
    <row r="188" spans="1:15" ht="15" customHeight="1">
      <c r="A188" s="316"/>
      <c r="B188" s="330"/>
      <c r="C188" s="320"/>
      <c r="D188" s="333"/>
      <c r="E188" s="324"/>
      <c r="F188" s="97">
        <f t="shared" ref="F188" si="75">F190+F192+F194+F196+F200+F202+F204+F198+F206+F212+F218+F220</f>
        <v>3071271</v>
      </c>
      <c r="G188" s="97">
        <f t="shared" si="74"/>
        <v>2668021</v>
      </c>
      <c r="H188" s="97">
        <f t="shared" si="74"/>
        <v>0</v>
      </c>
      <c r="I188" s="36">
        <f t="shared" si="74"/>
        <v>-403250</v>
      </c>
      <c r="J188" s="314"/>
      <c r="K188" s="117"/>
      <c r="L188" s="28"/>
      <c r="M188" s="28"/>
      <c r="N188" s="11" t="str">
        <f>+E187</f>
        <v>保育企画課
保育所運営課</v>
      </c>
    </row>
    <row r="189" spans="1:15" ht="15" customHeight="1">
      <c r="A189" s="381" t="s">
        <v>703</v>
      </c>
      <c r="B189" s="329"/>
      <c r="C189" s="319"/>
      <c r="D189" s="319" t="s">
        <v>631</v>
      </c>
      <c r="E189" s="323" t="s">
        <v>67</v>
      </c>
      <c r="F189" s="95">
        <v>31057</v>
      </c>
      <c r="G189" s="95">
        <v>31165</v>
      </c>
      <c r="H189" s="95"/>
      <c r="I189" s="30">
        <f t="shared" ref="I189:I190" si="76">+G189-F189</f>
        <v>108</v>
      </c>
      <c r="J189" s="313" t="s">
        <v>11</v>
      </c>
      <c r="K189" s="116"/>
      <c r="L189" s="28" t="s">
        <v>6</v>
      </c>
      <c r="M189" s="28"/>
      <c r="N189" s="11" t="str">
        <f>+E189</f>
        <v>保育企画課</v>
      </c>
      <c r="O189" s="11">
        <f>G189-K189</f>
        <v>31165</v>
      </c>
    </row>
    <row r="190" spans="1:15" ht="15" customHeight="1">
      <c r="A190" s="382"/>
      <c r="B190" s="330"/>
      <c r="C190" s="320"/>
      <c r="D190" s="333"/>
      <c r="E190" s="324"/>
      <c r="F190" s="97">
        <v>15528</v>
      </c>
      <c r="G190" s="97">
        <v>15636</v>
      </c>
      <c r="H190" s="97"/>
      <c r="I190" s="36">
        <f t="shared" si="76"/>
        <v>108</v>
      </c>
      <c r="J190" s="314"/>
      <c r="K190" s="117"/>
      <c r="L190" s="28" t="s">
        <v>7</v>
      </c>
      <c r="M190" s="28"/>
      <c r="N190" s="11" t="str">
        <f>+E189</f>
        <v>保育企画課</v>
      </c>
    </row>
    <row r="191" spans="1:15" ht="15" customHeight="1">
      <c r="A191" s="381" t="s">
        <v>704</v>
      </c>
      <c r="B191" s="329"/>
      <c r="C191" s="319"/>
      <c r="D191" s="319" t="s">
        <v>632</v>
      </c>
      <c r="E191" s="323" t="s">
        <v>67</v>
      </c>
      <c r="F191" s="95">
        <v>3788</v>
      </c>
      <c r="G191" s="95">
        <v>1308</v>
      </c>
      <c r="H191" s="95"/>
      <c r="I191" s="30">
        <f t="shared" ref="I191:I192" si="77">+G191-F191</f>
        <v>-2480</v>
      </c>
      <c r="J191" s="313" t="s">
        <v>11</v>
      </c>
      <c r="K191" s="116"/>
      <c r="L191" s="28" t="s">
        <v>6</v>
      </c>
      <c r="M191" s="28"/>
      <c r="N191" s="11" t="str">
        <f>+E191</f>
        <v>保育企画課</v>
      </c>
      <c r="O191" s="11">
        <f>G191-K191</f>
        <v>1308</v>
      </c>
    </row>
    <row r="192" spans="1:15" ht="15" customHeight="1">
      <c r="A192" s="382"/>
      <c r="B192" s="330"/>
      <c r="C192" s="320"/>
      <c r="D192" s="320"/>
      <c r="E192" s="324"/>
      <c r="F192" s="104">
        <v>3788</v>
      </c>
      <c r="G192" s="104">
        <v>1308</v>
      </c>
      <c r="H192" s="104"/>
      <c r="I192" s="31">
        <f t="shared" si="77"/>
        <v>-2480</v>
      </c>
      <c r="J192" s="314"/>
      <c r="K192" s="117"/>
      <c r="L192" s="28" t="s">
        <v>7</v>
      </c>
      <c r="M192" s="28"/>
      <c r="N192" s="11" t="str">
        <f>+E191</f>
        <v>保育企画課</v>
      </c>
    </row>
    <row r="193" spans="1:15" ht="15" customHeight="1">
      <c r="A193" s="381" t="s">
        <v>705</v>
      </c>
      <c r="B193" s="329"/>
      <c r="C193" s="319"/>
      <c r="D193" s="319" t="s">
        <v>633</v>
      </c>
      <c r="E193" s="323" t="s">
        <v>67</v>
      </c>
      <c r="F193" s="95">
        <v>1553016</v>
      </c>
      <c r="G193" s="95">
        <v>1588380</v>
      </c>
      <c r="H193" s="95"/>
      <c r="I193" s="30">
        <f t="shared" ref="I193:I194" si="78">+G193-F193</f>
        <v>35364</v>
      </c>
      <c r="J193" s="313" t="s">
        <v>11</v>
      </c>
      <c r="K193" s="116"/>
      <c r="L193" s="28" t="s">
        <v>6</v>
      </c>
      <c r="M193" s="28"/>
      <c r="N193" s="11" t="str">
        <f>+E193</f>
        <v>保育企画課</v>
      </c>
      <c r="O193" s="11">
        <f>G193-K193</f>
        <v>1588380</v>
      </c>
    </row>
    <row r="194" spans="1:15" ht="15" customHeight="1">
      <c r="A194" s="382"/>
      <c r="B194" s="330"/>
      <c r="C194" s="320"/>
      <c r="D194" s="320"/>
      <c r="E194" s="324"/>
      <c r="F194" s="104">
        <v>724728</v>
      </c>
      <c r="G194" s="104">
        <v>743852</v>
      </c>
      <c r="H194" s="104"/>
      <c r="I194" s="31">
        <f t="shared" si="78"/>
        <v>19124</v>
      </c>
      <c r="J194" s="314"/>
      <c r="K194" s="117"/>
      <c r="L194" s="28" t="s">
        <v>7</v>
      </c>
      <c r="M194" s="28"/>
      <c r="N194" s="11" t="str">
        <f>+E193</f>
        <v>保育企画課</v>
      </c>
    </row>
    <row r="195" spans="1:15" ht="15" customHeight="1">
      <c r="A195" s="381" t="s">
        <v>706</v>
      </c>
      <c r="B195" s="329"/>
      <c r="C195" s="319"/>
      <c r="D195" s="319" t="s">
        <v>634</v>
      </c>
      <c r="E195" s="323" t="s">
        <v>67</v>
      </c>
      <c r="F195" s="95">
        <v>284400</v>
      </c>
      <c r="G195" s="95">
        <v>283100</v>
      </c>
      <c r="H195" s="95"/>
      <c r="I195" s="30">
        <f t="shared" ref="I195:I200" si="79">+G195-F195</f>
        <v>-1300</v>
      </c>
      <c r="J195" s="313" t="s">
        <v>11</v>
      </c>
      <c r="K195" s="116"/>
      <c r="L195" s="28" t="s">
        <v>6</v>
      </c>
      <c r="M195" s="28"/>
      <c r="N195" s="11" t="str">
        <f>+E195</f>
        <v>保育企画課</v>
      </c>
      <c r="O195" s="11">
        <f>G195-K195</f>
        <v>283100</v>
      </c>
    </row>
    <row r="196" spans="1:15" ht="15" customHeight="1">
      <c r="A196" s="382"/>
      <c r="B196" s="330"/>
      <c r="C196" s="320"/>
      <c r="D196" s="333"/>
      <c r="E196" s="324"/>
      <c r="F196" s="97">
        <v>284400</v>
      </c>
      <c r="G196" s="97">
        <v>283100</v>
      </c>
      <c r="H196" s="97"/>
      <c r="I196" s="36">
        <f t="shared" si="79"/>
        <v>-1300</v>
      </c>
      <c r="J196" s="314"/>
      <c r="K196" s="117"/>
      <c r="L196" s="28" t="s">
        <v>7</v>
      </c>
      <c r="M196" s="28"/>
      <c r="N196" s="11" t="str">
        <f>+E195</f>
        <v>保育企画課</v>
      </c>
    </row>
    <row r="197" spans="1:15" ht="15" customHeight="1">
      <c r="A197" s="381" t="s">
        <v>707</v>
      </c>
      <c r="B197" s="329"/>
      <c r="C197" s="319"/>
      <c r="D197" s="319" t="s">
        <v>635</v>
      </c>
      <c r="E197" s="323" t="s">
        <v>67</v>
      </c>
      <c r="F197" s="95">
        <v>16710</v>
      </c>
      <c r="G197" s="95">
        <v>15072</v>
      </c>
      <c r="H197" s="95"/>
      <c r="I197" s="30">
        <f t="shared" ref="I197:I198" si="80">+G197-F197</f>
        <v>-1638</v>
      </c>
      <c r="J197" s="313" t="s">
        <v>11</v>
      </c>
      <c r="K197" s="116"/>
      <c r="L197" s="28" t="s">
        <v>6</v>
      </c>
      <c r="M197" s="28"/>
      <c r="N197" s="11" t="str">
        <f>+E197</f>
        <v>保育企画課</v>
      </c>
      <c r="O197" s="11">
        <f>G197-K197</f>
        <v>15072</v>
      </c>
    </row>
    <row r="198" spans="1:15" ht="15" customHeight="1">
      <c r="A198" s="382"/>
      <c r="B198" s="330"/>
      <c r="C198" s="320"/>
      <c r="D198" s="320"/>
      <c r="E198" s="324"/>
      <c r="F198" s="104">
        <v>5710</v>
      </c>
      <c r="G198" s="104">
        <v>4272</v>
      </c>
      <c r="H198" s="104"/>
      <c r="I198" s="31">
        <f t="shared" si="80"/>
        <v>-1438</v>
      </c>
      <c r="J198" s="314"/>
      <c r="K198" s="117"/>
      <c r="L198" s="28" t="s">
        <v>7</v>
      </c>
      <c r="M198" s="28"/>
      <c r="N198" s="11" t="str">
        <f>+E197</f>
        <v>保育企画課</v>
      </c>
    </row>
    <row r="199" spans="1:15" ht="15" customHeight="1">
      <c r="A199" s="381" t="s">
        <v>708</v>
      </c>
      <c r="B199" s="329"/>
      <c r="C199" s="319"/>
      <c r="D199" s="319" t="s">
        <v>636</v>
      </c>
      <c r="E199" s="323" t="s">
        <v>67</v>
      </c>
      <c r="F199" s="95">
        <v>1302</v>
      </c>
      <c r="G199" s="95">
        <v>2112</v>
      </c>
      <c r="H199" s="95"/>
      <c r="I199" s="30">
        <f t="shared" si="79"/>
        <v>810</v>
      </c>
      <c r="J199" s="313" t="s">
        <v>11</v>
      </c>
      <c r="K199" s="116"/>
      <c r="L199" s="28" t="s">
        <v>6</v>
      </c>
      <c r="M199" s="28"/>
      <c r="N199" s="11" t="str">
        <f>+E199</f>
        <v>保育企画課</v>
      </c>
      <c r="O199" s="11">
        <f>G199-K199</f>
        <v>2112</v>
      </c>
    </row>
    <row r="200" spans="1:15" ht="15" customHeight="1">
      <c r="A200" s="382"/>
      <c r="B200" s="330"/>
      <c r="C200" s="320"/>
      <c r="D200" s="333"/>
      <c r="E200" s="324"/>
      <c r="F200" s="97">
        <v>1302</v>
      </c>
      <c r="G200" s="97">
        <v>2112</v>
      </c>
      <c r="H200" s="97"/>
      <c r="I200" s="36">
        <f t="shared" si="79"/>
        <v>810</v>
      </c>
      <c r="J200" s="314"/>
      <c r="K200" s="117"/>
      <c r="L200" s="28" t="s">
        <v>7</v>
      </c>
      <c r="M200" s="28"/>
      <c r="N200" s="11" t="str">
        <f>+E199</f>
        <v>保育企画課</v>
      </c>
    </row>
    <row r="201" spans="1:15" ht="15" customHeight="1">
      <c r="A201" s="381" t="s">
        <v>709</v>
      </c>
      <c r="B201" s="329"/>
      <c r="C201" s="319"/>
      <c r="D201" s="319" t="s">
        <v>637</v>
      </c>
      <c r="E201" s="323" t="s">
        <v>67</v>
      </c>
      <c r="F201" s="95">
        <v>489</v>
      </c>
      <c r="G201" s="95">
        <v>464</v>
      </c>
      <c r="H201" s="95"/>
      <c r="I201" s="30">
        <f t="shared" ref="I201:I202" si="81">+G201-F201</f>
        <v>-25</v>
      </c>
      <c r="J201" s="313" t="s">
        <v>11</v>
      </c>
      <c r="K201" s="116"/>
      <c r="L201" s="28" t="s">
        <v>6</v>
      </c>
      <c r="M201" s="28"/>
      <c r="N201" s="11" t="str">
        <f>+E201</f>
        <v>保育企画課</v>
      </c>
      <c r="O201" s="11">
        <f>G201-K201</f>
        <v>464</v>
      </c>
    </row>
    <row r="202" spans="1:15" ht="15" customHeight="1">
      <c r="A202" s="382"/>
      <c r="B202" s="330"/>
      <c r="C202" s="320"/>
      <c r="D202" s="320"/>
      <c r="E202" s="324"/>
      <c r="F202" s="104">
        <v>489</v>
      </c>
      <c r="G202" s="104">
        <v>464</v>
      </c>
      <c r="H202" s="104"/>
      <c r="I202" s="31">
        <f t="shared" si="81"/>
        <v>-25</v>
      </c>
      <c r="J202" s="314"/>
      <c r="K202" s="117"/>
      <c r="L202" s="28" t="s">
        <v>7</v>
      </c>
      <c r="M202" s="28"/>
      <c r="N202" s="11" t="str">
        <f>+E201</f>
        <v>保育企画課</v>
      </c>
    </row>
    <row r="203" spans="1:15" ht="15" customHeight="1">
      <c r="A203" s="381" t="s">
        <v>710</v>
      </c>
      <c r="B203" s="329"/>
      <c r="C203" s="319"/>
      <c r="D203" s="319" t="s">
        <v>638</v>
      </c>
      <c r="E203" s="323" t="s">
        <v>67</v>
      </c>
      <c r="F203" s="95">
        <v>1904</v>
      </c>
      <c r="G203" s="95">
        <v>3085</v>
      </c>
      <c r="H203" s="95"/>
      <c r="I203" s="30">
        <f t="shared" ref="I203:I204" si="82">+G203-F203</f>
        <v>1181</v>
      </c>
      <c r="J203" s="313" t="s">
        <v>11</v>
      </c>
      <c r="K203" s="116"/>
      <c r="L203" s="28" t="s">
        <v>6</v>
      </c>
      <c r="M203" s="28"/>
      <c r="N203" s="11" t="str">
        <f>+E203</f>
        <v>保育企画課</v>
      </c>
      <c r="O203" s="11">
        <f>G203-K203</f>
        <v>3085</v>
      </c>
    </row>
    <row r="204" spans="1:15" ht="15" customHeight="1">
      <c r="A204" s="382"/>
      <c r="B204" s="330"/>
      <c r="C204" s="320"/>
      <c r="D204" s="333"/>
      <c r="E204" s="324"/>
      <c r="F204" s="97">
        <v>1904</v>
      </c>
      <c r="G204" s="97">
        <v>3085</v>
      </c>
      <c r="H204" s="97"/>
      <c r="I204" s="36">
        <f t="shared" si="82"/>
        <v>1181</v>
      </c>
      <c r="J204" s="314"/>
      <c r="K204" s="117"/>
      <c r="L204" s="28" t="s">
        <v>7</v>
      </c>
      <c r="M204" s="28"/>
      <c r="N204" s="11" t="str">
        <f>+E203</f>
        <v>保育企画課</v>
      </c>
    </row>
    <row r="205" spans="1:15" ht="15" customHeight="1">
      <c r="A205" s="381" t="s">
        <v>711</v>
      </c>
      <c r="B205" s="329"/>
      <c r="C205" s="319"/>
      <c r="D205" s="319" t="s">
        <v>639</v>
      </c>
      <c r="E205" s="323" t="s">
        <v>118</v>
      </c>
      <c r="F205" s="95">
        <f>+F207+F209</f>
        <v>1033632</v>
      </c>
      <c r="G205" s="95">
        <f>+G207+G209</f>
        <v>794382</v>
      </c>
      <c r="H205" s="95">
        <f>+H207+H209</f>
        <v>0</v>
      </c>
      <c r="I205" s="29">
        <f>+I207+I209</f>
        <v>-239250</v>
      </c>
      <c r="J205" s="313" t="s">
        <v>11</v>
      </c>
      <c r="K205" s="116"/>
      <c r="L205" s="28"/>
      <c r="M205" s="28"/>
      <c r="N205" s="11" t="str">
        <f>+E205</f>
        <v>保育企画課
保育所運営課</v>
      </c>
      <c r="O205" s="11">
        <f>G205-K205</f>
        <v>794382</v>
      </c>
    </row>
    <row r="206" spans="1:15" ht="15" customHeight="1">
      <c r="A206" s="382"/>
      <c r="B206" s="330"/>
      <c r="C206" s="320"/>
      <c r="D206" s="333"/>
      <c r="E206" s="324"/>
      <c r="F206" s="97">
        <f>+F208+F210</f>
        <v>258408</v>
      </c>
      <c r="G206" s="97">
        <f>+G208+G210</f>
        <v>198595</v>
      </c>
      <c r="H206" s="97">
        <f>+H208+H210</f>
        <v>0</v>
      </c>
      <c r="I206" s="36">
        <f t="shared" ref="I206" si="83">+I208+I210</f>
        <v>-59813</v>
      </c>
      <c r="J206" s="314"/>
      <c r="K206" s="117"/>
      <c r="L206" s="28"/>
      <c r="M206" s="28"/>
      <c r="N206" s="11" t="str">
        <f>+E205</f>
        <v>保育企画課
保育所運営課</v>
      </c>
    </row>
    <row r="207" spans="1:15" ht="15" customHeight="1" outlineLevel="1">
      <c r="A207" s="350"/>
      <c r="B207" s="329"/>
      <c r="C207" s="319"/>
      <c r="D207" s="319" t="s">
        <v>640</v>
      </c>
      <c r="E207" s="323" t="s">
        <v>67</v>
      </c>
      <c r="F207" s="95">
        <v>987072</v>
      </c>
      <c r="G207" s="95">
        <v>761129</v>
      </c>
      <c r="H207" s="95"/>
      <c r="I207" s="30">
        <f t="shared" ref="I207:I208" si="84">+G207-F207</f>
        <v>-225943</v>
      </c>
      <c r="J207" s="313" t="s">
        <v>11</v>
      </c>
      <c r="K207" s="116"/>
      <c r="L207" s="28" t="s">
        <v>6</v>
      </c>
      <c r="M207" s="28"/>
      <c r="N207" s="11" t="str">
        <f>+E207</f>
        <v>保育企画課</v>
      </c>
      <c r="O207" s="11">
        <f>G207-K207</f>
        <v>761129</v>
      </c>
    </row>
    <row r="208" spans="1:15" ht="15" customHeight="1" outlineLevel="1">
      <c r="A208" s="351"/>
      <c r="B208" s="330"/>
      <c r="C208" s="320"/>
      <c r="D208" s="333"/>
      <c r="E208" s="324"/>
      <c r="F208" s="97">
        <v>246768</v>
      </c>
      <c r="G208" s="97">
        <v>190282</v>
      </c>
      <c r="H208" s="97"/>
      <c r="I208" s="36">
        <f t="shared" si="84"/>
        <v>-56486</v>
      </c>
      <c r="J208" s="314"/>
      <c r="K208" s="117"/>
      <c r="L208" s="28" t="s">
        <v>7</v>
      </c>
      <c r="M208" s="28"/>
      <c r="N208" s="11" t="str">
        <f>+E207</f>
        <v>保育企画課</v>
      </c>
    </row>
    <row r="209" spans="1:15" ht="15" customHeight="1" outlineLevel="1">
      <c r="A209" s="350"/>
      <c r="B209" s="329"/>
      <c r="C209" s="319"/>
      <c r="D209" s="319" t="s">
        <v>641</v>
      </c>
      <c r="E209" s="323" t="s">
        <v>160</v>
      </c>
      <c r="F209" s="95">
        <v>46560</v>
      </c>
      <c r="G209" s="95">
        <v>33253</v>
      </c>
      <c r="H209" s="95"/>
      <c r="I209" s="30">
        <f t="shared" ref="I209:I210" si="85">+G209-F209</f>
        <v>-13307</v>
      </c>
      <c r="J209" s="313" t="s">
        <v>11</v>
      </c>
      <c r="K209" s="116"/>
      <c r="L209" s="28" t="s">
        <v>6</v>
      </c>
      <c r="M209" s="28"/>
      <c r="N209" s="11" t="str">
        <f>+E209</f>
        <v>保育所運営課</v>
      </c>
      <c r="O209" s="11">
        <f>G209-K209</f>
        <v>33253</v>
      </c>
    </row>
    <row r="210" spans="1:15" ht="15" customHeight="1" outlineLevel="1">
      <c r="A210" s="351"/>
      <c r="B210" s="330"/>
      <c r="C210" s="320"/>
      <c r="D210" s="333"/>
      <c r="E210" s="324"/>
      <c r="F210" s="97">
        <v>11640</v>
      </c>
      <c r="G210" s="97">
        <v>8313</v>
      </c>
      <c r="H210" s="97"/>
      <c r="I210" s="36">
        <f t="shared" si="85"/>
        <v>-3327</v>
      </c>
      <c r="J210" s="314"/>
      <c r="K210" s="117"/>
      <c r="L210" s="28" t="s">
        <v>7</v>
      </c>
      <c r="M210" s="28"/>
      <c r="N210" s="11" t="str">
        <f>+E209</f>
        <v>保育所運営課</v>
      </c>
    </row>
    <row r="211" spans="1:15" ht="15" customHeight="1">
      <c r="A211" s="350" t="s">
        <v>712</v>
      </c>
      <c r="B211" s="329"/>
      <c r="C211" s="319"/>
      <c r="D211" s="319" t="s">
        <v>642</v>
      </c>
      <c r="E211" s="323" t="s">
        <v>118</v>
      </c>
      <c r="F211" s="95">
        <f t="shared" ref="F211" si="86">+F213+F215</f>
        <v>819180</v>
      </c>
      <c r="G211" s="95">
        <f t="shared" ref="G211:H212" si="87">+G213+G215</f>
        <v>725340</v>
      </c>
      <c r="H211" s="95">
        <f t="shared" si="87"/>
        <v>0</v>
      </c>
      <c r="I211" s="29">
        <f t="shared" ref="I211" si="88">+I213+I215</f>
        <v>-93840</v>
      </c>
      <c r="J211" s="313" t="s">
        <v>11</v>
      </c>
      <c r="K211" s="116"/>
      <c r="L211" s="28"/>
      <c r="M211" s="28"/>
      <c r="N211" s="11" t="str">
        <f>+E211</f>
        <v>保育企画課
保育所運営課</v>
      </c>
      <c r="O211" s="11">
        <f>G211-K211</f>
        <v>725340</v>
      </c>
    </row>
    <row r="212" spans="1:15" ht="15" customHeight="1">
      <c r="A212" s="351"/>
      <c r="B212" s="330"/>
      <c r="C212" s="320"/>
      <c r="D212" s="320"/>
      <c r="E212" s="324"/>
      <c r="F212" s="104">
        <f t="shared" ref="F212" si="89">+F214+F216</f>
        <v>477585</v>
      </c>
      <c r="G212" s="104">
        <f t="shared" si="87"/>
        <v>210135</v>
      </c>
      <c r="H212" s="104">
        <f t="shared" si="87"/>
        <v>0</v>
      </c>
      <c r="I212" s="31">
        <f t="shared" ref="I212" si="90">+I214+I216</f>
        <v>-267450</v>
      </c>
      <c r="J212" s="314"/>
      <c r="K212" s="117"/>
      <c r="L212" s="28"/>
      <c r="M212" s="28"/>
      <c r="N212" s="11" t="str">
        <f>+E211</f>
        <v>保育企画課
保育所運営課</v>
      </c>
    </row>
    <row r="213" spans="1:15" ht="15" customHeight="1" outlineLevel="1" collapsed="1">
      <c r="A213" s="350"/>
      <c r="B213" s="329"/>
      <c r="C213" s="319"/>
      <c r="D213" s="319" t="s">
        <v>640</v>
      </c>
      <c r="E213" s="323" t="s">
        <v>67</v>
      </c>
      <c r="F213" s="95">
        <v>773940</v>
      </c>
      <c r="G213" s="95">
        <v>686940</v>
      </c>
      <c r="H213" s="95"/>
      <c r="I213" s="30">
        <f t="shared" ref="I213:I220" si="91">+G213-F213</f>
        <v>-87000</v>
      </c>
      <c r="J213" s="313" t="s">
        <v>11</v>
      </c>
      <c r="K213" s="116"/>
      <c r="L213" s="28" t="s">
        <v>6</v>
      </c>
      <c r="M213" s="28"/>
      <c r="N213" s="11" t="str">
        <f>+E213</f>
        <v>保育企画課</v>
      </c>
      <c r="O213" s="11">
        <f>G213-K213</f>
        <v>686940</v>
      </c>
    </row>
    <row r="214" spans="1:15" ht="15" customHeight="1" outlineLevel="1">
      <c r="A214" s="351"/>
      <c r="B214" s="330"/>
      <c r="C214" s="320"/>
      <c r="D214" s="333"/>
      <c r="E214" s="324"/>
      <c r="F214" s="97">
        <v>432345</v>
      </c>
      <c r="G214" s="97">
        <v>171735</v>
      </c>
      <c r="H214" s="97"/>
      <c r="I214" s="36">
        <f t="shared" si="91"/>
        <v>-260610</v>
      </c>
      <c r="J214" s="314"/>
      <c r="K214" s="117"/>
      <c r="L214" s="28" t="s">
        <v>7</v>
      </c>
      <c r="M214" s="28"/>
      <c r="N214" s="11" t="str">
        <f>+E213</f>
        <v>保育企画課</v>
      </c>
    </row>
    <row r="215" spans="1:15" ht="15" customHeight="1" outlineLevel="1" collapsed="1">
      <c r="A215" s="350"/>
      <c r="B215" s="329"/>
      <c r="C215" s="319"/>
      <c r="D215" s="319" t="s">
        <v>641</v>
      </c>
      <c r="E215" s="323" t="s">
        <v>160</v>
      </c>
      <c r="F215" s="95">
        <v>45240</v>
      </c>
      <c r="G215" s="95">
        <v>38400</v>
      </c>
      <c r="H215" s="95"/>
      <c r="I215" s="30">
        <f t="shared" si="91"/>
        <v>-6840</v>
      </c>
      <c r="J215" s="313" t="s">
        <v>11</v>
      </c>
      <c r="K215" s="116"/>
      <c r="L215" s="28" t="s">
        <v>6</v>
      </c>
      <c r="M215" s="28"/>
      <c r="N215" s="11" t="str">
        <f>+E215</f>
        <v>保育所運営課</v>
      </c>
      <c r="O215" s="11">
        <f>G215-K215</f>
        <v>38400</v>
      </c>
    </row>
    <row r="216" spans="1:15" ht="15" customHeight="1" outlineLevel="1">
      <c r="A216" s="351"/>
      <c r="B216" s="330"/>
      <c r="C216" s="320"/>
      <c r="D216" s="333"/>
      <c r="E216" s="324"/>
      <c r="F216" s="97">
        <v>45240</v>
      </c>
      <c r="G216" s="97">
        <v>38400</v>
      </c>
      <c r="H216" s="97"/>
      <c r="I216" s="36">
        <f t="shared" si="91"/>
        <v>-6840</v>
      </c>
      <c r="J216" s="314"/>
      <c r="K216" s="117"/>
      <c r="L216" s="28" t="s">
        <v>7</v>
      </c>
      <c r="M216" s="28"/>
      <c r="N216" s="11" t="str">
        <f>+E215</f>
        <v>保育所運営課</v>
      </c>
    </row>
    <row r="217" spans="1:15" ht="15" customHeight="1">
      <c r="A217" s="350" t="s">
        <v>713</v>
      </c>
      <c r="B217" s="329"/>
      <c r="C217" s="319"/>
      <c r="D217" s="319" t="s">
        <v>643</v>
      </c>
      <c r="E217" s="323" t="s">
        <v>218</v>
      </c>
      <c r="F217" s="95">
        <v>18045</v>
      </c>
      <c r="G217" s="95">
        <v>16865</v>
      </c>
      <c r="H217" s="95"/>
      <c r="I217" s="30">
        <f t="shared" si="91"/>
        <v>-1180</v>
      </c>
      <c r="J217" s="313" t="s">
        <v>11</v>
      </c>
      <c r="K217" s="116"/>
      <c r="L217" s="28" t="s">
        <v>6</v>
      </c>
      <c r="M217" s="28"/>
      <c r="N217" s="11" t="str">
        <f>+E217</f>
        <v>保育企画課</v>
      </c>
      <c r="O217" s="11">
        <f>G217-K217</f>
        <v>16865</v>
      </c>
    </row>
    <row r="218" spans="1:15" ht="15" customHeight="1">
      <c r="A218" s="351"/>
      <c r="B218" s="330"/>
      <c r="C218" s="320"/>
      <c r="D218" s="320"/>
      <c r="E218" s="324"/>
      <c r="F218" s="104">
        <v>18045</v>
      </c>
      <c r="G218" s="104">
        <v>16865</v>
      </c>
      <c r="H218" s="104"/>
      <c r="I218" s="31">
        <f t="shared" si="91"/>
        <v>-1180</v>
      </c>
      <c r="J218" s="314"/>
      <c r="K218" s="117"/>
      <c r="L218" s="28" t="s">
        <v>7</v>
      </c>
      <c r="M218" s="28"/>
      <c r="N218" s="11" t="str">
        <f>+E217</f>
        <v>保育企画課</v>
      </c>
    </row>
    <row r="219" spans="1:15" s="82" customFormat="1" ht="15" customHeight="1">
      <c r="A219" s="350" t="s">
        <v>714</v>
      </c>
      <c r="B219" s="329"/>
      <c r="C219" s="319"/>
      <c r="D219" s="319" t="s">
        <v>644</v>
      </c>
      <c r="E219" s="323" t="s">
        <v>469</v>
      </c>
      <c r="F219" s="95">
        <f t="shared" ref="F219" si="92">+F221+F223</f>
        <v>1279384</v>
      </c>
      <c r="G219" s="95">
        <f t="shared" ref="G219:H220" si="93">+G221+G223</f>
        <v>1188597</v>
      </c>
      <c r="H219" s="95">
        <f t="shared" si="93"/>
        <v>0</v>
      </c>
      <c r="I219" s="30">
        <f t="shared" si="91"/>
        <v>-90787</v>
      </c>
      <c r="J219" s="313" t="s">
        <v>11</v>
      </c>
      <c r="K219" s="116"/>
      <c r="L219" s="80"/>
      <c r="M219" s="80"/>
      <c r="N219" s="81" t="str">
        <f>+E219</f>
        <v>保育企画課
保育所運営課</v>
      </c>
      <c r="O219" s="81">
        <f>G219-K219</f>
        <v>1188597</v>
      </c>
    </row>
    <row r="220" spans="1:15" s="82" customFormat="1" ht="15" customHeight="1">
      <c r="A220" s="351"/>
      <c r="B220" s="330"/>
      <c r="C220" s="320"/>
      <c r="D220" s="320"/>
      <c r="E220" s="324"/>
      <c r="F220" s="104">
        <f t="shared" ref="F220" si="94">+F222+F224</f>
        <v>1279384</v>
      </c>
      <c r="G220" s="104">
        <f t="shared" si="93"/>
        <v>1188597</v>
      </c>
      <c r="H220" s="104">
        <f t="shared" si="93"/>
        <v>0</v>
      </c>
      <c r="I220" s="31">
        <f t="shared" si="91"/>
        <v>-90787</v>
      </c>
      <c r="J220" s="314"/>
      <c r="K220" s="117"/>
      <c r="L220" s="80"/>
      <c r="M220" s="80"/>
      <c r="N220" s="81" t="str">
        <f>+E219</f>
        <v>保育企画課
保育所運営課</v>
      </c>
    </row>
    <row r="221" spans="1:15" s="82" customFormat="1" ht="15" customHeight="1" outlineLevel="1">
      <c r="A221" s="381"/>
      <c r="B221" s="329"/>
      <c r="C221" s="319"/>
      <c r="D221" s="344" t="s">
        <v>640</v>
      </c>
      <c r="E221" s="323" t="s">
        <v>67</v>
      </c>
      <c r="F221" s="95">
        <v>1209605</v>
      </c>
      <c r="G221" s="95">
        <v>1129327</v>
      </c>
      <c r="H221" s="95"/>
      <c r="I221" s="30">
        <f>+G221-F221</f>
        <v>-80278</v>
      </c>
      <c r="J221" s="313"/>
      <c r="K221" s="33"/>
      <c r="L221" s="80" t="s">
        <v>6</v>
      </c>
      <c r="M221" s="80"/>
      <c r="N221" s="81" t="str">
        <f>+E221</f>
        <v>保育企画課</v>
      </c>
      <c r="O221" s="81">
        <f>G221-K221</f>
        <v>1129327</v>
      </c>
    </row>
    <row r="222" spans="1:15" s="82" customFormat="1" ht="15" customHeight="1" outlineLevel="1">
      <c r="A222" s="382"/>
      <c r="B222" s="330"/>
      <c r="C222" s="320"/>
      <c r="D222" s="320"/>
      <c r="E222" s="324"/>
      <c r="F222" s="97">
        <v>1209605</v>
      </c>
      <c r="G222" s="97">
        <v>1129327</v>
      </c>
      <c r="H222" s="97"/>
      <c r="I222" s="36">
        <f t="shared" ref="I222:I224" si="95">+G222-F222</f>
        <v>-80278</v>
      </c>
      <c r="J222" s="314"/>
      <c r="K222" s="34"/>
      <c r="L222" s="80" t="s">
        <v>7</v>
      </c>
      <c r="M222" s="80"/>
      <c r="N222" s="81" t="str">
        <f>+E221</f>
        <v>保育企画課</v>
      </c>
    </row>
    <row r="223" spans="1:15" s="82" customFormat="1" ht="15" customHeight="1" outlineLevel="1">
      <c r="A223" s="381"/>
      <c r="B223" s="329"/>
      <c r="C223" s="319"/>
      <c r="D223" s="344" t="s">
        <v>641</v>
      </c>
      <c r="E223" s="323" t="s">
        <v>160</v>
      </c>
      <c r="F223" s="95">
        <v>69779</v>
      </c>
      <c r="G223" s="95">
        <v>59270</v>
      </c>
      <c r="H223" s="95"/>
      <c r="I223" s="30">
        <f t="shared" si="95"/>
        <v>-10509</v>
      </c>
      <c r="J223" s="313"/>
      <c r="K223" s="35"/>
      <c r="L223" s="80" t="s">
        <v>6</v>
      </c>
      <c r="M223" s="80"/>
      <c r="N223" s="81" t="str">
        <f>+E223</f>
        <v>保育所運営課</v>
      </c>
      <c r="O223" s="81">
        <f>G223-K223</f>
        <v>59270</v>
      </c>
    </row>
    <row r="224" spans="1:15" s="82" customFormat="1" ht="15" customHeight="1" outlineLevel="1">
      <c r="A224" s="382"/>
      <c r="B224" s="330"/>
      <c r="C224" s="320"/>
      <c r="D224" s="320"/>
      <c r="E224" s="324"/>
      <c r="F224" s="97">
        <v>69779</v>
      </c>
      <c r="G224" s="97">
        <v>59270</v>
      </c>
      <c r="H224" s="97"/>
      <c r="I224" s="36">
        <f t="shared" si="95"/>
        <v>-10509</v>
      </c>
      <c r="J224" s="314"/>
      <c r="K224" s="34"/>
      <c r="L224" s="80" t="s">
        <v>7</v>
      </c>
      <c r="M224" s="80"/>
      <c r="N224" s="81" t="str">
        <f>+E223</f>
        <v>保育所運営課</v>
      </c>
    </row>
    <row r="225" spans="1:15" ht="15" customHeight="1">
      <c r="A225" s="315">
        <v>39</v>
      </c>
      <c r="B225" s="329" t="s">
        <v>223</v>
      </c>
      <c r="C225" s="319" t="s">
        <v>309</v>
      </c>
      <c r="D225" s="319" t="s">
        <v>309</v>
      </c>
      <c r="E225" s="323" t="s">
        <v>298</v>
      </c>
      <c r="F225" s="95">
        <f t="shared" ref="F225" si="96">F227+F229+F231</f>
        <v>14497</v>
      </c>
      <c r="G225" s="95">
        <f>G227+G229+G231</f>
        <v>13070</v>
      </c>
      <c r="H225" s="95">
        <f t="shared" ref="G225:H226" si="97">H227+H229+H231</f>
        <v>0</v>
      </c>
      <c r="I225" s="30">
        <f>+G225-F225</f>
        <v>-1427</v>
      </c>
      <c r="J225" s="321" t="s">
        <v>11</v>
      </c>
      <c r="K225" s="116"/>
      <c r="L225" s="28"/>
      <c r="M225" s="28"/>
      <c r="N225" s="11" t="str">
        <f>+E225</f>
        <v>保育企画課他</v>
      </c>
      <c r="O225" s="11">
        <f>G225-K225</f>
        <v>13070</v>
      </c>
    </row>
    <row r="226" spans="1:15" ht="15" customHeight="1">
      <c r="A226" s="316"/>
      <c r="B226" s="330"/>
      <c r="C226" s="320"/>
      <c r="D226" s="320"/>
      <c r="E226" s="324"/>
      <c r="F226" s="97">
        <f t="shared" ref="F226" si="98">F228+F230+F232</f>
        <v>4835</v>
      </c>
      <c r="G226" s="97">
        <f t="shared" si="97"/>
        <v>4358</v>
      </c>
      <c r="H226" s="97">
        <f t="shared" si="97"/>
        <v>0</v>
      </c>
      <c r="I226" s="31">
        <f>+G226-F226</f>
        <v>-477</v>
      </c>
      <c r="J226" s="322"/>
      <c r="K226" s="117"/>
      <c r="L226" s="28"/>
      <c r="M226" s="28"/>
      <c r="N226" s="11" t="str">
        <f>+E225</f>
        <v>保育企画課他</v>
      </c>
    </row>
    <row r="227" spans="1:15" ht="15" customHeight="1" outlineLevel="1">
      <c r="A227" s="315"/>
      <c r="B227" s="329"/>
      <c r="C227" s="319"/>
      <c r="D227" s="375" t="s">
        <v>645</v>
      </c>
      <c r="E227" s="323" t="s">
        <v>300</v>
      </c>
      <c r="F227" s="95">
        <v>550</v>
      </c>
      <c r="G227" s="95">
        <v>468</v>
      </c>
      <c r="H227" s="95"/>
      <c r="I227" s="30">
        <f>+G227-F227</f>
        <v>-82</v>
      </c>
      <c r="J227" s="321" t="s">
        <v>11</v>
      </c>
      <c r="K227" s="116"/>
      <c r="L227" s="28" t="s">
        <v>6</v>
      </c>
      <c r="M227" s="28"/>
      <c r="N227" s="11" t="str">
        <f>+E227</f>
        <v>管理課（幼稚園）</v>
      </c>
      <c r="O227" s="11">
        <f>G227-K227</f>
        <v>468</v>
      </c>
    </row>
    <row r="228" spans="1:15" ht="15" customHeight="1" outlineLevel="1">
      <c r="A228" s="316"/>
      <c r="B228" s="330"/>
      <c r="C228" s="320"/>
      <c r="D228" s="380"/>
      <c r="E228" s="324"/>
      <c r="F228" s="97">
        <v>184</v>
      </c>
      <c r="G228" s="97">
        <v>156</v>
      </c>
      <c r="H228" s="97"/>
      <c r="I228" s="31">
        <f t="shared" ref="I228:I232" si="99">+G228-F228</f>
        <v>-28</v>
      </c>
      <c r="J228" s="322"/>
      <c r="K228" s="117"/>
      <c r="L228" s="28" t="s">
        <v>7</v>
      </c>
      <c r="M228" s="28"/>
      <c r="N228" s="11" t="str">
        <f>+E227</f>
        <v>管理課（幼稚園）</v>
      </c>
    </row>
    <row r="229" spans="1:15" ht="15" customHeight="1" outlineLevel="1">
      <c r="A229" s="315"/>
      <c r="B229" s="329"/>
      <c r="C229" s="319"/>
      <c r="D229" s="375" t="s">
        <v>616</v>
      </c>
      <c r="E229" s="323" t="s">
        <v>299</v>
      </c>
      <c r="F229" s="95">
        <v>556</v>
      </c>
      <c r="G229" s="95">
        <v>448</v>
      </c>
      <c r="H229" s="95"/>
      <c r="I229" s="30">
        <f>+G229-F229</f>
        <v>-108</v>
      </c>
      <c r="J229" s="321" t="s">
        <v>11</v>
      </c>
      <c r="K229" s="116"/>
      <c r="L229" s="28" t="s">
        <v>6</v>
      </c>
      <c r="M229" s="28"/>
      <c r="N229" s="11" t="str">
        <f>+E229</f>
        <v>保育所運営課</v>
      </c>
      <c r="O229" s="11">
        <f>G229-K229</f>
        <v>448</v>
      </c>
    </row>
    <row r="230" spans="1:15" ht="15" customHeight="1" outlineLevel="1">
      <c r="A230" s="316"/>
      <c r="B230" s="330"/>
      <c r="C230" s="320"/>
      <c r="D230" s="380"/>
      <c r="E230" s="324"/>
      <c r="F230" s="97">
        <v>186</v>
      </c>
      <c r="G230" s="97">
        <v>150</v>
      </c>
      <c r="H230" s="97"/>
      <c r="I230" s="31">
        <f t="shared" si="99"/>
        <v>-36</v>
      </c>
      <c r="J230" s="322"/>
      <c r="K230" s="117"/>
      <c r="L230" s="28" t="s">
        <v>7</v>
      </c>
      <c r="M230" s="28"/>
      <c r="N230" s="11" t="str">
        <f>+E229</f>
        <v>保育所運営課</v>
      </c>
    </row>
    <row r="231" spans="1:15" ht="15" customHeight="1" outlineLevel="1">
      <c r="A231" s="315"/>
      <c r="B231" s="329"/>
      <c r="C231" s="319"/>
      <c r="D231" s="375" t="s">
        <v>646</v>
      </c>
      <c r="E231" s="323" t="s">
        <v>218</v>
      </c>
      <c r="F231" s="95">
        <v>13391</v>
      </c>
      <c r="G231" s="95">
        <v>12154</v>
      </c>
      <c r="H231" s="95"/>
      <c r="I231" s="30">
        <f>+G231-F231</f>
        <v>-1237</v>
      </c>
      <c r="J231" s="321" t="s">
        <v>11</v>
      </c>
      <c r="K231" s="116"/>
      <c r="L231" s="28" t="s">
        <v>6</v>
      </c>
      <c r="M231" s="28"/>
      <c r="N231" s="11" t="str">
        <f>+E231</f>
        <v>保育企画課</v>
      </c>
      <c r="O231" s="11">
        <f>G231-K231</f>
        <v>12154</v>
      </c>
    </row>
    <row r="232" spans="1:15" ht="15" customHeight="1" outlineLevel="1">
      <c r="A232" s="316"/>
      <c r="B232" s="330"/>
      <c r="C232" s="320"/>
      <c r="D232" s="380"/>
      <c r="E232" s="324"/>
      <c r="F232" s="97">
        <v>4465</v>
      </c>
      <c r="G232" s="97">
        <v>4052</v>
      </c>
      <c r="H232" s="97"/>
      <c r="I232" s="31">
        <f t="shared" si="99"/>
        <v>-413</v>
      </c>
      <c r="J232" s="322"/>
      <c r="K232" s="117"/>
      <c r="L232" s="28" t="s">
        <v>7</v>
      </c>
      <c r="M232" s="28"/>
      <c r="N232" s="11" t="str">
        <f>+E231</f>
        <v>保育企画課</v>
      </c>
    </row>
    <row r="233" spans="1:15" s="82" customFormat="1" ht="15" customHeight="1">
      <c r="A233" s="315">
        <v>40</v>
      </c>
      <c r="B233" s="329" t="s">
        <v>454</v>
      </c>
      <c r="C233" s="375" t="s">
        <v>453</v>
      </c>
      <c r="D233" s="375" t="s">
        <v>453</v>
      </c>
      <c r="E233" s="323" t="s">
        <v>300</v>
      </c>
      <c r="F233" s="95">
        <v>73046</v>
      </c>
      <c r="G233" s="95">
        <v>60279</v>
      </c>
      <c r="H233" s="95"/>
      <c r="I233" s="30">
        <f>+G233-F233</f>
        <v>-12767</v>
      </c>
      <c r="J233" s="321" t="s">
        <v>11</v>
      </c>
      <c r="K233" s="116"/>
      <c r="L233" s="80" t="s">
        <v>6</v>
      </c>
      <c r="M233" s="80"/>
      <c r="N233" s="81" t="str">
        <f>+E233</f>
        <v>管理課（幼稚園）</v>
      </c>
      <c r="O233" s="81">
        <f>G233-K233</f>
        <v>60279</v>
      </c>
    </row>
    <row r="234" spans="1:15" s="82" customFormat="1" ht="15" customHeight="1">
      <c r="A234" s="316"/>
      <c r="B234" s="330"/>
      <c r="C234" s="380"/>
      <c r="D234" s="380"/>
      <c r="E234" s="324"/>
      <c r="F234" s="106">
        <v>24348</v>
      </c>
      <c r="G234" s="106">
        <v>20093</v>
      </c>
      <c r="H234" s="106"/>
      <c r="I234" s="31">
        <f t="shared" ref="I234" si="100">+G234-F234</f>
        <v>-4255</v>
      </c>
      <c r="J234" s="322"/>
      <c r="K234" s="117"/>
      <c r="L234" s="80" t="s">
        <v>7</v>
      </c>
      <c r="M234" s="80"/>
      <c r="N234" s="81" t="str">
        <f>+E233</f>
        <v>管理課（幼稚園）</v>
      </c>
    </row>
    <row r="235" spans="1:15" ht="15" customHeight="1">
      <c r="A235" s="315">
        <v>41</v>
      </c>
      <c r="B235" s="329" t="s">
        <v>223</v>
      </c>
      <c r="C235" s="325" t="s">
        <v>68</v>
      </c>
      <c r="D235" s="344" t="s">
        <v>68</v>
      </c>
      <c r="E235" s="357" t="s">
        <v>67</v>
      </c>
      <c r="F235" s="95">
        <v>13500</v>
      </c>
      <c r="G235" s="95">
        <v>13543</v>
      </c>
      <c r="H235" s="95"/>
      <c r="I235" s="30">
        <f t="shared" si="71"/>
        <v>43</v>
      </c>
      <c r="J235" s="321" t="s">
        <v>11</v>
      </c>
      <c r="K235" s="116"/>
      <c r="L235" s="28" t="s">
        <v>6</v>
      </c>
      <c r="M235" s="28"/>
      <c r="N235" s="11" t="str">
        <f>+E235</f>
        <v>保育企画課</v>
      </c>
      <c r="O235" s="11">
        <f>G235-K235</f>
        <v>13543</v>
      </c>
    </row>
    <row r="236" spans="1:15" ht="15" customHeight="1">
      <c r="A236" s="316"/>
      <c r="B236" s="330"/>
      <c r="C236" s="326"/>
      <c r="D236" s="344"/>
      <c r="E236" s="358"/>
      <c r="F236" s="97">
        <v>4500</v>
      </c>
      <c r="G236" s="97">
        <v>4515</v>
      </c>
      <c r="H236" s="97"/>
      <c r="I236" s="31">
        <f t="shared" si="71"/>
        <v>15</v>
      </c>
      <c r="J236" s="322"/>
      <c r="K236" s="117"/>
      <c r="L236" s="28" t="s">
        <v>7</v>
      </c>
      <c r="M236" s="28"/>
      <c r="N236" s="11" t="str">
        <f>+E235</f>
        <v>保育企画課</v>
      </c>
    </row>
    <row r="237" spans="1:15" ht="15" customHeight="1">
      <c r="A237" s="315">
        <v>42</v>
      </c>
      <c r="B237" s="329" t="s">
        <v>223</v>
      </c>
      <c r="C237" s="325" t="s">
        <v>74</v>
      </c>
      <c r="D237" s="344" t="s">
        <v>117</v>
      </c>
      <c r="E237" s="357" t="s">
        <v>67</v>
      </c>
      <c r="F237" s="95">
        <v>234357</v>
      </c>
      <c r="G237" s="95">
        <v>253748</v>
      </c>
      <c r="H237" s="95"/>
      <c r="I237" s="30">
        <f>+G237-F237</f>
        <v>19391</v>
      </c>
      <c r="J237" s="321"/>
      <c r="K237" s="35"/>
      <c r="L237" s="28" t="s">
        <v>6</v>
      </c>
      <c r="M237" s="28"/>
      <c r="N237" s="11" t="str">
        <f>+E237</f>
        <v>保育企画課</v>
      </c>
      <c r="O237" s="11">
        <f>G237-K237</f>
        <v>253748</v>
      </c>
    </row>
    <row r="238" spans="1:15" ht="15" customHeight="1">
      <c r="A238" s="316"/>
      <c r="B238" s="330"/>
      <c r="C238" s="326"/>
      <c r="D238" s="344"/>
      <c r="E238" s="358"/>
      <c r="F238" s="97">
        <v>234357</v>
      </c>
      <c r="G238" s="97">
        <v>253748</v>
      </c>
      <c r="H238" s="97"/>
      <c r="I238" s="31">
        <f t="shared" si="71"/>
        <v>19391</v>
      </c>
      <c r="J238" s="322"/>
      <c r="K238" s="34"/>
      <c r="L238" s="28" t="s">
        <v>7</v>
      </c>
      <c r="M238" s="28"/>
      <c r="N238" s="11" t="str">
        <f>+E237</f>
        <v>保育企画課</v>
      </c>
    </row>
    <row r="239" spans="1:15" ht="15" customHeight="1">
      <c r="A239" s="315">
        <v>43</v>
      </c>
      <c r="B239" s="329" t="s">
        <v>223</v>
      </c>
      <c r="C239" s="325" t="s">
        <v>74</v>
      </c>
      <c r="D239" s="344" t="s">
        <v>104</v>
      </c>
      <c r="E239" s="357" t="s">
        <v>67</v>
      </c>
      <c r="F239" s="95">
        <v>65700</v>
      </c>
      <c r="G239" s="95">
        <v>61983</v>
      </c>
      <c r="H239" s="95"/>
      <c r="I239" s="30">
        <f>+G239-F239</f>
        <v>-3717</v>
      </c>
      <c r="J239" s="321" t="s">
        <v>11</v>
      </c>
      <c r="K239" s="116"/>
      <c r="L239" s="28" t="s">
        <v>6</v>
      </c>
      <c r="M239" s="28"/>
      <c r="N239" s="11" t="str">
        <f>+E239</f>
        <v>保育企画課</v>
      </c>
      <c r="O239" s="11">
        <f>G239-K239</f>
        <v>61983</v>
      </c>
    </row>
    <row r="240" spans="1:15" ht="15" customHeight="1">
      <c r="A240" s="316"/>
      <c r="B240" s="330"/>
      <c r="C240" s="326"/>
      <c r="D240" s="344"/>
      <c r="E240" s="358"/>
      <c r="F240" s="104">
        <v>65700</v>
      </c>
      <c r="G240" s="104">
        <v>61983</v>
      </c>
      <c r="H240" s="104"/>
      <c r="I240" s="31">
        <f>+G240-F240</f>
        <v>-3717</v>
      </c>
      <c r="J240" s="322"/>
      <c r="K240" s="117"/>
      <c r="L240" s="28" t="s">
        <v>7</v>
      </c>
      <c r="M240" s="28"/>
      <c r="N240" s="11" t="str">
        <f>+E239</f>
        <v>保育企画課</v>
      </c>
    </row>
    <row r="241" spans="1:15" ht="12.75" customHeight="1">
      <c r="A241" s="315">
        <v>44</v>
      </c>
      <c r="B241" s="329" t="s">
        <v>223</v>
      </c>
      <c r="C241" s="319" t="s">
        <v>74</v>
      </c>
      <c r="D241" s="344" t="s">
        <v>219</v>
      </c>
      <c r="E241" s="323" t="s">
        <v>67</v>
      </c>
      <c r="F241" s="95">
        <v>7056</v>
      </c>
      <c r="G241" s="95">
        <v>8797</v>
      </c>
      <c r="H241" s="95"/>
      <c r="I241" s="30">
        <f t="shared" si="71"/>
        <v>1741</v>
      </c>
      <c r="J241" s="313"/>
      <c r="K241" s="35"/>
      <c r="L241" s="28" t="s">
        <v>6</v>
      </c>
      <c r="M241" s="28"/>
      <c r="N241" s="11" t="str">
        <f>+E241</f>
        <v>保育企画課</v>
      </c>
      <c r="O241" s="11">
        <f>G241-K241</f>
        <v>8797</v>
      </c>
    </row>
    <row r="242" spans="1:15" ht="12.75" customHeight="1">
      <c r="A242" s="316"/>
      <c r="B242" s="330"/>
      <c r="C242" s="320"/>
      <c r="D242" s="320"/>
      <c r="E242" s="324"/>
      <c r="F242" s="97">
        <v>7056</v>
      </c>
      <c r="G242" s="97">
        <v>8797</v>
      </c>
      <c r="H242" s="97"/>
      <c r="I242" s="36">
        <f t="shared" si="71"/>
        <v>1741</v>
      </c>
      <c r="J242" s="314"/>
      <c r="K242" s="34"/>
      <c r="L242" s="28" t="s">
        <v>7</v>
      </c>
      <c r="M242" s="28"/>
      <c r="N242" s="11" t="str">
        <f>+E241</f>
        <v>保育企画課</v>
      </c>
    </row>
    <row r="243" spans="1:15" ht="15" customHeight="1">
      <c r="A243" s="315">
        <v>45</v>
      </c>
      <c r="B243" s="329" t="s">
        <v>223</v>
      </c>
      <c r="C243" s="319" t="s">
        <v>74</v>
      </c>
      <c r="D243" s="333" t="s">
        <v>220</v>
      </c>
      <c r="E243" s="349" t="s">
        <v>425</v>
      </c>
      <c r="F243" s="95">
        <f t="shared" ref="F243" si="101">+F245+F247</f>
        <v>16736</v>
      </c>
      <c r="G243" s="95">
        <f>+G245+G247</f>
        <v>16834</v>
      </c>
      <c r="H243" s="95">
        <f t="shared" ref="G243:I244" si="102">+H245+H247</f>
        <v>0</v>
      </c>
      <c r="I243" s="30">
        <f t="shared" si="102"/>
        <v>98</v>
      </c>
      <c r="J243" s="313"/>
      <c r="K243" s="35"/>
      <c r="L243" s="28"/>
      <c r="M243" s="28"/>
      <c r="N243" s="11" t="str">
        <f>+E243</f>
        <v>保育企画課
管理課（幼稚園）</v>
      </c>
      <c r="O243" s="11">
        <f>G243-K243</f>
        <v>16834</v>
      </c>
    </row>
    <row r="244" spans="1:15" ht="15" customHeight="1">
      <c r="A244" s="316"/>
      <c r="B244" s="330"/>
      <c r="C244" s="320"/>
      <c r="D244" s="333"/>
      <c r="E244" s="324"/>
      <c r="F244" s="97">
        <f t="shared" ref="F244" si="103">+F246+F248</f>
        <v>16736</v>
      </c>
      <c r="G244" s="97">
        <f t="shared" si="102"/>
        <v>16834</v>
      </c>
      <c r="H244" s="97">
        <f t="shared" si="102"/>
        <v>0</v>
      </c>
      <c r="I244" s="31">
        <f t="shared" si="102"/>
        <v>98</v>
      </c>
      <c r="J244" s="314"/>
      <c r="K244" s="34"/>
      <c r="L244" s="28"/>
      <c r="M244" s="28"/>
      <c r="N244" s="11" t="str">
        <f>+E243</f>
        <v>保育企画課
管理課（幼稚園）</v>
      </c>
    </row>
    <row r="245" spans="1:15" ht="12.75" customHeight="1" outlineLevel="1">
      <c r="A245" s="315"/>
      <c r="B245" s="329"/>
      <c r="C245" s="319"/>
      <c r="D245" s="378" t="s">
        <v>647</v>
      </c>
      <c r="E245" s="323" t="s">
        <v>67</v>
      </c>
      <c r="F245" s="95">
        <v>15754</v>
      </c>
      <c r="G245" s="95">
        <v>16025</v>
      </c>
      <c r="H245" s="95"/>
      <c r="I245" s="30">
        <f>+G245-F245</f>
        <v>271</v>
      </c>
      <c r="J245" s="313"/>
      <c r="K245" s="33"/>
      <c r="L245" s="28" t="s">
        <v>6</v>
      </c>
      <c r="M245" s="28"/>
      <c r="N245" s="11" t="str">
        <f>+E245</f>
        <v>保育企画課</v>
      </c>
      <c r="O245" s="11">
        <f>G245-K245</f>
        <v>16025</v>
      </c>
    </row>
    <row r="246" spans="1:15" ht="12.75" customHeight="1" outlineLevel="1">
      <c r="A246" s="316"/>
      <c r="B246" s="330"/>
      <c r="C246" s="320"/>
      <c r="D246" s="380"/>
      <c r="E246" s="324"/>
      <c r="F246" s="97">
        <v>15754</v>
      </c>
      <c r="G246" s="97">
        <v>16025</v>
      </c>
      <c r="H246" s="97"/>
      <c r="I246" s="36">
        <f t="shared" ref="I246:I248" si="104">+G246-F246</f>
        <v>271</v>
      </c>
      <c r="J246" s="314"/>
      <c r="K246" s="34"/>
      <c r="L246" s="28" t="s">
        <v>7</v>
      </c>
      <c r="M246" s="28"/>
      <c r="N246" s="11" t="str">
        <f>+E245</f>
        <v>保育企画課</v>
      </c>
    </row>
    <row r="247" spans="1:15" ht="12.75" customHeight="1" outlineLevel="1">
      <c r="A247" s="315"/>
      <c r="B247" s="329"/>
      <c r="C247" s="319"/>
      <c r="D247" s="378" t="s">
        <v>648</v>
      </c>
      <c r="E247" s="388" t="s">
        <v>270</v>
      </c>
      <c r="F247" s="95">
        <v>982</v>
      </c>
      <c r="G247" s="95">
        <v>809</v>
      </c>
      <c r="H247" s="95"/>
      <c r="I247" s="30">
        <f t="shared" si="104"/>
        <v>-173</v>
      </c>
      <c r="J247" s="313"/>
      <c r="K247" s="35"/>
      <c r="L247" s="28" t="s">
        <v>6</v>
      </c>
      <c r="M247" s="28"/>
      <c r="N247" s="11" t="str">
        <f>+E247</f>
        <v>管理課（幼稚園）</v>
      </c>
      <c r="O247" s="11">
        <f>G247-K247</f>
        <v>809</v>
      </c>
    </row>
    <row r="248" spans="1:15" ht="12.75" customHeight="1" outlineLevel="1">
      <c r="A248" s="316"/>
      <c r="B248" s="330"/>
      <c r="C248" s="320"/>
      <c r="D248" s="380"/>
      <c r="E248" s="389"/>
      <c r="F248" s="97">
        <v>982</v>
      </c>
      <c r="G248" s="97">
        <v>809</v>
      </c>
      <c r="H248" s="97"/>
      <c r="I248" s="36">
        <f t="shared" si="104"/>
        <v>-173</v>
      </c>
      <c r="J248" s="314"/>
      <c r="K248" s="34"/>
      <c r="L248" s="28" t="s">
        <v>7</v>
      </c>
      <c r="M248" s="28"/>
      <c r="N248" s="11" t="str">
        <f>+E247</f>
        <v>管理課（幼稚園）</v>
      </c>
    </row>
    <row r="249" spans="1:15" ht="15" customHeight="1">
      <c r="A249" s="315">
        <v>46</v>
      </c>
      <c r="B249" s="329" t="s">
        <v>225</v>
      </c>
      <c r="C249" s="319" t="s">
        <v>74</v>
      </c>
      <c r="D249" s="319" t="s">
        <v>284</v>
      </c>
      <c r="E249" s="323" t="s">
        <v>67</v>
      </c>
      <c r="F249" s="95">
        <v>36161</v>
      </c>
      <c r="G249" s="95">
        <v>39709</v>
      </c>
      <c r="H249" s="95"/>
      <c r="I249" s="30">
        <f>+G249-F249</f>
        <v>3548</v>
      </c>
      <c r="J249" s="313"/>
      <c r="K249" s="116"/>
      <c r="L249" s="28" t="s">
        <v>6</v>
      </c>
      <c r="M249" s="28"/>
      <c r="N249" s="11" t="str">
        <f>+E249</f>
        <v>保育企画課</v>
      </c>
      <c r="O249" s="11">
        <f>G249-K249</f>
        <v>39709</v>
      </c>
    </row>
    <row r="250" spans="1:15" ht="15" customHeight="1">
      <c r="A250" s="316"/>
      <c r="B250" s="330"/>
      <c r="C250" s="320"/>
      <c r="D250" s="320"/>
      <c r="E250" s="324"/>
      <c r="F250" s="97">
        <v>20222</v>
      </c>
      <c r="G250" s="97">
        <v>21949</v>
      </c>
      <c r="H250" s="97"/>
      <c r="I250" s="36">
        <f t="shared" ref="I250" si="105">+G250-F250</f>
        <v>1727</v>
      </c>
      <c r="J250" s="314"/>
      <c r="K250" s="37"/>
      <c r="L250" s="28" t="s">
        <v>7</v>
      </c>
      <c r="M250" s="28"/>
      <c r="N250" s="11" t="str">
        <f>+E249</f>
        <v>保育企画課</v>
      </c>
    </row>
    <row r="251" spans="1:15" ht="15" customHeight="1">
      <c r="A251" s="315">
        <v>47</v>
      </c>
      <c r="B251" s="329" t="s">
        <v>223</v>
      </c>
      <c r="C251" s="319" t="s">
        <v>74</v>
      </c>
      <c r="D251" s="319" t="s">
        <v>167</v>
      </c>
      <c r="E251" s="323" t="s">
        <v>67</v>
      </c>
      <c r="F251" s="95">
        <v>1486</v>
      </c>
      <c r="G251" s="95">
        <v>1656</v>
      </c>
      <c r="H251" s="95"/>
      <c r="I251" s="30">
        <f t="shared" ref="I251:I254" si="106">+G251-F251</f>
        <v>170</v>
      </c>
      <c r="J251" s="313"/>
      <c r="K251" s="127"/>
      <c r="L251" s="28" t="s">
        <v>6</v>
      </c>
      <c r="M251" s="28" t="s">
        <v>12</v>
      </c>
      <c r="N251" s="11" t="str">
        <f>+E251</f>
        <v>保育企画課</v>
      </c>
      <c r="O251" s="11">
        <f>G251-K251</f>
        <v>1656</v>
      </c>
    </row>
    <row r="252" spans="1:15" ht="15" customHeight="1">
      <c r="A252" s="316"/>
      <c r="B252" s="330"/>
      <c r="C252" s="320"/>
      <c r="D252" s="320"/>
      <c r="E252" s="324"/>
      <c r="F252" s="97">
        <v>0</v>
      </c>
      <c r="G252" s="97">
        <v>0</v>
      </c>
      <c r="H252" s="97"/>
      <c r="I252" s="36">
        <f t="shared" si="106"/>
        <v>0</v>
      </c>
      <c r="J252" s="314"/>
      <c r="K252" s="128"/>
      <c r="L252" s="28" t="s">
        <v>7</v>
      </c>
      <c r="M252" s="28" t="s">
        <v>13</v>
      </c>
      <c r="N252" s="11" t="str">
        <f>+E251</f>
        <v>保育企画課</v>
      </c>
    </row>
    <row r="253" spans="1:15" ht="15" customHeight="1">
      <c r="A253" s="347"/>
      <c r="B253" s="329" t="s">
        <v>149</v>
      </c>
      <c r="C253" s="319" t="s">
        <v>74</v>
      </c>
      <c r="D253" s="319" t="s">
        <v>575</v>
      </c>
      <c r="E253" s="323" t="s">
        <v>67</v>
      </c>
      <c r="F253" s="95">
        <v>600</v>
      </c>
      <c r="G253" s="95">
        <v>0</v>
      </c>
      <c r="H253" s="95"/>
      <c r="I253" s="30">
        <f t="shared" si="106"/>
        <v>-600</v>
      </c>
      <c r="J253" s="313" t="s">
        <v>11</v>
      </c>
      <c r="K253" s="116"/>
      <c r="L253" s="28" t="s">
        <v>6</v>
      </c>
      <c r="M253" s="28"/>
      <c r="N253" s="11" t="str">
        <f>+E253</f>
        <v>保育企画課</v>
      </c>
      <c r="O253" s="11">
        <f>G253-K253</f>
        <v>0</v>
      </c>
    </row>
    <row r="254" spans="1:15" ht="15" customHeight="1">
      <c r="A254" s="348"/>
      <c r="B254" s="330"/>
      <c r="C254" s="320"/>
      <c r="D254" s="320"/>
      <c r="E254" s="324"/>
      <c r="F254" s="97">
        <v>600</v>
      </c>
      <c r="G254" s="97">
        <v>0</v>
      </c>
      <c r="H254" s="97"/>
      <c r="I254" s="36">
        <f t="shared" si="106"/>
        <v>-600</v>
      </c>
      <c r="J254" s="314"/>
      <c r="K254" s="117"/>
      <c r="L254" s="28" t="s">
        <v>7</v>
      </c>
      <c r="M254" s="28"/>
      <c r="N254" s="11" t="str">
        <f>+E253</f>
        <v>保育企画課</v>
      </c>
    </row>
    <row r="255" spans="1:15" ht="15" customHeight="1">
      <c r="A255" s="315">
        <v>48</v>
      </c>
      <c r="B255" s="329" t="s">
        <v>225</v>
      </c>
      <c r="C255" s="319" t="s">
        <v>326</v>
      </c>
      <c r="D255" s="319" t="s">
        <v>326</v>
      </c>
      <c r="E255" s="323" t="s">
        <v>67</v>
      </c>
      <c r="F255" s="95">
        <v>7950</v>
      </c>
      <c r="G255" s="95">
        <v>18000</v>
      </c>
      <c r="H255" s="95"/>
      <c r="I255" s="30">
        <f t="shared" ref="I255:I256" si="107">+G255-F255</f>
        <v>10050</v>
      </c>
      <c r="J255" s="313"/>
      <c r="K255" s="116"/>
      <c r="L255" s="28" t="s">
        <v>6</v>
      </c>
      <c r="M255" s="28"/>
      <c r="N255" s="11" t="str">
        <f>+E255</f>
        <v>保育企画課</v>
      </c>
      <c r="O255" s="11">
        <f>G255-K255</f>
        <v>18000</v>
      </c>
    </row>
    <row r="256" spans="1:15" ht="15" customHeight="1">
      <c r="A256" s="316"/>
      <c r="B256" s="330"/>
      <c r="C256" s="320"/>
      <c r="D256" s="320"/>
      <c r="E256" s="324"/>
      <c r="F256" s="97">
        <v>7950</v>
      </c>
      <c r="G256" s="97">
        <v>18000</v>
      </c>
      <c r="H256" s="97"/>
      <c r="I256" s="36">
        <f t="shared" si="107"/>
        <v>10050</v>
      </c>
      <c r="J256" s="314"/>
      <c r="K256" s="37"/>
      <c r="L256" s="28" t="s">
        <v>7</v>
      </c>
      <c r="M256" s="28"/>
      <c r="N256" s="11" t="str">
        <f>+E255</f>
        <v>保育企画課</v>
      </c>
    </row>
    <row r="257" spans="1:15" ht="15" customHeight="1">
      <c r="A257" s="315">
        <v>49</v>
      </c>
      <c r="B257" s="329" t="s">
        <v>225</v>
      </c>
      <c r="C257" s="319" t="s">
        <v>285</v>
      </c>
      <c r="D257" s="319" t="s">
        <v>579</v>
      </c>
      <c r="E257" s="323" t="s">
        <v>67</v>
      </c>
      <c r="F257" s="95">
        <v>35924</v>
      </c>
      <c r="G257" s="95">
        <v>35443</v>
      </c>
      <c r="H257" s="95"/>
      <c r="I257" s="30">
        <f t="shared" ref="I257:I258" si="108">+G257-F257</f>
        <v>-481</v>
      </c>
      <c r="J257" s="313"/>
      <c r="K257" s="116"/>
      <c r="L257" s="28" t="s">
        <v>6</v>
      </c>
      <c r="M257" s="28"/>
      <c r="N257" s="11" t="str">
        <f>+E257</f>
        <v>保育企画課</v>
      </c>
      <c r="O257" s="11">
        <f>G257-K257</f>
        <v>35443</v>
      </c>
    </row>
    <row r="258" spans="1:15" ht="15" customHeight="1">
      <c r="A258" s="316"/>
      <c r="B258" s="330"/>
      <c r="C258" s="320"/>
      <c r="D258" s="320"/>
      <c r="E258" s="324"/>
      <c r="F258" s="97">
        <v>17962</v>
      </c>
      <c r="G258" s="97">
        <v>17722</v>
      </c>
      <c r="H258" s="97"/>
      <c r="I258" s="36">
        <f t="shared" si="108"/>
        <v>-240</v>
      </c>
      <c r="J258" s="314"/>
      <c r="K258" s="37"/>
      <c r="L258" s="28" t="s">
        <v>7</v>
      </c>
      <c r="M258" s="28"/>
      <c r="N258" s="11" t="str">
        <f>+E257</f>
        <v>保育企画課</v>
      </c>
    </row>
    <row r="259" spans="1:15" ht="15" customHeight="1">
      <c r="A259" s="315">
        <v>50</v>
      </c>
      <c r="B259" s="329" t="s">
        <v>197</v>
      </c>
      <c r="C259" s="319" t="s">
        <v>285</v>
      </c>
      <c r="D259" s="319" t="s">
        <v>592</v>
      </c>
      <c r="E259" s="323" t="s">
        <v>67</v>
      </c>
      <c r="F259" s="95">
        <v>1249321</v>
      </c>
      <c r="G259" s="95">
        <v>1785801</v>
      </c>
      <c r="H259" s="95"/>
      <c r="I259" s="30">
        <f t="shared" ref="I259:I260" si="109">+G259-F259</f>
        <v>536480</v>
      </c>
      <c r="J259" s="313"/>
      <c r="K259" s="116"/>
      <c r="L259" s="28" t="s">
        <v>6</v>
      </c>
      <c r="M259" s="28"/>
      <c r="N259" s="11" t="str">
        <f>+E259</f>
        <v>保育企画課</v>
      </c>
      <c r="O259" s="11">
        <f>G259-K259</f>
        <v>1785801</v>
      </c>
    </row>
    <row r="260" spans="1:15" ht="15" customHeight="1">
      <c r="A260" s="316"/>
      <c r="B260" s="330"/>
      <c r="C260" s="320"/>
      <c r="D260" s="320"/>
      <c r="E260" s="324"/>
      <c r="F260" s="97">
        <v>444001</v>
      </c>
      <c r="G260" s="97">
        <v>614991</v>
      </c>
      <c r="H260" s="97"/>
      <c r="I260" s="36">
        <f t="shared" si="109"/>
        <v>170990</v>
      </c>
      <c r="J260" s="314"/>
      <c r="K260" s="37"/>
      <c r="L260" s="28" t="s">
        <v>7</v>
      </c>
      <c r="M260" s="28"/>
      <c r="N260" s="11" t="str">
        <f>+E259</f>
        <v>保育企画課</v>
      </c>
    </row>
    <row r="261" spans="1:15" s="82" customFormat="1" ht="15" customHeight="1">
      <c r="A261" s="315">
        <v>51</v>
      </c>
      <c r="B261" s="329" t="s">
        <v>149</v>
      </c>
      <c r="C261" s="379" t="s">
        <v>464</v>
      </c>
      <c r="D261" s="379" t="s">
        <v>465</v>
      </c>
      <c r="E261" s="323" t="s">
        <v>67</v>
      </c>
      <c r="F261" s="95">
        <v>15644</v>
      </c>
      <c r="G261" s="95">
        <v>15551</v>
      </c>
      <c r="H261" s="95"/>
      <c r="I261" s="30">
        <f>+G261-F261</f>
        <v>-93</v>
      </c>
      <c r="J261" s="153" t="s">
        <v>11</v>
      </c>
      <c r="K261" s="116"/>
      <c r="L261" s="80" t="s">
        <v>6</v>
      </c>
      <c r="M261" s="80"/>
      <c r="N261" s="81" t="str">
        <f>+E261</f>
        <v>保育企画課</v>
      </c>
      <c r="O261" s="81">
        <f>G261-K261</f>
        <v>15551</v>
      </c>
    </row>
    <row r="262" spans="1:15" s="82" customFormat="1" ht="15" customHeight="1">
      <c r="A262" s="316"/>
      <c r="B262" s="330"/>
      <c r="C262" s="430"/>
      <c r="D262" s="320"/>
      <c r="E262" s="324"/>
      <c r="F262" s="106">
        <v>15644</v>
      </c>
      <c r="G262" s="106">
        <v>15551</v>
      </c>
      <c r="H262" s="106"/>
      <c r="I262" s="31">
        <f>+G262-F262</f>
        <v>-93</v>
      </c>
      <c r="J262" s="152"/>
      <c r="K262" s="117"/>
      <c r="L262" s="80" t="s">
        <v>7</v>
      </c>
      <c r="M262" s="80"/>
      <c r="N262" s="81" t="str">
        <f>+E261</f>
        <v>保育企画課</v>
      </c>
    </row>
    <row r="263" spans="1:15" ht="15" customHeight="1">
      <c r="A263" s="315">
        <v>52</v>
      </c>
      <c r="B263" s="329" t="s">
        <v>223</v>
      </c>
      <c r="C263" s="319" t="s">
        <v>159</v>
      </c>
      <c r="D263" s="319" t="s">
        <v>159</v>
      </c>
      <c r="E263" s="323" t="s">
        <v>118</v>
      </c>
      <c r="F263" s="95">
        <f t="shared" ref="F263" si="110">F265+F267</f>
        <v>700743</v>
      </c>
      <c r="G263" s="95">
        <f>G265+G267</f>
        <v>631017</v>
      </c>
      <c r="H263" s="95">
        <f t="shared" ref="H263:H264" si="111">H265+H267</f>
        <v>0</v>
      </c>
      <c r="I263" s="30">
        <f>+I265+I267</f>
        <v>-69726</v>
      </c>
      <c r="J263" s="313" t="s">
        <v>11</v>
      </c>
      <c r="K263" s="116"/>
      <c r="L263" s="28"/>
      <c r="M263" s="28"/>
      <c r="N263" s="11" t="str">
        <f>+E263</f>
        <v>保育企画課
保育所運営課</v>
      </c>
      <c r="O263" s="11">
        <f>G263-K263</f>
        <v>631017</v>
      </c>
    </row>
    <row r="264" spans="1:15" ht="15" customHeight="1">
      <c r="A264" s="316"/>
      <c r="B264" s="330"/>
      <c r="C264" s="333"/>
      <c r="D264" s="333"/>
      <c r="E264" s="324"/>
      <c r="F264" s="97">
        <f t="shared" ref="F264" si="112">F266+F268</f>
        <v>421177</v>
      </c>
      <c r="G264" s="97">
        <f>G266+G268</f>
        <v>382484</v>
      </c>
      <c r="H264" s="97">
        <f t="shared" si="111"/>
        <v>0</v>
      </c>
      <c r="I264" s="31">
        <f>+I266+I268</f>
        <v>-38693</v>
      </c>
      <c r="J264" s="314"/>
      <c r="K264" s="117"/>
      <c r="L264" s="28"/>
      <c r="M264" s="28"/>
      <c r="N264" s="11" t="str">
        <f>+E263</f>
        <v>保育企画課
保育所運営課</v>
      </c>
    </row>
    <row r="265" spans="1:15" ht="15" customHeight="1" outlineLevel="1">
      <c r="A265" s="315"/>
      <c r="B265" s="329"/>
      <c r="C265" s="319"/>
      <c r="D265" s="375" t="s">
        <v>649</v>
      </c>
      <c r="E265" s="349" t="s">
        <v>67</v>
      </c>
      <c r="F265" s="95">
        <v>590414</v>
      </c>
      <c r="G265" s="95">
        <v>516597</v>
      </c>
      <c r="H265" s="95"/>
      <c r="I265" s="30">
        <f t="shared" ref="I265:I268" si="113">+G265-F265</f>
        <v>-73817</v>
      </c>
      <c r="J265" s="363" t="s">
        <v>11</v>
      </c>
      <c r="K265" s="118"/>
      <c r="L265" s="28" t="s">
        <v>6</v>
      </c>
      <c r="M265" s="28"/>
      <c r="N265" s="11" t="str">
        <f>+E265</f>
        <v>保育企画課</v>
      </c>
      <c r="O265" s="11">
        <f>G265-K265</f>
        <v>516597</v>
      </c>
    </row>
    <row r="266" spans="1:15" ht="15" customHeight="1" outlineLevel="1">
      <c r="A266" s="316"/>
      <c r="B266" s="330"/>
      <c r="C266" s="320"/>
      <c r="D266" s="380"/>
      <c r="E266" s="324"/>
      <c r="F266" s="104">
        <v>319586</v>
      </c>
      <c r="G266" s="104">
        <v>276695</v>
      </c>
      <c r="H266" s="104"/>
      <c r="I266" s="31">
        <f t="shared" si="113"/>
        <v>-42891</v>
      </c>
      <c r="J266" s="314"/>
      <c r="K266" s="117"/>
      <c r="L266" s="28" t="s">
        <v>7</v>
      </c>
      <c r="M266" s="28"/>
      <c r="N266" s="11" t="str">
        <f>+E265</f>
        <v>保育企画課</v>
      </c>
    </row>
    <row r="267" spans="1:15" ht="15" customHeight="1" outlineLevel="1">
      <c r="A267" s="315"/>
      <c r="B267" s="329"/>
      <c r="C267" s="319"/>
      <c r="D267" s="377" t="s">
        <v>650</v>
      </c>
      <c r="E267" s="323" t="s">
        <v>57</v>
      </c>
      <c r="F267" s="95">
        <v>110329</v>
      </c>
      <c r="G267" s="95">
        <v>114420</v>
      </c>
      <c r="H267" s="95"/>
      <c r="I267" s="30">
        <f t="shared" si="113"/>
        <v>4091</v>
      </c>
      <c r="J267" s="313"/>
      <c r="K267" s="35"/>
      <c r="L267" s="28" t="s">
        <v>6</v>
      </c>
      <c r="M267" s="28"/>
      <c r="N267" s="11" t="str">
        <f>+E267</f>
        <v>保育所運営課</v>
      </c>
      <c r="O267" s="11">
        <f>G267-K267</f>
        <v>114420</v>
      </c>
    </row>
    <row r="268" spans="1:15" ht="15" customHeight="1" outlineLevel="1">
      <c r="A268" s="316"/>
      <c r="B268" s="330"/>
      <c r="C268" s="320"/>
      <c r="D268" s="380"/>
      <c r="E268" s="324"/>
      <c r="F268" s="104">
        <v>101591</v>
      </c>
      <c r="G268" s="104">
        <v>105789</v>
      </c>
      <c r="H268" s="104"/>
      <c r="I268" s="31">
        <f t="shared" si="113"/>
        <v>4198</v>
      </c>
      <c r="J268" s="314"/>
      <c r="K268" s="34"/>
      <c r="L268" s="28" t="s">
        <v>7</v>
      </c>
      <c r="M268" s="28"/>
      <c r="N268" s="11" t="str">
        <f>+E267</f>
        <v>保育所運営課</v>
      </c>
    </row>
    <row r="269" spans="1:15" ht="15" customHeight="1">
      <c r="A269" s="315">
        <v>53</v>
      </c>
      <c r="B269" s="329" t="s">
        <v>223</v>
      </c>
      <c r="C269" s="319" t="s">
        <v>171</v>
      </c>
      <c r="D269" s="319" t="s">
        <v>171</v>
      </c>
      <c r="E269" s="323" t="s">
        <v>126</v>
      </c>
      <c r="F269" s="95">
        <f t="shared" ref="F269:H270" si="114">F271+F273</f>
        <v>351759</v>
      </c>
      <c r="G269" s="95">
        <f>G271+G273</f>
        <v>337115</v>
      </c>
      <c r="H269" s="95">
        <f t="shared" si="114"/>
        <v>0</v>
      </c>
      <c r="I269" s="30">
        <f>+I271+I273</f>
        <v>-14644</v>
      </c>
      <c r="J269" s="313"/>
      <c r="K269" s="129"/>
      <c r="L269" s="28"/>
      <c r="M269" s="28"/>
      <c r="N269" s="11" t="str">
        <f>+E269</f>
        <v>管理課
保育所運営課</v>
      </c>
      <c r="O269" s="11">
        <f>G269-K269</f>
        <v>337115</v>
      </c>
    </row>
    <row r="270" spans="1:15" ht="15" customHeight="1">
      <c r="A270" s="316"/>
      <c r="B270" s="330"/>
      <c r="C270" s="320"/>
      <c r="D270" s="320"/>
      <c r="E270" s="324"/>
      <c r="F270" s="104">
        <f t="shared" si="114"/>
        <v>88581</v>
      </c>
      <c r="G270" s="104">
        <f t="shared" si="114"/>
        <v>80520</v>
      </c>
      <c r="H270" s="104">
        <f t="shared" si="114"/>
        <v>0</v>
      </c>
      <c r="I270" s="31">
        <f>+I272+I274</f>
        <v>-8061</v>
      </c>
      <c r="J270" s="314"/>
      <c r="K270" s="37"/>
      <c r="L270" s="28"/>
      <c r="M270" s="28"/>
      <c r="N270" s="11" t="str">
        <f>+E269</f>
        <v>管理課
保育所運営課</v>
      </c>
    </row>
    <row r="271" spans="1:15" ht="15" customHeight="1" outlineLevel="1">
      <c r="A271" s="315"/>
      <c r="B271" s="329"/>
      <c r="C271" s="319"/>
      <c r="D271" s="375" t="s">
        <v>649</v>
      </c>
      <c r="E271" s="323" t="s">
        <v>156</v>
      </c>
      <c r="F271" s="95">
        <v>305670</v>
      </c>
      <c r="G271" s="95">
        <v>289116</v>
      </c>
      <c r="H271" s="95"/>
      <c r="I271" s="30">
        <f t="shared" ref="I271:I274" si="115">+G271-F271</f>
        <v>-16554</v>
      </c>
      <c r="J271" s="313"/>
      <c r="K271" s="129"/>
      <c r="L271" s="28" t="s">
        <v>6</v>
      </c>
      <c r="M271" s="28"/>
      <c r="N271" s="11" t="str">
        <f>+E271</f>
        <v>管理課</v>
      </c>
      <c r="O271" s="11">
        <f>G271-K271</f>
        <v>289116</v>
      </c>
    </row>
    <row r="272" spans="1:15" ht="15" customHeight="1" outlineLevel="1">
      <c r="A272" s="316"/>
      <c r="B272" s="330"/>
      <c r="C272" s="320"/>
      <c r="D272" s="380"/>
      <c r="E272" s="324"/>
      <c r="F272" s="104">
        <v>113818</v>
      </c>
      <c r="G272" s="104">
        <v>101220</v>
      </c>
      <c r="H272" s="104"/>
      <c r="I272" s="31">
        <f t="shared" si="115"/>
        <v>-12598</v>
      </c>
      <c r="J272" s="314"/>
      <c r="K272" s="37"/>
      <c r="L272" s="28" t="s">
        <v>7</v>
      </c>
      <c r="M272" s="28"/>
      <c r="N272" s="11" t="str">
        <f>+E271</f>
        <v>管理課</v>
      </c>
    </row>
    <row r="273" spans="1:15" ht="15" customHeight="1" outlineLevel="1">
      <c r="A273" s="315"/>
      <c r="B273" s="329"/>
      <c r="C273" s="319"/>
      <c r="D273" s="375" t="s">
        <v>651</v>
      </c>
      <c r="E273" s="323" t="s">
        <v>57</v>
      </c>
      <c r="F273" s="95">
        <v>46089</v>
      </c>
      <c r="G273" s="95">
        <v>47999</v>
      </c>
      <c r="H273" s="95"/>
      <c r="I273" s="30">
        <f t="shared" si="115"/>
        <v>1910</v>
      </c>
      <c r="J273" s="313"/>
      <c r="K273" s="130"/>
      <c r="L273" s="28" t="s">
        <v>6</v>
      </c>
      <c r="M273" s="28"/>
      <c r="N273" s="11" t="str">
        <f>+E273</f>
        <v>保育所運営課</v>
      </c>
      <c r="O273" s="11">
        <f>G273-K273</f>
        <v>47999</v>
      </c>
    </row>
    <row r="274" spans="1:15" ht="15" customHeight="1" outlineLevel="1">
      <c r="A274" s="316"/>
      <c r="B274" s="330"/>
      <c r="C274" s="320"/>
      <c r="D274" s="380"/>
      <c r="E274" s="324"/>
      <c r="F274" s="97">
        <v>-25237</v>
      </c>
      <c r="G274" s="97">
        <v>-20700</v>
      </c>
      <c r="H274" s="97"/>
      <c r="I274" s="31">
        <f t="shared" si="115"/>
        <v>4537</v>
      </c>
      <c r="J274" s="314"/>
      <c r="K274" s="37"/>
      <c r="L274" s="28" t="s">
        <v>7</v>
      </c>
      <c r="M274" s="28"/>
      <c r="N274" s="11" t="str">
        <f>+E273</f>
        <v>保育所運営課</v>
      </c>
    </row>
    <row r="275" spans="1:15" ht="15" customHeight="1">
      <c r="A275" s="315">
        <v>54</v>
      </c>
      <c r="B275" s="329" t="s">
        <v>223</v>
      </c>
      <c r="C275" s="325" t="s">
        <v>139</v>
      </c>
      <c r="D275" s="362" t="s">
        <v>139</v>
      </c>
      <c r="E275" s="364" t="s">
        <v>270</v>
      </c>
      <c r="F275" s="95">
        <f t="shared" ref="F275" si="116">F277+F279</f>
        <v>292436</v>
      </c>
      <c r="G275" s="95">
        <f t="shared" ref="G275:H276" si="117">G277+G279</f>
        <v>340227</v>
      </c>
      <c r="H275" s="95">
        <f t="shared" si="117"/>
        <v>0</v>
      </c>
      <c r="I275" s="30">
        <f>+G275-F275</f>
        <v>47791</v>
      </c>
      <c r="J275" s="321" t="s">
        <v>11</v>
      </c>
      <c r="K275" s="116"/>
      <c r="L275" s="28"/>
      <c r="M275" s="28"/>
      <c r="N275" s="11" t="str">
        <f>+E275</f>
        <v>管理課（幼稚園）</v>
      </c>
      <c r="O275" s="11">
        <f>G275-K275</f>
        <v>340227</v>
      </c>
    </row>
    <row r="276" spans="1:15" ht="15" customHeight="1">
      <c r="A276" s="316"/>
      <c r="B276" s="330"/>
      <c r="C276" s="326"/>
      <c r="D276" s="362"/>
      <c r="E276" s="365"/>
      <c r="F276" s="104">
        <f t="shared" ref="F276" si="118">F278+F280</f>
        <v>35652</v>
      </c>
      <c r="G276" s="104">
        <f t="shared" si="117"/>
        <v>51203</v>
      </c>
      <c r="H276" s="104">
        <f t="shared" si="117"/>
        <v>0</v>
      </c>
      <c r="I276" s="31">
        <f>+G276-F276</f>
        <v>15551</v>
      </c>
      <c r="J276" s="322"/>
      <c r="K276" s="117"/>
      <c r="L276" s="28"/>
      <c r="M276" s="28"/>
      <c r="N276" s="11" t="str">
        <f>+E275</f>
        <v>管理課（幼稚園）</v>
      </c>
    </row>
    <row r="277" spans="1:15" ht="15" customHeight="1" outlineLevel="1">
      <c r="A277" s="315"/>
      <c r="B277" s="329"/>
      <c r="C277" s="325"/>
      <c r="D277" s="362" t="s">
        <v>652</v>
      </c>
      <c r="E277" s="364" t="s">
        <v>270</v>
      </c>
      <c r="F277" s="95">
        <v>197918</v>
      </c>
      <c r="G277" s="95">
        <v>245620</v>
      </c>
      <c r="H277" s="95"/>
      <c r="I277" s="30">
        <f t="shared" ref="I277:I280" si="119">+G277-F277</f>
        <v>47702</v>
      </c>
      <c r="J277" s="321" t="s">
        <v>11</v>
      </c>
      <c r="K277" s="116"/>
      <c r="L277" s="28" t="s">
        <v>6</v>
      </c>
      <c r="M277" s="28"/>
      <c r="N277" s="11" t="str">
        <f>+E277</f>
        <v>管理課（幼稚園）</v>
      </c>
      <c r="O277" s="11">
        <f>G277-K277</f>
        <v>245620</v>
      </c>
    </row>
    <row r="278" spans="1:15" ht="15" customHeight="1" outlineLevel="1">
      <c r="A278" s="316"/>
      <c r="B278" s="330"/>
      <c r="C278" s="326"/>
      <c r="D278" s="362"/>
      <c r="E278" s="365"/>
      <c r="F278" s="104">
        <v>65974</v>
      </c>
      <c r="G278" s="104">
        <v>81874</v>
      </c>
      <c r="H278" s="104"/>
      <c r="I278" s="31">
        <f t="shared" si="119"/>
        <v>15900</v>
      </c>
      <c r="J278" s="322"/>
      <c r="K278" s="117"/>
      <c r="L278" s="28" t="s">
        <v>7</v>
      </c>
      <c r="M278" s="28"/>
      <c r="N278" s="11" t="str">
        <f>+E277</f>
        <v>管理課（幼稚園）</v>
      </c>
    </row>
    <row r="279" spans="1:15" ht="15" customHeight="1" outlineLevel="1">
      <c r="A279" s="315"/>
      <c r="B279" s="329"/>
      <c r="C279" s="325"/>
      <c r="D279" s="362" t="s">
        <v>653</v>
      </c>
      <c r="E279" s="364" t="s">
        <v>270</v>
      </c>
      <c r="F279" s="95">
        <v>94518</v>
      </c>
      <c r="G279" s="95">
        <v>94607</v>
      </c>
      <c r="H279" s="95"/>
      <c r="I279" s="30">
        <f t="shared" si="119"/>
        <v>89</v>
      </c>
      <c r="J279" s="321" t="s">
        <v>11</v>
      </c>
      <c r="K279" s="116"/>
      <c r="L279" s="28" t="s">
        <v>6</v>
      </c>
      <c r="M279" s="28"/>
      <c r="N279" s="11" t="str">
        <f>+E279</f>
        <v>管理課（幼稚園）</v>
      </c>
      <c r="O279" s="11">
        <f>G279-K279</f>
        <v>94607</v>
      </c>
    </row>
    <row r="280" spans="1:15" ht="15" customHeight="1" outlineLevel="1">
      <c r="A280" s="316"/>
      <c r="B280" s="330"/>
      <c r="C280" s="326"/>
      <c r="D280" s="362"/>
      <c r="E280" s="365"/>
      <c r="F280" s="104">
        <v>-30322</v>
      </c>
      <c r="G280" s="104">
        <v>-30671</v>
      </c>
      <c r="H280" s="104"/>
      <c r="I280" s="31">
        <f t="shared" si="119"/>
        <v>-349</v>
      </c>
      <c r="J280" s="322"/>
      <c r="K280" s="117"/>
      <c r="L280" s="28" t="s">
        <v>7</v>
      </c>
      <c r="M280" s="28"/>
      <c r="N280" s="11" t="str">
        <f>+E279</f>
        <v>管理課（幼稚園）</v>
      </c>
    </row>
    <row r="281" spans="1:15" ht="15" customHeight="1">
      <c r="A281" s="315">
        <v>55</v>
      </c>
      <c r="B281" s="329" t="s">
        <v>223</v>
      </c>
      <c r="C281" s="319" t="s">
        <v>208</v>
      </c>
      <c r="D281" s="319" t="s">
        <v>208</v>
      </c>
      <c r="E281" s="323" t="s">
        <v>126</v>
      </c>
      <c r="F281" s="95">
        <f t="shared" ref="F281" si="120">F283+F289</f>
        <v>346319</v>
      </c>
      <c r="G281" s="95">
        <f t="shared" ref="G281:H282" si="121">G283+G289</f>
        <v>355228</v>
      </c>
      <c r="H281" s="95">
        <f t="shared" si="121"/>
        <v>0</v>
      </c>
      <c r="I281" s="30">
        <f t="shared" ref="I281:I282" si="122">+I283+I289</f>
        <v>8909</v>
      </c>
      <c r="J281" s="313"/>
      <c r="K281" s="130"/>
      <c r="L281" s="28"/>
      <c r="M281" s="28"/>
      <c r="N281" s="11" t="str">
        <f>+E281</f>
        <v>管理課
保育所運営課</v>
      </c>
      <c r="O281" s="11">
        <f>G281-K281</f>
        <v>355228</v>
      </c>
    </row>
    <row r="282" spans="1:15" ht="15" customHeight="1">
      <c r="A282" s="316"/>
      <c r="B282" s="330"/>
      <c r="C282" s="320"/>
      <c r="D282" s="320"/>
      <c r="E282" s="324"/>
      <c r="F282" s="104">
        <f t="shared" ref="F282" si="123">F284+F290</f>
        <v>116034</v>
      </c>
      <c r="G282" s="104">
        <f t="shared" si="121"/>
        <v>111185</v>
      </c>
      <c r="H282" s="104">
        <f t="shared" si="121"/>
        <v>0</v>
      </c>
      <c r="I282" s="31">
        <f t="shared" si="122"/>
        <v>-4849</v>
      </c>
      <c r="J282" s="314"/>
      <c r="K282" s="37"/>
      <c r="L282" s="28"/>
      <c r="M282" s="28"/>
      <c r="N282" s="11" t="str">
        <f>+E281</f>
        <v>管理課
保育所運営課</v>
      </c>
    </row>
    <row r="283" spans="1:15" ht="15" customHeight="1">
      <c r="A283" s="315"/>
      <c r="B283" s="329"/>
      <c r="C283" s="319"/>
      <c r="D283" s="319" t="s">
        <v>654</v>
      </c>
      <c r="E283" s="323" t="s">
        <v>126</v>
      </c>
      <c r="F283" s="95">
        <f t="shared" ref="F283" si="124">F285+F287</f>
        <v>331919</v>
      </c>
      <c r="G283" s="95">
        <f>G285+G287</f>
        <v>345628</v>
      </c>
      <c r="H283" s="95">
        <f t="shared" ref="G283:H284" si="125">H285+H287</f>
        <v>0</v>
      </c>
      <c r="I283" s="30">
        <f>+I285+I287</f>
        <v>13709</v>
      </c>
      <c r="J283" s="313"/>
      <c r="K283" s="129"/>
      <c r="L283" s="28"/>
      <c r="M283" s="28"/>
      <c r="N283" s="11" t="str">
        <f>+E283</f>
        <v>管理課
保育所運営課</v>
      </c>
      <c r="O283" s="11">
        <f>G283-K283</f>
        <v>345628</v>
      </c>
    </row>
    <row r="284" spans="1:15" ht="15" customHeight="1">
      <c r="A284" s="316"/>
      <c r="B284" s="330"/>
      <c r="C284" s="320"/>
      <c r="D284" s="320"/>
      <c r="E284" s="324"/>
      <c r="F284" s="104">
        <f t="shared" ref="F284" si="126">F286+F288</f>
        <v>110834</v>
      </c>
      <c r="G284" s="104">
        <f t="shared" si="125"/>
        <v>107717</v>
      </c>
      <c r="H284" s="104">
        <f t="shared" si="125"/>
        <v>0</v>
      </c>
      <c r="I284" s="31">
        <f>+I286+I288</f>
        <v>-3117</v>
      </c>
      <c r="J284" s="314"/>
      <c r="K284" s="37"/>
      <c r="L284" s="28"/>
      <c r="M284" s="28"/>
      <c r="N284" s="11" t="str">
        <f>+E283</f>
        <v>管理課
保育所運営課</v>
      </c>
    </row>
    <row r="285" spans="1:15" ht="15" customHeight="1" outlineLevel="1">
      <c r="A285" s="315"/>
      <c r="B285" s="329"/>
      <c r="C285" s="319"/>
      <c r="D285" s="319" t="s">
        <v>655</v>
      </c>
      <c r="E285" s="357" t="s">
        <v>36</v>
      </c>
      <c r="F285" s="95">
        <v>314358</v>
      </c>
      <c r="G285" s="95">
        <v>327606</v>
      </c>
      <c r="H285" s="95"/>
      <c r="I285" s="30">
        <f>+G285-F285</f>
        <v>13248</v>
      </c>
      <c r="J285" s="313"/>
      <c r="K285" s="129"/>
      <c r="L285" s="28" t="s">
        <v>6</v>
      </c>
      <c r="M285" s="28"/>
      <c r="N285" s="11" t="str">
        <f>+E285</f>
        <v>管理課</v>
      </c>
      <c r="O285" s="11">
        <f>G285-K285</f>
        <v>327606</v>
      </c>
    </row>
    <row r="286" spans="1:15" ht="15" customHeight="1" outlineLevel="1">
      <c r="A286" s="316"/>
      <c r="B286" s="330"/>
      <c r="C286" s="320"/>
      <c r="D286" s="320"/>
      <c r="E286" s="358"/>
      <c r="F286" s="97">
        <v>140199</v>
      </c>
      <c r="G286" s="97">
        <v>136331</v>
      </c>
      <c r="H286" s="97"/>
      <c r="I286" s="31">
        <f t="shared" ref="I286:I288" si="127">+G286-F286</f>
        <v>-3868</v>
      </c>
      <c r="J286" s="314"/>
      <c r="K286" s="37"/>
      <c r="L286" s="28" t="s">
        <v>7</v>
      </c>
      <c r="M286" s="28"/>
      <c r="N286" s="11" t="str">
        <f>+E285</f>
        <v>管理課</v>
      </c>
    </row>
    <row r="287" spans="1:15" ht="15" customHeight="1" outlineLevel="1">
      <c r="A287" s="315"/>
      <c r="B287" s="329"/>
      <c r="C287" s="319"/>
      <c r="D287" s="319" t="s">
        <v>656</v>
      </c>
      <c r="E287" s="323" t="s">
        <v>160</v>
      </c>
      <c r="F287" s="95">
        <v>17561</v>
      </c>
      <c r="G287" s="95">
        <v>18022</v>
      </c>
      <c r="H287" s="95"/>
      <c r="I287" s="30">
        <f>+G287-F287</f>
        <v>461</v>
      </c>
      <c r="J287" s="313"/>
      <c r="K287" s="130"/>
      <c r="L287" s="28" t="s">
        <v>6</v>
      </c>
      <c r="M287" s="28"/>
      <c r="N287" s="11" t="str">
        <f>+E287</f>
        <v>保育所運営課</v>
      </c>
      <c r="O287" s="11">
        <f>G287-K287</f>
        <v>18022</v>
      </c>
    </row>
    <row r="288" spans="1:15" ht="15.75" customHeight="1" outlineLevel="1">
      <c r="A288" s="316"/>
      <c r="B288" s="330"/>
      <c r="C288" s="320"/>
      <c r="D288" s="320"/>
      <c r="E288" s="324"/>
      <c r="F288" s="97">
        <v>-29365</v>
      </c>
      <c r="G288" s="97">
        <v>-28614</v>
      </c>
      <c r="H288" s="97"/>
      <c r="I288" s="31">
        <f t="shared" si="127"/>
        <v>751</v>
      </c>
      <c r="J288" s="314"/>
      <c r="K288" s="37"/>
      <c r="L288" s="28" t="s">
        <v>7</v>
      </c>
      <c r="M288" s="28"/>
      <c r="N288" s="11" t="str">
        <f>+E287</f>
        <v>保育所運営課</v>
      </c>
    </row>
    <row r="289" spans="1:15" ht="15" customHeight="1">
      <c r="A289" s="315"/>
      <c r="B289" s="329"/>
      <c r="C289" s="319"/>
      <c r="D289" s="390" t="s">
        <v>657</v>
      </c>
      <c r="E289" s="357" t="s">
        <v>36</v>
      </c>
      <c r="F289" s="95">
        <v>14400</v>
      </c>
      <c r="G289" s="95">
        <v>9600</v>
      </c>
      <c r="H289" s="95"/>
      <c r="I289" s="30">
        <f>+G289-F289</f>
        <v>-4800</v>
      </c>
      <c r="J289" s="313"/>
      <c r="K289" s="130"/>
      <c r="L289" s="28" t="s">
        <v>6</v>
      </c>
      <c r="M289" s="28"/>
      <c r="N289" s="11" t="str">
        <f>+E289</f>
        <v>管理課</v>
      </c>
      <c r="O289" s="11">
        <f>G289-K289</f>
        <v>9600</v>
      </c>
    </row>
    <row r="290" spans="1:15" ht="15" customHeight="1">
      <c r="A290" s="316"/>
      <c r="B290" s="330"/>
      <c r="C290" s="320"/>
      <c r="D290" s="390"/>
      <c r="E290" s="358"/>
      <c r="F290" s="104">
        <v>5200</v>
      </c>
      <c r="G290" s="104">
        <v>3468</v>
      </c>
      <c r="H290" s="104"/>
      <c r="I290" s="31">
        <f>+G290-F290</f>
        <v>-1732</v>
      </c>
      <c r="J290" s="314"/>
      <c r="K290" s="37"/>
      <c r="L290" s="28" t="s">
        <v>7</v>
      </c>
      <c r="M290" s="28"/>
      <c r="N290" s="11" t="str">
        <f>+E289</f>
        <v>管理課</v>
      </c>
    </row>
    <row r="291" spans="1:15" ht="15.75" customHeight="1">
      <c r="A291" s="315">
        <v>56</v>
      </c>
      <c r="B291" s="329" t="s">
        <v>223</v>
      </c>
      <c r="C291" s="319" t="s">
        <v>82</v>
      </c>
      <c r="D291" s="354" t="s">
        <v>547</v>
      </c>
      <c r="E291" s="323" t="s">
        <v>57</v>
      </c>
      <c r="F291" s="95">
        <f>F293+F295+F297+F299</f>
        <v>1941459</v>
      </c>
      <c r="G291" s="95">
        <f>G293+G295+G297+G299</f>
        <v>2135973</v>
      </c>
      <c r="H291" s="95">
        <f>H293+H295+H297+H299</f>
        <v>0</v>
      </c>
      <c r="I291" s="30">
        <f t="shared" ref="I291" si="128">I293+I295+I297+I299</f>
        <v>194514</v>
      </c>
      <c r="J291" s="313" t="s">
        <v>11</v>
      </c>
      <c r="K291" s="116"/>
      <c r="L291" s="28"/>
      <c r="M291" s="28"/>
      <c r="N291" s="11" t="str">
        <f>+E291</f>
        <v>保育所運営課</v>
      </c>
      <c r="O291" s="11">
        <f>G291-K291</f>
        <v>2135973</v>
      </c>
    </row>
    <row r="292" spans="1:15" ht="15.75" customHeight="1">
      <c r="A292" s="316"/>
      <c r="B292" s="330"/>
      <c r="C292" s="320"/>
      <c r="D292" s="333"/>
      <c r="E292" s="324"/>
      <c r="F292" s="106">
        <f t="shared" ref="F292" si="129">F294+F296+F298+F300</f>
        <v>1826684</v>
      </c>
      <c r="G292" s="106">
        <f t="shared" ref="G292:I292" si="130">G294+G296+G298+G300</f>
        <v>2014470</v>
      </c>
      <c r="H292" s="106">
        <f t="shared" ref="H292" si="131">H294+H296+H298+H300</f>
        <v>0</v>
      </c>
      <c r="I292" s="36">
        <f t="shared" si="130"/>
        <v>187786</v>
      </c>
      <c r="J292" s="314"/>
      <c r="K292" s="117"/>
      <c r="L292" s="28"/>
      <c r="M292" s="28"/>
      <c r="N292" s="11" t="str">
        <f>+E291</f>
        <v>保育所運営課</v>
      </c>
    </row>
    <row r="293" spans="1:15" ht="15.75" customHeight="1" outlineLevel="1">
      <c r="A293" s="381" t="s">
        <v>715</v>
      </c>
      <c r="B293" s="329"/>
      <c r="C293" s="319"/>
      <c r="D293" s="377" t="s">
        <v>658</v>
      </c>
      <c r="E293" s="323" t="s">
        <v>57</v>
      </c>
      <c r="F293" s="95">
        <v>1637717</v>
      </c>
      <c r="G293" s="95">
        <v>1811630</v>
      </c>
      <c r="H293" s="95"/>
      <c r="I293" s="30">
        <f t="shared" ref="I293:I294" si="132">+G293-F293</f>
        <v>173913</v>
      </c>
      <c r="J293" s="313" t="s">
        <v>11</v>
      </c>
      <c r="K293" s="116"/>
      <c r="L293" s="28" t="s">
        <v>6</v>
      </c>
      <c r="M293" s="28"/>
      <c r="N293" s="11" t="str">
        <f>+E293</f>
        <v>保育所運営課</v>
      </c>
      <c r="O293" s="11">
        <f>G293-K293</f>
        <v>1811630</v>
      </c>
    </row>
    <row r="294" spans="1:15" ht="15.75" customHeight="1" outlineLevel="1">
      <c r="A294" s="382"/>
      <c r="B294" s="330"/>
      <c r="C294" s="320"/>
      <c r="D294" s="376"/>
      <c r="E294" s="324"/>
      <c r="F294" s="106">
        <v>1636148</v>
      </c>
      <c r="G294" s="106">
        <v>1810587</v>
      </c>
      <c r="H294" s="106"/>
      <c r="I294" s="36">
        <f t="shared" si="132"/>
        <v>174439</v>
      </c>
      <c r="J294" s="314"/>
      <c r="K294" s="117"/>
      <c r="L294" s="28" t="s">
        <v>7</v>
      </c>
      <c r="M294" s="28"/>
      <c r="N294" s="11" t="str">
        <f>+E293</f>
        <v>保育所運営課</v>
      </c>
    </row>
    <row r="295" spans="1:15" ht="15.75" customHeight="1" outlineLevel="1">
      <c r="A295" s="381" t="s">
        <v>716</v>
      </c>
      <c r="B295" s="329"/>
      <c r="C295" s="319"/>
      <c r="D295" s="407" t="s">
        <v>660</v>
      </c>
      <c r="E295" s="323" t="s">
        <v>57</v>
      </c>
      <c r="F295" s="95">
        <v>57358</v>
      </c>
      <c r="G295" s="95">
        <v>62659</v>
      </c>
      <c r="H295" s="95"/>
      <c r="I295" s="30">
        <f t="shared" ref="I295:I296" si="133">+G295-F295</f>
        <v>5301</v>
      </c>
      <c r="J295" s="313" t="s">
        <v>11</v>
      </c>
      <c r="K295" s="116"/>
      <c r="L295" s="28" t="s">
        <v>6</v>
      </c>
      <c r="M295" s="28"/>
      <c r="N295" s="11" t="str">
        <f>+E295</f>
        <v>保育所運営課</v>
      </c>
      <c r="O295" s="11">
        <f>G295-K295</f>
        <v>62659</v>
      </c>
    </row>
    <row r="296" spans="1:15" ht="15.75" customHeight="1" outlineLevel="1">
      <c r="A296" s="382"/>
      <c r="B296" s="330"/>
      <c r="C296" s="320"/>
      <c r="D296" s="408"/>
      <c r="E296" s="324"/>
      <c r="F296" s="106">
        <v>57358</v>
      </c>
      <c r="G296" s="106">
        <v>62659</v>
      </c>
      <c r="H296" s="106"/>
      <c r="I296" s="36">
        <f t="shared" si="133"/>
        <v>5301</v>
      </c>
      <c r="J296" s="314"/>
      <c r="K296" s="117"/>
      <c r="L296" s="28" t="s">
        <v>7</v>
      </c>
      <c r="M296" s="28"/>
      <c r="N296" s="11" t="str">
        <f>+E295</f>
        <v>保育所運営課</v>
      </c>
    </row>
    <row r="297" spans="1:15" s="82" customFormat="1" ht="15.75" customHeight="1" outlineLevel="1">
      <c r="A297" s="381" t="s">
        <v>717</v>
      </c>
      <c r="B297" s="329"/>
      <c r="C297" s="319"/>
      <c r="D297" s="377" t="s">
        <v>751</v>
      </c>
      <c r="E297" s="323" t="s">
        <v>57</v>
      </c>
      <c r="F297" s="95">
        <v>143100</v>
      </c>
      <c r="G297" s="95">
        <v>144000</v>
      </c>
      <c r="H297" s="95"/>
      <c r="I297" s="30">
        <f t="shared" ref="I297:I298" si="134">+G297-F297</f>
        <v>900</v>
      </c>
      <c r="J297" s="313" t="s">
        <v>11</v>
      </c>
      <c r="K297" s="116"/>
      <c r="L297" s="80" t="s">
        <v>6</v>
      </c>
      <c r="M297" s="80"/>
      <c r="N297" s="81" t="str">
        <f>+E297</f>
        <v>保育所運営課</v>
      </c>
      <c r="O297" s="81">
        <f>G297-K297</f>
        <v>144000</v>
      </c>
    </row>
    <row r="298" spans="1:15" s="82" customFormat="1" ht="15.75" customHeight="1" outlineLevel="1">
      <c r="A298" s="382"/>
      <c r="B298" s="330"/>
      <c r="C298" s="320"/>
      <c r="D298" s="376"/>
      <c r="E298" s="324"/>
      <c r="F298" s="106">
        <v>96900</v>
      </c>
      <c r="G298" s="106">
        <v>97600</v>
      </c>
      <c r="H298" s="106"/>
      <c r="I298" s="36">
        <f t="shared" si="134"/>
        <v>700</v>
      </c>
      <c r="J298" s="314"/>
      <c r="K298" s="117"/>
      <c r="L298" s="80" t="s">
        <v>7</v>
      </c>
      <c r="M298" s="80"/>
      <c r="N298" s="81" t="str">
        <f>+E297</f>
        <v>保育所運営課</v>
      </c>
    </row>
    <row r="299" spans="1:15" ht="15" customHeight="1">
      <c r="A299" s="381" t="s">
        <v>718</v>
      </c>
      <c r="B299" s="329"/>
      <c r="C299" s="319"/>
      <c r="D299" s="375" t="s">
        <v>659</v>
      </c>
      <c r="E299" s="323" t="s">
        <v>538</v>
      </c>
      <c r="F299" s="95">
        <v>103284</v>
      </c>
      <c r="G299" s="95">
        <v>117684</v>
      </c>
      <c r="H299" s="95"/>
      <c r="I299" s="30">
        <f>+G299-F299</f>
        <v>14400</v>
      </c>
      <c r="J299" s="321" t="s">
        <v>11</v>
      </c>
      <c r="K299" s="116"/>
      <c r="L299" s="28" t="s">
        <v>6</v>
      </c>
      <c r="M299" s="28"/>
      <c r="N299" s="11" t="str">
        <f>+E299</f>
        <v>保育所運営課</v>
      </c>
      <c r="O299" s="11">
        <f>G299-K299</f>
        <v>117684</v>
      </c>
    </row>
    <row r="300" spans="1:15" ht="15" customHeight="1">
      <c r="A300" s="382"/>
      <c r="B300" s="330"/>
      <c r="C300" s="320"/>
      <c r="D300" s="380"/>
      <c r="E300" s="324"/>
      <c r="F300" s="106">
        <v>36278</v>
      </c>
      <c r="G300" s="106">
        <v>43624</v>
      </c>
      <c r="H300" s="106"/>
      <c r="I300" s="31">
        <f>+G300-F300</f>
        <v>7346</v>
      </c>
      <c r="J300" s="322"/>
      <c r="K300" s="117"/>
      <c r="L300" s="28" t="s">
        <v>7</v>
      </c>
      <c r="M300" s="28"/>
      <c r="N300" s="11" t="str">
        <f>+E299</f>
        <v>保育所運営課</v>
      </c>
    </row>
    <row r="301" spans="1:15" ht="15" customHeight="1">
      <c r="A301" s="315">
        <v>57</v>
      </c>
      <c r="B301" s="329" t="s">
        <v>223</v>
      </c>
      <c r="C301" s="319" t="s">
        <v>81</v>
      </c>
      <c r="D301" s="319" t="s">
        <v>226</v>
      </c>
      <c r="E301" s="323" t="s">
        <v>67</v>
      </c>
      <c r="F301" s="95">
        <v>42601</v>
      </c>
      <c r="G301" s="95">
        <v>43628</v>
      </c>
      <c r="H301" s="95"/>
      <c r="I301" s="30">
        <f>+G301-F301</f>
        <v>1027</v>
      </c>
      <c r="J301" s="313" t="s">
        <v>11</v>
      </c>
      <c r="K301" s="116"/>
      <c r="L301" s="28" t="s">
        <v>6</v>
      </c>
      <c r="M301" s="28"/>
      <c r="N301" s="11" t="str">
        <f>+E301</f>
        <v>保育企画課</v>
      </c>
      <c r="O301" s="11">
        <f>G301-K301</f>
        <v>43628</v>
      </c>
    </row>
    <row r="302" spans="1:15" ht="15" customHeight="1">
      <c r="A302" s="316"/>
      <c r="B302" s="330"/>
      <c r="C302" s="320"/>
      <c r="D302" s="320"/>
      <c r="E302" s="324"/>
      <c r="F302" s="97">
        <v>42601</v>
      </c>
      <c r="G302" s="97">
        <v>43628</v>
      </c>
      <c r="H302" s="97"/>
      <c r="I302" s="36">
        <f>+G302-F302</f>
        <v>1027</v>
      </c>
      <c r="J302" s="314"/>
      <c r="K302" s="117"/>
      <c r="L302" s="28" t="s">
        <v>7</v>
      </c>
      <c r="M302" s="28"/>
      <c r="N302" s="11" t="str">
        <f>+E301</f>
        <v>保育企画課</v>
      </c>
    </row>
    <row r="303" spans="1:15" ht="15" customHeight="1">
      <c r="A303" s="315">
        <v>58</v>
      </c>
      <c r="B303" s="329" t="s">
        <v>223</v>
      </c>
      <c r="C303" s="319" t="s">
        <v>227</v>
      </c>
      <c r="D303" s="319" t="s">
        <v>165</v>
      </c>
      <c r="E303" s="323" t="s">
        <v>36</v>
      </c>
      <c r="F303" s="95">
        <v>63502</v>
      </c>
      <c r="G303" s="95">
        <v>63067</v>
      </c>
      <c r="H303" s="95"/>
      <c r="I303" s="30">
        <f t="shared" ref="I303:I366" si="135">+G303-F303</f>
        <v>-435</v>
      </c>
      <c r="J303" s="313" t="s">
        <v>11</v>
      </c>
      <c r="K303" s="116"/>
      <c r="L303" s="28" t="s">
        <v>6</v>
      </c>
      <c r="M303" s="28"/>
      <c r="N303" s="11" t="str">
        <f>+E303</f>
        <v>管理課</v>
      </c>
      <c r="O303" s="11">
        <f>G303-K303</f>
        <v>63067</v>
      </c>
    </row>
    <row r="304" spans="1:15" ht="15" customHeight="1">
      <c r="A304" s="316"/>
      <c r="B304" s="330"/>
      <c r="C304" s="320"/>
      <c r="D304" s="320"/>
      <c r="E304" s="324"/>
      <c r="F304" s="104">
        <v>21168</v>
      </c>
      <c r="G304" s="104">
        <v>21023</v>
      </c>
      <c r="H304" s="104"/>
      <c r="I304" s="31">
        <f t="shared" si="135"/>
        <v>-145</v>
      </c>
      <c r="J304" s="314"/>
      <c r="K304" s="37"/>
      <c r="L304" s="28" t="s">
        <v>7</v>
      </c>
      <c r="M304" s="28"/>
      <c r="N304" s="11" t="str">
        <f>+E303</f>
        <v>管理課</v>
      </c>
    </row>
    <row r="305" spans="1:15" ht="15" customHeight="1">
      <c r="A305" s="315">
        <v>59</v>
      </c>
      <c r="B305" s="329" t="s">
        <v>223</v>
      </c>
      <c r="C305" s="319" t="s">
        <v>78</v>
      </c>
      <c r="D305" s="319" t="s">
        <v>56</v>
      </c>
      <c r="E305" s="323" t="s">
        <v>51</v>
      </c>
      <c r="F305" s="95">
        <v>140655</v>
      </c>
      <c r="G305" s="95">
        <v>147638</v>
      </c>
      <c r="H305" s="95"/>
      <c r="I305" s="30">
        <f>+G305-F305</f>
        <v>6983</v>
      </c>
      <c r="J305" s="313" t="s">
        <v>14</v>
      </c>
      <c r="K305" s="162">
        <v>147227</v>
      </c>
      <c r="L305" s="28" t="s">
        <v>6</v>
      </c>
      <c r="M305" s="28"/>
      <c r="N305" s="11" t="str">
        <f>+E305</f>
        <v>管理課</v>
      </c>
      <c r="O305" s="11">
        <f>G305-K305</f>
        <v>411</v>
      </c>
    </row>
    <row r="306" spans="1:15" ht="15" customHeight="1">
      <c r="A306" s="316"/>
      <c r="B306" s="330"/>
      <c r="C306" s="320"/>
      <c r="D306" s="320"/>
      <c r="E306" s="324"/>
      <c r="F306" s="97">
        <v>22815</v>
      </c>
      <c r="G306" s="97">
        <v>24780</v>
      </c>
      <c r="H306" s="97"/>
      <c r="I306" s="31">
        <f>+G306-F306</f>
        <v>1965</v>
      </c>
      <c r="J306" s="314"/>
      <c r="K306" s="163">
        <v>24537</v>
      </c>
      <c r="L306" s="28" t="s">
        <v>7</v>
      </c>
      <c r="M306" s="28"/>
      <c r="N306" s="11" t="str">
        <f>+E305</f>
        <v>管理課</v>
      </c>
    </row>
    <row r="307" spans="1:15" ht="15" customHeight="1">
      <c r="A307" s="315">
        <v>60</v>
      </c>
      <c r="B307" s="329" t="s">
        <v>223</v>
      </c>
      <c r="C307" s="325" t="s">
        <v>78</v>
      </c>
      <c r="D307" s="344" t="s">
        <v>589</v>
      </c>
      <c r="E307" s="357" t="s">
        <v>161</v>
      </c>
      <c r="F307" s="95">
        <f t="shared" ref="F307:I308" si="136">F309+F311</f>
        <v>776677</v>
      </c>
      <c r="G307" s="95">
        <f t="shared" si="136"/>
        <v>761248</v>
      </c>
      <c r="H307" s="95">
        <f t="shared" si="136"/>
        <v>0</v>
      </c>
      <c r="I307" s="30">
        <f t="shared" si="136"/>
        <v>-15429</v>
      </c>
      <c r="J307" s="321" t="s">
        <v>14</v>
      </c>
      <c r="K307" s="131">
        <f>+K309</f>
        <v>740046</v>
      </c>
      <c r="L307" s="28"/>
      <c r="M307" s="28"/>
      <c r="N307" s="11" t="str">
        <f>+E307</f>
        <v>管理課</v>
      </c>
      <c r="O307" s="11">
        <f>G307-K307</f>
        <v>21202</v>
      </c>
    </row>
    <row r="308" spans="1:15" ht="15" customHeight="1">
      <c r="A308" s="316"/>
      <c r="B308" s="330"/>
      <c r="C308" s="326"/>
      <c r="D308" s="344"/>
      <c r="E308" s="358"/>
      <c r="F308" s="97">
        <f t="shared" si="136"/>
        <v>617243</v>
      </c>
      <c r="G308" s="97">
        <f t="shared" si="136"/>
        <v>606484</v>
      </c>
      <c r="H308" s="97">
        <f t="shared" si="136"/>
        <v>0</v>
      </c>
      <c r="I308" s="31">
        <f t="shared" si="136"/>
        <v>-10759</v>
      </c>
      <c r="J308" s="322"/>
      <c r="K308" s="72">
        <f>+K310</f>
        <v>609318</v>
      </c>
      <c r="L308" s="28"/>
      <c r="M308" s="28"/>
      <c r="N308" s="11" t="str">
        <f>+E307</f>
        <v>管理課</v>
      </c>
    </row>
    <row r="309" spans="1:15" ht="15" customHeight="1" outlineLevel="1">
      <c r="A309" s="315"/>
      <c r="B309" s="329"/>
      <c r="C309" s="319"/>
      <c r="D309" s="375" t="s">
        <v>661</v>
      </c>
      <c r="E309" s="323" t="s">
        <v>36</v>
      </c>
      <c r="F309" s="95">
        <v>776677</v>
      </c>
      <c r="G309" s="95">
        <v>745171</v>
      </c>
      <c r="H309" s="95"/>
      <c r="I309" s="30">
        <f t="shared" si="135"/>
        <v>-31506</v>
      </c>
      <c r="J309" s="313" t="s">
        <v>14</v>
      </c>
      <c r="K309" s="131">
        <v>740046</v>
      </c>
      <c r="L309" s="28" t="s">
        <v>6</v>
      </c>
      <c r="M309" s="28"/>
      <c r="N309" s="11" t="str">
        <f>+E309</f>
        <v>管理課</v>
      </c>
      <c r="O309" s="11">
        <f>G309-K309</f>
        <v>5125</v>
      </c>
    </row>
    <row r="310" spans="1:15" ht="15" customHeight="1" outlineLevel="1">
      <c r="A310" s="316"/>
      <c r="B310" s="330"/>
      <c r="C310" s="320"/>
      <c r="D310" s="376"/>
      <c r="E310" s="324"/>
      <c r="F310" s="97">
        <v>617243</v>
      </c>
      <c r="G310" s="97">
        <v>590407</v>
      </c>
      <c r="H310" s="97"/>
      <c r="I310" s="36">
        <f t="shared" si="135"/>
        <v>-26836</v>
      </c>
      <c r="J310" s="314"/>
      <c r="K310" s="72">
        <v>609318</v>
      </c>
      <c r="L310" s="28" t="s">
        <v>7</v>
      </c>
      <c r="M310" s="28"/>
      <c r="N310" s="11" t="str">
        <f>+E309</f>
        <v>管理課</v>
      </c>
    </row>
    <row r="311" spans="1:15" ht="15" customHeight="1" outlineLevel="1">
      <c r="A311" s="315"/>
      <c r="B311" s="329"/>
      <c r="C311" s="319"/>
      <c r="D311" s="371" t="s">
        <v>662</v>
      </c>
      <c r="E311" s="323" t="s">
        <v>36</v>
      </c>
      <c r="F311" s="95">
        <v>0</v>
      </c>
      <c r="G311" s="95">
        <v>16077</v>
      </c>
      <c r="H311" s="95"/>
      <c r="I311" s="30">
        <f t="shared" si="135"/>
        <v>16077</v>
      </c>
      <c r="J311" s="313" t="s">
        <v>11</v>
      </c>
      <c r="K311" s="132"/>
      <c r="L311" s="28" t="s">
        <v>6</v>
      </c>
      <c r="M311" s="28"/>
      <c r="N311" s="11" t="str">
        <f>+E311</f>
        <v>管理課</v>
      </c>
      <c r="O311" s="11">
        <f>G311-K311</f>
        <v>16077</v>
      </c>
    </row>
    <row r="312" spans="1:15" ht="15" customHeight="1" outlineLevel="1">
      <c r="A312" s="316"/>
      <c r="B312" s="330"/>
      <c r="C312" s="320"/>
      <c r="D312" s="372"/>
      <c r="E312" s="324"/>
      <c r="F312" s="104">
        <v>0</v>
      </c>
      <c r="G312" s="104">
        <v>16077</v>
      </c>
      <c r="H312" s="104"/>
      <c r="I312" s="31">
        <f t="shared" si="135"/>
        <v>16077</v>
      </c>
      <c r="J312" s="314"/>
      <c r="K312" s="72"/>
      <c r="L312" s="28" t="s">
        <v>7</v>
      </c>
      <c r="M312" s="28"/>
      <c r="N312" s="11" t="str">
        <f>+E311</f>
        <v>管理課</v>
      </c>
    </row>
    <row r="313" spans="1:15" ht="15" customHeight="1">
      <c r="A313" s="315">
        <v>61</v>
      </c>
      <c r="B313" s="329" t="s">
        <v>223</v>
      </c>
      <c r="C313" s="325" t="s">
        <v>78</v>
      </c>
      <c r="D313" s="344" t="s">
        <v>341</v>
      </c>
      <c r="E313" s="357" t="s">
        <v>137</v>
      </c>
      <c r="F313" s="95">
        <f t="shared" ref="F313" si="137">F315+F317+F319</f>
        <v>796965</v>
      </c>
      <c r="G313" s="95">
        <f t="shared" ref="G313:H314" si="138">G315+G317+G319</f>
        <v>787482</v>
      </c>
      <c r="H313" s="95">
        <f t="shared" si="138"/>
        <v>0</v>
      </c>
      <c r="I313" s="30">
        <f>+I317+I319+I315</f>
        <v>-9483</v>
      </c>
      <c r="J313" s="321" t="s">
        <v>14</v>
      </c>
      <c r="K313" s="133">
        <f>+K315</f>
        <v>580319</v>
      </c>
      <c r="L313" s="28"/>
      <c r="M313" s="28"/>
      <c r="N313" s="11" t="str">
        <f>+E313</f>
        <v>管理課
保育所運営課</v>
      </c>
      <c r="O313" s="11">
        <f>G313-K313</f>
        <v>207163</v>
      </c>
    </row>
    <row r="314" spans="1:15" ht="15" customHeight="1">
      <c r="A314" s="316"/>
      <c r="B314" s="330"/>
      <c r="C314" s="326"/>
      <c r="D314" s="344"/>
      <c r="E314" s="358"/>
      <c r="F314" s="97">
        <f t="shared" ref="F314" si="139">F316+F318+F320</f>
        <v>226679</v>
      </c>
      <c r="G314" s="97">
        <f t="shared" si="138"/>
        <v>225172</v>
      </c>
      <c r="H314" s="97">
        <f t="shared" si="138"/>
        <v>0</v>
      </c>
      <c r="I314" s="31">
        <f>+I318+I320+I316</f>
        <v>-1507</v>
      </c>
      <c r="J314" s="322"/>
      <c r="K314" s="72">
        <f>+K316</f>
        <v>196239</v>
      </c>
      <c r="L314" s="28"/>
      <c r="M314" s="28"/>
      <c r="N314" s="11" t="str">
        <f>+E313</f>
        <v>管理課
保育所運営課</v>
      </c>
    </row>
    <row r="315" spans="1:15" ht="15" customHeight="1" outlineLevel="1">
      <c r="A315" s="315"/>
      <c r="B315" s="329"/>
      <c r="C315" s="325"/>
      <c r="D315" s="378" t="s">
        <v>663</v>
      </c>
      <c r="E315" s="357" t="s">
        <v>161</v>
      </c>
      <c r="F315" s="95">
        <v>594480</v>
      </c>
      <c r="G315" s="95">
        <v>600915</v>
      </c>
      <c r="H315" s="95"/>
      <c r="I315" s="30">
        <f t="shared" ref="I315" si="140">+G315-F315</f>
        <v>6435</v>
      </c>
      <c r="J315" s="321" t="s">
        <v>14</v>
      </c>
      <c r="K315" s="131">
        <v>580319</v>
      </c>
      <c r="L315" s="28" t="s">
        <v>6</v>
      </c>
      <c r="M315" s="28"/>
      <c r="N315" s="11" t="str">
        <f>+E315</f>
        <v>管理課</v>
      </c>
      <c r="O315" s="11">
        <f>G315-K315</f>
        <v>20596</v>
      </c>
    </row>
    <row r="316" spans="1:15" ht="15" customHeight="1" outlineLevel="1">
      <c r="A316" s="316"/>
      <c r="B316" s="330"/>
      <c r="C316" s="326"/>
      <c r="D316" s="378"/>
      <c r="E316" s="358"/>
      <c r="F316" s="97">
        <v>200958</v>
      </c>
      <c r="G316" s="97">
        <v>203103</v>
      </c>
      <c r="H316" s="97"/>
      <c r="I316" s="31">
        <f>+G316-F316</f>
        <v>2145</v>
      </c>
      <c r="J316" s="322"/>
      <c r="K316" s="72">
        <v>196239</v>
      </c>
      <c r="L316" s="28" t="s">
        <v>7</v>
      </c>
      <c r="M316" s="28"/>
      <c r="N316" s="11" t="str">
        <f>+E315</f>
        <v>管理課</v>
      </c>
    </row>
    <row r="317" spans="1:15" ht="15" customHeight="1" outlineLevel="1">
      <c r="A317" s="315"/>
      <c r="B317" s="329"/>
      <c r="C317" s="325"/>
      <c r="D317" s="378" t="s">
        <v>456</v>
      </c>
      <c r="E317" s="357" t="s">
        <v>161</v>
      </c>
      <c r="F317" s="95">
        <v>120000</v>
      </c>
      <c r="G317" s="95">
        <v>102800</v>
      </c>
      <c r="H317" s="95"/>
      <c r="I317" s="30">
        <f t="shared" ref="I317:I320" si="141">+G317-F317</f>
        <v>-17200</v>
      </c>
      <c r="J317" s="321"/>
      <c r="K317" s="131"/>
      <c r="L317" s="28" t="s">
        <v>6</v>
      </c>
      <c r="M317" s="28"/>
      <c r="N317" s="11" t="str">
        <f>+E317</f>
        <v>管理課</v>
      </c>
      <c r="O317" s="11">
        <f>G317-K317</f>
        <v>102800</v>
      </c>
    </row>
    <row r="318" spans="1:15" ht="15" customHeight="1" outlineLevel="1">
      <c r="A318" s="316"/>
      <c r="B318" s="330"/>
      <c r="C318" s="326"/>
      <c r="D318" s="378"/>
      <c r="E318" s="358"/>
      <c r="F318" s="97">
        <v>83200</v>
      </c>
      <c r="G318" s="97">
        <v>78266</v>
      </c>
      <c r="H318" s="97"/>
      <c r="I318" s="31">
        <f t="shared" si="141"/>
        <v>-4934</v>
      </c>
      <c r="J318" s="322"/>
      <c r="K318" s="72"/>
      <c r="L318" s="28" t="s">
        <v>7</v>
      </c>
      <c r="M318" s="28"/>
      <c r="N318" s="11" t="str">
        <f>+E317</f>
        <v>管理課</v>
      </c>
    </row>
    <row r="319" spans="1:15" ht="15" customHeight="1" outlineLevel="1">
      <c r="A319" s="315"/>
      <c r="B319" s="329"/>
      <c r="C319" s="325"/>
      <c r="D319" s="378" t="s">
        <v>651</v>
      </c>
      <c r="E319" s="357" t="s">
        <v>57</v>
      </c>
      <c r="F319" s="95">
        <v>82485</v>
      </c>
      <c r="G319" s="95">
        <v>83767</v>
      </c>
      <c r="H319" s="95"/>
      <c r="I319" s="30">
        <f t="shared" si="141"/>
        <v>1282</v>
      </c>
      <c r="J319" s="321"/>
      <c r="K319" s="130"/>
      <c r="L319" s="28" t="s">
        <v>6</v>
      </c>
      <c r="M319" s="28"/>
      <c r="N319" s="11" t="str">
        <f>+E319</f>
        <v>保育所運営課</v>
      </c>
      <c r="O319" s="11">
        <f>G319-K319</f>
        <v>83767</v>
      </c>
    </row>
    <row r="320" spans="1:15" ht="15" customHeight="1" outlineLevel="1">
      <c r="A320" s="316"/>
      <c r="B320" s="330"/>
      <c r="C320" s="326"/>
      <c r="D320" s="378"/>
      <c r="E320" s="358"/>
      <c r="F320" s="97">
        <v>-57479</v>
      </c>
      <c r="G320" s="97">
        <v>-56197</v>
      </c>
      <c r="H320" s="97"/>
      <c r="I320" s="31">
        <f t="shared" si="141"/>
        <v>1282</v>
      </c>
      <c r="J320" s="322"/>
      <c r="K320" s="37"/>
      <c r="L320" s="28" t="s">
        <v>7</v>
      </c>
      <c r="M320" s="28"/>
      <c r="N320" s="11" t="str">
        <f>+E319</f>
        <v>保育所運営課</v>
      </c>
    </row>
    <row r="321" spans="1:15" ht="15" customHeight="1">
      <c r="A321" s="315">
        <v>62</v>
      </c>
      <c r="B321" s="329" t="s">
        <v>223</v>
      </c>
      <c r="C321" s="319" t="s">
        <v>78</v>
      </c>
      <c r="D321" s="319" t="s">
        <v>40</v>
      </c>
      <c r="E321" s="323" t="s">
        <v>36</v>
      </c>
      <c r="F321" s="95">
        <v>6453</v>
      </c>
      <c r="G321" s="95">
        <v>6422</v>
      </c>
      <c r="H321" s="95"/>
      <c r="I321" s="30">
        <f t="shared" si="135"/>
        <v>-31</v>
      </c>
      <c r="J321" s="313" t="s">
        <v>11</v>
      </c>
      <c r="K321" s="116"/>
      <c r="L321" s="28" t="s">
        <v>6</v>
      </c>
      <c r="M321" s="28"/>
      <c r="N321" s="11" t="str">
        <f>+E321</f>
        <v>管理課</v>
      </c>
      <c r="O321" s="11">
        <f>G321-K321</f>
        <v>6422</v>
      </c>
    </row>
    <row r="322" spans="1:15" ht="15" customHeight="1">
      <c r="A322" s="316"/>
      <c r="B322" s="330"/>
      <c r="C322" s="320"/>
      <c r="D322" s="320"/>
      <c r="E322" s="324"/>
      <c r="F322" s="97">
        <v>2153</v>
      </c>
      <c r="G322" s="97">
        <v>2142</v>
      </c>
      <c r="H322" s="97"/>
      <c r="I322" s="36">
        <f t="shared" si="135"/>
        <v>-11</v>
      </c>
      <c r="J322" s="314"/>
      <c r="K322" s="37"/>
      <c r="L322" s="28" t="s">
        <v>7</v>
      </c>
      <c r="M322" s="28"/>
      <c r="N322" s="11" t="str">
        <f>+E321</f>
        <v>管理課</v>
      </c>
    </row>
    <row r="323" spans="1:15" ht="15" customHeight="1">
      <c r="A323" s="315">
        <v>63</v>
      </c>
      <c r="B323" s="329" t="s">
        <v>223</v>
      </c>
      <c r="C323" s="319" t="s">
        <v>78</v>
      </c>
      <c r="D323" s="319" t="s">
        <v>43</v>
      </c>
      <c r="E323" s="323" t="s">
        <v>155</v>
      </c>
      <c r="F323" s="95">
        <f t="shared" ref="F323" si="142">+F325+F327</f>
        <v>25797</v>
      </c>
      <c r="G323" s="95">
        <f t="shared" ref="G323:H324" si="143">+G325+G327</f>
        <v>24176</v>
      </c>
      <c r="H323" s="95">
        <f t="shared" si="143"/>
        <v>0</v>
      </c>
      <c r="I323" s="30">
        <f>+G323-F323</f>
        <v>-1621</v>
      </c>
      <c r="J323" s="313" t="s">
        <v>11</v>
      </c>
      <c r="K323" s="116"/>
      <c r="L323" s="28"/>
      <c r="M323" s="28"/>
      <c r="N323" s="11" t="str">
        <f>+E323</f>
        <v>管理課
こども家庭課</v>
      </c>
      <c r="O323" s="11">
        <f>G323-K323</f>
        <v>24176</v>
      </c>
    </row>
    <row r="324" spans="1:15" ht="15" customHeight="1">
      <c r="A324" s="316"/>
      <c r="B324" s="330"/>
      <c r="C324" s="320"/>
      <c r="D324" s="320"/>
      <c r="E324" s="324"/>
      <c r="F324" s="97">
        <f t="shared" ref="F324" si="144">+F326+F328</f>
        <v>8601</v>
      </c>
      <c r="G324" s="97">
        <f t="shared" si="143"/>
        <v>8060</v>
      </c>
      <c r="H324" s="97">
        <f t="shared" si="143"/>
        <v>0</v>
      </c>
      <c r="I324" s="36">
        <f>+G324-F324</f>
        <v>-541</v>
      </c>
      <c r="J324" s="314"/>
      <c r="K324" s="37"/>
      <c r="L324" s="28"/>
      <c r="M324" s="28"/>
      <c r="N324" s="11" t="str">
        <f>+E323</f>
        <v>管理課
こども家庭課</v>
      </c>
    </row>
    <row r="325" spans="1:15" ht="15" customHeight="1" outlineLevel="1">
      <c r="A325" s="315"/>
      <c r="B325" s="329"/>
      <c r="C325" s="352"/>
      <c r="D325" s="405" t="s">
        <v>154</v>
      </c>
      <c r="E325" s="323" t="s">
        <v>156</v>
      </c>
      <c r="F325" s="95">
        <v>14519</v>
      </c>
      <c r="G325" s="95">
        <v>14337</v>
      </c>
      <c r="H325" s="95"/>
      <c r="I325" s="30">
        <f>+G325-F325</f>
        <v>-182</v>
      </c>
      <c r="J325" s="313"/>
      <c r="K325" s="35"/>
      <c r="L325" s="28" t="s">
        <v>6</v>
      </c>
      <c r="M325" s="28"/>
      <c r="N325" s="11" t="str">
        <f>+E325</f>
        <v>管理課</v>
      </c>
      <c r="O325" s="11">
        <f>G325-K325</f>
        <v>14337</v>
      </c>
    </row>
    <row r="326" spans="1:15" ht="15" customHeight="1" outlineLevel="1">
      <c r="A326" s="316"/>
      <c r="B326" s="330"/>
      <c r="C326" s="353"/>
      <c r="D326" s="406"/>
      <c r="E326" s="324"/>
      <c r="F326" s="97">
        <v>4841</v>
      </c>
      <c r="G326" s="97">
        <v>4779</v>
      </c>
      <c r="H326" s="97"/>
      <c r="I326" s="36">
        <f>+G326-F326</f>
        <v>-62</v>
      </c>
      <c r="J326" s="314"/>
      <c r="K326" s="34"/>
      <c r="L326" s="28" t="s">
        <v>7</v>
      </c>
      <c r="M326" s="28"/>
      <c r="N326" s="11" t="str">
        <f>+E325</f>
        <v>管理課</v>
      </c>
    </row>
    <row r="327" spans="1:15" ht="15" customHeight="1" outlineLevel="1">
      <c r="A327" s="315"/>
      <c r="B327" s="329"/>
      <c r="C327" s="352"/>
      <c r="D327" s="405" t="s">
        <v>136</v>
      </c>
      <c r="E327" s="323" t="s">
        <v>18</v>
      </c>
      <c r="F327" s="95">
        <v>11278</v>
      </c>
      <c r="G327" s="95">
        <v>9839</v>
      </c>
      <c r="H327" s="95"/>
      <c r="I327" s="30">
        <f t="shared" si="135"/>
        <v>-1439</v>
      </c>
      <c r="J327" s="313"/>
      <c r="K327" s="35"/>
      <c r="L327" s="28" t="s">
        <v>6</v>
      </c>
      <c r="M327" s="28"/>
      <c r="N327" s="11" t="str">
        <f>+E327</f>
        <v>こども家庭課</v>
      </c>
      <c r="O327" s="11">
        <f>G327-K327</f>
        <v>9839</v>
      </c>
    </row>
    <row r="328" spans="1:15" ht="15" customHeight="1" outlineLevel="1">
      <c r="A328" s="316"/>
      <c r="B328" s="330"/>
      <c r="C328" s="353"/>
      <c r="D328" s="406"/>
      <c r="E328" s="324"/>
      <c r="F328" s="104">
        <v>3760</v>
      </c>
      <c r="G328" s="104">
        <v>3281</v>
      </c>
      <c r="H328" s="104"/>
      <c r="I328" s="36">
        <f t="shared" si="135"/>
        <v>-479</v>
      </c>
      <c r="J328" s="314"/>
      <c r="K328" s="34"/>
      <c r="L328" s="28" t="s">
        <v>7</v>
      </c>
      <c r="M328" s="28"/>
      <c r="N328" s="11" t="str">
        <f>+E327</f>
        <v>こども家庭課</v>
      </c>
    </row>
    <row r="329" spans="1:15" ht="15" customHeight="1">
      <c r="A329" s="327">
        <v>64</v>
      </c>
      <c r="B329" s="329" t="s">
        <v>223</v>
      </c>
      <c r="C329" s="319" t="s">
        <v>62</v>
      </c>
      <c r="D329" s="319" t="s">
        <v>62</v>
      </c>
      <c r="E329" s="323" t="s">
        <v>108</v>
      </c>
      <c r="F329" s="112">
        <v>4173276</v>
      </c>
      <c r="G329" s="112">
        <v>4198525</v>
      </c>
      <c r="H329" s="112"/>
      <c r="I329" s="30">
        <f t="shared" si="135"/>
        <v>25249</v>
      </c>
      <c r="J329" s="313" t="s">
        <v>14</v>
      </c>
      <c r="K329" s="41">
        <v>4185738</v>
      </c>
      <c r="L329" s="28" t="s">
        <v>6</v>
      </c>
      <c r="M329" s="28"/>
      <c r="N329" s="11" t="str">
        <f>+E329</f>
        <v>青少年課
（放課後事業）</v>
      </c>
      <c r="O329" s="11">
        <f>G329-K329</f>
        <v>12787</v>
      </c>
    </row>
    <row r="330" spans="1:15" ht="15" customHeight="1">
      <c r="A330" s="328"/>
      <c r="B330" s="330"/>
      <c r="C330" s="320"/>
      <c r="D330" s="320"/>
      <c r="E330" s="324"/>
      <c r="F330" s="106">
        <v>2634546</v>
      </c>
      <c r="G330" s="106">
        <v>2646901</v>
      </c>
      <c r="H330" s="106"/>
      <c r="I330" s="36">
        <f t="shared" si="135"/>
        <v>12355</v>
      </c>
      <c r="J330" s="314"/>
      <c r="K330" s="34">
        <v>2634994</v>
      </c>
      <c r="L330" s="28" t="s">
        <v>7</v>
      </c>
      <c r="M330" s="28"/>
      <c r="N330" s="11" t="str">
        <f>+E329</f>
        <v>青少年課
（放課後事業）</v>
      </c>
    </row>
    <row r="331" spans="1:15" ht="15" customHeight="1">
      <c r="A331" s="327">
        <v>65</v>
      </c>
      <c r="B331" s="329" t="s">
        <v>223</v>
      </c>
      <c r="C331" s="319" t="s">
        <v>63</v>
      </c>
      <c r="D331" s="319" t="s">
        <v>63</v>
      </c>
      <c r="E331" s="323" t="s">
        <v>108</v>
      </c>
      <c r="F331" s="95">
        <v>1057041</v>
      </c>
      <c r="G331" s="95">
        <v>1059921</v>
      </c>
      <c r="H331" s="95"/>
      <c r="I331" s="30">
        <f t="shared" si="135"/>
        <v>2880</v>
      </c>
      <c r="J331" s="313" t="s">
        <v>11</v>
      </c>
      <c r="K331" s="116"/>
      <c r="L331" s="28" t="s">
        <v>6</v>
      </c>
      <c r="M331" s="28"/>
      <c r="N331" s="11" t="str">
        <f>+E331</f>
        <v>青少年課
（放課後事業）</v>
      </c>
      <c r="O331" s="11">
        <f>G331-K331</f>
        <v>1059921</v>
      </c>
    </row>
    <row r="332" spans="1:15" ht="15" customHeight="1">
      <c r="A332" s="328"/>
      <c r="B332" s="330"/>
      <c r="C332" s="320"/>
      <c r="D332" s="333"/>
      <c r="E332" s="324"/>
      <c r="F332" s="106">
        <v>342347</v>
      </c>
      <c r="G332" s="106">
        <v>355686</v>
      </c>
      <c r="H332" s="106"/>
      <c r="I332" s="36">
        <f t="shared" si="135"/>
        <v>13339</v>
      </c>
      <c r="J332" s="314"/>
      <c r="K332" s="117"/>
      <c r="L332" s="28" t="s">
        <v>7</v>
      </c>
      <c r="M332" s="28"/>
      <c r="N332" s="11" t="str">
        <f>+E331</f>
        <v>青少年課
（放課後事業）</v>
      </c>
    </row>
    <row r="333" spans="1:15" ht="15" customHeight="1">
      <c r="A333" s="327">
        <v>66</v>
      </c>
      <c r="B333" s="329" t="s">
        <v>223</v>
      </c>
      <c r="C333" s="319" t="s">
        <v>84</v>
      </c>
      <c r="D333" s="319" t="s">
        <v>142</v>
      </c>
      <c r="E333" s="323" t="s">
        <v>18</v>
      </c>
      <c r="F333" s="95">
        <v>17398</v>
      </c>
      <c r="G333" s="95">
        <v>17402</v>
      </c>
      <c r="H333" s="95"/>
      <c r="I333" s="30">
        <f t="shared" si="135"/>
        <v>4</v>
      </c>
      <c r="J333" s="313"/>
      <c r="K333" s="35"/>
      <c r="L333" s="28" t="s">
        <v>6</v>
      </c>
      <c r="M333" s="28"/>
      <c r="N333" s="11" t="str">
        <f>+E333</f>
        <v>こども家庭課</v>
      </c>
      <c r="O333" s="11">
        <f>G333-K333</f>
        <v>17402</v>
      </c>
    </row>
    <row r="334" spans="1:15" ht="15" customHeight="1">
      <c r="A334" s="328"/>
      <c r="B334" s="330"/>
      <c r="C334" s="320"/>
      <c r="D334" s="320"/>
      <c r="E334" s="324"/>
      <c r="F334" s="97">
        <v>14852</v>
      </c>
      <c r="G334" s="97">
        <v>14856</v>
      </c>
      <c r="H334" s="97"/>
      <c r="I334" s="36">
        <f t="shared" si="135"/>
        <v>4</v>
      </c>
      <c r="J334" s="314"/>
      <c r="K334" s="34"/>
      <c r="L334" s="28" t="s">
        <v>7</v>
      </c>
      <c r="M334" s="28"/>
      <c r="N334" s="11" t="str">
        <f>+E333</f>
        <v>こども家庭課</v>
      </c>
    </row>
    <row r="335" spans="1:15" ht="15" customHeight="1">
      <c r="A335" s="327">
        <v>67</v>
      </c>
      <c r="B335" s="329" t="s">
        <v>223</v>
      </c>
      <c r="C335" s="319" t="s">
        <v>92</v>
      </c>
      <c r="D335" s="319" t="s">
        <v>228</v>
      </c>
      <c r="E335" s="323" t="s">
        <v>67</v>
      </c>
      <c r="F335" s="95">
        <v>3000</v>
      </c>
      <c r="G335" s="95">
        <v>2000</v>
      </c>
      <c r="H335" s="95"/>
      <c r="I335" s="30">
        <f t="shared" ref="I335:I362" si="145">+G335-F335</f>
        <v>-1000</v>
      </c>
      <c r="J335" s="313" t="s">
        <v>11</v>
      </c>
      <c r="K335" s="116"/>
      <c r="L335" s="28" t="s">
        <v>6</v>
      </c>
      <c r="M335" s="28"/>
      <c r="N335" s="11" t="str">
        <f>+E335</f>
        <v>保育企画課</v>
      </c>
      <c r="O335" s="11">
        <f>G335-K335</f>
        <v>2000</v>
      </c>
    </row>
    <row r="336" spans="1:15" ht="15" customHeight="1">
      <c r="A336" s="328"/>
      <c r="B336" s="330"/>
      <c r="C336" s="320"/>
      <c r="D336" s="320"/>
      <c r="E336" s="324"/>
      <c r="F336" s="97">
        <v>1500</v>
      </c>
      <c r="G336" s="97">
        <v>1000</v>
      </c>
      <c r="H336" s="97"/>
      <c r="I336" s="31">
        <f t="shared" si="145"/>
        <v>-500</v>
      </c>
      <c r="J336" s="314"/>
      <c r="K336" s="117"/>
      <c r="L336" s="28" t="s">
        <v>7</v>
      </c>
      <c r="M336" s="28"/>
      <c r="N336" s="11" t="str">
        <f>+E335</f>
        <v>保育企画課</v>
      </c>
    </row>
    <row r="337" spans="1:15" ht="15" customHeight="1">
      <c r="A337" s="327">
        <v>68</v>
      </c>
      <c r="B337" s="329" t="s">
        <v>223</v>
      </c>
      <c r="C337" s="319" t="s">
        <v>95</v>
      </c>
      <c r="D337" s="319" t="s">
        <v>70</v>
      </c>
      <c r="E337" s="323" t="s">
        <v>67</v>
      </c>
      <c r="F337" s="95">
        <v>157500</v>
      </c>
      <c r="G337" s="95">
        <v>157500</v>
      </c>
      <c r="H337" s="95"/>
      <c r="I337" s="30">
        <f t="shared" si="145"/>
        <v>0</v>
      </c>
      <c r="J337" s="313" t="s">
        <v>11</v>
      </c>
      <c r="K337" s="116"/>
      <c r="L337" s="28" t="s">
        <v>6</v>
      </c>
      <c r="M337" s="28"/>
      <c r="N337" s="11" t="str">
        <f>+E337</f>
        <v>保育企画課</v>
      </c>
      <c r="O337" s="11">
        <f>G337-K337</f>
        <v>157500</v>
      </c>
    </row>
    <row r="338" spans="1:15" ht="15" customHeight="1">
      <c r="A338" s="328"/>
      <c r="B338" s="330"/>
      <c r="C338" s="320"/>
      <c r="D338" s="320"/>
      <c r="E338" s="324"/>
      <c r="F338" s="97">
        <v>52500</v>
      </c>
      <c r="G338" s="97">
        <v>52500</v>
      </c>
      <c r="H338" s="97"/>
      <c r="I338" s="36">
        <f t="shared" si="145"/>
        <v>0</v>
      </c>
      <c r="J338" s="314"/>
      <c r="K338" s="117"/>
      <c r="L338" s="28" t="s">
        <v>7</v>
      </c>
      <c r="M338" s="28"/>
      <c r="N338" s="11" t="str">
        <f>+E337</f>
        <v>保育企画課</v>
      </c>
    </row>
    <row r="339" spans="1:15" ht="15" customHeight="1">
      <c r="A339" s="327">
        <v>69</v>
      </c>
      <c r="B339" s="329" t="s">
        <v>223</v>
      </c>
      <c r="C339" s="319" t="s">
        <v>399</v>
      </c>
      <c r="D339" s="319" t="s">
        <v>380</v>
      </c>
      <c r="E339" s="323" t="s">
        <v>67</v>
      </c>
      <c r="F339" s="95">
        <v>46951</v>
      </c>
      <c r="G339" s="95">
        <v>76698</v>
      </c>
      <c r="H339" s="95"/>
      <c r="I339" s="30">
        <f t="shared" ref="I339:I340" si="146">+G339-F339</f>
        <v>29747</v>
      </c>
      <c r="J339" s="313"/>
      <c r="K339" s="127"/>
      <c r="L339" s="28" t="s">
        <v>6</v>
      </c>
      <c r="M339" s="28" t="s">
        <v>12</v>
      </c>
      <c r="N339" s="11" t="str">
        <f>+E339</f>
        <v>保育企画課</v>
      </c>
      <c r="O339" s="11">
        <f>G339-K339</f>
        <v>76698</v>
      </c>
    </row>
    <row r="340" spans="1:15" ht="15" customHeight="1">
      <c r="A340" s="328"/>
      <c r="B340" s="330"/>
      <c r="C340" s="320"/>
      <c r="D340" s="320"/>
      <c r="E340" s="324"/>
      <c r="F340" s="97">
        <v>39251</v>
      </c>
      <c r="G340" s="97">
        <v>57069</v>
      </c>
      <c r="H340" s="97"/>
      <c r="I340" s="36">
        <f t="shared" si="146"/>
        <v>17818</v>
      </c>
      <c r="J340" s="314"/>
      <c r="K340" s="128"/>
      <c r="L340" s="28" t="s">
        <v>7</v>
      </c>
      <c r="M340" s="28" t="s">
        <v>13</v>
      </c>
      <c r="N340" s="11" t="str">
        <f>+E339</f>
        <v>保育企画課</v>
      </c>
    </row>
    <row r="341" spans="1:15" ht="15" customHeight="1">
      <c r="A341" s="327">
        <v>70</v>
      </c>
      <c r="B341" s="329" t="s">
        <v>223</v>
      </c>
      <c r="C341" s="325" t="s">
        <v>410</v>
      </c>
      <c r="D341" s="319" t="s">
        <v>381</v>
      </c>
      <c r="E341" s="323" t="s">
        <v>161</v>
      </c>
      <c r="F341" s="95">
        <v>204194</v>
      </c>
      <c r="G341" s="95">
        <v>320849</v>
      </c>
      <c r="H341" s="95"/>
      <c r="I341" s="30">
        <f t="shared" ref="I341:I342" si="147">+G341-F341</f>
        <v>116655</v>
      </c>
      <c r="J341" s="313"/>
      <c r="K341" s="134"/>
      <c r="L341" s="28" t="s">
        <v>6</v>
      </c>
      <c r="M341" s="28"/>
      <c r="N341" s="11" t="str">
        <f>+E341</f>
        <v>管理課</v>
      </c>
      <c r="O341" s="11">
        <f>G341-K341</f>
        <v>320849</v>
      </c>
    </row>
    <row r="342" spans="1:15" ht="15" customHeight="1">
      <c r="A342" s="328"/>
      <c r="B342" s="330"/>
      <c r="C342" s="326"/>
      <c r="D342" s="320"/>
      <c r="E342" s="324"/>
      <c r="F342" s="104">
        <v>204194</v>
      </c>
      <c r="G342" s="104">
        <v>320442</v>
      </c>
      <c r="H342" s="104"/>
      <c r="I342" s="31">
        <f t="shared" si="147"/>
        <v>116248</v>
      </c>
      <c r="J342" s="314"/>
      <c r="K342" s="135"/>
      <c r="L342" s="28" t="s">
        <v>7</v>
      </c>
      <c r="M342" s="28"/>
      <c r="N342" s="11" t="str">
        <f>+E341</f>
        <v>管理課</v>
      </c>
    </row>
    <row r="343" spans="1:15" ht="15" customHeight="1">
      <c r="A343" s="347"/>
      <c r="B343" s="329" t="s">
        <v>149</v>
      </c>
      <c r="C343" s="319" t="s">
        <v>80</v>
      </c>
      <c r="D343" s="319" t="s">
        <v>273</v>
      </c>
      <c r="E343" s="323" t="s">
        <v>472</v>
      </c>
      <c r="F343" s="95">
        <f t="shared" ref="F343" si="148">+F347+F345</f>
        <v>121000</v>
      </c>
      <c r="G343" s="95">
        <f t="shared" ref="G343:H344" si="149">+G347+G345</f>
        <v>0</v>
      </c>
      <c r="H343" s="95">
        <f t="shared" si="149"/>
        <v>0</v>
      </c>
      <c r="I343" s="30">
        <f>+G343-F343</f>
        <v>-121000</v>
      </c>
      <c r="J343" s="313" t="s">
        <v>11</v>
      </c>
      <c r="K343" s="116"/>
      <c r="L343" s="28"/>
      <c r="M343" s="28"/>
      <c r="N343" s="11" t="str">
        <f>+E343</f>
        <v>管理課（幼稚園）
保育企画課</v>
      </c>
      <c r="O343" s="11">
        <f>G343-K343</f>
        <v>0</v>
      </c>
    </row>
    <row r="344" spans="1:15" ht="15" customHeight="1">
      <c r="A344" s="348"/>
      <c r="B344" s="330"/>
      <c r="C344" s="320"/>
      <c r="D344" s="320"/>
      <c r="E344" s="324"/>
      <c r="F344" s="104">
        <f t="shared" ref="F344" si="150">+F348+F346</f>
        <v>76324</v>
      </c>
      <c r="G344" s="104">
        <f t="shared" si="149"/>
        <v>0</v>
      </c>
      <c r="H344" s="104">
        <f t="shared" si="149"/>
        <v>0</v>
      </c>
      <c r="I344" s="31">
        <f>+G344-F344</f>
        <v>-76324</v>
      </c>
      <c r="J344" s="314"/>
      <c r="K344" s="37"/>
      <c r="L344" s="28"/>
      <c r="M344" s="28"/>
      <c r="N344" s="11" t="str">
        <f>+E343</f>
        <v>管理課（幼稚園）
保育企画課</v>
      </c>
    </row>
    <row r="345" spans="1:15" ht="15" customHeight="1">
      <c r="A345" s="347"/>
      <c r="B345" s="329"/>
      <c r="C345" s="319"/>
      <c r="D345" s="319" t="s">
        <v>664</v>
      </c>
      <c r="E345" s="364" t="s">
        <v>270</v>
      </c>
      <c r="F345" s="95">
        <v>23157</v>
      </c>
      <c r="G345" s="95">
        <v>0</v>
      </c>
      <c r="H345" s="95"/>
      <c r="I345" s="30">
        <f t="shared" ref="I345:I346" si="151">+G345-F345</f>
        <v>-23157</v>
      </c>
      <c r="J345" s="321" t="s">
        <v>11</v>
      </c>
      <c r="K345" s="116"/>
      <c r="L345" s="28" t="s">
        <v>6</v>
      </c>
      <c r="M345" s="28"/>
      <c r="N345" s="11" t="str">
        <f>+E345</f>
        <v>管理課（幼稚園）</v>
      </c>
      <c r="O345" s="11">
        <f>G345-K345</f>
        <v>0</v>
      </c>
    </row>
    <row r="346" spans="1:15" ht="15" customHeight="1">
      <c r="A346" s="348"/>
      <c r="B346" s="330"/>
      <c r="C346" s="320"/>
      <c r="D346" s="320"/>
      <c r="E346" s="365"/>
      <c r="F346" s="104">
        <v>819</v>
      </c>
      <c r="G346" s="104">
        <v>0</v>
      </c>
      <c r="H346" s="104"/>
      <c r="I346" s="31">
        <f t="shared" si="151"/>
        <v>-819</v>
      </c>
      <c r="J346" s="322"/>
      <c r="K346" s="117"/>
      <c r="L346" s="28" t="s">
        <v>7</v>
      </c>
      <c r="M346" s="28"/>
      <c r="N346" s="11" t="str">
        <f>+E345</f>
        <v>管理課（幼稚園）</v>
      </c>
    </row>
    <row r="347" spans="1:15" ht="15" customHeight="1">
      <c r="A347" s="347"/>
      <c r="B347" s="329"/>
      <c r="C347" s="319"/>
      <c r="D347" s="319" t="s">
        <v>315</v>
      </c>
      <c r="E347" s="323" t="s">
        <v>67</v>
      </c>
      <c r="F347" s="95">
        <v>97843</v>
      </c>
      <c r="G347" s="95">
        <v>0</v>
      </c>
      <c r="H347" s="95"/>
      <c r="I347" s="30">
        <f t="shared" ref="I347:I348" si="152">+G347-F347</f>
        <v>-97843</v>
      </c>
      <c r="J347" s="321" t="s">
        <v>11</v>
      </c>
      <c r="K347" s="116"/>
      <c r="L347" s="28" t="s">
        <v>6</v>
      </c>
      <c r="M347" s="28"/>
      <c r="N347" s="11" t="str">
        <f>+E347</f>
        <v>保育企画課</v>
      </c>
      <c r="O347" s="11">
        <f>G347-K347</f>
        <v>0</v>
      </c>
    </row>
    <row r="348" spans="1:15" ht="15" customHeight="1">
      <c r="A348" s="348"/>
      <c r="B348" s="330"/>
      <c r="C348" s="320"/>
      <c r="D348" s="320"/>
      <c r="E348" s="324"/>
      <c r="F348" s="97">
        <v>75505</v>
      </c>
      <c r="G348" s="97">
        <v>0</v>
      </c>
      <c r="H348" s="97"/>
      <c r="I348" s="31">
        <f t="shared" si="152"/>
        <v>-75505</v>
      </c>
      <c r="J348" s="322"/>
      <c r="K348" s="117"/>
      <c r="L348" s="28" t="s">
        <v>7</v>
      </c>
      <c r="M348" s="28"/>
      <c r="N348" s="11" t="str">
        <f>+E347</f>
        <v>保育企画課</v>
      </c>
    </row>
    <row r="349" spans="1:15" ht="23.25" customHeight="1">
      <c r="A349" s="327">
        <v>71</v>
      </c>
      <c r="B349" s="329" t="s">
        <v>149</v>
      </c>
      <c r="C349" s="319" t="s">
        <v>554</v>
      </c>
      <c r="D349" s="319" t="s">
        <v>554</v>
      </c>
      <c r="E349" s="323" t="s">
        <v>153</v>
      </c>
      <c r="F349" s="95">
        <f t="shared" ref="F349:H350" si="153">+F359+F351+F353+F355+F357</f>
        <v>2286780</v>
      </c>
      <c r="G349" s="95">
        <f t="shared" si="153"/>
        <v>1415001</v>
      </c>
      <c r="H349" s="95">
        <f t="shared" si="153"/>
        <v>0</v>
      </c>
      <c r="I349" s="30">
        <f>+G349-F349</f>
        <v>-871779</v>
      </c>
      <c r="J349" s="313" t="s">
        <v>11</v>
      </c>
      <c r="K349" s="116"/>
      <c r="L349" s="28"/>
      <c r="M349" s="28"/>
      <c r="N349" s="11" t="str">
        <f>+E349</f>
        <v>保育企画課　他</v>
      </c>
      <c r="O349" s="11">
        <f>G349-K349</f>
        <v>1415001</v>
      </c>
    </row>
    <row r="350" spans="1:15" ht="23.25" customHeight="1">
      <c r="A350" s="328"/>
      <c r="B350" s="330"/>
      <c r="C350" s="320"/>
      <c r="D350" s="320"/>
      <c r="E350" s="324"/>
      <c r="F350" s="104">
        <f t="shared" si="153"/>
        <v>1048842</v>
      </c>
      <c r="G350" s="104">
        <f t="shared" si="153"/>
        <v>647349</v>
      </c>
      <c r="H350" s="104">
        <f t="shared" si="153"/>
        <v>0</v>
      </c>
      <c r="I350" s="31">
        <f>+G350-F350</f>
        <v>-401493</v>
      </c>
      <c r="J350" s="314"/>
      <c r="K350" s="37"/>
      <c r="L350" s="28"/>
      <c r="M350" s="28"/>
      <c r="N350" s="11" t="str">
        <f>+E349</f>
        <v>保育企画課　他</v>
      </c>
    </row>
    <row r="351" spans="1:15" ht="15" customHeight="1">
      <c r="A351" s="315"/>
      <c r="B351" s="329"/>
      <c r="C351" s="319"/>
      <c r="D351" s="319" t="s">
        <v>555</v>
      </c>
      <c r="E351" s="323" t="s">
        <v>67</v>
      </c>
      <c r="F351" s="95">
        <v>1542189</v>
      </c>
      <c r="G351" s="95">
        <v>757331</v>
      </c>
      <c r="H351" s="95"/>
      <c r="I351" s="30">
        <f>+G351-F351</f>
        <v>-784858</v>
      </c>
      <c r="J351" s="321" t="s">
        <v>11</v>
      </c>
      <c r="K351" s="116"/>
      <c r="L351" s="28" t="s">
        <v>6</v>
      </c>
      <c r="M351" s="28"/>
      <c r="N351" s="11" t="str">
        <f>+E351</f>
        <v>保育企画課</v>
      </c>
      <c r="O351" s="11">
        <f>G351-K351</f>
        <v>757331</v>
      </c>
    </row>
    <row r="352" spans="1:15" ht="15" customHeight="1">
      <c r="A352" s="316"/>
      <c r="B352" s="330"/>
      <c r="C352" s="320"/>
      <c r="D352" s="320"/>
      <c r="E352" s="324"/>
      <c r="F352" s="97">
        <v>788060</v>
      </c>
      <c r="G352" s="97">
        <v>415365</v>
      </c>
      <c r="H352" s="97"/>
      <c r="I352" s="31">
        <f t="shared" ref="I352:I360" si="154">+G352-F352</f>
        <v>-372695</v>
      </c>
      <c r="J352" s="322"/>
      <c r="K352" s="117"/>
      <c r="L352" s="28" t="s">
        <v>7</v>
      </c>
      <c r="M352" s="28"/>
      <c r="N352" s="11" t="str">
        <f>+E351</f>
        <v>保育企画課</v>
      </c>
    </row>
    <row r="353" spans="1:15" ht="15" customHeight="1">
      <c r="A353" s="315"/>
      <c r="B353" s="329"/>
      <c r="C353" s="319"/>
      <c r="D353" s="319" t="s">
        <v>581</v>
      </c>
      <c r="E353" s="323" t="s">
        <v>160</v>
      </c>
      <c r="F353" s="95">
        <v>131691</v>
      </c>
      <c r="G353" s="95">
        <v>105770</v>
      </c>
      <c r="H353" s="95"/>
      <c r="I353" s="30">
        <f t="shared" ref="I353:I356" si="155">+G353-F353</f>
        <v>-25921</v>
      </c>
      <c r="J353" s="321" t="s">
        <v>11</v>
      </c>
      <c r="K353" s="116"/>
      <c r="L353" s="28" t="s">
        <v>6</v>
      </c>
      <c r="M353" s="28"/>
      <c r="N353" s="11" t="str">
        <f>+E353</f>
        <v>保育所運営課</v>
      </c>
      <c r="O353" s="11">
        <f>G353-K353</f>
        <v>105770</v>
      </c>
    </row>
    <row r="354" spans="1:15" ht="15" customHeight="1">
      <c r="A354" s="316"/>
      <c r="B354" s="330"/>
      <c r="C354" s="320"/>
      <c r="D354" s="320"/>
      <c r="E354" s="324"/>
      <c r="F354" s="97">
        <v>56480</v>
      </c>
      <c r="G354" s="97">
        <v>48016</v>
      </c>
      <c r="H354" s="97"/>
      <c r="I354" s="31">
        <f t="shared" si="155"/>
        <v>-8464</v>
      </c>
      <c r="J354" s="322"/>
      <c r="K354" s="117"/>
      <c r="L354" s="28" t="s">
        <v>7</v>
      </c>
      <c r="M354" s="28"/>
      <c r="N354" s="11" t="str">
        <f>+E353</f>
        <v>保育所運営課</v>
      </c>
    </row>
    <row r="355" spans="1:15" ht="15" customHeight="1">
      <c r="A355" s="315"/>
      <c r="B355" s="329"/>
      <c r="C355" s="319"/>
      <c r="D355" s="432" t="s">
        <v>556</v>
      </c>
      <c r="E355" s="323" t="s">
        <v>36</v>
      </c>
      <c r="F355" s="95">
        <v>288600</v>
      </c>
      <c r="G355" s="95">
        <v>288600</v>
      </c>
      <c r="H355" s="95"/>
      <c r="I355" s="30">
        <f t="shared" si="155"/>
        <v>0</v>
      </c>
      <c r="J355" s="321" t="s">
        <v>11</v>
      </c>
      <c r="K355" s="116"/>
      <c r="L355" s="28" t="s">
        <v>6</v>
      </c>
      <c r="M355" s="28"/>
      <c r="N355" s="11" t="str">
        <f>+E355</f>
        <v>管理課</v>
      </c>
      <c r="O355" s="11">
        <f>G355-K355</f>
        <v>288600</v>
      </c>
    </row>
    <row r="356" spans="1:15" ht="15" customHeight="1">
      <c r="A356" s="316"/>
      <c r="B356" s="330"/>
      <c r="C356" s="320"/>
      <c r="D356" s="433"/>
      <c r="E356" s="324"/>
      <c r="F356" s="97">
        <v>96200</v>
      </c>
      <c r="G356" s="97">
        <v>96200</v>
      </c>
      <c r="H356" s="97"/>
      <c r="I356" s="31">
        <f t="shared" si="155"/>
        <v>0</v>
      </c>
      <c r="J356" s="322"/>
      <c r="K356" s="117"/>
      <c r="L356" s="28" t="s">
        <v>7</v>
      </c>
      <c r="M356" s="28"/>
      <c r="N356" s="11" t="str">
        <f>+E355</f>
        <v>管理課</v>
      </c>
    </row>
    <row r="357" spans="1:15" ht="15" customHeight="1">
      <c r="A357" s="315"/>
      <c r="B357" s="329"/>
      <c r="C357" s="319"/>
      <c r="D357" s="432" t="s">
        <v>557</v>
      </c>
      <c r="E357" s="323" t="s">
        <v>270</v>
      </c>
      <c r="F357" s="95">
        <v>157300</v>
      </c>
      <c r="G357" s="95">
        <v>103300</v>
      </c>
      <c r="H357" s="95"/>
      <c r="I357" s="30">
        <f t="shared" ref="I357:I358" si="156">+G357-F357</f>
        <v>-54000</v>
      </c>
      <c r="J357" s="321" t="s">
        <v>11</v>
      </c>
      <c r="K357" s="116"/>
      <c r="L357" s="28" t="s">
        <v>6</v>
      </c>
      <c r="M357" s="28"/>
      <c r="N357" s="11" t="str">
        <f>+E357</f>
        <v>管理課（幼稚園）</v>
      </c>
      <c r="O357" s="11">
        <f>G357-K357</f>
        <v>103300</v>
      </c>
    </row>
    <row r="358" spans="1:15" ht="15" customHeight="1">
      <c r="A358" s="316"/>
      <c r="B358" s="330"/>
      <c r="C358" s="320"/>
      <c r="D358" s="433"/>
      <c r="E358" s="324"/>
      <c r="F358" s="97">
        <v>52434</v>
      </c>
      <c r="G358" s="97">
        <v>34434</v>
      </c>
      <c r="H358" s="97"/>
      <c r="I358" s="31">
        <f t="shared" si="156"/>
        <v>-18000</v>
      </c>
      <c r="J358" s="322"/>
      <c r="K358" s="117"/>
      <c r="L358" s="28" t="s">
        <v>7</v>
      </c>
      <c r="M358" s="28"/>
      <c r="N358" s="11" t="str">
        <f>+E357</f>
        <v>管理課（幼稚園）</v>
      </c>
    </row>
    <row r="359" spans="1:15" ht="15" customHeight="1">
      <c r="A359" s="315"/>
      <c r="B359" s="329"/>
      <c r="C359" s="319"/>
      <c r="D359" s="432" t="s">
        <v>558</v>
      </c>
      <c r="E359" s="323" t="s">
        <v>108</v>
      </c>
      <c r="F359" s="95">
        <v>167000</v>
      </c>
      <c r="G359" s="95">
        <v>160000</v>
      </c>
      <c r="H359" s="95"/>
      <c r="I359" s="30">
        <f t="shared" si="154"/>
        <v>-7000</v>
      </c>
      <c r="J359" s="321" t="s">
        <v>11</v>
      </c>
      <c r="K359" s="116"/>
      <c r="L359" s="28" t="s">
        <v>6</v>
      </c>
      <c r="M359" s="28"/>
      <c r="N359" s="11" t="str">
        <f>+E359</f>
        <v>青少年課
（放課後事業）</v>
      </c>
      <c r="O359" s="11">
        <f>G359-K359</f>
        <v>160000</v>
      </c>
    </row>
    <row r="360" spans="1:15" ht="15" customHeight="1">
      <c r="A360" s="316"/>
      <c r="B360" s="330"/>
      <c r="C360" s="320"/>
      <c r="D360" s="433"/>
      <c r="E360" s="324"/>
      <c r="F360" s="97">
        <v>55668</v>
      </c>
      <c r="G360" s="97">
        <v>53334</v>
      </c>
      <c r="H360" s="97"/>
      <c r="I360" s="31">
        <f t="shared" si="154"/>
        <v>-2334</v>
      </c>
      <c r="J360" s="322"/>
      <c r="K360" s="117"/>
      <c r="L360" s="28" t="s">
        <v>7</v>
      </c>
      <c r="M360" s="28"/>
      <c r="N360" s="11" t="str">
        <f>+E359</f>
        <v>青少年課
（放課後事業）</v>
      </c>
    </row>
    <row r="361" spans="1:15" ht="15" customHeight="1">
      <c r="A361" s="315">
        <v>72</v>
      </c>
      <c r="B361" s="329" t="s">
        <v>223</v>
      </c>
      <c r="C361" s="319" t="s">
        <v>76</v>
      </c>
      <c r="D361" s="319" t="s">
        <v>187</v>
      </c>
      <c r="E361" s="323" t="s">
        <v>67</v>
      </c>
      <c r="F361" s="95">
        <v>21834</v>
      </c>
      <c r="G361" s="95">
        <v>87512</v>
      </c>
      <c r="H361" s="95"/>
      <c r="I361" s="30">
        <f t="shared" si="145"/>
        <v>65678</v>
      </c>
      <c r="J361" s="321" t="s">
        <v>11</v>
      </c>
      <c r="K361" s="116"/>
      <c r="L361" s="28" t="s">
        <v>6</v>
      </c>
      <c r="M361" s="28"/>
      <c r="N361" s="11" t="str">
        <f>+E361</f>
        <v>保育企画課</v>
      </c>
      <c r="O361" s="11">
        <f>G361-K361</f>
        <v>87512</v>
      </c>
    </row>
    <row r="362" spans="1:15" ht="15" customHeight="1">
      <c r="A362" s="316"/>
      <c r="B362" s="330"/>
      <c r="C362" s="320"/>
      <c r="D362" s="320"/>
      <c r="E362" s="324"/>
      <c r="F362" s="104">
        <v>19834</v>
      </c>
      <c r="G362" s="104">
        <v>85512</v>
      </c>
      <c r="H362" s="104"/>
      <c r="I362" s="31">
        <f t="shared" si="145"/>
        <v>65678</v>
      </c>
      <c r="J362" s="322"/>
      <c r="K362" s="117"/>
      <c r="L362" s="28" t="s">
        <v>7</v>
      </c>
      <c r="M362" s="28"/>
      <c r="N362" s="11" t="str">
        <f>+E361</f>
        <v>保育企画課</v>
      </c>
    </row>
    <row r="363" spans="1:15" ht="15" customHeight="1">
      <c r="A363" s="315">
        <v>73</v>
      </c>
      <c r="B363" s="329" t="s">
        <v>223</v>
      </c>
      <c r="C363" s="319" t="s">
        <v>76</v>
      </c>
      <c r="D363" s="362" t="s">
        <v>152</v>
      </c>
      <c r="E363" s="323" t="s">
        <v>153</v>
      </c>
      <c r="F363" s="95">
        <f t="shared" ref="F363" si="157">+F365+F369+F371+F367</f>
        <v>101728</v>
      </c>
      <c r="G363" s="95">
        <f t="shared" ref="G363:H364" si="158">+G365+G369+G371+G367</f>
        <v>101529</v>
      </c>
      <c r="H363" s="95">
        <f t="shared" si="158"/>
        <v>0</v>
      </c>
      <c r="I363" s="30">
        <f>+G363-F363</f>
        <v>-199</v>
      </c>
      <c r="J363" s="313" t="s">
        <v>11</v>
      </c>
      <c r="K363" s="116"/>
      <c r="L363" s="28"/>
      <c r="M363" s="28"/>
      <c r="N363" s="11" t="str">
        <f>+E363</f>
        <v>保育企画課　他</v>
      </c>
      <c r="O363" s="11">
        <f>G363-K363</f>
        <v>101529</v>
      </c>
    </row>
    <row r="364" spans="1:15" ht="15" customHeight="1">
      <c r="A364" s="316"/>
      <c r="B364" s="330"/>
      <c r="C364" s="320"/>
      <c r="D364" s="362"/>
      <c r="E364" s="324"/>
      <c r="F364" s="104">
        <f t="shared" ref="F364" si="159">+F366+F370+F372+F368</f>
        <v>96780</v>
      </c>
      <c r="G364" s="104">
        <f t="shared" si="158"/>
        <v>96189</v>
      </c>
      <c r="H364" s="104">
        <f t="shared" si="158"/>
        <v>0</v>
      </c>
      <c r="I364" s="31">
        <f>+G364-F364</f>
        <v>-591</v>
      </c>
      <c r="J364" s="314"/>
      <c r="K364" s="117"/>
      <c r="L364" s="28"/>
      <c r="M364" s="28"/>
      <c r="N364" s="11" t="str">
        <f>+E363</f>
        <v>保育企画課　他</v>
      </c>
    </row>
    <row r="365" spans="1:15" ht="15" customHeight="1" outlineLevel="1">
      <c r="A365" s="315"/>
      <c r="B365" s="329"/>
      <c r="C365" s="319"/>
      <c r="D365" s="362" t="s">
        <v>315</v>
      </c>
      <c r="E365" s="323" t="s">
        <v>67</v>
      </c>
      <c r="F365" s="95">
        <v>90795</v>
      </c>
      <c r="G365" s="95">
        <v>89107</v>
      </c>
      <c r="H365" s="95"/>
      <c r="I365" s="30">
        <f t="shared" si="135"/>
        <v>-1688</v>
      </c>
      <c r="J365" s="313" t="s">
        <v>11</v>
      </c>
      <c r="K365" s="116"/>
      <c r="L365" s="28" t="s">
        <v>6</v>
      </c>
      <c r="M365" s="28"/>
      <c r="N365" s="11" t="str">
        <f>+E365</f>
        <v>保育企画課</v>
      </c>
      <c r="O365" s="11">
        <f>G365-K365</f>
        <v>89107</v>
      </c>
    </row>
    <row r="366" spans="1:15" ht="15" customHeight="1" outlineLevel="1">
      <c r="A366" s="316"/>
      <c r="B366" s="330"/>
      <c r="C366" s="320"/>
      <c r="D366" s="362"/>
      <c r="E366" s="324"/>
      <c r="F366" s="97">
        <v>85943</v>
      </c>
      <c r="G366" s="97">
        <v>83863</v>
      </c>
      <c r="H366" s="97"/>
      <c r="I366" s="36">
        <f t="shared" si="135"/>
        <v>-2080</v>
      </c>
      <c r="J366" s="314"/>
      <c r="K366" s="117"/>
      <c r="L366" s="28" t="s">
        <v>7</v>
      </c>
      <c r="M366" s="28"/>
      <c r="N366" s="11" t="str">
        <f>+E365</f>
        <v>保育企画課</v>
      </c>
    </row>
    <row r="367" spans="1:15" ht="15" customHeight="1" outlineLevel="1">
      <c r="A367" s="315"/>
      <c r="B367" s="329"/>
      <c r="C367" s="352"/>
      <c r="D367" s="375" t="s">
        <v>665</v>
      </c>
      <c r="E367" s="323" t="s">
        <v>108</v>
      </c>
      <c r="F367" s="95">
        <v>393</v>
      </c>
      <c r="G367" s="95">
        <v>381</v>
      </c>
      <c r="H367" s="95"/>
      <c r="I367" s="30">
        <f t="shared" ref="I367:I372" si="160">+G367-F367</f>
        <v>-12</v>
      </c>
      <c r="J367" s="363" t="s">
        <v>11</v>
      </c>
      <c r="K367" s="118"/>
      <c r="L367" s="28" t="s">
        <v>6</v>
      </c>
      <c r="M367" s="28"/>
      <c r="N367" s="11" t="str">
        <f>+E367</f>
        <v>青少年課
（放課後事業）</v>
      </c>
      <c r="O367" s="11">
        <f>G367-K367</f>
        <v>381</v>
      </c>
    </row>
    <row r="368" spans="1:15" ht="15" customHeight="1" outlineLevel="1">
      <c r="A368" s="316"/>
      <c r="B368" s="330"/>
      <c r="C368" s="353"/>
      <c r="D368" s="380"/>
      <c r="E368" s="349"/>
      <c r="F368" s="106">
        <v>393</v>
      </c>
      <c r="G368" s="106">
        <v>381</v>
      </c>
      <c r="H368" s="106"/>
      <c r="I368" s="36">
        <f t="shared" si="160"/>
        <v>-12</v>
      </c>
      <c r="J368" s="314"/>
      <c r="K368" s="117"/>
      <c r="L368" s="28" t="s">
        <v>7</v>
      </c>
      <c r="M368" s="28"/>
      <c r="N368" s="11" t="str">
        <f>+E367</f>
        <v>青少年課
（放課後事業）</v>
      </c>
    </row>
    <row r="369" spans="1:15" ht="15" customHeight="1" outlineLevel="1">
      <c r="A369" s="315"/>
      <c r="B369" s="329"/>
      <c r="C369" s="352"/>
      <c r="D369" s="375" t="s">
        <v>666</v>
      </c>
      <c r="E369" s="323" t="s">
        <v>36</v>
      </c>
      <c r="F369" s="95">
        <v>4933</v>
      </c>
      <c r="G369" s="95">
        <v>4858</v>
      </c>
      <c r="H369" s="95"/>
      <c r="I369" s="30">
        <f t="shared" si="160"/>
        <v>-75</v>
      </c>
      <c r="J369" s="363"/>
      <c r="K369" s="118"/>
      <c r="L369" s="28" t="s">
        <v>6</v>
      </c>
      <c r="M369" s="28"/>
      <c r="N369" s="11" t="str">
        <f>+E369</f>
        <v>管理課</v>
      </c>
      <c r="O369" s="11">
        <f>G369-K369</f>
        <v>4858</v>
      </c>
    </row>
    <row r="370" spans="1:15" ht="15" customHeight="1" outlineLevel="1">
      <c r="A370" s="316"/>
      <c r="B370" s="330"/>
      <c r="C370" s="353"/>
      <c r="D370" s="380"/>
      <c r="E370" s="324"/>
      <c r="F370" s="97">
        <v>4837</v>
      </c>
      <c r="G370" s="97">
        <v>4762</v>
      </c>
      <c r="H370" s="97"/>
      <c r="I370" s="31">
        <f t="shared" si="160"/>
        <v>-75</v>
      </c>
      <c r="J370" s="314"/>
      <c r="K370" s="117"/>
      <c r="L370" s="28" t="s">
        <v>7</v>
      </c>
      <c r="M370" s="28"/>
      <c r="N370" s="11" t="str">
        <f>+E369</f>
        <v>管理課</v>
      </c>
    </row>
    <row r="371" spans="1:15" s="82" customFormat="1" ht="15" customHeight="1" outlineLevel="1">
      <c r="A371" s="315"/>
      <c r="B371" s="329"/>
      <c r="C371" s="352"/>
      <c r="D371" s="319" t="s">
        <v>667</v>
      </c>
      <c r="E371" s="364" t="s">
        <v>270</v>
      </c>
      <c r="F371" s="95">
        <v>5607</v>
      </c>
      <c r="G371" s="95">
        <v>7183</v>
      </c>
      <c r="H371" s="95"/>
      <c r="I371" s="30">
        <f t="shared" si="160"/>
        <v>1576</v>
      </c>
      <c r="J371" s="363"/>
      <c r="K371" s="118"/>
      <c r="L371" s="80" t="s">
        <v>6</v>
      </c>
      <c r="M371" s="80"/>
      <c r="N371" s="81" t="str">
        <f>+E371</f>
        <v>管理課（幼稚園）</v>
      </c>
      <c r="O371" s="81">
        <f>G371-K371</f>
        <v>7183</v>
      </c>
    </row>
    <row r="372" spans="1:15" s="82" customFormat="1" ht="15" customHeight="1" outlineLevel="1">
      <c r="A372" s="316"/>
      <c r="B372" s="330"/>
      <c r="C372" s="353"/>
      <c r="D372" s="320"/>
      <c r="E372" s="365"/>
      <c r="F372" s="97">
        <v>5607</v>
      </c>
      <c r="G372" s="97">
        <v>7183</v>
      </c>
      <c r="H372" s="97"/>
      <c r="I372" s="31">
        <f t="shared" si="160"/>
        <v>1576</v>
      </c>
      <c r="J372" s="314"/>
      <c r="K372" s="117"/>
      <c r="L372" s="80" t="s">
        <v>7</v>
      </c>
      <c r="M372" s="80"/>
      <c r="N372" s="81" t="str">
        <f>+E371</f>
        <v>管理課（幼稚園）</v>
      </c>
    </row>
    <row r="373" spans="1:15" ht="15" customHeight="1">
      <c r="A373" s="361" t="s">
        <v>146</v>
      </c>
      <c r="B373" s="332" t="s">
        <v>149</v>
      </c>
      <c r="C373" s="333" t="s">
        <v>599</v>
      </c>
      <c r="D373" s="333" t="s">
        <v>599</v>
      </c>
      <c r="E373" s="323" t="s">
        <v>574</v>
      </c>
      <c r="F373" s="95">
        <v>2087735</v>
      </c>
      <c r="G373" s="95">
        <v>844953</v>
      </c>
      <c r="H373" s="95"/>
      <c r="I373" s="30">
        <f>+G373-F373</f>
        <v>-1242782</v>
      </c>
      <c r="J373" s="313" t="s">
        <v>11</v>
      </c>
      <c r="K373" s="116"/>
      <c r="L373" s="28" t="s">
        <v>6</v>
      </c>
      <c r="M373" s="28"/>
      <c r="N373" s="11" t="str">
        <f>+E373</f>
        <v>経理課</v>
      </c>
      <c r="O373" s="11">
        <f>G373-K373</f>
        <v>844953</v>
      </c>
    </row>
    <row r="374" spans="1:15" ht="15" customHeight="1">
      <c r="A374" s="316"/>
      <c r="B374" s="330"/>
      <c r="C374" s="320"/>
      <c r="D374" s="320"/>
      <c r="E374" s="324"/>
      <c r="F374" s="106">
        <v>2087735</v>
      </c>
      <c r="G374" s="106">
        <v>844953</v>
      </c>
      <c r="H374" s="106"/>
      <c r="I374" s="31">
        <f>+G374-F374</f>
        <v>-1242782</v>
      </c>
      <c r="J374" s="314"/>
      <c r="K374" s="117"/>
      <c r="L374" s="28" t="s">
        <v>7</v>
      </c>
      <c r="M374" s="28"/>
      <c r="N374" s="11" t="str">
        <f>+E373</f>
        <v>経理課</v>
      </c>
    </row>
    <row r="375" spans="1:15" ht="15" customHeight="1">
      <c r="A375" s="338" t="s">
        <v>141</v>
      </c>
      <c r="B375" s="339"/>
      <c r="C375" s="339"/>
      <c r="D375" s="339"/>
      <c r="E375" s="340"/>
      <c r="F375" s="95">
        <f t="shared" ref="F375:H376" si="161">SUMIF($L$163:$L$374,$L375,F$163:F$374)</f>
        <v>118041404</v>
      </c>
      <c r="G375" s="95">
        <f t="shared" si="161"/>
        <v>114946307</v>
      </c>
      <c r="H375" s="95">
        <f t="shared" si="161"/>
        <v>0</v>
      </c>
      <c r="I375" s="29">
        <f>SUMIF($L$163:$L$374,L375,I163:I374)</f>
        <v>-3095097</v>
      </c>
      <c r="J375" s="313" t="s">
        <v>14</v>
      </c>
      <c r="K375" s="33">
        <f>SUMIF(L163:L374,$L375,K163:K374)</f>
        <v>5653330</v>
      </c>
      <c r="L375" s="28" t="s">
        <v>124</v>
      </c>
      <c r="M375" s="28"/>
      <c r="N375" s="11">
        <f>+E375</f>
        <v>0</v>
      </c>
      <c r="O375" s="11">
        <f>G375-K375</f>
        <v>109292977</v>
      </c>
    </row>
    <row r="376" spans="1:15" ht="15" customHeight="1">
      <c r="A376" s="341"/>
      <c r="B376" s="342"/>
      <c r="C376" s="342"/>
      <c r="D376" s="342"/>
      <c r="E376" s="343"/>
      <c r="F376" s="104">
        <f t="shared" si="161"/>
        <v>43350684</v>
      </c>
      <c r="G376" s="104">
        <f t="shared" si="161"/>
        <v>41340860</v>
      </c>
      <c r="H376" s="104">
        <f t="shared" si="161"/>
        <v>0</v>
      </c>
      <c r="I376" s="31">
        <f>SUMIF($L$163:$L$374,L376,I163:I374)</f>
        <v>-2009824</v>
      </c>
      <c r="J376" s="314"/>
      <c r="K376" s="34">
        <f>SUMIF(L163:L374,$L376,K163:K374)</f>
        <v>3465088</v>
      </c>
      <c r="L376" s="28" t="s">
        <v>125</v>
      </c>
      <c r="M376" s="28"/>
      <c r="N376" s="11">
        <f>+E375</f>
        <v>0</v>
      </c>
    </row>
    <row r="377" spans="1:15" ht="15" customHeight="1">
      <c r="A377" s="327">
        <v>74</v>
      </c>
      <c r="B377" s="317" t="s">
        <v>229</v>
      </c>
      <c r="C377" s="325" t="s">
        <v>478</v>
      </c>
      <c r="D377" s="344" t="s">
        <v>183</v>
      </c>
      <c r="E377" s="357" t="s">
        <v>18</v>
      </c>
      <c r="F377" s="95">
        <v>9590469</v>
      </c>
      <c r="G377" s="95">
        <v>9540933</v>
      </c>
      <c r="H377" s="95"/>
      <c r="I377" s="30">
        <f t="shared" ref="I377:I386" si="162">+G377-F377</f>
        <v>-49536</v>
      </c>
      <c r="J377" s="321"/>
      <c r="K377" s="116"/>
      <c r="L377" s="28" t="s">
        <v>6</v>
      </c>
      <c r="M377" s="28"/>
      <c r="N377" s="11" t="str">
        <f>+E377</f>
        <v>こども家庭課</v>
      </c>
      <c r="O377" s="11">
        <f>G377-K377</f>
        <v>9540933</v>
      </c>
    </row>
    <row r="378" spans="1:15" ht="15" customHeight="1">
      <c r="A378" s="328"/>
      <c r="B378" s="318"/>
      <c r="C378" s="326"/>
      <c r="D378" s="344"/>
      <c r="E378" s="358"/>
      <c r="F378" s="97">
        <v>8382894</v>
      </c>
      <c r="G378" s="97">
        <v>8312445</v>
      </c>
      <c r="H378" s="97"/>
      <c r="I378" s="31">
        <f t="shared" si="162"/>
        <v>-70449</v>
      </c>
      <c r="J378" s="322"/>
      <c r="K378" s="37"/>
      <c r="L378" s="28" t="s">
        <v>7</v>
      </c>
      <c r="M378" s="28"/>
      <c r="N378" s="11" t="str">
        <f>+E377</f>
        <v>こども家庭課</v>
      </c>
    </row>
    <row r="379" spans="1:15" ht="15" customHeight="1">
      <c r="A379" s="327">
        <v>75</v>
      </c>
      <c r="B379" s="317" t="s">
        <v>229</v>
      </c>
      <c r="C379" s="352" t="s">
        <v>83</v>
      </c>
      <c r="D379" s="333" t="s">
        <v>44</v>
      </c>
      <c r="E379" s="323" t="s">
        <v>36</v>
      </c>
      <c r="F379" s="95">
        <v>36622140</v>
      </c>
      <c r="G379" s="95">
        <v>35523183</v>
      </c>
      <c r="H379" s="95"/>
      <c r="I379" s="39">
        <f t="shared" si="162"/>
        <v>-1098957</v>
      </c>
      <c r="J379" s="313" t="s">
        <v>11</v>
      </c>
      <c r="K379" s="116"/>
      <c r="L379" s="28" t="s">
        <v>6</v>
      </c>
      <c r="M379" s="28"/>
      <c r="N379" s="11" t="str">
        <f>+E379</f>
        <v>管理課</v>
      </c>
      <c r="O379" s="11">
        <f>G379-K379</f>
        <v>35523183</v>
      </c>
    </row>
    <row r="380" spans="1:15" ht="15" customHeight="1">
      <c r="A380" s="328"/>
      <c r="B380" s="318"/>
      <c r="C380" s="353"/>
      <c r="D380" s="320"/>
      <c r="E380" s="324"/>
      <c r="F380" s="97">
        <v>5560170</v>
      </c>
      <c r="G380" s="97">
        <v>5401365</v>
      </c>
      <c r="H380" s="97"/>
      <c r="I380" s="36">
        <f t="shared" si="162"/>
        <v>-158805</v>
      </c>
      <c r="J380" s="314"/>
      <c r="K380" s="37"/>
      <c r="L380" s="28" t="s">
        <v>7</v>
      </c>
      <c r="M380" s="28"/>
      <c r="N380" s="11" t="str">
        <f>+E379</f>
        <v>管理課</v>
      </c>
    </row>
    <row r="381" spans="1:15" ht="15" customHeight="1">
      <c r="A381" s="327">
        <v>76</v>
      </c>
      <c r="B381" s="317" t="s">
        <v>229</v>
      </c>
      <c r="C381" s="352" t="s">
        <v>83</v>
      </c>
      <c r="D381" s="319" t="s">
        <v>45</v>
      </c>
      <c r="E381" s="323" t="s">
        <v>36</v>
      </c>
      <c r="F381" s="95">
        <v>0</v>
      </c>
      <c r="G381" s="95">
        <v>0</v>
      </c>
      <c r="H381" s="95"/>
      <c r="I381" s="30">
        <f t="shared" si="162"/>
        <v>0</v>
      </c>
      <c r="J381" s="313" t="s">
        <v>11</v>
      </c>
      <c r="K381" s="116"/>
      <c r="L381" s="28" t="s">
        <v>6</v>
      </c>
      <c r="M381" s="28"/>
      <c r="N381" s="11" t="str">
        <f>+E381</f>
        <v>管理課</v>
      </c>
      <c r="O381" s="11">
        <f>G381-K381</f>
        <v>0</v>
      </c>
    </row>
    <row r="382" spans="1:15" ht="15" customHeight="1">
      <c r="A382" s="328"/>
      <c r="B382" s="318"/>
      <c r="C382" s="353"/>
      <c r="D382" s="320"/>
      <c r="E382" s="324"/>
      <c r="F382" s="104">
        <v>-133</v>
      </c>
      <c r="G382" s="104">
        <v>-26</v>
      </c>
      <c r="H382" s="104"/>
      <c r="I382" s="31">
        <f t="shared" si="162"/>
        <v>107</v>
      </c>
      <c r="J382" s="314"/>
      <c r="K382" s="37"/>
      <c r="L382" s="28" t="s">
        <v>7</v>
      </c>
      <c r="M382" s="28"/>
      <c r="N382" s="11" t="str">
        <f>+E381</f>
        <v>管理課</v>
      </c>
    </row>
    <row r="383" spans="1:15" ht="15" customHeight="1">
      <c r="A383" s="327">
        <v>217</v>
      </c>
      <c r="B383" s="317" t="s">
        <v>150</v>
      </c>
      <c r="C383" s="319" t="s">
        <v>741</v>
      </c>
      <c r="D383" s="319" t="s">
        <v>742</v>
      </c>
      <c r="E383" s="323" t="s">
        <v>51</v>
      </c>
      <c r="F383" s="95">
        <v>0</v>
      </c>
      <c r="G383" s="95">
        <v>2424122</v>
      </c>
      <c r="H383" s="95"/>
      <c r="I383" s="30">
        <f>+G383-F383</f>
        <v>2424122</v>
      </c>
      <c r="J383" s="313"/>
      <c r="K383" s="35"/>
      <c r="L383" s="28" t="s">
        <v>6</v>
      </c>
      <c r="M383" s="28"/>
      <c r="N383" s="11" t="str">
        <f>+E383</f>
        <v>管理課</v>
      </c>
      <c r="O383" s="11">
        <f>G383-K383</f>
        <v>2424122</v>
      </c>
    </row>
    <row r="384" spans="1:15" ht="15" customHeight="1">
      <c r="A384" s="328"/>
      <c r="B384" s="318"/>
      <c r="C384" s="320"/>
      <c r="D384" s="320"/>
      <c r="E384" s="324"/>
      <c r="F384" s="104">
        <v>0</v>
      </c>
      <c r="G384" s="104">
        <v>418515</v>
      </c>
      <c r="H384" s="104"/>
      <c r="I384" s="31">
        <f>+G384-F384</f>
        <v>418515</v>
      </c>
      <c r="J384" s="314"/>
      <c r="K384" s="34"/>
      <c r="L384" s="28" t="s">
        <v>7</v>
      </c>
      <c r="M384" s="28"/>
      <c r="N384" s="11" t="str">
        <f>+E383</f>
        <v>管理課</v>
      </c>
    </row>
    <row r="385" spans="1:15" ht="15" customHeight="1">
      <c r="A385" s="327">
        <v>77</v>
      </c>
      <c r="B385" s="317" t="s">
        <v>229</v>
      </c>
      <c r="C385" s="319" t="s">
        <v>78</v>
      </c>
      <c r="D385" s="319" t="s">
        <v>39</v>
      </c>
      <c r="E385" s="323" t="s">
        <v>36</v>
      </c>
      <c r="F385" s="95">
        <v>7024</v>
      </c>
      <c r="G385" s="95">
        <v>7029</v>
      </c>
      <c r="H385" s="95"/>
      <c r="I385" s="30">
        <f t="shared" si="162"/>
        <v>5</v>
      </c>
      <c r="J385" s="313" t="s">
        <v>14</v>
      </c>
      <c r="K385" s="129">
        <v>7029</v>
      </c>
      <c r="L385" s="28" t="s">
        <v>6</v>
      </c>
      <c r="M385" s="28"/>
      <c r="N385" s="11" t="str">
        <f>+E385</f>
        <v>管理課</v>
      </c>
      <c r="O385" s="11">
        <f>G385-K385</f>
        <v>0</v>
      </c>
    </row>
    <row r="386" spans="1:15" ht="15" customHeight="1">
      <c r="A386" s="328"/>
      <c r="B386" s="318"/>
      <c r="C386" s="320"/>
      <c r="D386" s="320"/>
      <c r="E386" s="324"/>
      <c r="F386" s="97">
        <v>7024</v>
      </c>
      <c r="G386" s="97">
        <v>7029</v>
      </c>
      <c r="H386" s="97"/>
      <c r="I386" s="36">
        <f t="shared" si="162"/>
        <v>5</v>
      </c>
      <c r="J386" s="314"/>
      <c r="K386" s="37">
        <v>7029</v>
      </c>
      <c r="L386" s="28" t="s">
        <v>7</v>
      </c>
      <c r="M386" s="28"/>
      <c r="N386" s="11" t="str">
        <f>+E385</f>
        <v>管理課</v>
      </c>
    </row>
    <row r="387" spans="1:15" ht="15" customHeight="1">
      <c r="A387" s="327">
        <v>78</v>
      </c>
      <c r="B387" s="317" t="s">
        <v>229</v>
      </c>
      <c r="C387" s="319" t="s">
        <v>78</v>
      </c>
      <c r="D387" s="319" t="s">
        <v>41</v>
      </c>
      <c r="E387" s="323" t="s">
        <v>36</v>
      </c>
      <c r="F387" s="95">
        <v>14147</v>
      </c>
      <c r="G387" s="95">
        <v>14147</v>
      </c>
      <c r="H387" s="95"/>
      <c r="I387" s="30">
        <f>+G387-F387</f>
        <v>0</v>
      </c>
      <c r="J387" s="313" t="s">
        <v>14</v>
      </c>
      <c r="K387" s="129">
        <v>14147</v>
      </c>
      <c r="L387" s="28" t="s">
        <v>6</v>
      </c>
      <c r="M387" s="28"/>
      <c r="N387" s="11" t="str">
        <f>+E387</f>
        <v>管理課</v>
      </c>
      <c r="O387" s="11">
        <f>G387-K387</f>
        <v>0</v>
      </c>
    </row>
    <row r="388" spans="1:15" ht="15" customHeight="1">
      <c r="A388" s="328"/>
      <c r="B388" s="318"/>
      <c r="C388" s="320"/>
      <c r="D388" s="320"/>
      <c r="E388" s="324"/>
      <c r="F388" s="97">
        <v>10067</v>
      </c>
      <c r="G388" s="97">
        <v>10067</v>
      </c>
      <c r="H388" s="97"/>
      <c r="I388" s="36">
        <f>+G388-F388</f>
        <v>0</v>
      </c>
      <c r="J388" s="314"/>
      <c r="K388" s="37">
        <v>10067</v>
      </c>
      <c r="L388" s="28" t="s">
        <v>7</v>
      </c>
      <c r="M388" s="28"/>
      <c r="N388" s="11" t="str">
        <f>+E387</f>
        <v>管理課</v>
      </c>
    </row>
    <row r="389" spans="1:15" ht="15" customHeight="1">
      <c r="A389" s="327">
        <v>79</v>
      </c>
      <c r="B389" s="317" t="s">
        <v>150</v>
      </c>
      <c r="C389" s="319" t="s">
        <v>78</v>
      </c>
      <c r="D389" s="319" t="s">
        <v>42</v>
      </c>
      <c r="E389" s="323" t="s">
        <v>36</v>
      </c>
      <c r="F389" s="95">
        <v>13422</v>
      </c>
      <c r="G389" s="95">
        <v>13241</v>
      </c>
      <c r="H389" s="95"/>
      <c r="I389" s="30">
        <f t="shared" ref="I389:I392" si="163">+G389-F389</f>
        <v>-181</v>
      </c>
      <c r="J389" s="313" t="s">
        <v>14</v>
      </c>
      <c r="K389" s="129">
        <v>13241</v>
      </c>
      <c r="L389" s="28" t="s">
        <v>6</v>
      </c>
      <c r="M389" s="28"/>
      <c r="N389" s="11" t="str">
        <f>+E389</f>
        <v>管理課</v>
      </c>
      <c r="O389" s="11">
        <f>G389-K389</f>
        <v>0</v>
      </c>
    </row>
    <row r="390" spans="1:15" ht="15" customHeight="1">
      <c r="A390" s="328"/>
      <c r="B390" s="318"/>
      <c r="C390" s="320"/>
      <c r="D390" s="320"/>
      <c r="E390" s="324"/>
      <c r="F390" s="97">
        <v>13064</v>
      </c>
      <c r="G390" s="97">
        <v>12774</v>
      </c>
      <c r="H390" s="97"/>
      <c r="I390" s="36">
        <f t="shared" si="163"/>
        <v>-290</v>
      </c>
      <c r="J390" s="314"/>
      <c r="K390" s="37">
        <v>12774</v>
      </c>
      <c r="L390" s="28" t="s">
        <v>7</v>
      </c>
      <c r="M390" s="28"/>
      <c r="N390" s="11" t="str">
        <f>+E389</f>
        <v>管理課</v>
      </c>
    </row>
    <row r="391" spans="1:15" s="82" customFormat="1" ht="15" customHeight="1">
      <c r="A391" s="327">
        <v>80</v>
      </c>
      <c r="B391" s="317" t="s">
        <v>150</v>
      </c>
      <c r="C391" s="319" t="s">
        <v>78</v>
      </c>
      <c r="D391" s="352" t="s">
        <v>483</v>
      </c>
      <c r="E391" s="323" t="s">
        <v>36</v>
      </c>
      <c r="F391" s="95">
        <v>10627</v>
      </c>
      <c r="G391" s="95">
        <v>10242</v>
      </c>
      <c r="H391" s="95"/>
      <c r="I391" s="30">
        <f t="shared" si="163"/>
        <v>-385</v>
      </c>
      <c r="J391" s="313"/>
      <c r="K391" s="129"/>
      <c r="L391" s="80" t="s">
        <v>6</v>
      </c>
      <c r="M391" s="80"/>
      <c r="N391" s="81" t="str">
        <f>+E391</f>
        <v>管理課</v>
      </c>
      <c r="O391" s="81">
        <f>G391-K391</f>
        <v>10242</v>
      </c>
    </row>
    <row r="392" spans="1:15" s="82" customFormat="1" ht="15" customHeight="1">
      <c r="A392" s="328"/>
      <c r="B392" s="318"/>
      <c r="C392" s="320"/>
      <c r="D392" s="353"/>
      <c r="E392" s="324"/>
      <c r="F392" s="97">
        <v>10627</v>
      </c>
      <c r="G392" s="97">
        <v>10242</v>
      </c>
      <c r="H392" s="97"/>
      <c r="I392" s="36">
        <f t="shared" si="163"/>
        <v>-385</v>
      </c>
      <c r="J392" s="314"/>
      <c r="K392" s="37"/>
      <c r="L392" s="80" t="s">
        <v>7</v>
      </c>
      <c r="M392" s="80"/>
      <c r="N392" s="81" t="str">
        <f>+E391</f>
        <v>管理課</v>
      </c>
    </row>
    <row r="393" spans="1:15" ht="15" customHeight="1">
      <c r="A393" s="327">
        <v>81</v>
      </c>
      <c r="B393" s="317" t="s">
        <v>229</v>
      </c>
      <c r="C393" s="319" t="s">
        <v>144</v>
      </c>
      <c r="D393" s="319" t="s">
        <v>304</v>
      </c>
      <c r="E393" s="323" t="s">
        <v>18</v>
      </c>
      <c r="F393" s="95">
        <v>211276</v>
      </c>
      <c r="G393" s="95">
        <v>199200</v>
      </c>
      <c r="H393" s="95"/>
      <c r="I393" s="30">
        <f t="shared" ref="I393:I400" si="164">+G393-F393</f>
        <v>-12076</v>
      </c>
      <c r="J393" s="313"/>
      <c r="K393" s="35"/>
      <c r="L393" s="28" t="s">
        <v>6</v>
      </c>
      <c r="M393" s="28"/>
      <c r="N393" s="11" t="str">
        <f>+E393</f>
        <v>こども家庭課</v>
      </c>
      <c r="O393" s="11">
        <f>G393-K393</f>
        <v>199200</v>
      </c>
    </row>
    <row r="394" spans="1:15" ht="15" customHeight="1">
      <c r="A394" s="328"/>
      <c r="B394" s="318"/>
      <c r="C394" s="320"/>
      <c r="D394" s="320"/>
      <c r="E394" s="324"/>
      <c r="F394" s="104">
        <v>95872</v>
      </c>
      <c r="G394" s="104">
        <v>89262</v>
      </c>
      <c r="H394" s="104"/>
      <c r="I394" s="31">
        <f t="shared" si="164"/>
        <v>-6610</v>
      </c>
      <c r="J394" s="314"/>
      <c r="K394" s="34"/>
      <c r="L394" s="28" t="s">
        <v>7</v>
      </c>
      <c r="M394" s="28"/>
      <c r="N394" s="11" t="str">
        <f>+E393</f>
        <v>こども家庭課</v>
      </c>
    </row>
    <row r="395" spans="1:15" ht="15" customHeight="1">
      <c r="A395" s="327">
        <v>82</v>
      </c>
      <c r="B395" s="317" t="s">
        <v>229</v>
      </c>
      <c r="C395" s="319" t="s">
        <v>144</v>
      </c>
      <c r="D395" s="319" t="s">
        <v>305</v>
      </c>
      <c r="E395" s="323" t="s">
        <v>18</v>
      </c>
      <c r="F395" s="95">
        <v>784821</v>
      </c>
      <c r="G395" s="95">
        <v>766471</v>
      </c>
      <c r="H395" s="95"/>
      <c r="I395" s="30">
        <f t="shared" si="164"/>
        <v>-18350</v>
      </c>
      <c r="J395" s="313"/>
      <c r="K395" s="116"/>
      <c r="L395" s="28" t="s">
        <v>6</v>
      </c>
      <c r="M395" s="28"/>
      <c r="N395" s="11" t="str">
        <f>+E395</f>
        <v>こども家庭課</v>
      </c>
      <c r="O395" s="11">
        <f>G395-K395</f>
        <v>766471</v>
      </c>
    </row>
    <row r="396" spans="1:15" ht="15" customHeight="1">
      <c r="A396" s="328"/>
      <c r="B396" s="318"/>
      <c r="C396" s="320"/>
      <c r="D396" s="320"/>
      <c r="E396" s="324"/>
      <c r="F396" s="97">
        <v>392109</v>
      </c>
      <c r="G396" s="97">
        <v>382810</v>
      </c>
      <c r="H396" s="97"/>
      <c r="I396" s="36">
        <f t="shared" si="164"/>
        <v>-9299</v>
      </c>
      <c r="J396" s="314"/>
      <c r="K396" s="37"/>
      <c r="L396" s="28" t="s">
        <v>7</v>
      </c>
      <c r="M396" s="28"/>
      <c r="N396" s="11" t="str">
        <f>+E395</f>
        <v>こども家庭課</v>
      </c>
    </row>
    <row r="397" spans="1:15" ht="15" customHeight="1">
      <c r="A397" s="327">
        <v>83</v>
      </c>
      <c r="B397" s="317" t="s">
        <v>229</v>
      </c>
      <c r="C397" s="319" t="s">
        <v>144</v>
      </c>
      <c r="D397" s="319" t="s">
        <v>306</v>
      </c>
      <c r="E397" s="323" t="s">
        <v>18</v>
      </c>
      <c r="F397" s="95">
        <v>10294024</v>
      </c>
      <c r="G397" s="95">
        <v>9776861</v>
      </c>
      <c r="H397" s="95"/>
      <c r="I397" s="30">
        <f t="shared" si="164"/>
        <v>-517163</v>
      </c>
      <c r="J397" s="313"/>
      <c r="K397" s="35"/>
      <c r="L397" s="28" t="s">
        <v>6</v>
      </c>
      <c r="M397" s="28"/>
      <c r="N397" s="11" t="str">
        <f>+E397</f>
        <v>こども家庭課</v>
      </c>
      <c r="O397" s="11">
        <f>G397-K397</f>
        <v>9776861</v>
      </c>
    </row>
    <row r="398" spans="1:15" ht="15" customHeight="1">
      <c r="A398" s="328"/>
      <c r="B398" s="318"/>
      <c r="C398" s="320"/>
      <c r="D398" s="320"/>
      <c r="E398" s="324"/>
      <c r="F398" s="97">
        <v>5142762</v>
      </c>
      <c r="G398" s="97">
        <v>4882897</v>
      </c>
      <c r="H398" s="97"/>
      <c r="I398" s="36">
        <f t="shared" si="164"/>
        <v>-259865</v>
      </c>
      <c r="J398" s="314"/>
      <c r="K398" s="34"/>
      <c r="L398" s="28" t="s">
        <v>7</v>
      </c>
      <c r="M398" s="28"/>
      <c r="N398" s="11" t="str">
        <f>+E397</f>
        <v>こども家庭課</v>
      </c>
    </row>
    <row r="399" spans="1:15" ht="15" customHeight="1">
      <c r="A399" s="347"/>
      <c r="B399" s="317" t="s">
        <v>150</v>
      </c>
      <c r="C399" s="325" t="s">
        <v>144</v>
      </c>
      <c r="D399" s="344" t="s">
        <v>595</v>
      </c>
      <c r="E399" s="357" t="s">
        <v>18</v>
      </c>
      <c r="F399" s="95">
        <v>92816</v>
      </c>
      <c r="G399" s="95">
        <v>0</v>
      </c>
      <c r="H399" s="95"/>
      <c r="I399" s="30">
        <f t="shared" si="164"/>
        <v>-92816</v>
      </c>
      <c r="J399" s="321" t="s">
        <v>11</v>
      </c>
      <c r="K399" s="116"/>
      <c r="L399" s="28" t="s">
        <v>6</v>
      </c>
      <c r="M399" s="28"/>
      <c r="N399" s="11" t="str">
        <f>+E399</f>
        <v>こども家庭課</v>
      </c>
      <c r="O399" s="11">
        <f>G399-K399</f>
        <v>0</v>
      </c>
    </row>
    <row r="400" spans="1:15" ht="15" customHeight="1">
      <c r="A400" s="348"/>
      <c r="B400" s="318"/>
      <c r="C400" s="326"/>
      <c r="D400" s="344"/>
      <c r="E400" s="358"/>
      <c r="F400" s="97">
        <v>0</v>
      </c>
      <c r="G400" s="97">
        <v>0</v>
      </c>
      <c r="H400" s="97"/>
      <c r="I400" s="31">
        <f t="shared" si="164"/>
        <v>0</v>
      </c>
      <c r="J400" s="322"/>
      <c r="K400" s="117"/>
      <c r="L400" s="28" t="s">
        <v>7</v>
      </c>
      <c r="M400" s="28"/>
      <c r="N400" s="11" t="str">
        <f>+E399</f>
        <v>こども家庭課</v>
      </c>
    </row>
    <row r="401" spans="1:15" ht="15" customHeight="1">
      <c r="A401" s="327">
        <v>84</v>
      </c>
      <c r="B401" s="317" t="s">
        <v>229</v>
      </c>
      <c r="C401" s="325" t="s">
        <v>79</v>
      </c>
      <c r="D401" s="344" t="s">
        <v>301</v>
      </c>
      <c r="E401" s="357" t="s">
        <v>18</v>
      </c>
      <c r="F401" s="95">
        <v>169672</v>
      </c>
      <c r="G401" s="95">
        <v>168674</v>
      </c>
      <c r="H401" s="95"/>
      <c r="I401" s="30">
        <f t="shared" ref="I401:I428" si="165">+G401-F401</f>
        <v>-998</v>
      </c>
      <c r="J401" s="321" t="s">
        <v>11</v>
      </c>
      <c r="K401" s="116"/>
      <c r="L401" s="28" t="s">
        <v>6</v>
      </c>
      <c r="M401" s="28"/>
      <c r="N401" s="11" t="str">
        <f>+E401</f>
        <v>こども家庭課</v>
      </c>
      <c r="O401" s="11">
        <f>G401-K401</f>
        <v>168674</v>
      </c>
    </row>
    <row r="402" spans="1:15" ht="15" customHeight="1">
      <c r="A402" s="328"/>
      <c r="B402" s="318"/>
      <c r="C402" s="326"/>
      <c r="D402" s="344"/>
      <c r="E402" s="358"/>
      <c r="F402" s="97">
        <v>106898</v>
      </c>
      <c r="G402" s="97">
        <v>108655</v>
      </c>
      <c r="H402" s="97"/>
      <c r="I402" s="31">
        <f t="shared" si="165"/>
        <v>1757</v>
      </c>
      <c r="J402" s="322"/>
      <c r="K402" s="117"/>
      <c r="L402" s="28" t="s">
        <v>7</v>
      </c>
      <c r="M402" s="28"/>
      <c r="N402" s="11" t="str">
        <f>+E401</f>
        <v>こども家庭課</v>
      </c>
    </row>
    <row r="403" spans="1:15" ht="15" customHeight="1">
      <c r="A403" s="327">
        <v>85</v>
      </c>
      <c r="B403" s="317" t="s">
        <v>229</v>
      </c>
      <c r="C403" s="325" t="s">
        <v>79</v>
      </c>
      <c r="D403" s="344" t="s">
        <v>307</v>
      </c>
      <c r="E403" s="357" t="s">
        <v>18</v>
      </c>
      <c r="F403" s="95">
        <v>11720</v>
      </c>
      <c r="G403" s="95">
        <v>11720</v>
      </c>
      <c r="H403" s="95"/>
      <c r="I403" s="30">
        <f t="shared" si="165"/>
        <v>0</v>
      </c>
      <c r="J403" s="313"/>
      <c r="K403" s="35"/>
      <c r="L403" s="28" t="s">
        <v>6</v>
      </c>
      <c r="M403" s="28"/>
      <c r="N403" s="11" t="str">
        <f>+E403</f>
        <v>こども家庭課</v>
      </c>
      <c r="O403" s="11">
        <f>G403-K403</f>
        <v>11720</v>
      </c>
    </row>
    <row r="404" spans="1:15" ht="15" customHeight="1">
      <c r="A404" s="328"/>
      <c r="B404" s="318"/>
      <c r="C404" s="326"/>
      <c r="D404" s="344"/>
      <c r="E404" s="358"/>
      <c r="F404" s="97">
        <v>1720</v>
      </c>
      <c r="G404" s="97">
        <v>1720</v>
      </c>
      <c r="H404" s="97"/>
      <c r="I404" s="36">
        <f t="shared" si="165"/>
        <v>0</v>
      </c>
      <c r="J404" s="314"/>
      <c r="K404" s="34"/>
      <c r="L404" s="28" t="s">
        <v>7</v>
      </c>
      <c r="M404" s="28"/>
      <c r="N404" s="11" t="str">
        <f>+E403</f>
        <v>こども家庭課</v>
      </c>
    </row>
    <row r="405" spans="1:15" ht="15" customHeight="1">
      <c r="A405" s="327">
        <v>86</v>
      </c>
      <c r="B405" s="329" t="s">
        <v>229</v>
      </c>
      <c r="C405" s="325" t="s">
        <v>79</v>
      </c>
      <c r="D405" s="344" t="s">
        <v>162</v>
      </c>
      <c r="E405" s="357" t="s">
        <v>18</v>
      </c>
      <c r="F405" s="95">
        <v>7948</v>
      </c>
      <c r="G405" s="95">
        <v>6262</v>
      </c>
      <c r="H405" s="95"/>
      <c r="I405" s="30">
        <f t="shared" ref="I405:I406" si="166">+G405-F405</f>
        <v>-1686</v>
      </c>
      <c r="J405" s="313"/>
      <c r="K405" s="116"/>
      <c r="L405" s="28" t="s">
        <v>6</v>
      </c>
      <c r="M405" s="28"/>
      <c r="N405" s="11" t="str">
        <f>+E405</f>
        <v>こども家庭課</v>
      </c>
      <c r="O405" s="11">
        <f>G405-K405</f>
        <v>6262</v>
      </c>
    </row>
    <row r="406" spans="1:15" ht="15" customHeight="1">
      <c r="A406" s="328"/>
      <c r="B406" s="330"/>
      <c r="C406" s="326"/>
      <c r="D406" s="344"/>
      <c r="E406" s="358"/>
      <c r="F406" s="97">
        <v>4004</v>
      </c>
      <c r="G406" s="97">
        <v>3160</v>
      </c>
      <c r="H406" s="97"/>
      <c r="I406" s="36">
        <f t="shared" si="166"/>
        <v>-844</v>
      </c>
      <c r="J406" s="314"/>
      <c r="K406" s="117"/>
      <c r="L406" s="28" t="s">
        <v>7</v>
      </c>
      <c r="M406" s="28"/>
      <c r="N406" s="11" t="str">
        <f>+E405</f>
        <v>こども家庭課</v>
      </c>
    </row>
    <row r="407" spans="1:15" ht="15" customHeight="1">
      <c r="A407" s="327">
        <v>87</v>
      </c>
      <c r="B407" s="329" t="s">
        <v>229</v>
      </c>
      <c r="C407" s="325" t="s">
        <v>79</v>
      </c>
      <c r="D407" s="344" t="s">
        <v>163</v>
      </c>
      <c r="E407" s="357" t="s">
        <v>18</v>
      </c>
      <c r="F407" s="95">
        <v>3487</v>
      </c>
      <c r="G407" s="95">
        <v>3611</v>
      </c>
      <c r="H407" s="95"/>
      <c r="I407" s="30">
        <f t="shared" ref="I407:I410" si="167">+G407-F407</f>
        <v>124</v>
      </c>
      <c r="J407" s="313"/>
      <c r="K407" s="116"/>
      <c r="L407" s="28" t="s">
        <v>6</v>
      </c>
      <c r="M407" s="28"/>
      <c r="N407" s="11" t="str">
        <f>+E407</f>
        <v>こども家庭課</v>
      </c>
      <c r="O407" s="11">
        <f>G407-K407</f>
        <v>3611</v>
      </c>
    </row>
    <row r="408" spans="1:15" ht="15" customHeight="1">
      <c r="A408" s="328"/>
      <c r="B408" s="330"/>
      <c r="C408" s="326"/>
      <c r="D408" s="344"/>
      <c r="E408" s="358"/>
      <c r="F408" s="97">
        <v>3487</v>
      </c>
      <c r="G408" s="97">
        <v>3611</v>
      </c>
      <c r="H408" s="97"/>
      <c r="I408" s="36">
        <f t="shared" si="167"/>
        <v>124</v>
      </c>
      <c r="J408" s="314"/>
      <c r="K408" s="117"/>
      <c r="L408" s="28" t="s">
        <v>7</v>
      </c>
      <c r="M408" s="28"/>
      <c r="N408" s="11" t="str">
        <f>+E407</f>
        <v>こども家庭課</v>
      </c>
    </row>
    <row r="409" spans="1:15" ht="15" customHeight="1">
      <c r="A409" s="327">
        <v>88</v>
      </c>
      <c r="B409" s="317" t="s">
        <v>229</v>
      </c>
      <c r="C409" s="359" t="s">
        <v>230</v>
      </c>
      <c r="D409" s="344" t="s">
        <v>395</v>
      </c>
      <c r="E409" s="357" t="s">
        <v>18</v>
      </c>
      <c r="F409" s="95">
        <v>301742</v>
      </c>
      <c r="G409" s="95">
        <v>206950</v>
      </c>
      <c r="H409" s="95"/>
      <c r="I409" s="30">
        <f t="shared" si="167"/>
        <v>-94792</v>
      </c>
      <c r="J409" s="321" t="s">
        <v>11</v>
      </c>
      <c r="K409" s="116"/>
      <c r="L409" s="28" t="s">
        <v>6</v>
      </c>
      <c r="M409" s="28"/>
      <c r="N409" s="11" t="str">
        <f>+E409</f>
        <v>こども家庭課</v>
      </c>
      <c r="O409" s="11">
        <f>G409-K409</f>
        <v>206950</v>
      </c>
    </row>
    <row r="410" spans="1:15" ht="15" customHeight="1">
      <c r="A410" s="328"/>
      <c r="B410" s="318"/>
      <c r="C410" s="360"/>
      <c r="D410" s="344"/>
      <c r="E410" s="358"/>
      <c r="F410" s="97">
        <v>100581</v>
      </c>
      <c r="G410" s="97">
        <v>53790</v>
      </c>
      <c r="H410" s="97"/>
      <c r="I410" s="31">
        <f t="shared" si="167"/>
        <v>-46791</v>
      </c>
      <c r="J410" s="322"/>
      <c r="K410" s="117"/>
      <c r="L410" s="28" t="s">
        <v>7</v>
      </c>
      <c r="M410" s="28"/>
      <c r="N410" s="11" t="str">
        <f>+E409</f>
        <v>こども家庭課</v>
      </c>
    </row>
    <row r="411" spans="1:15" s="82" customFormat="1" ht="15" customHeight="1">
      <c r="A411" s="327">
        <v>89</v>
      </c>
      <c r="B411" s="317" t="s">
        <v>150</v>
      </c>
      <c r="C411" s="359" t="s">
        <v>230</v>
      </c>
      <c r="D411" s="344" t="s">
        <v>543</v>
      </c>
      <c r="E411" s="357" t="s">
        <v>18</v>
      </c>
      <c r="F411" s="95">
        <v>123000</v>
      </c>
      <c r="G411" s="95">
        <v>107000</v>
      </c>
      <c r="H411" s="95"/>
      <c r="I411" s="30">
        <f t="shared" ref="I411:I412" si="168">+G411-F411</f>
        <v>-16000</v>
      </c>
      <c r="J411" s="321" t="s">
        <v>11</v>
      </c>
      <c r="K411" s="116"/>
      <c r="L411" s="80" t="s">
        <v>6</v>
      </c>
      <c r="M411" s="80"/>
      <c r="N411" s="81" t="str">
        <f>+E411</f>
        <v>こども家庭課</v>
      </c>
      <c r="O411" s="81">
        <f>G411-K411</f>
        <v>107000</v>
      </c>
    </row>
    <row r="412" spans="1:15" s="82" customFormat="1" ht="15" customHeight="1">
      <c r="A412" s="328"/>
      <c r="B412" s="318"/>
      <c r="C412" s="360"/>
      <c r="D412" s="344"/>
      <c r="E412" s="358"/>
      <c r="F412" s="97">
        <v>61500</v>
      </c>
      <c r="G412" s="97">
        <v>53500</v>
      </c>
      <c r="H412" s="97"/>
      <c r="I412" s="31">
        <f t="shared" si="168"/>
        <v>-8000</v>
      </c>
      <c r="J412" s="322"/>
      <c r="K412" s="117"/>
      <c r="L412" s="80" t="s">
        <v>7</v>
      </c>
      <c r="M412" s="80"/>
      <c r="N412" s="81" t="str">
        <f>+E411</f>
        <v>こども家庭課</v>
      </c>
    </row>
    <row r="413" spans="1:15" ht="15" customHeight="1">
      <c r="A413" s="327">
        <v>90</v>
      </c>
      <c r="B413" s="317" t="s">
        <v>229</v>
      </c>
      <c r="C413" s="325" t="s">
        <v>524</v>
      </c>
      <c r="D413" s="319" t="s">
        <v>504</v>
      </c>
      <c r="E413" s="323" t="s">
        <v>18</v>
      </c>
      <c r="F413" s="113">
        <v>36564</v>
      </c>
      <c r="G413" s="113">
        <v>36564</v>
      </c>
      <c r="H413" s="113"/>
      <c r="I413" s="30">
        <f t="shared" ref="I413:I414" si="169">+G413-F413</f>
        <v>0</v>
      </c>
      <c r="J413" s="313"/>
      <c r="K413" s="35"/>
      <c r="L413" s="28" t="s">
        <v>6</v>
      </c>
      <c r="M413" s="28"/>
      <c r="N413" s="11" t="str">
        <f>+E413</f>
        <v>こども家庭課</v>
      </c>
      <c r="O413" s="11">
        <f>G413-K413</f>
        <v>36564</v>
      </c>
    </row>
    <row r="414" spans="1:15" ht="15" customHeight="1">
      <c r="A414" s="328"/>
      <c r="B414" s="318"/>
      <c r="C414" s="326"/>
      <c r="D414" s="320"/>
      <c r="E414" s="324"/>
      <c r="F414" s="96">
        <v>18282</v>
      </c>
      <c r="G414" s="96">
        <v>18282</v>
      </c>
      <c r="H414" s="96"/>
      <c r="I414" s="31">
        <f t="shared" si="169"/>
        <v>0</v>
      </c>
      <c r="J414" s="314"/>
      <c r="K414" s="34"/>
      <c r="L414" s="28" t="s">
        <v>7</v>
      </c>
      <c r="M414" s="28"/>
      <c r="N414" s="11" t="str">
        <f>+E413</f>
        <v>こども家庭課</v>
      </c>
    </row>
    <row r="415" spans="1:15" ht="15" customHeight="1">
      <c r="A415" s="327">
        <v>91</v>
      </c>
      <c r="B415" s="317" t="s">
        <v>229</v>
      </c>
      <c r="C415" s="325" t="s">
        <v>263</v>
      </c>
      <c r="D415" s="344" t="s">
        <v>259</v>
      </c>
      <c r="E415" s="357" t="s">
        <v>18</v>
      </c>
      <c r="F415" s="95">
        <v>9802</v>
      </c>
      <c r="G415" s="95">
        <v>9746</v>
      </c>
      <c r="H415" s="95"/>
      <c r="I415" s="30">
        <f>+G415-F415</f>
        <v>-56</v>
      </c>
      <c r="J415" s="313"/>
      <c r="K415" s="35"/>
      <c r="L415" s="28" t="s">
        <v>6</v>
      </c>
      <c r="M415" s="28"/>
      <c r="N415" s="11" t="str">
        <f>+E415</f>
        <v>こども家庭課</v>
      </c>
      <c r="O415" s="11">
        <f>G415-K415</f>
        <v>9746</v>
      </c>
    </row>
    <row r="416" spans="1:15" ht="15" customHeight="1">
      <c r="A416" s="328"/>
      <c r="B416" s="318"/>
      <c r="C416" s="326"/>
      <c r="D416" s="344"/>
      <c r="E416" s="358"/>
      <c r="F416" s="104">
        <v>4901</v>
      </c>
      <c r="G416" s="104">
        <v>4873</v>
      </c>
      <c r="H416" s="104"/>
      <c r="I416" s="31">
        <f>+G416-F416</f>
        <v>-28</v>
      </c>
      <c r="J416" s="314"/>
      <c r="K416" s="34"/>
      <c r="L416" s="28" t="s">
        <v>7</v>
      </c>
      <c r="M416" s="28"/>
      <c r="N416" s="11" t="str">
        <f>+E415</f>
        <v>こども家庭課</v>
      </c>
    </row>
    <row r="417" spans="1:15" ht="15" customHeight="1">
      <c r="A417" s="327">
        <v>92</v>
      </c>
      <c r="B417" s="317" t="s">
        <v>150</v>
      </c>
      <c r="C417" s="359" t="s">
        <v>263</v>
      </c>
      <c r="D417" s="319" t="s">
        <v>287</v>
      </c>
      <c r="E417" s="323" t="s">
        <v>18</v>
      </c>
      <c r="F417" s="113">
        <v>37110</v>
      </c>
      <c r="G417" s="113">
        <v>45984</v>
      </c>
      <c r="H417" s="113"/>
      <c r="I417" s="30">
        <f t="shared" ref="I417:I418" si="170">+G417-F417</f>
        <v>8874</v>
      </c>
      <c r="J417" s="313"/>
      <c r="K417" s="35"/>
      <c r="L417" s="28" t="s">
        <v>6</v>
      </c>
      <c r="M417" s="28"/>
      <c r="N417" s="11" t="str">
        <f>+E417</f>
        <v>こども家庭課</v>
      </c>
      <c r="O417" s="11">
        <f>G417-K417</f>
        <v>45984</v>
      </c>
    </row>
    <row r="418" spans="1:15" ht="15" customHeight="1">
      <c r="A418" s="328"/>
      <c r="B418" s="318"/>
      <c r="C418" s="360"/>
      <c r="D418" s="320"/>
      <c r="E418" s="324"/>
      <c r="F418" s="114">
        <v>18556</v>
      </c>
      <c r="G418" s="114">
        <v>22993</v>
      </c>
      <c r="H418" s="114"/>
      <c r="I418" s="36">
        <f t="shared" si="170"/>
        <v>4437</v>
      </c>
      <c r="J418" s="314"/>
      <c r="K418" s="34"/>
      <c r="L418" s="28" t="s">
        <v>7</v>
      </c>
      <c r="M418" s="28"/>
      <c r="N418" s="11" t="str">
        <f>+E417</f>
        <v>こども家庭課</v>
      </c>
    </row>
    <row r="419" spans="1:15" ht="15" customHeight="1">
      <c r="A419" s="327">
        <v>93</v>
      </c>
      <c r="B419" s="317" t="s">
        <v>150</v>
      </c>
      <c r="C419" s="325" t="s">
        <v>263</v>
      </c>
      <c r="D419" s="319" t="s">
        <v>288</v>
      </c>
      <c r="E419" s="323" t="s">
        <v>18</v>
      </c>
      <c r="F419" s="113">
        <v>2219</v>
      </c>
      <c r="G419" s="113">
        <v>2218</v>
      </c>
      <c r="H419" s="113"/>
      <c r="I419" s="30">
        <f t="shared" ref="I419:I420" si="171">+G419-F419</f>
        <v>-1</v>
      </c>
      <c r="J419" s="313"/>
      <c r="K419" s="35"/>
      <c r="L419" s="28" t="s">
        <v>6</v>
      </c>
      <c r="M419" s="28"/>
      <c r="N419" s="11" t="str">
        <f>+E419</f>
        <v>こども家庭課</v>
      </c>
      <c r="O419" s="11">
        <f>G419-K419</f>
        <v>2218</v>
      </c>
    </row>
    <row r="420" spans="1:15" ht="15" customHeight="1">
      <c r="A420" s="328"/>
      <c r="B420" s="318"/>
      <c r="C420" s="326"/>
      <c r="D420" s="320"/>
      <c r="E420" s="324"/>
      <c r="F420" s="114">
        <v>1110</v>
      </c>
      <c r="G420" s="114">
        <v>1109</v>
      </c>
      <c r="H420" s="114"/>
      <c r="I420" s="31">
        <f t="shared" si="171"/>
        <v>-1</v>
      </c>
      <c r="J420" s="314"/>
      <c r="K420" s="34"/>
      <c r="L420" s="28" t="s">
        <v>7</v>
      </c>
      <c r="M420" s="28"/>
      <c r="N420" s="11" t="str">
        <f>+E419</f>
        <v>こども家庭課</v>
      </c>
    </row>
    <row r="421" spans="1:15" ht="15" customHeight="1">
      <c r="A421" s="327">
        <v>94</v>
      </c>
      <c r="B421" s="317" t="s">
        <v>150</v>
      </c>
      <c r="C421" s="325" t="s">
        <v>263</v>
      </c>
      <c r="D421" s="319" t="s">
        <v>289</v>
      </c>
      <c r="E421" s="323" t="s">
        <v>18</v>
      </c>
      <c r="F421" s="95">
        <v>2297</v>
      </c>
      <c r="G421" s="95">
        <v>804</v>
      </c>
      <c r="H421" s="95"/>
      <c r="I421" s="30">
        <f>+G421-F421</f>
        <v>-1493</v>
      </c>
      <c r="J421" s="313"/>
      <c r="K421" s="35"/>
      <c r="L421" s="28" t="s">
        <v>6</v>
      </c>
      <c r="M421" s="28"/>
      <c r="N421" s="11" t="str">
        <f>+E421</f>
        <v>こども家庭課</v>
      </c>
      <c r="O421" s="11">
        <f>G421-K421</f>
        <v>804</v>
      </c>
    </row>
    <row r="422" spans="1:15" ht="15" customHeight="1">
      <c r="A422" s="328"/>
      <c r="B422" s="318"/>
      <c r="C422" s="326"/>
      <c r="D422" s="320"/>
      <c r="E422" s="324"/>
      <c r="F422" s="104">
        <v>1149</v>
      </c>
      <c r="G422" s="104">
        <v>402</v>
      </c>
      <c r="H422" s="104"/>
      <c r="I422" s="31">
        <f>+G422-F422</f>
        <v>-747</v>
      </c>
      <c r="J422" s="314"/>
      <c r="K422" s="34"/>
      <c r="L422" s="28" t="s">
        <v>7</v>
      </c>
      <c r="M422" s="28"/>
      <c r="N422" s="11" t="str">
        <f>+E421</f>
        <v>こども家庭課</v>
      </c>
    </row>
    <row r="423" spans="1:15" ht="15" customHeight="1">
      <c r="A423" s="327">
        <v>95</v>
      </c>
      <c r="B423" s="317" t="s">
        <v>229</v>
      </c>
      <c r="C423" s="319" t="s">
        <v>84</v>
      </c>
      <c r="D423" s="319" t="s">
        <v>231</v>
      </c>
      <c r="E423" s="323" t="s">
        <v>18</v>
      </c>
      <c r="F423" s="105">
        <f t="shared" ref="F423" si="172">F425+F427+F429</f>
        <v>22303</v>
      </c>
      <c r="G423" s="105">
        <f t="shared" ref="G423:H424" si="173">G425+G427+G429</f>
        <v>23150</v>
      </c>
      <c r="H423" s="105">
        <f t="shared" si="173"/>
        <v>0</v>
      </c>
      <c r="I423" s="30">
        <f>+I425+I427+I429</f>
        <v>847</v>
      </c>
      <c r="J423" s="313"/>
      <c r="K423" s="35"/>
      <c r="L423" s="28"/>
      <c r="M423" s="28"/>
      <c r="N423" s="11" t="str">
        <f>+E423</f>
        <v>こども家庭課</v>
      </c>
      <c r="O423" s="11">
        <f>G423-K423</f>
        <v>23150</v>
      </c>
    </row>
    <row r="424" spans="1:15" ht="15" customHeight="1">
      <c r="A424" s="328"/>
      <c r="B424" s="318"/>
      <c r="C424" s="320"/>
      <c r="D424" s="320"/>
      <c r="E424" s="324"/>
      <c r="F424" s="97">
        <f t="shared" ref="F424" si="174">F426+F428+F430</f>
        <v>11153</v>
      </c>
      <c r="G424" s="97">
        <f t="shared" si="173"/>
        <v>11576</v>
      </c>
      <c r="H424" s="97">
        <f t="shared" si="173"/>
        <v>0</v>
      </c>
      <c r="I424" s="36">
        <f>+I426+I428+I430</f>
        <v>423</v>
      </c>
      <c r="J424" s="314"/>
      <c r="K424" s="34"/>
      <c r="L424" s="28"/>
      <c r="M424" s="28"/>
      <c r="N424" s="11" t="str">
        <f>+E423</f>
        <v>こども家庭課</v>
      </c>
    </row>
    <row r="425" spans="1:15" ht="15" customHeight="1" outlineLevel="1">
      <c r="A425" s="355" t="s">
        <v>719</v>
      </c>
      <c r="B425" s="317" t="s">
        <v>232</v>
      </c>
      <c r="C425" s="319" t="s">
        <v>232</v>
      </c>
      <c r="D425" s="319" t="s">
        <v>172</v>
      </c>
      <c r="E425" s="323" t="s">
        <v>18</v>
      </c>
      <c r="F425" s="95">
        <v>3635</v>
      </c>
      <c r="G425" s="95">
        <v>3833</v>
      </c>
      <c r="H425" s="95"/>
      <c r="I425" s="30">
        <f t="shared" si="165"/>
        <v>198</v>
      </c>
      <c r="J425" s="313"/>
      <c r="K425" s="35"/>
      <c r="L425" s="28" t="s">
        <v>6</v>
      </c>
      <c r="M425" s="28"/>
      <c r="N425" s="11" t="str">
        <f>+E425</f>
        <v>こども家庭課</v>
      </c>
      <c r="O425" s="11">
        <f>G425-K425</f>
        <v>3833</v>
      </c>
    </row>
    <row r="426" spans="1:15" ht="15" customHeight="1" outlineLevel="1">
      <c r="A426" s="356"/>
      <c r="B426" s="318"/>
      <c r="C426" s="320"/>
      <c r="D426" s="320"/>
      <c r="E426" s="324"/>
      <c r="F426" s="104">
        <v>1818</v>
      </c>
      <c r="G426" s="104">
        <v>1917</v>
      </c>
      <c r="H426" s="104"/>
      <c r="I426" s="31">
        <f t="shared" si="165"/>
        <v>99</v>
      </c>
      <c r="J426" s="314"/>
      <c r="K426" s="34"/>
      <c r="L426" s="28" t="s">
        <v>7</v>
      </c>
      <c r="M426" s="28"/>
      <c r="N426" s="11" t="str">
        <f>+E425</f>
        <v>こども家庭課</v>
      </c>
    </row>
    <row r="427" spans="1:15" ht="15" customHeight="1" outlineLevel="1">
      <c r="A427" s="355" t="s">
        <v>720</v>
      </c>
      <c r="B427" s="317" t="s">
        <v>232</v>
      </c>
      <c r="C427" s="319" t="s">
        <v>232</v>
      </c>
      <c r="D427" s="319" t="s">
        <v>173</v>
      </c>
      <c r="E427" s="323" t="s">
        <v>18</v>
      </c>
      <c r="F427" s="95">
        <v>13867</v>
      </c>
      <c r="G427" s="95">
        <v>14410</v>
      </c>
      <c r="H427" s="95"/>
      <c r="I427" s="30">
        <f t="shared" si="165"/>
        <v>543</v>
      </c>
      <c r="J427" s="313"/>
      <c r="K427" s="35"/>
      <c r="L427" s="28" t="s">
        <v>6</v>
      </c>
      <c r="M427" s="28"/>
      <c r="N427" s="11" t="str">
        <f>+E427</f>
        <v>こども家庭課</v>
      </c>
      <c r="O427" s="11">
        <f>G427-K427</f>
        <v>14410</v>
      </c>
    </row>
    <row r="428" spans="1:15" ht="15" customHeight="1" outlineLevel="1">
      <c r="A428" s="356"/>
      <c r="B428" s="318"/>
      <c r="C428" s="320"/>
      <c r="D428" s="320"/>
      <c r="E428" s="324"/>
      <c r="F428" s="97">
        <v>6934</v>
      </c>
      <c r="G428" s="97">
        <v>7205</v>
      </c>
      <c r="H428" s="97"/>
      <c r="I428" s="31">
        <f t="shared" si="165"/>
        <v>271</v>
      </c>
      <c r="J428" s="314"/>
      <c r="K428" s="34"/>
      <c r="L428" s="28" t="s">
        <v>7</v>
      </c>
      <c r="M428" s="28"/>
      <c r="N428" s="11" t="str">
        <f>+E427</f>
        <v>こども家庭課</v>
      </c>
    </row>
    <row r="429" spans="1:15" ht="15" customHeight="1" outlineLevel="1">
      <c r="A429" s="355" t="s">
        <v>721</v>
      </c>
      <c r="B429" s="317" t="s">
        <v>146</v>
      </c>
      <c r="C429" s="319" t="s">
        <v>146</v>
      </c>
      <c r="D429" s="319" t="s">
        <v>286</v>
      </c>
      <c r="E429" s="323" t="s">
        <v>18</v>
      </c>
      <c r="F429" s="95">
        <v>4801</v>
      </c>
      <c r="G429" s="95">
        <v>4907</v>
      </c>
      <c r="H429" s="95"/>
      <c r="I429" s="30">
        <f>+G429-F429</f>
        <v>106</v>
      </c>
      <c r="J429" s="313"/>
      <c r="K429" s="35"/>
      <c r="L429" s="28" t="s">
        <v>6</v>
      </c>
      <c r="M429" s="28"/>
      <c r="N429" s="11" t="str">
        <f>+E429</f>
        <v>こども家庭課</v>
      </c>
      <c r="O429" s="11">
        <f>G429-K429</f>
        <v>4907</v>
      </c>
    </row>
    <row r="430" spans="1:15" ht="15" customHeight="1" outlineLevel="1">
      <c r="A430" s="356"/>
      <c r="B430" s="318"/>
      <c r="C430" s="320"/>
      <c r="D430" s="320"/>
      <c r="E430" s="324"/>
      <c r="F430" s="97">
        <v>2401</v>
      </c>
      <c r="G430" s="97">
        <v>2454</v>
      </c>
      <c r="H430" s="97"/>
      <c r="I430" s="31">
        <f>+G430-F430</f>
        <v>53</v>
      </c>
      <c r="J430" s="314"/>
      <c r="K430" s="34"/>
      <c r="L430" s="28" t="s">
        <v>7</v>
      </c>
      <c r="M430" s="28"/>
      <c r="N430" s="11" t="str">
        <f>+E429</f>
        <v>こども家庭課</v>
      </c>
    </row>
    <row r="431" spans="1:15" ht="15" customHeight="1" outlineLevel="1">
      <c r="A431" s="327">
        <v>96</v>
      </c>
      <c r="B431" s="317" t="s">
        <v>229</v>
      </c>
      <c r="C431" s="319" t="s">
        <v>418</v>
      </c>
      <c r="D431" s="319" t="s">
        <v>419</v>
      </c>
      <c r="E431" s="323" t="s">
        <v>18</v>
      </c>
      <c r="F431" s="95">
        <v>11423</v>
      </c>
      <c r="G431" s="95">
        <v>11113</v>
      </c>
      <c r="H431" s="95"/>
      <c r="I431" s="30">
        <f t="shared" ref="I431:I438" si="175">+G431-F431</f>
        <v>-310</v>
      </c>
      <c r="J431" s="313"/>
      <c r="K431" s="35"/>
      <c r="L431" s="28" t="s">
        <v>6</v>
      </c>
      <c r="M431" s="28"/>
      <c r="N431" s="11" t="str">
        <f>+E431</f>
        <v>こども家庭課</v>
      </c>
      <c r="O431" s="11">
        <f>G431-K431</f>
        <v>11113</v>
      </c>
    </row>
    <row r="432" spans="1:15" ht="15" customHeight="1" outlineLevel="1">
      <c r="A432" s="328"/>
      <c r="B432" s="318"/>
      <c r="C432" s="320"/>
      <c r="D432" s="320"/>
      <c r="E432" s="324"/>
      <c r="F432" s="104">
        <v>5712</v>
      </c>
      <c r="G432" s="104">
        <v>5557</v>
      </c>
      <c r="H432" s="104"/>
      <c r="I432" s="31">
        <f t="shared" si="175"/>
        <v>-155</v>
      </c>
      <c r="J432" s="314"/>
      <c r="K432" s="34"/>
      <c r="L432" s="28" t="s">
        <v>7</v>
      </c>
      <c r="M432" s="28"/>
      <c r="N432" s="11" t="str">
        <f>+E431</f>
        <v>こども家庭課</v>
      </c>
    </row>
    <row r="433" spans="1:15" s="82" customFormat="1" ht="15" customHeight="1" outlineLevel="1">
      <c r="A433" s="327">
        <v>97</v>
      </c>
      <c r="B433" s="317" t="s">
        <v>150</v>
      </c>
      <c r="C433" s="319" t="s">
        <v>484</v>
      </c>
      <c r="D433" s="319" t="s">
        <v>484</v>
      </c>
      <c r="E433" s="323" t="s">
        <v>18</v>
      </c>
      <c r="F433" s="95">
        <v>2088</v>
      </c>
      <c r="G433" s="95">
        <v>2088</v>
      </c>
      <c r="H433" s="95"/>
      <c r="I433" s="30">
        <f t="shared" ref="I433:I436" si="176">+G433-F433</f>
        <v>0</v>
      </c>
      <c r="J433" s="313"/>
      <c r="K433" s="35"/>
      <c r="L433" s="80" t="s">
        <v>6</v>
      </c>
      <c r="M433" s="80"/>
      <c r="N433" s="81" t="str">
        <f>+E433</f>
        <v>こども家庭課</v>
      </c>
      <c r="O433" s="81">
        <f>G433-K433</f>
        <v>2088</v>
      </c>
    </row>
    <row r="434" spans="1:15" s="82" customFormat="1" ht="15" customHeight="1" outlineLevel="1">
      <c r="A434" s="328"/>
      <c r="B434" s="318"/>
      <c r="C434" s="320"/>
      <c r="D434" s="320"/>
      <c r="E434" s="324"/>
      <c r="F434" s="104">
        <v>1140</v>
      </c>
      <c r="G434" s="104">
        <v>1140</v>
      </c>
      <c r="H434" s="104"/>
      <c r="I434" s="31">
        <f t="shared" si="176"/>
        <v>0</v>
      </c>
      <c r="J434" s="314"/>
      <c r="K434" s="34"/>
      <c r="L434" s="80" t="s">
        <v>7</v>
      </c>
      <c r="M434" s="80"/>
      <c r="N434" s="81" t="str">
        <f>+E433</f>
        <v>こども家庭課</v>
      </c>
    </row>
    <row r="435" spans="1:15" s="82" customFormat="1" ht="15" customHeight="1" outlineLevel="1">
      <c r="A435" s="327">
        <v>98</v>
      </c>
      <c r="B435" s="317" t="s">
        <v>150</v>
      </c>
      <c r="C435" s="319" t="s">
        <v>485</v>
      </c>
      <c r="D435" s="319" t="s">
        <v>486</v>
      </c>
      <c r="E435" s="323" t="s">
        <v>18</v>
      </c>
      <c r="F435" s="95">
        <v>26249</v>
      </c>
      <c r="G435" s="95">
        <v>31842</v>
      </c>
      <c r="H435" s="95"/>
      <c r="I435" s="30">
        <f t="shared" si="176"/>
        <v>5593</v>
      </c>
      <c r="J435" s="313"/>
      <c r="K435" s="35"/>
      <c r="L435" s="80" t="s">
        <v>6</v>
      </c>
      <c r="M435" s="80"/>
      <c r="N435" s="81" t="str">
        <f>+E435</f>
        <v>こども家庭課</v>
      </c>
      <c r="O435" s="81">
        <f>G435-K435</f>
        <v>31842</v>
      </c>
    </row>
    <row r="436" spans="1:15" s="82" customFormat="1" ht="15" customHeight="1" outlineLevel="1">
      <c r="A436" s="328"/>
      <c r="B436" s="318"/>
      <c r="C436" s="320"/>
      <c r="D436" s="320"/>
      <c r="E436" s="324"/>
      <c r="F436" s="97">
        <v>13124</v>
      </c>
      <c r="G436" s="97">
        <v>15921</v>
      </c>
      <c r="H436" s="97"/>
      <c r="I436" s="31">
        <f t="shared" si="176"/>
        <v>2797</v>
      </c>
      <c r="J436" s="314"/>
      <c r="K436" s="34"/>
      <c r="L436" s="80" t="s">
        <v>7</v>
      </c>
      <c r="M436" s="80"/>
      <c r="N436" s="81" t="str">
        <f>+E435</f>
        <v>こども家庭課</v>
      </c>
    </row>
    <row r="437" spans="1:15" ht="15" customHeight="1">
      <c r="A437" s="327">
        <v>99</v>
      </c>
      <c r="B437" s="317" t="s">
        <v>229</v>
      </c>
      <c r="C437" s="319" t="s">
        <v>420</v>
      </c>
      <c r="D437" s="319" t="s">
        <v>411</v>
      </c>
      <c r="E437" s="323" t="s">
        <v>18</v>
      </c>
      <c r="F437" s="95">
        <v>761</v>
      </c>
      <c r="G437" s="95">
        <v>761</v>
      </c>
      <c r="H437" s="95"/>
      <c r="I437" s="30">
        <f t="shared" si="175"/>
        <v>0</v>
      </c>
      <c r="J437" s="313"/>
      <c r="K437" s="35"/>
      <c r="L437" s="28" t="s">
        <v>6</v>
      </c>
      <c r="M437" s="28"/>
      <c r="N437" s="11" t="str">
        <f>+E437</f>
        <v>こども家庭課</v>
      </c>
      <c r="O437" s="11">
        <f>G437-K437</f>
        <v>761</v>
      </c>
    </row>
    <row r="438" spans="1:15" ht="15" customHeight="1">
      <c r="A438" s="328"/>
      <c r="B438" s="318"/>
      <c r="C438" s="320"/>
      <c r="D438" s="320"/>
      <c r="E438" s="324"/>
      <c r="F438" s="104">
        <v>381</v>
      </c>
      <c r="G438" s="104">
        <v>381</v>
      </c>
      <c r="H438" s="104"/>
      <c r="I438" s="31">
        <f t="shared" si="175"/>
        <v>0</v>
      </c>
      <c r="J438" s="314"/>
      <c r="K438" s="34"/>
      <c r="L438" s="28" t="s">
        <v>7</v>
      </c>
      <c r="M438" s="28"/>
      <c r="N438" s="11" t="str">
        <f>+E437</f>
        <v>こども家庭課</v>
      </c>
    </row>
    <row r="439" spans="1:15" s="82" customFormat="1" ht="15" customHeight="1">
      <c r="A439" s="327">
        <v>100</v>
      </c>
      <c r="B439" s="317" t="s">
        <v>150</v>
      </c>
      <c r="C439" s="319" t="s">
        <v>508</v>
      </c>
      <c r="D439" s="319" t="s">
        <v>455</v>
      </c>
      <c r="E439" s="323" t="s">
        <v>18</v>
      </c>
      <c r="F439" s="95">
        <v>17723</v>
      </c>
      <c r="G439" s="95">
        <v>18993</v>
      </c>
      <c r="H439" s="95"/>
      <c r="I439" s="30">
        <f t="shared" ref="I439:I442" si="177">+G439-F439</f>
        <v>1270</v>
      </c>
      <c r="J439" s="313"/>
      <c r="K439" s="35"/>
      <c r="L439" s="80" t="s">
        <v>6</v>
      </c>
      <c r="M439" s="80"/>
      <c r="N439" s="81" t="str">
        <f>+E439</f>
        <v>こども家庭課</v>
      </c>
      <c r="O439" s="81">
        <f>G439-K439</f>
        <v>18993</v>
      </c>
    </row>
    <row r="440" spans="1:15" s="82" customFormat="1" ht="15" customHeight="1">
      <c r="A440" s="328"/>
      <c r="B440" s="318"/>
      <c r="C440" s="320"/>
      <c r="D440" s="320"/>
      <c r="E440" s="324"/>
      <c r="F440" s="97">
        <v>9241</v>
      </c>
      <c r="G440" s="97">
        <v>9876</v>
      </c>
      <c r="H440" s="97"/>
      <c r="I440" s="31">
        <f t="shared" si="177"/>
        <v>635</v>
      </c>
      <c r="J440" s="314"/>
      <c r="K440" s="34"/>
      <c r="L440" s="80" t="s">
        <v>7</v>
      </c>
      <c r="M440" s="80"/>
      <c r="N440" s="81" t="str">
        <f>+E439</f>
        <v>こども家庭課</v>
      </c>
    </row>
    <row r="441" spans="1:15" ht="15" customHeight="1">
      <c r="A441" s="327">
        <v>218</v>
      </c>
      <c r="B441" s="317" t="s">
        <v>150</v>
      </c>
      <c r="C441" s="319" t="s">
        <v>745</v>
      </c>
      <c r="D441" s="319" t="s">
        <v>744</v>
      </c>
      <c r="E441" s="323" t="s">
        <v>18</v>
      </c>
      <c r="F441" s="113">
        <v>0</v>
      </c>
      <c r="G441" s="113">
        <v>34968</v>
      </c>
      <c r="H441" s="113"/>
      <c r="I441" s="30">
        <f t="shared" si="177"/>
        <v>34968</v>
      </c>
      <c r="J441" s="313"/>
      <c r="K441" s="35"/>
      <c r="L441" s="28" t="s">
        <v>6</v>
      </c>
      <c r="M441" s="28"/>
      <c r="N441" s="11" t="str">
        <f>+E441</f>
        <v>こども家庭課</v>
      </c>
      <c r="O441" s="11">
        <f>G441-K441</f>
        <v>34968</v>
      </c>
    </row>
    <row r="442" spans="1:15" ht="15" customHeight="1">
      <c r="A442" s="328"/>
      <c r="B442" s="331"/>
      <c r="C442" s="320"/>
      <c r="D442" s="320"/>
      <c r="E442" s="349"/>
      <c r="F442" s="115">
        <v>0</v>
      </c>
      <c r="G442" s="115">
        <v>13464</v>
      </c>
      <c r="H442" s="115"/>
      <c r="I442" s="31">
        <f t="shared" si="177"/>
        <v>13464</v>
      </c>
      <c r="J442" s="314"/>
      <c r="K442" s="34"/>
      <c r="L442" s="28" t="s">
        <v>7</v>
      </c>
      <c r="M442" s="28"/>
      <c r="N442" s="11" t="str">
        <f>+E441</f>
        <v>こども家庭課</v>
      </c>
    </row>
    <row r="443" spans="1:15" ht="15" customHeight="1">
      <c r="A443" s="327">
        <v>101</v>
      </c>
      <c r="B443" s="317" t="s">
        <v>229</v>
      </c>
      <c r="C443" s="319" t="s">
        <v>569</v>
      </c>
      <c r="D443" s="319" t="s">
        <v>537</v>
      </c>
      <c r="E443" s="323" t="s">
        <v>18</v>
      </c>
      <c r="F443" s="113">
        <v>75240</v>
      </c>
      <c r="G443" s="113">
        <v>40776</v>
      </c>
      <c r="H443" s="113"/>
      <c r="I443" s="30">
        <f t="shared" ref="I443:I446" si="178">+G443-F443</f>
        <v>-34464</v>
      </c>
      <c r="J443" s="313"/>
      <c r="K443" s="35"/>
      <c r="L443" s="28" t="s">
        <v>6</v>
      </c>
      <c r="M443" s="28"/>
      <c r="N443" s="11" t="str">
        <f>+E443</f>
        <v>こども家庭課</v>
      </c>
      <c r="O443" s="11">
        <f>G443-K443</f>
        <v>40776</v>
      </c>
    </row>
    <row r="444" spans="1:15" ht="15" customHeight="1">
      <c r="A444" s="328"/>
      <c r="B444" s="331"/>
      <c r="C444" s="320"/>
      <c r="D444" s="320"/>
      <c r="E444" s="349"/>
      <c r="F444" s="115">
        <v>25080</v>
      </c>
      <c r="G444" s="115">
        <v>13592</v>
      </c>
      <c r="H444" s="115"/>
      <c r="I444" s="31">
        <f t="shared" si="178"/>
        <v>-11488</v>
      </c>
      <c r="J444" s="314"/>
      <c r="K444" s="34"/>
      <c r="L444" s="28" t="s">
        <v>7</v>
      </c>
      <c r="M444" s="28"/>
      <c r="N444" s="11" t="str">
        <f>+E443</f>
        <v>こども家庭課</v>
      </c>
    </row>
    <row r="445" spans="1:15" ht="23.25" customHeight="1">
      <c r="A445" s="327">
        <v>102</v>
      </c>
      <c r="B445" s="317" t="s">
        <v>229</v>
      </c>
      <c r="C445" s="325" t="s">
        <v>554</v>
      </c>
      <c r="D445" s="319" t="s">
        <v>567</v>
      </c>
      <c r="E445" s="357" t="s">
        <v>18</v>
      </c>
      <c r="F445" s="95">
        <v>738500</v>
      </c>
      <c r="G445" s="95">
        <v>72200</v>
      </c>
      <c r="H445" s="95"/>
      <c r="I445" s="30">
        <f t="shared" si="178"/>
        <v>-666300</v>
      </c>
      <c r="J445" s="321" t="s">
        <v>11</v>
      </c>
      <c r="K445" s="116"/>
      <c r="L445" s="28" t="s">
        <v>6</v>
      </c>
      <c r="M445" s="28"/>
      <c r="N445" s="11" t="str">
        <f>+E445</f>
        <v>こども家庭課</v>
      </c>
      <c r="O445" s="11">
        <f>G445-K445</f>
        <v>72200</v>
      </c>
    </row>
    <row r="446" spans="1:15" ht="23.25" customHeight="1">
      <c r="A446" s="328"/>
      <c r="B446" s="318"/>
      <c r="C446" s="326"/>
      <c r="D446" s="320"/>
      <c r="E446" s="358"/>
      <c r="F446" s="97">
        <v>369250</v>
      </c>
      <c r="G446" s="97">
        <v>36100</v>
      </c>
      <c r="H446" s="97"/>
      <c r="I446" s="31">
        <f t="shared" si="178"/>
        <v>-333150</v>
      </c>
      <c r="J446" s="322"/>
      <c r="K446" s="117"/>
      <c r="L446" s="28" t="s">
        <v>7</v>
      </c>
      <c r="M446" s="28"/>
      <c r="N446" s="11" t="str">
        <f>+E445</f>
        <v>こども家庭課</v>
      </c>
    </row>
    <row r="447" spans="1:15" ht="15" customHeight="1">
      <c r="A447" s="327">
        <v>103</v>
      </c>
      <c r="B447" s="317" t="s">
        <v>390</v>
      </c>
      <c r="C447" s="319" t="s">
        <v>398</v>
      </c>
      <c r="D447" s="319" t="s">
        <v>404</v>
      </c>
      <c r="E447" s="323" t="s">
        <v>18</v>
      </c>
      <c r="F447" s="95">
        <v>79</v>
      </c>
      <c r="G447" s="95">
        <v>2766</v>
      </c>
      <c r="H447" s="95"/>
      <c r="I447" s="30">
        <f>+G447-F447</f>
        <v>2687</v>
      </c>
      <c r="J447" s="313"/>
      <c r="K447" s="35"/>
      <c r="L447" s="28" t="s">
        <v>6</v>
      </c>
      <c r="M447" s="28"/>
      <c r="N447" s="11" t="str">
        <f>+E447</f>
        <v>こども家庭課</v>
      </c>
      <c r="O447" s="11">
        <f>G447-K447</f>
        <v>2766</v>
      </c>
    </row>
    <row r="448" spans="1:15" ht="15" customHeight="1">
      <c r="A448" s="328"/>
      <c r="B448" s="318"/>
      <c r="C448" s="320"/>
      <c r="D448" s="320"/>
      <c r="E448" s="324"/>
      <c r="F448" s="97">
        <v>79</v>
      </c>
      <c r="G448" s="97">
        <v>2733</v>
      </c>
      <c r="H448" s="97"/>
      <c r="I448" s="31">
        <f>+G448-F448</f>
        <v>2654</v>
      </c>
      <c r="J448" s="314"/>
      <c r="K448" s="34"/>
      <c r="L448" s="28" t="s">
        <v>7</v>
      </c>
      <c r="M448" s="28"/>
      <c r="N448" s="11" t="str">
        <f>+E447</f>
        <v>こども家庭課</v>
      </c>
    </row>
    <row r="449" spans="1:15" ht="15" customHeight="1">
      <c r="A449" s="327">
        <v>104</v>
      </c>
      <c r="B449" s="317" t="s">
        <v>150</v>
      </c>
      <c r="C449" s="319" t="s">
        <v>80</v>
      </c>
      <c r="D449" s="319" t="s">
        <v>274</v>
      </c>
      <c r="E449" s="323" t="s">
        <v>276</v>
      </c>
      <c r="F449" s="95">
        <f t="shared" ref="F449" si="179">+F451+F453</f>
        <v>62663</v>
      </c>
      <c r="G449" s="95">
        <f t="shared" ref="G449:I450" si="180">+G451+G453</f>
        <v>54878</v>
      </c>
      <c r="H449" s="95">
        <f t="shared" si="180"/>
        <v>0</v>
      </c>
      <c r="I449" s="29">
        <f t="shared" si="180"/>
        <v>-7785</v>
      </c>
      <c r="J449" s="313" t="s">
        <v>11</v>
      </c>
      <c r="K449" s="116"/>
      <c r="L449" s="28"/>
      <c r="M449" s="28"/>
      <c r="N449" s="11" t="str">
        <f>+E449</f>
        <v>管理課
こども家庭課</v>
      </c>
      <c r="O449" s="11">
        <f>G449-K449</f>
        <v>54878</v>
      </c>
    </row>
    <row r="450" spans="1:15" ht="15" customHeight="1">
      <c r="A450" s="328"/>
      <c r="B450" s="318"/>
      <c r="C450" s="320"/>
      <c r="D450" s="320"/>
      <c r="E450" s="324"/>
      <c r="F450" s="96">
        <f t="shared" ref="F450" si="181">+F452+F454</f>
        <v>34016</v>
      </c>
      <c r="G450" s="96">
        <f t="shared" si="180"/>
        <v>54878</v>
      </c>
      <c r="H450" s="96">
        <f t="shared" si="180"/>
        <v>0</v>
      </c>
      <c r="I450" s="42">
        <f t="shared" si="180"/>
        <v>20862</v>
      </c>
      <c r="J450" s="314"/>
      <c r="K450" s="117"/>
      <c r="L450" s="28"/>
      <c r="M450" s="28"/>
      <c r="N450" s="11" t="str">
        <f>+E449</f>
        <v>管理課
こども家庭課</v>
      </c>
    </row>
    <row r="451" spans="1:15" ht="15" customHeight="1" outlineLevel="1">
      <c r="A451" s="327"/>
      <c r="B451" s="317"/>
      <c r="C451" s="319"/>
      <c r="D451" s="319" t="s">
        <v>666</v>
      </c>
      <c r="E451" s="323" t="s">
        <v>156</v>
      </c>
      <c r="F451" s="95">
        <v>56978</v>
      </c>
      <c r="G451" s="95">
        <v>54878</v>
      </c>
      <c r="H451" s="95"/>
      <c r="I451" s="30">
        <f t="shared" ref="I451:I452" si="182">+G451-F451</f>
        <v>-2100</v>
      </c>
      <c r="J451" s="313" t="s">
        <v>11</v>
      </c>
      <c r="K451" s="116"/>
      <c r="L451" s="28" t="s">
        <v>6</v>
      </c>
      <c r="M451" s="28"/>
      <c r="N451" s="11" t="str">
        <f>+E451</f>
        <v>管理課</v>
      </c>
      <c r="O451" s="11">
        <f>G451-K451</f>
        <v>54878</v>
      </c>
    </row>
    <row r="452" spans="1:15" ht="15" customHeight="1" outlineLevel="1">
      <c r="A452" s="328"/>
      <c r="B452" s="318"/>
      <c r="C452" s="320"/>
      <c r="D452" s="320"/>
      <c r="E452" s="324"/>
      <c r="F452" s="96">
        <v>32306</v>
      </c>
      <c r="G452" s="96">
        <v>54878</v>
      </c>
      <c r="H452" s="96"/>
      <c r="I452" s="31">
        <f t="shared" si="182"/>
        <v>22572</v>
      </c>
      <c r="J452" s="314"/>
      <c r="K452" s="117"/>
      <c r="L452" s="28" t="s">
        <v>7</v>
      </c>
      <c r="M452" s="28"/>
      <c r="N452" s="11" t="str">
        <f>+E451</f>
        <v>管理課</v>
      </c>
    </row>
    <row r="453" spans="1:15" ht="15" customHeight="1" outlineLevel="1">
      <c r="A453" s="347"/>
      <c r="B453" s="317"/>
      <c r="C453" s="319"/>
      <c r="D453" s="319" t="s">
        <v>609</v>
      </c>
      <c r="E453" s="323" t="s">
        <v>18</v>
      </c>
      <c r="F453" s="95">
        <v>5685</v>
      </c>
      <c r="G453" s="95">
        <v>0</v>
      </c>
      <c r="H453" s="95"/>
      <c r="I453" s="30">
        <f t="shared" ref="I453:I454" si="183">+G453-F453</f>
        <v>-5685</v>
      </c>
      <c r="J453" s="313" t="s">
        <v>11</v>
      </c>
      <c r="K453" s="116"/>
      <c r="L453" s="28" t="s">
        <v>6</v>
      </c>
      <c r="M453" s="28"/>
      <c r="N453" s="11" t="str">
        <f>+E453</f>
        <v>こども家庭課</v>
      </c>
      <c r="O453" s="11">
        <f>G453-K453</f>
        <v>0</v>
      </c>
    </row>
    <row r="454" spans="1:15" ht="15" customHeight="1" outlineLevel="1">
      <c r="A454" s="348"/>
      <c r="B454" s="318"/>
      <c r="C454" s="320"/>
      <c r="D454" s="320"/>
      <c r="E454" s="324"/>
      <c r="F454" s="96">
        <v>1710</v>
      </c>
      <c r="G454" s="96">
        <v>0</v>
      </c>
      <c r="H454" s="96"/>
      <c r="I454" s="31">
        <f t="shared" si="183"/>
        <v>-1710</v>
      </c>
      <c r="J454" s="314"/>
      <c r="K454" s="117"/>
      <c r="L454" s="28" t="s">
        <v>7</v>
      </c>
      <c r="M454" s="28"/>
      <c r="N454" s="11" t="str">
        <f>+E453</f>
        <v>こども家庭課</v>
      </c>
    </row>
    <row r="455" spans="1:15" ht="15" customHeight="1">
      <c r="A455" s="327">
        <v>105</v>
      </c>
      <c r="B455" s="317" t="s">
        <v>150</v>
      </c>
      <c r="C455" s="319" t="s">
        <v>80</v>
      </c>
      <c r="D455" s="319" t="s">
        <v>275</v>
      </c>
      <c r="E455" s="323" t="s">
        <v>18</v>
      </c>
      <c r="F455" s="95">
        <v>12157</v>
      </c>
      <c r="G455" s="95">
        <v>149788</v>
      </c>
      <c r="H455" s="95"/>
      <c r="I455" s="29">
        <f>G455-F455</f>
        <v>137631</v>
      </c>
      <c r="J455" s="313" t="s">
        <v>11</v>
      </c>
      <c r="K455" s="116"/>
      <c r="L455" s="28" t="s">
        <v>6</v>
      </c>
      <c r="M455" s="28"/>
      <c r="N455" s="11" t="str">
        <f>+E455</f>
        <v>こども家庭課</v>
      </c>
      <c r="O455" s="11">
        <f>G455-K455</f>
        <v>149788</v>
      </c>
    </row>
    <row r="456" spans="1:15" ht="15" customHeight="1">
      <c r="A456" s="328"/>
      <c r="B456" s="318"/>
      <c r="C456" s="320"/>
      <c r="D456" s="320"/>
      <c r="E456" s="324"/>
      <c r="F456" s="96">
        <v>8019</v>
      </c>
      <c r="G456" s="96">
        <v>149788</v>
      </c>
      <c r="H456" s="96"/>
      <c r="I456" s="42">
        <f>G456-F456</f>
        <v>141769</v>
      </c>
      <c r="J456" s="314"/>
      <c r="K456" s="117"/>
      <c r="L456" s="28" t="s">
        <v>7</v>
      </c>
      <c r="M456" s="28"/>
      <c r="N456" s="11" t="str">
        <f>+E455</f>
        <v>こども家庭課</v>
      </c>
    </row>
    <row r="457" spans="1:15" ht="15" customHeight="1">
      <c r="A457" s="327">
        <v>106</v>
      </c>
      <c r="B457" s="317" t="s">
        <v>229</v>
      </c>
      <c r="C457" s="319" t="s">
        <v>76</v>
      </c>
      <c r="D457" s="319" t="s">
        <v>127</v>
      </c>
      <c r="E457" s="323" t="s">
        <v>138</v>
      </c>
      <c r="F457" s="95">
        <v>16211</v>
      </c>
      <c r="G457" s="95">
        <v>16240</v>
      </c>
      <c r="H457" s="95"/>
      <c r="I457" s="30">
        <f t="shared" ref="I457:I458" si="184">+G457-F457</f>
        <v>29</v>
      </c>
      <c r="J457" s="313" t="s">
        <v>11</v>
      </c>
      <c r="K457" s="116"/>
      <c r="L457" s="28" t="s">
        <v>6</v>
      </c>
      <c r="M457" s="28"/>
      <c r="N457" s="11" t="str">
        <f>+E457</f>
        <v>こども家庭課</v>
      </c>
      <c r="O457" s="11">
        <f>G457-K457</f>
        <v>16240</v>
      </c>
    </row>
    <row r="458" spans="1:15" ht="15" customHeight="1">
      <c r="A458" s="328"/>
      <c r="B458" s="318"/>
      <c r="C458" s="320"/>
      <c r="D458" s="320"/>
      <c r="E458" s="324"/>
      <c r="F458" s="96">
        <v>15339</v>
      </c>
      <c r="G458" s="96">
        <v>16240</v>
      </c>
      <c r="H458" s="96"/>
      <c r="I458" s="31">
        <f t="shared" si="184"/>
        <v>901</v>
      </c>
      <c r="J458" s="314"/>
      <c r="K458" s="117"/>
      <c r="L458" s="28" t="s">
        <v>7</v>
      </c>
      <c r="M458" s="28"/>
      <c r="N458" s="11" t="str">
        <f>+E457</f>
        <v>こども家庭課</v>
      </c>
    </row>
    <row r="459" spans="1:15" ht="15" customHeight="1">
      <c r="A459" s="338" t="s">
        <v>133</v>
      </c>
      <c r="B459" s="339"/>
      <c r="C459" s="339"/>
      <c r="D459" s="339"/>
      <c r="E459" s="340"/>
      <c r="F459" s="95">
        <f t="shared" ref="F459:I460" si="185">SUMIF($L$377:$L$458,$L459,F$377:F$458)</f>
        <v>59331724</v>
      </c>
      <c r="G459" s="95">
        <f t="shared" si="185"/>
        <v>59334525</v>
      </c>
      <c r="H459" s="95">
        <f t="shared" si="185"/>
        <v>0</v>
      </c>
      <c r="I459" s="29">
        <f t="shared" si="185"/>
        <v>2801</v>
      </c>
      <c r="J459" s="313" t="s">
        <v>14</v>
      </c>
      <c r="K459" s="33">
        <f>SUMIF($L$377:$L$458,$L459,K$377:K$458)</f>
        <v>34417</v>
      </c>
      <c r="L459" s="28" t="s">
        <v>124</v>
      </c>
      <c r="M459" s="28"/>
      <c r="N459" s="11">
        <f>+E459</f>
        <v>0</v>
      </c>
      <c r="O459" s="11">
        <f>G459-K459</f>
        <v>59300108</v>
      </c>
    </row>
    <row r="460" spans="1:15" ht="15" customHeight="1">
      <c r="A460" s="341"/>
      <c r="B460" s="342"/>
      <c r="C460" s="342"/>
      <c r="D460" s="342"/>
      <c r="E460" s="343"/>
      <c r="F460" s="104">
        <f t="shared" si="185"/>
        <v>20429178</v>
      </c>
      <c r="G460" s="104">
        <f t="shared" si="185"/>
        <v>20130721</v>
      </c>
      <c r="H460" s="104">
        <f t="shared" si="185"/>
        <v>0</v>
      </c>
      <c r="I460" s="31">
        <f t="shared" si="185"/>
        <v>-298457</v>
      </c>
      <c r="J460" s="314"/>
      <c r="K460" s="37">
        <f>SUMIF($L$377:$L$458,$L460,K$377:K$458)</f>
        <v>29870</v>
      </c>
      <c r="L460" s="28" t="s">
        <v>125</v>
      </c>
      <c r="M460" s="28"/>
      <c r="N460" s="11">
        <f>+E459</f>
        <v>0</v>
      </c>
    </row>
    <row r="461" spans="1:15" ht="15" customHeight="1">
      <c r="A461" s="315">
        <v>107</v>
      </c>
      <c r="B461" s="329" t="s">
        <v>233</v>
      </c>
      <c r="C461" s="319" t="s">
        <v>85</v>
      </c>
      <c r="D461" s="319" t="s">
        <v>19</v>
      </c>
      <c r="E461" s="323" t="s">
        <v>18</v>
      </c>
      <c r="F461" s="95">
        <v>13302503</v>
      </c>
      <c r="G461" s="95">
        <v>13068091</v>
      </c>
      <c r="H461" s="95"/>
      <c r="I461" s="30">
        <f>+G461-F461</f>
        <v>-234412</v>
      </c>
      <c r="J461" s="313" t="s">
        <v>11</v>
      </c>
      <c r="K461" s="116"/>
      <c r="L461" s="28" t="s">
        <v>6</v>
      </c>
      <c r="M461" s="28"/>
      <c r="N461" s="11" t="str">
        <f>+E461</f>
        <v>こども家庭課</v>
      </c>
      <c r="O461" s="11">
        <f>G461-K461</f>
        <v>13068091</v>
      </c>
    </row>
    <row r="462" spans="1:15" ht="15" customHeight="1">
      <c r="A462" s="316"/>
      <c r="B462" s="330"/>
      <c r="C462" s="320"/>
      <c r="D462" s="320"/>
      <c r="E462" s="324"/>
      <c r="F462" s="97">
        <v>8821356</v>
      </c>
      <c r="G462" s="97">
        <v>8661779</v>
      </c>
      <c r="H462" s="97"/>
      <c r="I462" s="36">
        <f t="shared" ref="I462:I476" si="186">+G462-F462</f>
        <v>-159577</v>
      </c>
      <c r="J462" s="314"/>
      <c r="K462" s="117"/>
      <c r="L462" s="28" t="s">
        <v>7</v>
      </c>
      <c r="M462" s="28"/>
      <c r="N462" s="11" t="str">
        <f>+E461</f>
        <v>こども家庭課</v>
      </c>
    </row>
    <row r="463" spans="1:15" ht="15" customHeight="1">
      <c r="A463" s="315">
        <v>108</v>
      </c>
      <c r="B463" s="329" t="s">
        <v>233</v>
      </c>
      <c r="C463" s="319" t="s">
        <v>479</v>
      </c>
      <c r="D463" s="319" t="s">
        <v>184</v>
      </c>
      <c r="E463" s="323" t="s">
        <v>18</v>
      </c>
      <c r="F463" s="95">
        <v>2099902</v>
      </c>
      <c r="G463" s="95">
        <v>2103833</v>
      </c>
      <c r="H463" s="95"/>
      <c r="I463" s="30">
        <f t="shared" si="186"/>
        <v>3931</v>
      </c>
      <c r="J463" s="313" t="s">
        <v>11</v>
      </c>
      <c r="K463" s="116"/>
      <c r="L463" s="28" t="s">
        <v>6</v>
      </c>
      <c r="M463" s="28"/>
      <c r="N463" s="11" t="str">
        <f>+E463</f>
        <v>こども家庭課</v>
      </c>
      <c r="O463" s="11">
        <f>G463-K463</f>
        <v>2103833</v>
      </c>
    </row>
    <row r="464" spans="1:15" ht="15" customHeight="1">
      <c r="A464" s="316"/>
      <c r="B464" s="330"/>
      <c r="C464" s="320"/>
      <c r="D464" s="320"/>
      <c r="E464" s="324"/>
      <c r="F464" s="104">
        <v>1058754</v>
      </c>
      <c r="G464" s="104">
        <v>1060709</v>
      </c>
      <c r="H464" s="104"/>
      <c r="I464" s="31">
        <f t="shared" si="186"/>
        <v>1955</v>
      </c>
      <c r="J464" s="314"/>
      <c r="K464" s="117"/>
      <c r="L464" s="28" t="s">
        <v>7</v>
      </c>
      <c r="M464" s="28"/>
      <c r="N464" s="11" t="str">
        <f>+E463</f>
        <v>こども家庭課</v>
      </c>
    </row>
    <row r="465" spans="1:15" ht="15" customHeight="1">
      <c r="A465" s="315">
        <v>109</v>
      </c>
      <c r="B465" s="329" t="s">
        <v>233</v>
      </c>
      <c r="C465" s="319" t="s">
        <v>319</v>
      </c>
      <c r="D465" s="319" t="s">
        <v>234</v>
      </c>
      <c r="E465" s="323" t="s">
        <v>18</v>
      </c>
      <c r="F465" s="95">
        <v>46205</v>
      </c>
      <c r="G465" s="95">
        <v>47385</v>
      </c>
      <c r="H465" s="95"/>
      <c r="I465" s="30">
        <f t="shared" si="186"/>
        <v>1180</v>
      </c>
      <c r="J465" s="313" t="s">
        <v>11</v>
      </c>
      <c r="K465" s="116"/>
      <c r="L465" s="28" t="s">
        <v>6</v>
      </c>
      <c r="M465" s="28"/>
      <c r="N465" s="11" t="str">
        <f>+E465</f>
        <v>こども家庭課</v>
      </c>
      <c r="O465" s="11">
        <f>G465-K465</f>
        <v>47385</v>
      </c>
    </row>
    <row r="466" spans="1:15" ht="15" customHeight="1">
      <c r="A466" s="316"/>
      <c r="B466" s="330"/>
      <c r="C466" s="320"/>
      <c r="D466" s="333"/>
      <c r="E466" s="324"/>
      <c r="F466" s="97">
        <v>17527</v>
      </c>
      <c r="G466" s="97">
        <v>14348</v>
      </c>
      <c r="H466" s="97"/>
      <c r="I466" s="36">
        <f t="shared" si="186"/>
        <v>-3179</v>
      </c>
      <c r="J466" s="314"/>
      <c r="K466" s="117"/>
      <c r="L466" s="28" t="s">
        <v>7</v>
      </c>
      <c r="M466" s="28"/>
      <c r="N466" s="11" t="str">
        <f>+E465</f>
        <v>こども家庭課</v>
      </c>
    </row>
    <row r="467" spans="1:15" ht="15" customHeight="1">
      <c r="A467" s="315">
        <v>110</v>
      </c>
      <c r="B467" s="329" t="s">
        <v>233</v>
      </c>
      <c r="C467" s="325" t="s">
        <v>29</v>
      </c>
      <c r="D467" s="344" t="s">
        <v>29</v>
      </c>
      <c r="E467" s="357" t="s">
        <v>18</v>
      </c>
      <c r="F467" s="95">
        <v>478738</v>
      </c>
      <c r="G467" s="95">
        <v>510210</v>
      </c>
      <c r="H467" s="95"/>
      <c r="I467" s="30">
        <f t="shared" si="186"/>
        <v>31472</v>
      </c>
      <c r="J467" s="321" t="s">
        <v>11</v>
      </c>
      <c r="K467" s="116"/>
      <c r="L467" s="28" t="s">
        <v>6</v>
      </c>
      <c r="M467" s="28"/>
      <c r="N467" s="11" t="str">
        <f>+E467</f>
        <v>こども家庭課</v>
      </c>
      <c r="O467" s="11">
        <f>G467-K467</f>
        <v>510210</v>
      </c>
    </row>
    <row r="468" spans="1:15" ht="15" customHeight="1">
      <c r="A468" s="316"/>
      <c r="B468" s="330"/>
      <c r="C468" s="326"/>
      <c r="D468" s="344"/>
      <c r="E468" s="358"/>
      <c r="F468" s="97">
        <v>168623</v>
      </c>
      <c r="G468" s="97">
        <v>153939</v>
      </c>
      <c r="H468" s="97"/>
      <c r="I468" s="31">
        <f t="shared" si="186"/>
        <v>-14684</v>
      </c>
      <c r="J468" s="322"/>
      <c r="K468" s="117"/>
      <c r="L468" s="28" t="s">
        <v>7</v>
      </c>
      <c r="M468" s="28"/>
      <c r="N468" s="11" t="str">
        <f>+E467</f>
        <v>こども家庭課</v>
      </c>
    </row>
    <row r="469" spans="1:15" ht="15" customHeight="1">
      <c r="A469" s="315">
        <v>111</v>
      </c>
      <c r="B469" s="329" t="s">
        <v>233</v>
      </c>
      <c r="C469" s="319" t="s">
        <v>320</v>
      </c>
      <c r="D469" s="319" t="s">
        <v>283</v>
      </c>
      <c r="E469" s="323" t="s">
        <v>18</v>
      </c>
      <c r="F469" s="95">
        <v>24696</v>
      </c>
      <c r="G469" s="95">
        <v>21893</v>
      </c>
      <c r="H469" s="95"/>
      <c r="I469" s="30">
        <f t="shared" ref="I469:I470" si="187">+G469-F469</f>
        <v>-2803</v>
      </c>
      <c r="J469" s="313" t="s">
        <v>11</v>
      </c>
      <c r="K469" s="116"/>
      <c r="L469" s="28" t="s">
        <v>6</v>
      </c>
      <c r="M469" s="28"/>
      <c r="N469" s="11" t="str">
        <f>+E469</f>
        <v>こども家庭課</v>
      </c>
      <c r="O469" s="11">
        <f>G469-K469</f>
        <v>21893</v>
      </c>
    </row>
    <row r="470" spans="1:15" ht="15" customHeight="1">
      <c r="A470" s="316"/>
      <c r="B470" s="330"/>
      <c r="C470" s="320" t="s">
        <v>297</v>
      </c>
      <c r="D470" s="320"/>
      <c r="E470" s="324"/>
      <c r="F470" s="96">
        <v>24696</v>
      </c>
      <c r="G470" s="96">
        <v>21893</v>
      </c>
      <c r="H470" s="96"/>
      <c r="I470" s="36">
        <f t="shared" si="187"/>
        <v>-2803</v>
      </c>
      <c r="J470" s="314"/>
      <c r="K470" s="117"/>
      <c r="L470" s="28" t="s">
        <v>7</v>
      </c>
      <c r="M470" s="28"/>
      <c r="N470" s="11" t="str">
        <f>+E469</f>
        <v>こども家庭課</v>
      </c>
    </row>
    <row r="471" spans="1:15" ht="15" customHeight="1">
      <c r="A471" s="315">
        <v>112</v>
      </c>
      <c r="B471" s="329" t="s">
        <v>233</v>
      </c>
      <c r="C471" s="319" t="s">
        <v>321</v>
      </c>
      <c r="D471" s="333" t="s">
        <v>20</v>
      </c>
      <c r="E471" s="323" t="s">
        <v>18</v>
      </c>
      <c r="F471" s="95">
        <v>106992</v>
      </c>
      <c r="G471" s="95">
        <v>109544</v>
      </c>
      <c r="H471" s="95"/>
      <c r="I471" s="30">
        <f t="shared" si="186"/>
        <v>2552</v>
      </c>
      <c r="J471" s="313" t="s">
        <v>11</v>
      </c>
      <c r="K471" s="116"/>
      <c r="L471" s="28" t="s">
        <v>6</v>
      </c>
      <c r="M471" s="28"/>
      <c r="N471" s="11" t="str">
        <f>+E471</f>
        <v>こども家庭課</v>
      </c>
      <c r="O471" s="11">
        <f>G471-K471</f>
        <v>109544</v>
      </c>
    </row>
    <row r="472" spans="1:15" ht="15" customHeight="1">
      <c r="A472" s="316"/>
      <c r="B472" s="330"/>
      <c r="C472" s="320"/>
      <c r="D472" s="320"/>
      <c r="E472" s="324"/>
      <c r="F472" s="104">
        <v>85452</v>
      </c>
      <c r="G472" s="104">
        <v>87926</v>
      </c>
      <c r="H472" s="104"/>
      <c r="I472" s="31">
        <f t="shared" si="186"/>
        <v>2474</v>
      </c>
      <c r="J472" s="314"/>
      <c r="K472" s="117"/>
      <c r="L472" s="28" t="s">
        <v>7</v>
      </c>
      <c r="M472" s="28"/>
      <c r="N472" s="11" t="str">
        <f>+E471</f>
        <v>こども家庭課</v>
      </c>
    </row>
    <row r="473" spans="1:15" ht="15" customHeight="1">
      <c r="A473" s="315">
        <v>113</v>
      </c>
      <c r="B473" s="329" t="s">
        <v>233</v>
      </c>
      <c r="C473" s="319" t="s">
        <v>322</v>
      </c>
      <c r="D473" s="319" t="s">
        <v>21</v>
      </c>
      <c r="E473" s="323" t="s">
        <v>18</v>
      </c>
      <c r="F473" s="95">
        <v>14418</v>
      </c>
      <c r="G473" s="95">
        <v>14413</v>
      </c>
      <c r="H473" s="95"/>
      <c r="I473" s="30">
        <f t="shared" si="186"/>
        <v>-5</v>
      </c>
      <c r="J473" s="313" t="s">
        <v>11</v>
      </c>
      <c r="K473" s="116"/>
      <c r="L473" s="28" t="s">
        <v>6</v>
      </c>
      <c r="M473" s="28"/>
      <c r="N473" s="11" t="str">
        <f>+E473</f>
        <v>こども家庭課</v>
      </c>
      <c r="O473" s="11">
        <f>G473-K473</f>
        <v>14413</v>
      </c>
    </row>
    <row r="474" spans="1:15" ht="15" customHeight="1">
      <c r="A474" s="316"/>
      <c r="B474" s="330"/>
      <c r="C474" s="320"/>
      <c r="D474" s="320"/>
      <c r="E474" s="324"/>
      <c r="F474" s="97">
        <v>8396</v>
      </c>
      <c r="G474" s="97">
        <v>8695</v>
      </c>
      <c r="H474" s="97"/>
      <c r="I474" s="36">
        <f t="shared" si="186"/>
        <v>299</v>
      </c>
      <c r="J474" s="314"/>
      <c r="K474" s="117"/>
      <c r="L474" s="28" t="s">
        <v>7</v>
      </c>
      <c r="M474" s="28"/>
      <c r="N474" s="11" t="str">
        <f>+E473</f>
        <v>こども家庭課</v>
      </c>
    </row>
    <row r="475" spans="1:15" ht="15" customHeight="1">
      <c r="A475" s="315">
        <v>114</v>
      </c>
      <c r="B475" s="329" t="s">
        <v>233</v>
      </c>
      <c r="C475" s="319" t="s">
        <v>323</v>
      </c>
      <c r="D475" s="319" t="s">
        <v>22</v>
      </c>
      <c r="E475" s="323" t="s">
        <v>18</v>
      </c>
      <c r="F475" s="95">
        <v>3928</v>
      </c>
      <c r="G475" s="95">
        <v>3928</v>
      </c>
      <c r="H475" s="95"/>
      <c r="I475" s="30">
        <f t="shared" si="186"/>
        <v>0</v>
      </c>
      <c r="J475" s="313" t="s">
        <v>11</v>
      </c>
      <c r="K475" s="116"/>
      <c r="L475" s="28" t="s">
        <v>6</v>
      </c>
      <c r="M475" s="28"/>
      <c r="N475" s="11" t="str">
        <f>+E475</f>
        <v>こども家庭課</v>
      </c>
      <c r="O475" s="11">
        <f>G475-K475</f>
        <v>3928</v>
      </c>
    </row>
    <row r="476" spans="1:15" ht="15" customHeight="1">
      <c r="A476" s="316"/>
      <c r="B476" s="330"/>
      <c r="C476" s="320"/>
      <c r="D476" s="320"/>
      <c r="E476" s="324"/>
      <c r="F476" s="111">
        <v>3928</v>
      </c>
      <c r="G476" s="111">
        <v>3928</v>
      </c>
      <c r="H476" s="111"/>
      <c r="I476" s="31">
        <f t="shared" si="186"/>
        <v>0</v>
      </c>
      <c r="J476" s="314"/>
      <c r="K476" s="117"/>
      <c r="L476" s="28" t="s">
        <v>7</v>
      </c>
      <c r="M476" s="28"/>
      <c r="N476" s="11" t="str">
        <f>+E475</f>
        <v>こども家庭課</v>
      </c>
    </row>
    <row r="477" spans="1:15" ht="15" customHeight="1">
      <c r="A477" s="315">
        <v>115</v>
      </c>
      <c r="B477" s="329" t="s">
        <v>233</v>
      </c>
      <c r="C477" s="319" t="s">
        <v>445</v>
      </c>
      <c r="D477" s="319" t="s">
        <v>446</v>
      </c>
      <c r="E477" s="323" t="s">
        <v>18</v>
      </c>
      <c r="F477" s="113">
        <v>23091</v>
      </c>
      <c r="G477" s="113">
        <v>24763</v>
      </c>
      <c r="H477" s="113"/>
      <c r="I477" s="30">
        <f t="shared" ref="I477:I478" si="188">+G477-F477</f>
        <v>1672</v>
      </c>
      <c r="J477" s="313" t="s">
        <v>11</v>
      </c>
      <c r="K477" s="116"/>
      <c r="L477" s="28" t="s">
        <v>6</v>
      </c>
      <c r="M477" s="28"/>
      <c r="N477" s="11" t="str">
        <f>+E477</f>
        <v>こども家庭課</v>
      </c>
      <c r="O477" s="11">
        <f>G477-K477</f>
        <v>24763</v>
      </c>
    </row>
    <row r="478" spans="1:15" ht="15" customHeight="1">
      <c r="A478" s="316"/>
      <c r="B478" s="330"/>
      <c r="C478" s="320"/>
      <c r="D478" s="320"/>
      <c r="E478" s="324"/>
      <c r="F478" s="96">
        <v>15591</v>
      </c>
      <c r="G478" s="96">
        <v>17263</v>
      </c>
      <c r="H478" s="96"/>
      <c r="I478" s="31">
        <f t="shared" si="188"/>
        <v>1672</v>
      </c>
      <c r="J478" s="314"/>
      <c r="K478" s="117"/>
      <c r="L478" s="28" t="s">
        <v>7</v>
      </c>
      <c r="M478" s="28"/>
      <c r="N478" s="11" t="str">
        <f>+E477</f>
        <v>こども家庭課</v>
      </c>
    </row>
    <row r="479" spans="1:15" ht="15" customHeight="1">
      <c r="A479" s="315">
        <v>116</v>
      </c>
      <c r="B479" s="329" t="s">
        <v>198</v>
      </c>
      <c r="C479" s="319" t="s">
        <v>385</v>
      </c>
      <c r="D479" s="319" t="s">
        <v>441</v>
      </c>
      <c r="E479" s="323" t="s">
        <v>18</v>
      </c>
      <c r="F479" s="95">
        <v>2532</v>
      </c>
      <c r="G479" s="95">
        <v>20610</v>
      </c>
      <c r="H479" s="95"/>
      <c r="I479" s="30">
        <f>+G479-F479</f>
        <v>18078</v>
      </c>
      <c r="J479" s="313" t="s">
        <v>11</v>
      </c>
      <c r="K479" s="116"/>
      <c r="L479" s="28" t="s">
        <v>6</v>
      </c>
      <c r="M479" s="28"/>
      <c r="N479" s="11" t="str">
        <f>+E479</f>
        <v>こども家庭課</v>
      </c>
      <c r="O479" s="11">
        <f>G479-K479</f>
        <v>20610</v>
      </c>
    </row>
    <row r="480" spans="1:15" ht="15" customHeight="1">
      <c r="A480" s="316"/>
      <c r="B480" s="330"/>
      <c r="C480" s="320"/>
      <c r="D480" s="320"/>
      <c r="E480" s="324"/>
      <c r="F480" s="96">
        <v>1376</v>
      </c>
      <c r="G480" s="96">
        <v>12343</v>
      </c>
      <c r="H480" s="96"/>
      <c r="I480" s="31">
        <f>+G480-F480</f>
        <v>10967</v>
      </c>
      <c r="J480" s="314"/>
      <c r="K480" s="117"/>
      <c r="L480" s="28" t="s">
        <v>7</v>
      </c>
      <c r="M480" s="28"/>
      <c r="N480" s="11" t="str">
        <f>+E479</f>
        <v>こども家庭課</v>
      </c>
    </row>
    <row r="481" spans="1:15" ht="15" customHeight="1">
      <c r="A481" s="315">
        <v>117</v>
      </c>
      <c r="B481" s="329" t="s">
        <v>198</v>
      </c>
      <c r="C481" s="345" t="s">
        <v>80</v>
      </c>
      <c r="D481" s="319" t="s">
        <v>274</v>
      </c>
      <c r="E481" s="323" t="s">
        <v>18</v>
      </c>
      <c r="F481" s="95">
        <v>67605</v>
      </c>
      <c r="G481" s="95">
        <v>41556</v>
      </c>
      <c r="H481" s="95"/>
      <c r="I481" s="29">
        <f t="shared" ref="I481:I482" si="189">+G481-F481</f>
        <v>-26049</v>
      </c>
      <c r="J481" s="313" t="s">
        <v>11</v>
      </c>
      <c r="K481" s="116"/>
      <c r="L481" s="28" t="s">
        <v>6</v>
      </c>
      <c r="M481" s="28"/>
      <c r="N481" s="11" t="str">
        <f>+E481</f>
        <v>こども家庭課</v>
      </c>
      <c r="O481" s="11">
        <f>G481-K481</f>
        <v>41556</v>
      </c>
    </row>
    <row r="482" spans="1:15" ht="15" customHeight="1">
      <c r="A482" s="316"/>
      <c r="B482" s="330"/>
      <c r="C482" s="346"/>
      <c r="D482" s="320"/>
      <c r="E482" s="324"/>
      <c r="F482" s="97">
        <v>39373</v>
      </c>
      <c r="G482" s="97">
        <v>13852</v>
      </c>
      <c r="H482" s="97"/>
      <c r="I482" s="36">
        <f t="shared" si="189"/>
        <v>-25521</v>
      </c>
      <c r="J482" s="314"/>
      <c r="K482" s="117"/>
      <c r="L482" s="28" t="s">
        <v>7</v>
      </c>
      <c r="M482" s="28"/>
      <c r="N482" s="11" t="str">
        <f>+E481</f>
        <v>こども家庭課</v>
      </c>
    </row>
    <row r="483" spans="1:15" ht="15" customHeight="1">
      <c r="A483" s="315">
        <v>118</v>
      </c>
      <c r="B483" s="329" t="s">
        <v>198</v>
      </c>
      <c r="C483" s="345" t="s">
        <v>80</v>
      </c>
      <c r="D483" s="319" t="s">
        <v>275</v>
      </c>
      <c r="E483" s="323" t="s">
        <v>18</v>
      </c>
      <c r="F483" s="95">
        <v>20876</v>
      </c>
      <c r="G483" s="95">
        <v>4195</v>
      </c>
      <c r="H483" s="95"/>
      <c r="I483" s="29">
        <f>G483-F483</f>
        <v>-16681</v>
      </c>
      <c r="J483" s="313" t="s">
        <v>11</v>
      </c>
      <c r="K483" s="116"/>
      <c r="L483" s="28" t="s">
        <v>6</v>
      </c>
      <c r="M483" s="28"/>
      <c r="N483" s="11" t="str">
        <f>+E483</f>
        <v>こども家庭課</v>
      </c>
      <c r="O483" s="11">
        <f>G483-K483</f>
        <v>4195</v>
      </c>
    </row>
    <row r="484" spans="1:15" ht="15" customHeight="1">
      <c r="A484" s="316"/>
      <c r="B484" s="330"/>
      <c r="C484" s="346"/>
      <c r="D484" s="320"/>
      <c r="E484" s="324"/>
      <c r="F484" s="97">
        <v>16738</v>
      </c>
      <c r="G484" s="97">
        <v>4195</v>
      </c>
      <c r="H484" s="97"/>
      <c r="I484" s="36">
        <f>G484-F484</f>
        <v>-12543</v>
      </c>
      <c r="J484" s="314"/>
      <c r="K484" s="117"/>
      <c r="L484" s="28" t="s">
        <v>7</v>
      </c>
      <c r="M484" s="28"/>
      <c r="N484" s="11" t="str">
        <f>+E483</f>
        <v>こども家庭課</v>
      </c>
    </row>
    <row r="485" spans="1:15" ht="15" customHeight="1">
      <c r="A485" s="315">
        <v>119</v>
      </c>
      <c r="B485" s="329" t="s">
        <v>233</v>
      </c>
      <c r="C485" s="345" t="s">
        <v>86</v>
      </c>
      <c r="D485" s="319" t="s">
        <v>23</v>
      </c>
      <c r="E485" s="323" t="s">
        <v>18</v>
      </c>
      <c r="F485" s="95">
        <v>383</v>
      </c>
      <c r="G485" s="95">
        <v>370</v>
      </c>
      <c r="H485" s="95"/>
      <c r="I485" s="30">
        <f>+G485-F485</f>
        <v>-13</v>
      </c>
      <c r="J485" s="313" t="s">
        <v>11</v>
      </c>
      <c r="K485" s="116"/>
      <c r="L485" s="28" t="s">
        <v>6</v>
      </c>
      <c r="M485" s="28"/>
      <c r="N485" s="11" t="str">
        <f>+E485</f>
        <v>こども家庭課</v>
      </c>
      <c r="O485" s="11">
        <f>G485-K485</f>
        <v>370</v>
      </c>
    </row>
    <row r="486" spans="1:15" ht="15" customHeight="1">
      <c r="A486" s="316"/>
      <c r="B486" s="330"/>
      <c r="C486" s="346"/>
      <c r="D486" s="320"/>
      <c r="E486" s="324"/>
      <c r="F486" s="97">
        <v>383</v>
      </c>
      <c r="G486" s="97">
        <v>370</v>
      </c>
      <c r="H486" s="97"/>
      <c r="I486" s="31">
        <f>+G486-F486</f>
        <v>-13</v>
      </c>
      <c r="J486" s="314"/>
      <c r="K486" s="117"/>
      <c r="L486" s="28" t="s">
        <v>7</v>
      </c>
      <c r="M486" s="28"/>
      <c r="N486" s="11" t="str">
        <f>+E485</f>
        <v>こども家庭課</v>
      </c>
    </row>
    <row r="487" spans="1:15" ht="15" customHeight="1">
      <c r="A487" s="361" t="s">
        <v>146</v>
      </c>
      <c r="B487" s="332" t="s">
        <v>198</v>
      </c>
      <c r="C487" s="333" t="s">
        <v>599</v>
      </c>
      <c r="D487" s="333" t="s">
        <v>599</v>
      </c>
      <c r="E487" s="323" t="s">
        <v>574</v>
      </c>
      <c r="F487" s="95">
        <v>121444</v>
      </c>
      <c r="G487" s="95">
        <v>0</v>
      </c>
      <c r="H487" s="95"/>
      <c r="I487" s="30">
        <f>+G487-F487</f>
        <v>-121444</v>
      </c>
      <c r="J487" s="313" t="s">
        <v>11</v>
      </c>
      <c r="K487" s="116"/>
      <c r="L487" s="28" t="s">
        <v>6</v>
      </c>
      <c r="M487" s="28"/>
      <c r="N487" s="11" t="str">
        <f>+E487</f>
        <v>経理課</v>
      </c>
      <c r="O487" s="11">
        <f>G487-K487</f>
        <v>0</v>
      </c>
    </row>
    <row r="488" spans="1:15" ht="15" customHeight="1">
      <c r="A488" s="316"/>
      <c r="B488" s="330"/>
      <c r="C488" s="320"/>
      <c r="D488" s="320"/>
      <c r="E488" s="324"/>
      <c r="F488" s="106">
        <v>121444</v>
      </c>
      <c r="G488" s="106">
        <v>0</v>
      </c>
      <c r="H488" s="106"/>
      <c r="I488" s="31">
        <f>+G488-F488</f>
        <v>-121444</v>
      </c>
      <c r="J488" s="314"/>
      <c r="K488" s="117"/>
      <c r="L488" s="28" t="s">
        <v>7</v>
      </c>
      <c r="M488" s="28"/>
      <c r="N488" s="11" t="str">
        <f>+E487</f>
        <v>経理課</v>
      </c>
    </row>
    <row r="489" spans="1:15" ht="15" customHeight="1">
      <c r="A489" s="338" t="s">
        <v>134</v>
      </c>
      <c r="B489" s="339"/>
      <c r="C489" s="339"/>
      <c r="D489" s="339"/>
      <c r="E489" s="340"/>
      <c r="F489" s="95">
        <f>SUMIF($L$461:$L$488,$L489,F461:F488)</f>
        <v>16313313</v>
      </c>
      <c r="G489" s="95">
        <f>SUMIF($L$461:$L$488,$L489,G461:G488)</f>
        <v>15970791</v>
      </c>
      <c r="H489" s="95">
        <f>SUMIF($L$461:$L$488,$L489,H461:H488)</f>
        <v>0</v>
      </c>
      <c r="I489" s="29">
        <f>SUMIF($L$461:$L$488,$L489,I461:I488)</f>
        <v>-342522</v>
      </c>
      <c r="J489" s="313" t="s">
        <v>14</v>
      </c>
      <c r="K489" s="33">
        <f>SUMIF($L$461:$L$488,$L489,K461:K488)</f>
        <v>0</v>
      </c>
      <c r="L489" s="28" t="s">
        <v>6</v>
      </c>
      <c r="M489" s="28"/>
      <c r="N489" s="11">
        <f>+E489</f>
        <v>0</v>
      </c>
      <c r="O489" s="11">
        <f>G489-K489</f>
        <v>15970791</v>
      </c>
    </row>
    <row r="490" spans="1:15" ht="15" customHeight="1">
      <c r="A490" s="341"/>
      <c r="B490" s="342"/>
      <c r="C490" s="342"/>
      <c r="D490" s="342"/>
      <c r="E490" s="343"/>
      <c r="F490" s="104">
        <f>SUMIF($L$461:$L$488,$L490,F461:F488)</f>
        <v>10383637</v>
      </c>
      <c r="G490" s="104">
        <f>SUMIF($L$461:$L$488,$L490,G461:G488)</f>
        <v>10061240</v>
      </c>
      <c r="H490" s="104">
        <f>SUMIF($L$461:$L$488,$L490,H461:H488)</f>
        <v>0</v>
      </c>
      <c r="I490" s="31">
        <f>SUMIF($L$461:$L$488,$L490,I461:I488)</f>
        <v>-322397</v>
      </c>
      <c r="J490" s="314"/>
      <c r="K490" s="34">
        <f>SUMIF($L$461:$L$488,$L490,K461:K488)</f>
        <v>0</v>
      </c>
      <c r="L490" s="28" t="s">
        <v>7</v>
      </c>
      <c r="M490" s="28"/>
      <c r="N490" s="11">
        <f>+E489</f>
        <v>0</v>
      </c>
    </row>
    <row r="491" spans="1:15" ht="15" customHeight="1">
      <c r="A491" s="315">
        <v>120</v>
      </c>
      <c r="B491" s="317" t="s">
        <v>235</v>
      </c>
      <c r="C491" s="319" t="s">
        <v>258</v>
      </c>
      <c r="D491" s="366" t="s">
        <v>261</v>
      </c>
      <c r="E491" s="323" t="s">
        <v>36</v>
      </c>
      <c r="F491" s="95">
        <v>2630562</v>
      </c>
      <c r="G491" s="95">
        <v>2604754</v>
      </c>
      <c r="H491" s="95"/>
      <c r="I491" s="30">
        <f>+G491-F491</f>
        <v>-25808</v>
      </c>
      <c r="J491" s="313" t="s">
        <v>11</v>
      </c>
      <c r="K491" s="116"/>
      <c r="L491" s="28" t="s">
        <v>6</v>
      </c>
      <c r="M491" s="28"/>
      <c r="N491" s="11" t="str">
        <f>+E491</f>
        <v>管理課</v>
      </c>
      <c r="O491" s="11">
        <f>G491-K491</f>
        <v>2604754</v>
      </c>
    </row>
    <row r="492" spans="1:15" ht="15" customHeight="1">
      <c r="A492" s="316"/>
      <c r="B492" s="318"/>
      <c r="C492" s="320"/>
      <c r="D492" s="367"/>
      <c r="E492" s="324"/>
      <c r="F492" s="104">
        <v>2550315</v>
      </c>
      <c r="G492" s="104">
        <v>2526440</v>
      </c>
      <c r="H492" s="104"/>
      <c r="I492" s="31">
        <f>+G492-F492</f>
        <v>-23875</v>
      </c>
      <c r="J492" s="314"/>
      <c r="K492" s="37"/>
      <c r="L492" s="70" t="s">
        <v>7</v>
      </c>
      <c r="M492" s="70"/>
      <c r="N492" s="11" t="str">
        <f>+E491</f>
        <v>管理課</v>
      </c>
    </row>
    <row r="493" spans="1:15" ht="15" customHeight="1">
      <c r="A493" s="315">
        <v>121</v>
      </c>
      <c r="B493" s="317" t="s">
        <v>235</v>
      </c>
      <c r="C493" s="319" t="s">
        <v>279</v>
      </c>
      <c r="D493" s="366" t="s">
        <v>311</v>
      </c>
      <c r="E493" s="323" t="s">
        <v>36</v>
      </c>
      <c r="F493" s="95">
        <v>65272</v>
      </c>
      <c r="G493" s="95">
        <v>66160</v>
      </c>
      <c r="H493" s="95"/>
      <c r="I493" s="30">
        <f t="shared" ref="I493:I494" si="190">+G493-F493</f>
        <v>888</v>
      </c>
      <c r="J493" s="313" t="s">
        <v>11</v>
      </c>
      <c r="K493" s="116"/>
      <c r="L493" s="28" t="s">
        <v>6</v>
      </c>
      <c r="M493" s="28"/>
      <c r="N493" s="11" t="str">
        <f>+E493</f>
        <v>管理課</v>
      </c>
      <c r="O493" s="11">
        <f>G493-K493</f>
        <v>66160</v>
      </c>
    </row>
    <row r="494" spans="1:15" ht="15" customHeight="1">
      <c r="A494" s="316"/>
      <c r="B494" s="318"/>
      <c r="C494" s="320"/>
      <c r="D494" s="367"/>
      <c r="E494" s="324"/>
      <c r="F494" s="97">
        <v>65272</v>
      </c>
      <c r="G494" s="97">
        <v>66160</v>
      </c>
      <c r="H494" s="97"/>
      <c r="I494" s="31">
        <f t="shared" si="190"/>
        <v>888</v>
      </c>
      <c r="J494" s="314"/>
      <c r="K494" s="37"/>
      <c r="L494" s="28" t="s">
        <v>7</v>
      </c>
      <c r="M494" s="28"/>
      <c r="N494" s="11" t="str">
        <f>+E493</f>
        <v>管理課</v>
      </c>
    </row>
    <row r="495" spans="1:15" ht="15" customHeight="1">
      <c r="A495" s="347"/>
      <c r="B495" s="317" t="s">
        <v>235</v>
      </c>
      <c r="C495" s="319" t="s">
        <v>166</v>
      </c>
      <c r="D495" s="366" t="s">
        <v>166</v>
      </c>
      <c r="E495" s="323" t="s">
        <v>36</v>
      </c>
      <c r="F495" s="95">
        <v>747886</v>
      </c>
      <c r="G495" s="95">
        <v>0</v>
      </c>
      <c r="H495" s="95"/>
      <c r="I495" s="30">
        <f>+G495-F495</f>
        <v>-747886</v>
      </c>
      <c r="J495" s="313" t="s">
        <v>11</v>
      </c>
      <c r="K495" s="116"/>
      <c r="L495" s="28" t="s">
        <v>6</v>
      </c>
      <c r="M495" s="28"/>
      <c r="N495" s="11" t="str">
        <f>+E495</f>
        <v>管理課</v>
      </c>
      <c r="O495" s="11">
        <f>G495-K495</f>
        <v>0</v>
      </c>
    </row>
    <row r="496" spans="1:15" ht="15" customHeight="1">
      <c r="A496" s="348"/>
      <c r="B496" s="318"/>
      <c r="C496" s="320"/>
      <c r="D496" s="367"/>
      <c r="E496" s="324"/>
      <c r="F496" s="104">
        <v>538443</v>
      </c>
      <c r="G496" s="104">
        <v>0</v>
      </c>
      <c r="H496" s="104"/>
      <c r="I496" s="31">
        <f>+G496-F496</f>
        <v>-538443</v>
      </c>
      <c r="J496" s="314"/>
      <c r="K496" s="37"/>
      <c r="L496" s="28" t="s">
        <v>7</v>
      </c>
      <c r="M496" s="28"/>
      <c r="N496" s="11" t="str">
        <f>+E495</f>
        <v>管理課</v>
      </c>
    </row>
    <row r="497" spans="1:15" ht="15" customHeight="1">
      <c r="A497" s="315">
        <v>125</v>
      </c>
      <c r="B497" s="317" t="s">
        <v>151</v>
      </c>
      <c r="C497" s="319" t="s">
        <v>747</v>
      </c>
      <c r="D497" s="366" t="s">
        <v>746</v>
      </c>
      <c r="E497" s="323" t="s">
        <v>36</v>
      </c>
      <c r="F497" s="95">
        <v>0</v>
      </c>
      <c r="G497" s="95">
        <v>477515</v>
      </c>
      <c r="H497" s="95"/>
      <c r="I497" s="30">
        <f>+G497-F497</f>
        <v>477515</v>
      </c>
      <c r="J497" s="313" t="s">
        <v>11</v>
      </c>
      <c r="K497" s="116"/>
      <c r="L497" s="28" t="s">
        <v>6</v>
      </c>
      <c r="M497" s="28"/>
      <c r="N497" s="11" t="str">
        <f>+E497</f>
        <v>管理課</v>
      </c>
      <c r="O497" s="11">
        <f>G497-K497</f>
        <v>477515</v>
      </c>
    </row>
    <row r="498" spans="1:15" ht="15" customHeight="1">
      <c r="A498" s="316"/>
      <c r="B498" s="318"/>
      <c r="C498" s="320"/>
      <c r="D498" s="367"/>
      <c r="E498" s="324"/>
      <c r="F498" s="104">
        <v>0</v>
      </c>
      <c r="G498" s="104">
        <v>472515</v>
      </c>
      <c r="H498" s="104"/>
      <c r="I498" s="31">
        <f>+G498-F498</f>
        <v>472515</v>
      </c>
      <c r="J498" s="314"/>
      <c r="K498" s="37"/>
      <c r="L498" s="28" t="s">
        <v>7</v>
      </c>
      <c r="M498" s="28"/>
      <c r="N498" s="11" t="str">
        <f>+E497</f>
        <v>管理課</v>
      </c>
    </row>
    <row r="499" spans="1:15" ht="15" customHeight="1">
      <c r="A499" s="315">
        <v>126</v>
      </c>
      <c r="B499" s="317" t="s">
        <v>151</v>
      </c>
      <c r="C499" s="319" t="s">
        <v>568</v>
      </c>
      <c r="D499" s="366" t="s">
        <v>552</v>
      </c>
      <c r="E499" s="323" t="s">
        <v>36</v>
      </c>
      <c r="F499" s="95">
        <v>2393</v>
      </c>
      <c r="G499" s="95">
        <v>1603</v>
      </c>
      <c r="H499" s="95"/>
      <c r="I499" s="30">
        <f t="shared" ref="I499:I500" si="191">+G499-F499</f>
        <v>-790</v>
      </c>
      <c r="J499" s="313" t="s">
        <v>11</v>
      </c>
      <c r="K499" s="116"/>
      <c r="L499" s="28" t="s">
        <v>6</v>
      </c>
      <c r="M499" s="28"/>
      <c r="N499" s="11" t="str">
        <f>+E499</f>
        <v>管理課</v>
      </c>
      <c r="O499" s="11">
        <f>G499-K499</f>
        <v>1603</v>
      </c>
    </row>
    <row r="500" spans="1:15" ht="15" customHeight="1">
      <c r="A500" s="316"/>
      <c r="B500" s="318"/>
      <c r="C500" s="320"/>
      <c r="D500" s="367"/>
      <c r="E500" s="324"/>
      <c r="F500" s="104">
        <v>1218</v>
      </c>
      <c r="G500" s="104">
        <v>802</v>
      </c>
      <c r="H500" s="104"/>
      <c r="I500" s="31">
        <f t="shared" si="191"/>
        <v>-416</v>
      </c>
      <c r="J500" s="314"/>
      <c r="K500" s="37"/>
      <c r="L500" s="28" t="s">
        <v>7</v>
      </c>
      <c r="M500" s="28"/>
      <c r="N500" s="11" t="str">
        <f>+E499</f>
        <v>管理課</v>
      </c>
    </row>
    <row r="501" spans="1:15" ht="15" customHeight="1">
      <c r="A501" s="315">
        <v>122</v>
      </c>
      <c r="B501" s="329" t="s">
        <v>392</v>
      </c>
      <c r="C501" s="319" t="s">
        <v>423</v>
      </c>
      <c r="D501" s="366" t="s">
        <v>405</v>
      </c>
      <c r="E501" s="323" t="s">
        <v>36</v>
      </c>
      <c r="F501" s="95">
        <v>6504</v>
      </c>
      <c r="G501" s="95">
        <v>6504</v>
      </c>
      <c r="H501" s="95"/>
      <c r="I501" s="30">
        <f t="shared" ref="I501:I504" si="192">+G501-F501</f>
        <v>0</v>
      </c>
      <c r="J501" s="313" t="s">
        <v>11</v>
      </c>
      <c r="K501" s="116"/>
      <c r="L501" s="28" t="s">
        <v>6</v>
      </c>
      <c r="M501" s="28"/>
      <c r="N501" s="11" t="str">
        <f>+E501</f>
        <v>管理課</v>
      </c>
      <c r="O501" s="11">
        <f>G501-K501</f>
        <v>6504</v>
      </c>
    </row>
    <row r="502" spans="1:15" ht="15" customHeight="1">
      <c r="A502" s="316"/>
      <c r="B502" s="330"/>
      <c r="C502" s="320"/>
      <c r="D502" s="367"/>
      <c r="E502" s="324"/>
      <c r="F502" s="97">
        <v>3798</v>
      </c>
      <c r="G502" s="97">
        <v>3252</v>
      </c>
      <c r="H502" s="97"/>
      <c r="I502" s="31">
        <f t="shared" si="192"/>
        <v>-546</v>
      </c>
      <c r="J502" s="314"/>
      <c r="K502" s="37"/>
      <c r="L502" s="28" t="s">
        <v>7</v>
      </c>
      <c r="M502" s="28"/>
      <c r="N502" s="11" t="str">
        <f>+E501</f>
        <v>管理課</v>
      </c>
    </row>
    <row r="503" spans="1:15" ht="15" customHeight="1">
      <c r="A503" s="315">
        <v>123</v>
      </c>
      <c r="B503" s="329" t="s">
        <v>392</v>
      </c>
      <c r="C503" s="319" t="s">
        <v>422</v>
      </c>
      <c r="D503" s="366" t="s">
        <v>421</v>
      </c>
      <c r="E503" s="323" t="s">
        <v>36</v>
      </c>
      <c r="F503" s="95">
        <v>11598</v>
      </c>
      <c r="G503" s="95">
        <v>11328</v>
      </c>
      <c r="H503" s="95"/>
      <c r="I503" s="30">
        <f t="shared" si="192"/>
        <v>-270</v>
      </c>
      <c r="J503" s="313" t="s">
        <v>11</v>
      </c>
      <c r="K503" s="116"/>
      <c r="L503" s="28" t="s">
        <v>6</v>
      </c>
      <c r="M503" s="28"/>
      <c r="N503" s="11" t="str">
        <f>+E503</f>
        <v>管理課</v>
      </c>
      <c r="O503" s="11">
        <f>G503-K503</f>
        <v>11328</v>
      </c>
    </row>
    <row r="504" spans="1:15" ht="15" customHeight="1">
      <c r="A504" s="316"/>
      <c r="B504" s="330"/>
      <c r="C504" s="320"/>
      <c r="D504" s="367"/>
      <c r="E504" s="324"/>
      <c r="F504" s="104">
        <v>3866</v>
      </c>
      <c r="G504" s="104">
        <v>3776</v>
      </c>
      <c r="H504" s="104"/>
      <c r="I504" s="31">
        <f t="shared" si="192"/>
        <v>-90</v>
      </c>
      <c r="J504" s="314"/>
      <c r="K504" s="37"/>
      <c r="L504" s="28" t="s">
        <v>7</v>
      </c>
      <c r="M504" s="28"/>
      <c r="N504" s="11" t="str">
        <f>+E503</f>
        <v>管理課</v>
      </c>
    </row>
    <row r="505" spans="1:15" ht="15" customHeight="1">
      <c r="A505" s="315">
        <v>124</v>
      </c>
      <c r="B505" s="317" t="s">
        <v>235</v>
      </c>
      <c r="C505" s="319" t="s">
        <v>140</v>
      </c>
      <c r="D505" s="366" t="s">
        <v>473</v>
      </c>
      <c r="E505" s="323" t="s">
        <v>36</v>
      </c>
      <c r="F505" s="95">
        <v>272</v>
      </c>
      <c r="G505" s="95">
        <v>229</v>
      </c>
      <c r="H505" s="95"/>
      <c r="I505" s="30">
        <f t="shared" ref="I505:I514" si="193">+G505-F505</f>
        <v>-43</v>
      </c>
      <c r="J505" s="313" t="s">
        <v>11</v>
      </c>
      <c r="K505" s="116"/>
      <c r="L505" s="28" t="s">
        <v>6</v>
      </c>
      <c r="M505" s="28"/>
      <c r="N505" s="11" t="str">
        <f>+E505</f>
        <v>管理課</v>
      </c>
      <c r="O505" s="11">
        <f>G505-K505</f>
        <v>229</v>
      </c>
    </row>
    <row r="506" spans="1:15" ht="15" customHeight="1">
      <c r="A506" s="316"/>
      <c r="B506" s="318"/>
      <c r="C506" s="320"/>
      <c r="D506" s="367"/>
      <c r="E506" s="324"/>
      <c r="F506" s="104">
        <v>272</v>
      </c>
      <c r="G506" s="104">
        <v>229</v>
      </c>
      <c r="H506" s="104"/>
      <c r="I506" s="31">
        <f t="shared" si="193"/>
        <v>-43</v>
      </c>
      <c r="J506" s="314"/>
      <c r="K506" s="37"/>
      <c r="L506" s="28" t="s">
        <v>7</v>
      </c>
      <c r="M506" s="28"/>
      <c r="N506" s="11" t="str">
        <f>+E505</f>
        <v>管理課</v>
      </c>
    </row>
    <row r="507" spans="1:15" ht="15" customHeight="1">
      <c r="A507" s="315">
        <v>127</v>
      </c>
      <c r="B507" s="317" t="s">
        <v>235</v>
      </c>
      <c r="C507" s="319" t="s">
        <v>87</v>
      </c>
      <c r="D507" s="366" t="s">
        <v>46</v>
      </c>
      <c r="E507" s="323" t="s">
        <v>36</v>
      </c>
      <c r="F507" s="95">
        <v>255937</v>
      </c>
      <c r="G507" s="95">
        <v>241078</v>
      </c>
      <c r="H507" s="95"/>
      <c r="I507" s="30">
        <f t="shared" si="193"/>
        <v>-14859</v>
      </c>
      <c r="J507" s="313" t="s">
        <v>11</v>
      </c>
      <c r="K507" s="116"/>
      <c r="L507" s="28" t="s">
        <v>6</v>
      </c>
      <c r="M507" s="28"/>
      <c r="N507" s="11" t="str">
        <f>+E507</f>
        <v>管理課</v>
      </c>
      <c r="O507" s="11">
        <f>G507-K507</f>
        <v>241078</v>
      </c>
    </row>
    <row r="508" spans="1:15" ht="15" customHeight="1">
      <c r="A508" s="316"/>
      <c r="B508" s="318"/>
      <c r="C508" s="320"/>
      <c r="D508" s="367"/>
      <c r="E508" s="324"/>
      <c r="F508" s="104">
        <v>255937</v>
      </c>
      <c r="G508" s="104">
        <v>241078</v>
      </c>
      <c r="H508" s="104"/>
      <c r="I508" s="31">
        <f t="shared" si="193"/>
        <v>-14859</v>
      </c>
      <c r="J508" s="314"/>
      <c r="K508" s="37"/>
      <c r="L508" s="28" t="s">
        <v>7</v>
      </c>
      <c r="M508" s="28"/>
      <c r="N508" s="11" t="str">
        <f>+E507</f>
        <v>管理課</v>
      </c>
    </row>
    <row r="509" spans="1:15" ht="15" customHeight="1">
      <c r="A509" s="315">
        <v>128</v>
      </c>
      <c r="B509" s="317" t="s">
        <v>235</v>
      </c>
      <c r="C509" s="319" t="s">
        <v>87</v>
      </c>
      <c r="D509" s="366" t="s">
        <v>47</v>
      </c>
      <c r="E509" s="323" t="s">
        <v>36</v>
      </c>
      <c r="F509" s="95">
        <v>158276</v>
      </c>
      <c r="G509" s="95">
        <v>161543</v>
      </c>
      <c r="H509" s="95"/>
      <c r="I509" s="30">
        <f t="shared" si="193"/>
        <v>3267</v>
      </c>
      <c r="J509" s="313" t="s">
        <v>11</v>
      </c>
      <c r="K509" s="116"/>
      <c r="L509" s="28" t="s">
        <v>6</v>
      </c>
      <c r="M509" s="28"/>
      <c r="N509" s="11" t="str">
        <f>+E509</f>
        <v>管理課</v>
      </c>
      <c r="O509" s="11">
        <f>G509-K509</f>
        <v>161543</v>
      </c>
    </row>
    <row r="510" spans="1:15" ht="15" customHeight="1">
      <c r="A510" s="316"/>
      <c r="B510" s="318"/>
      <c r="C510" s="320"/>
      <c r="D510" s="367"/>
      <c r="E510" s="324"/>
      <c r="F510" s="97">
        <v>158276</v>
      </c>
      <c r="G510" s="97">
        <v>158522</v>
      </c>
      <c r="H510" s="97"/>
      <c r="I510" s="36">
        <f t="shared" si="193"/>
        <v>246</v>
      </c>
      <c r="J510" s="314"/>
      <c r="K510" s="37"/>
      <c r="L510" s="28" t="s">
        <v>7</v>
      </c>
      <c r="M510" s="28"/>
      <c r="N510" s="11" t="str">
        <f>+E509</f>
        <v>管理課</v>
      </c>
    </row>
    <row r="511" spans="1:15" ht="15" customHeight="1">
      <c r="A511" s="315">
        <v>129</v>
      </c>
      <c r="B511" s="317" t="s">
        <v>235</v>
      </c>
      <c r="C511" s="319" t="s">
        <v>87</v>
      </c>
      <c r="D511" s="366" t="s">
        <v>48</v>
      </c>
      <c r="E511" s="323" t="s">
        <v>36</v>
      </c>
      <c r="F511" s="95">
        <v>79803</v>
      </c>
      <c r="G511" s="95">
        <v>80603</v>
      </c>
      <c r="H511" s="95"/>
      <c r="I511" s="30">
        <f t="shared" si="193"/>
        <v>800</v>
      </c>
      <c r="J511" s="313" t="s">
        <v>11</v>
      </c>
      <c r="K511" s="116"/>
      <c r="L511" s="28" t="s">
        <v>6</v>
      </c>
      <c r="M511" s="28"/>
      <c r="N511" s="11" t="str">
        <f>+E511</f>
        <v>管理課</v>
      </c>
      <c r="O511" s="11">
        <f>G511-K511</f>
        <v>80603</v>
      </c>
    </row>
    <row r="512" spans="1:15" ht="15" customHeight="1">
      <c r="A512" s="316"/>
      <c r="B512" s="318"/>
      <c r="C512" s="320"/>
      <c r="D512" s="367"/>
      <c r="E512" s="324"/>
      <c r="F512" s="104">
        <v>79803</v>
      </c>
      <c r="G512" s="104">
        <v>80603</v>
      </c>
      <c r="H512" s="104"/>
      <c r="I512" s="31">
        <f t="shared" si="193"/>
        <v>800</v>
      </c>
      <c r="J512" s="314"/>
      <c r="K512" s="37"/>
      <c r="L512" s="28" t="s">
        <v>7</v>
      </c>
      <c r="M512" s="28"/>
      <c r="N512" s="11" t="str">
        <f>+E511</f>
        <v>管理課</v>
      </c>
    </row>
    <row r="513" spans="1:15" ht="15" customHeight="1">
      <c r="A513" s="315">
        <v>130</v>
      </c>
      <c r="B513" s="317" t="s">
        <v>235</v>
      </c>
      <c r="C513" s="319" t="s">
        <v>87</v>
      </c>
      <c r="D513" s="366" t="s">
        <v>49</v>
      </c>
      <c r="E513" s="323" t="s">
        <v>36</v>
      </c>
      <c r="F513" s="95">
        <v>11929</v>
      </c>
      <c r="G513" s="95">
        <v>11089</v>
      </c>
      <c r="H513" s="95"/>
      <c r="I513" s="30">
        <f t="shared" si="193"/>
        <v>-840</v>
      </c>
      <c r="J513" s="313" t="s">
        <v>11</v>
      </c>
      <c r="K513" s="116"/>
      <c r="L513" s="28" t="s">
        <v>6</v>
      </c>
      <c r="M513" s="28"/>
      <c r="N513" s="11" t="str">
        <f>+E513</f>
        <v>管理課</v>
      </c>
      <c r="O513" s="11">
        <f>G513-K513</f>
        <v>11089</v>
      </c>
    </row>
    <row r="514" spans="1:15" ht="15" customHeight="1">
      <c r="A514" s="316"/>
      <c r="B514" s="318"/>
      <c r="C514" s="320"/>
      <c r="D514" s="367"/>
      <c r="E514" s="324"/>
      <c r="F514" s="104">
        <v>5977</v>
      </c>
      <c r="G514" s="104">
        <v>5557</v>
      </c>
      <c r="H514" s="104"/>
      <c r="I514" s="31">
        <f t="shared" si="193"/>
        <v>-420</v>
      </c>
      <c r="J514" s="314"/>
      <c r="K514" s="37"/>
      <c r="L514" s="28" t="s">
        <v>7</v>
      </c>
      <c r="M514" s="28"/>
      <c r="N514" s="11" t="str">
        <f>+E513</f>
        <v>管理課</v>
      </c>
    </row>
    <row r="515" spans="1:15" ht="15" customHeight="1">
      <c r="A515" s="315">
        <v>131</v>
      </c>
      <c r="B515" s="317" t="s">
        <v>235</v>
      </c>
      <c r="C515" s="319" t="s">
        <v>87</v>
      </c>
      <c r="D515" s="366" t="s">
        <v>590</v>
      </c>
      <c r="E515" s="323" t="s">
        <v>36</v>
      </c>
      <c r="F515" s="95">
        <v>192248</v>
      </c>
      <c r="G515" s="95">
        <v>212424</v>
      </c>
      <c r="H515" s="95"/>
      <c r="I515" s="30">
        <f>+G515-F515</f>
        <v>20176</v>
      </c>
      <c r="J515" s="313" t="s">
        <v>11</v>
      </c>
      <c r="K515" s="116"/>
      <c r="L515" s="28" t="s">
        <v>6</v>
      </c>
      <c r="M515" s="28"/>
      <c r="N515" s="11" t="str">
        <f>+E515</f>
        <v>管理課</v>
      </c>
      <c r="O515" s="11">
        <f>G515-K515</f>
        <v>212424</v>
      </c>
    </row>
    <row r="516" spans="1:15" ht="15" customHeight="1">
      <c r="A516" s="316"/>
      <c r="B516" s="318"/>
      <c r="C516" s="320"/>
      <c r="D516" s="367"/>
      <c r="E516" s="324"/>
      <c r="F516" s="97">
        <v>96124</v>
      </c>
      <c r="G516" s="97">
        <v>106212</v>
      </c>
      <c r="H516" s="97"/>
      <c r="I516" s="31">
        <f>+G516-F516</f>
        <v>10088</v>
      </c>
      <c r="J516" s="314"/>
      <c r="K516" s="37"/>
      <c r="L516" s="28" t="s">
        <v>7</v>
      </c>
      <c r="M516" s="28"/>
      <c r="N516" s="11" t="str">
        <f>+E515</f>
        <v>管理課</v>
      </c>
    </row>
    <row r="517" spans="1:15" ht="15" customHeight="1">
      <c r="A517" s="315">
        <v>132</v>
      </c>
      <c r="B517" s="317" t="s">
        <v>235</v>
      </c>
      <c r="C517" s="319" t="s">
        <v>87</v>
      </c>
      <c r="D517" s="366" t="s">
        <v>50</v>
      </c>
      <c r="E517" s="323" t="s">
        <v>36</v>
      </c>
      <c r="F517" s="95">
        <v>7787</v>
      </c>
      <c r="G517" s="95">
        <v>7665</v>
      </c>
      <c r="H517" s="95"/>
      <c r="I517" s="30">
        <f t="shared" ref="I517:I518" si="194">+G517-F517</f>
        <v>-122</v>
      </c>
      <c r="J517" s="313" t="s">
        <v>11</v>
      </c>
      <c r="K517" s="116"/>
      <c r="L517" s="28" t="s">
        <v>6</v>
      </c>
      <c r="M517" s="28"/>
      <c r="N517" s="11" t="str">
        <f>+E517</f>
        <v>管理課</v>
      </c>
      <c r="O517" s="11">
        <f>G517-K517</f>
        <v>7665</v>
      </c>
    </row>
    <row r="518" spans="1:15" ht="15" customHeight="1">
      <c r="A518" s="316"/>
      <c r="B518" s="318"/>
      <c r="C518" s="320"/>
      <c r="D518" s="367"/>
      <c r="E518" s="324"/>
      <c r="F518" s="97">
        <v>7538</v>
      </c>
      <c r="G518" s="97">
        <v>7416</v>
      </c>
      <c r="H518" s="97"/>
      <c r="I518" s="31">
        <f t="shared" si="194"/>
        <v>-122</v>
      </c>
      <c r="J518" s="314"/>
      <c r="K518" s="37"/>
      <c r="L518" s="28" t="s">
        <v>7</v>
      </c>
      <c r="M518" s="28"/>
      <c r="N518" s="11" t="str">
        <f>+E517</f>
        <v>管理課</v>
      </c>
    </row>
    <row r="519" spans="1:15" ht="24" customHeight="1">
      <c r="A519" s="327">
        <v>133</v>
      </c>
      <c r="B519" s="317" t="s">
        <v>539</v>
      </c>
      <c r="C519" s="319" t="s">
        <v>563</v>
      </c>
      <c r="D519" s="366" t="s">
        <v>550</v>
      </c>
      <c r="E519" s="323" t="s">
        <v>36</v>
      </c>
      <c r="F519" s="95">
        <v>22460</v>
      </c>
      <c r="G519" s="95">
        <v>9396</v>
      </c>
      <c r="H519" s="95"/>
      <c r="I519" s="30">
        <f>+G519-F519</f>
        <v>-13064</v>
      </c>
      <c r="J519" s="313" t="s">
        <v>11</v>
      </c>
      <c r="K519" s="116"/>
      <c r="L519" s="28" t="s">
        <v>6</v>
      </c>
      <c r="M519" s="28"/>
      <c r="N519" s="11" t="str">
        <f>+E519</f>
        <v>管理課</v>
      </c>
      <c r="O519" s="11">
        <f>G519-K519</f>
        <v>9396</v>
      </c>
    </row>
    <row r="520" spans="1:15" ht="24" customHeight="1">
      <c r="A520" s="328"/>
      <c r="B520" s="318"/>
      <c r="C520" s="320"/>
      <c r="D520" s="367"/>
      <c r="E520" s="324"/>
      <c r="F520" s="97">
        <v>11230</v>
      </c>
      <c r="G520" s="97">
        <v>4698</v>
      </c>
      <c r="H520" s="97"/>
      <c r="I520" s="31">
        <f>+G520-F520</f>
        <v>-6532</v>
      </c>
      <c r="J520" s="314"/>
      <c r="K520" s="37"/>
      <c r="L520" s="28" t="s">
        <v>7</v>
      </c>
      <c r="M520" s="28"/>
      <c r="N520" s="11" t="str">
        <f>+E519</f>
        <v>管理課</v>
      </c>
    </row>
    <row r="521" spans="1:15" ht="23.25" customHeight="1">
      <c r="A521" s="315">
        <v>134</v>
      </c>
      <c r="B521" s="317" t="s">
        <v>151</v>
      </c>
      <c r="C521" s="319" t="s">
        <v>554</v>
      </c>
      <c r="D521" s="366" t="s">
        <v>559</v>
      </c>
      <c r="E521" s="323" t="s">
        <v>36</v>
      </c>
      <c r="F521" s="95">
        <v>15500</v>
      </c>
      <c r="G521" s="95">
        <v>17000</v>
      </c>
      <c r="H521" s="95"/>
      <c r="I521" s="30">
        <f>+G521-F521</f>
        <v>1500</v>
      </c>
      <c r="J521" s="313" t="s">
        <v>11</v>
      </c>
      <c r="K521" s="116"/>
      <c r="L521" s="28" t="s">
        <v>6</v>
      </c>
      <c r="M521" s="28"/>
      <c r="N521" s="11" t="str">
        <f>+E521</f>
        <v>管理課</v>
      </c>
      <c r="O521" s="11">
        <f>G521-K521</f>
        <v>17000</v>
      </c>
    </row>
    <row r="522" spans="1:15" ht="23.25" customHeight="1">
      <c r="A522" s="316"/>
      <c r="B522" s="318"/>
      <c r="C522" s="320"/>
      <c r="D522" s="367"/>
      <c r="E522" s="324"/>
      <c r="F522" s="97">
        <v>7750</v>
      </c>
      <c r="G522" s="97">
        <v>8500</v>
      </c>
      <c r="H522" s="97"/>
      <c r="I522" s="31">
        <f>+G522-F522</f>
        <v>750</v>
      </c>
      <c r="J522" s="314"/>
      <c r="K522" s="37"/>
      <c r="L522" s="28" t="s">
        <v>7</v>
      </c>
      <c r="M522" s="28"/>
      <c r="N522" s="11" t="str">
        <f>+E521</f>
        <v>管理課</v>
      </c>
    </row>
    <row r="523" spans="1:15" ht="15" customHeight="1">
      <c r="A523" s="347"/>
      <c r="B523" s="317" t="s">
        <v>151</v>
      </c>
      <c r="C523" s="319" t="s">
        <v>80</v>
      </c>
      <c r="D523" s="366" t="s">
        <v>273</v>
      </c>
      <c r="E523" s="323" t="s">
        <v>36</v>
      </c>
      <c r="F523" s="95">
        <v>19337</v>
      </c>
      <c r="G523" s="95">
        <v>0</v>
      </c>
      <c r="H523" s="95"/>
      <c r="I523" s="30">
        <f t="shared" ref="I523:I524" si="195">+G523-F523</f>
        <v>-19337</v>
      </c>
      <c r="J523" s="313" t="s">
        <v>11</v>
      </c>
      <c r="K523" s="116"/>
      <c r="L523" s="28" t="s">
        <v>6</v>
      </c>
      <c r="M523" s="28"/>
      <c r="N523" s="11" t="str">
        <f>+E523</f>
        <v>管理課</v>
      </c>
      <c r="O523" s="11">
        <f>G523-K523</f>
        <v>0</v>
      </c>
    </row>
    <row r="524" spans="1:15" ht="15" customHeight="1">
      <c r="A524" s="348"/>
      <c r="B524" s="318"/>
      <c r="C524" s="320"/>
      <c r="D524" s="367"/>
      <c r="E524" s="324"/>
      <c r="F524" s="97">
        <v>420</v>
      </c>
      <c r="G524" s="97">
        <v>0</v>
      </c>
      <c r="H524" s="97"/>
      <c r="I524" s="31">
        <f t="shared" si="195"/>
        <v>-420</v>
      </c>
      <c r="J524" s="314"/>
      <c r="K524" s="37"/>
      <c r="L524" s="28" t="s">
        <v>7</v>
      </c>
      <c r="M524" s="28"/>
      <c r="N524" s="11" t="str">
        <f>+E523</f>
        <v>管理課</v>
      </c>
    </row>
    <row r="525" spans="1:15" ht="15" customHeight="1">
      <c r="A525" s="338" t="s">
        <v>116</v>
      </c>
      <c r="B525" s="339"/>
      <c r="C525" s="339"/>
      <c r="D525" s="339"/>
      <c r="E525" s="340"/>
      <c r="F525" s="95">
        <f>SUMIF($L$491:$L$524,$L525,F491:F524)</f>
        <v>4227764</v>
      </c>
      <c r="G525" s="95">
        <f>SUMIF($L$491:$L$524,$L525,G491:G524)</f>
        <v>3908891</v>
      </c>
      <c r="H525" s="95">
        <f>SUMIF($L$491:$L$524,$L525,H491:H524)</f>
        <v>0</v>
      </c>
      <c r="I525" s="32">
        <f>SUMIF($L$491:$L$524,$L525,I491:I524)</f>
        <v>-318873</v>
      </c>
      <c r="J525" s="313" t="s">
        <v>14</v>
      </c>
      <c r="K525" s="33">
        <f>SUMIF($L$491:$L$524,$L525,K491:K524)</f>
        <v>0</v>
      </c>
      <c r="L525" s="28" t="s">
        <v>6</v>
      </c>
      <c r="M525" s="28"/>
      <c r="N525" s="11">
        <f>+E525</f>
        <v>0</v>
      </c>
      <c r="O525" s="11">
        <f>G525-K525</f>
        <v>3908891</v>
      </c>
    </row>
    <row r="526" spans="1:15" ht="15" customHeight="1">
      <c r="A526" s="368"/>
      <c r="B526" s="369"/>
      <c r="C526" s="369"/>
      <c r="D526" s="369"/>
      <c r="E526" s="370"/>
      <c r="F526" s="104">
        <f>SUMIF($L$491:$L$524,$L526,F491:F524)</f>
        <v>3786239</v>
      </c>
      <c r="G526" s="104">
        <f>SUMIF($L$491:$L$524,$L526,G491:G524)</f>
        <v>3685760</v>
      </c>
      <c r="H526" s="104">
        <f>SUMIF($L$491:$L$524,$L526,H491:H524)</f>
        <v>0</v>
      </c>
      <c r="I526" s="36">
        <f>SUMIF($L$491:$L$524,$L526,I491:I524)</f>
        <v>-100479</v>
      </c>
      <c r="J526" s="363"/>
      <c r="K526" s="34">
        <f>SUMIF($L$491:$L$524,$L526,K491:K524)</f>
        <v>0</v>
      </c>
      <c r="L526" s="28" t="s">
        <v>7</v>
      </c>
      <c r="M526" s="28"/>
      <c r="N526" s="11">
        <f>+E525</f>
        <v>0</v>
      </c>
    </row>
    <row r="527" spans="1:15" ht="15" customHeight="1">
      <c r="A527" s="315">
        <v>135</v>
      </c>
      <c r="B527" s="329" t="s">
        <v>236</v>
      </c>
      <c r="C527" s="319" t="s">
        <v>89</v>
      </c>
      <c r="D527" s="354" t="s">
        <v>417</v>
      </c>
      <c r="E527" s="323" t="s">
        <v>57</v>
      </c>
      <c r="F527" s="95">
        <v>3876737</v>
      </c>
      <c r="G527" s="95">
        <v>3654806</v>
      </c>
      <c r="H527" s="95"/>
      <c r="I527" s="30">
        <f t="shared" ref="I527:I554" si="196">+G527-F527</f>
        <v>-221931</v>
      </c>
      <c r="J527" s="313"/>
      <c r="K527" s="35"/>
      <c r="L527" s="28" t="s">
        <v>6</v>
      </c>
      <c r="M527" s="28"/>
      <c r="N527" s="11" t="str">
        <f>+E527</f>
        <v>保育所運営課</v>
      </c>
      <c r="O527" s="11">
        <f>G527-K527</f>
        <v>3654806</v>
      </c>
    </row>
    <row r="528" spans="1:15" ht="15" customHeight="1">
      <c r="A528" s="316"/>
      <c r="B528" s="330"/>
      <c r="C528" s="320"/>
      <c r="D528" s="320"/>
      <c r="E528" s="324"/>
      <c r="F528" s="97">
        <v>929032</v>
      </c>
      <c r="G528" s="97">
        <v>870273</v>
      </c>
      <c r="H528" s="97"/>
      <c r="I528" s="31">
        <f t="shared" si="196"/>
        <v>-58759</v>
      </c>
      <c r="J528" s="314"/>
      <c r="K528" s="34"/>
      <c r="L528" s="28" t="s">
        <v>7</v>
      </c>
      <c r="M528" s="28"/>
      <c r="N528" s="11" t="str">
        <f>+E527</f>
        <v>保育所運営課</v>
      </c>
    </row>
    <row r="529" spans="1:15" ht="15" customHeight="1">
      <c r="A529" s="315">
        <v>136</v>
      </c>
      <c r="B529" s="329" t="s">
        <v>236</v>
      </c>
      <c r="C529" s="319" t="s">
        <v>88</v>
      </c>
      <c r="D529" s="319" t="s">
        <v>181</v>
      </c>
      <c r="E529" s="323" t="s">
        <v>57</v>
      </c>
      <c r="F529" s="95">
        <v>752</v>
      </c>
      <c r="G529" s="95">
        <v>564</v>
      </c>
      <c r="H529" s="95"/>
      <c r="I529" s="30">
        <f t="shared" si="196"/>
        <v>-188</v>
      </c>
      <c r="J529" s="313" t="s">
        <v>11</v>
      </c>
      <c r="K529" s="116"/>
      <c r="L529" s="28" t="s">
        <v>6</v>
      </c>
      <c r="M529" s="28"/>
      <c r="N529" s="11" t="str">
        <f>+E529</f>
        <v>保育所運営課</v>
      </c>
      <c r="O529" s="11">
        <f>G529-K529</f>
        <v>564</v>
      </c>
    </row>
    <row r="530" spans="1:15" ht="15" customHeight="1">
      <c r="A530" s="316"/>
      <c r="B530" s="330"/>
      <c r="C530" s="320"/>
      <c r="D530" s="320"/>
      <c r="E530" s="324"/>
      <c r="F530" s="97">
        <v>578</v>
      </c>
      <c r="G530" s="97">
        <v>431</v>
      </c>
      <c r="H530" s="97"/>
      <c r="I530" s="36">
        <f t="shared" si="196"/>
        <v>-147</v>
      </c>
      <c r="J530" s="314"/>
      <c r="K530" s="117"/>
      <c r="L530" s="28" t="s">
        <v>7</v>
      </c>
      <c r="M530" s="28"/>
      <c r="N530" s="11" t="str">
        <f>+E529</f>
        <v>保育所運営課</v>
      </c>
    </row>
    <row r="531" spans="1:15" ht="15" customHeight="1">
      <c r="A531" s="315">
        <v>137</v>
      </c>
      <c r="B531" s="329" t="s">
        <v>236</v>
      </c>
      <c r="C531" s="319" t="s">
        <v>88</v>
      </c>
      <c r="D531" s="354" t="s">
        <v>209</v>
      </c>
      <c r="E531" s="323" t="s">
        <v>57</v>
      </c>
      <c r="F531" s="113">
        <v>1113694</v>
      </c>
      <c r="G531" s="113">
        <v>1179093</v>
      </c>
      <c r="H531" s="113"/>
      <c r="I531" s="30">
        <f t="shared" si="196"/>
        <v>65399</v>
      </c>
      <c r="J531" s="313" t="s">
        <v>11</v>
      </c>
      <c r="K531" s="116"/>
      <c r="L531" s="28" t="s">
        <v>6</v>
      </c>
      <c r="M531" s="28"/>
      <c r="N531" s="11" t="str">
        <f>+E531</f>
        <v>保育所運営課</v>
      </c>
      <c r="O531" s="11">
        <f>G531-K531</f>
        <v>1179093</v>
      </c>
    </row>
    <row r="532" spans="1:15" ht="15" customHeight="1">
      <c r="A532" s="316"/>
      <c r="B532" s="330"/>
      <c r="C532" s="320"/>
      <c r="D532" s="320"/>
      <c r="E532" s="324"/>
      <c r="F532" s="97">
        <v>0</v>
      </c>
      <c r="G532" s="97">
        <v>58401</v>
      </c>
      <c r="H532" s="97"/>
      <c r="I532" s="36">
        <f t="shared" si="196"/>
        <v>58401</v>
      </c>
      <c r="J532" s="314"/>
      <c r="K532" s="117"/>
      <c r="L532" s="28" t="s">
        <v>7</v>
      </c>
      <c r="M532" s="28"/>
      <c r="N532" s="11" t="str">
        <f>+E531</f>
        <v>保育所運営課</v>
      </c>
    </row>
    <row r="533" spans="1:15" ht="15" customHeight="1">
      <c r="A533" s="315">
        <v>138</v>
      </c>
      <c r="B533" s="329" t="s">
        <v>199</v>
      </c>
      <c r="C533" s="319" t="s">
        <v>88</v>
      </c>
      <c r="D533" s="354" t="s">
        <v>415</v>
      </c>
      <c r="E533" s="323" t="s">
        <v>57</v>
      </c>
      <c r="F533" s="113">
        <v>5594</v>
      </c>
      <c r="G533" s="113">
        <v>5492</v>
      </c>
      <c r="H533" s="113"/>
      <c r="I533" s="30">
        <f t="shared" ref="I533:I534" si="197">+G533-F533</f>
        <v>-102</v>
      </c>
      <c r="J533" s="313" t="s">
        <v>11</v>
      </c>
      <c r="K533" s="116"/>
      <c r="L533" s="28" t="s">
        <v>6</v>
      </c>
      <c r="M533" s="28"/>
      <c r="N533" s="11" t="str">
        <f>+E533</f>
        <v>保育所運営課</v>
      </c>
      <c r="O533" s="11">
        <f>G533-K533</f>
        <v>5492</v>
      </c>
    </row>
    <row r="534" spans="1:15" ht="15" customHeight="1">
      <c r="A534" s="316"/>
      <c r="B534" s="330"/>
      <c r="C534" s="320"/>
      <c r="D534" s="320"/>
      <c r="E534" s="324"/>
      <c r="F534" s="97">
        <v>0</v>
      </c>
      <c r="G534" s="97">
        <v>0</v>
      </c>
      <c r="H534" s="97"/>
      <c r="I534" s="36">
        <f t="shared" si="197"/>
        <v>0</v>
      </c>
      <c r="J534" s="314"/>
      <c r="K534" s="117"/>
      <c r="L534" s="28" t="s">
        <v>7</v>
      </c>
      <c r="M534" s="28"/>
      <c r="N534" s="11" t="str">
        <f>+E533</f>
        <v>保育所運営課</v>
      </c>
    </row>
    <row r="535" spans="1:15" ht="15" customHeight="1">
      <c r="A535" s="315">
        <v>139</v>
      </c>
      <c r="B535" s="329" t="s">
        <v>236</v>
      </c>
      <c r="C535" s="319" t="s">
        <v>88</v>
      </c>
      <c r="D535" s="354" t="s">
        <v>416</v>
      </c>
      <c r="E535" s="323" t="s">
        <v>57</v>
      </c>
      <c r="F535" s="113">
        <v>187542</v>
      </c>
      <c r="G535" s="113">
        <v>196060</v>
      </c>
      <c r="H535" s="113"/>
      <c r="I535" s="30">
        <f t="shared" si="196"/>
        <v>8518</v>
      </c>
      <c r="J535" s="313"/>
      <c r="K535" s="116"/>
      <c r="L535" s="28" t="s">
        <v>6</v>
      </c>
      <c r="M535" s="28"/>
      <c r="N535" s="11" t="str">
        <f>+E535</f>
        <v>保育所運営課</v>
      </c>
      <c r="O535" s="11">
        <f>G535-K535</f>
        <v>196060</v>
      </c>
    </row>
    <row r="536" spans="1:15" ht="15" customHeight="1">
      <c r="A536" s="316"/>
      <c r="B536" s="330"/>
      <c r="C536" s="320"/>
      <c r="D536" s="320"/>
      <c r="E536" s="324"/>
      <c r="F536" s="97">
        <v>-5750</v>
      </c>
      <c r="G536" s="97">
        <v>15366</v>
      </c>
      <c r="H536" s="97"/>
      <c r="I536" s="36">
        <f t="shared" si="196"/>
        <v>21116</v>
      </c>
      <c r="J536" s="314"/>
      <c r="K536" s="37"/>
      <c r="L536" s="28" t="s">
        <v>7</v>
      </c>
      <c r="M536" s="28"/>
      <c r="N536" s="11" t="str">
        <f>+E535</f>
        <v>保育所運営課</v>
      </c>
    </row>
    <row r="537" spans="1:15" ht="15" customHeight="1">
      <c r="A537" s="315">
        <v>140</v>
      </c>
      <c r="B537" s="329" t="s">
        <v>236</v>
      </c>
      <c r="C537" s="319" t="s">
        <v>88</v>
      </c>
      <c r="D537" s="354" t="s">
        <v>58</v>
      </c>
      <c r="E537" s="323" t="s">
        <v>57</v>
      </c>
      <c r="F537" s="113">
        <v>29319</v>
      </c>
      <c r="G537" s="113">
        <v>32064</v>
      </c>
      <c r="H537" s="113"/>
      <c r="I537" s="30">
        <f t="shared" si="196"/>
        <v>2745</v>
      </c>
      <c r="J537" s="313"/>
      <c r="K537" s="35"/>
      <c r="L537" s="28" t="s">
        <v>6</v>
      </c>
      <c r="M537" s="28"/>
      <c r="N537" s="11" t="str">
        <f>+E537</f>
        <v>保育所運営課</v>
      </c>
      <c r="O537" s="11">
        <f>G537-K537</f>
        <v>32064</v>
      </c>
    </row>
    <row r="538" spans="1:15" ht="15" customHeight="1">
      <c r="A538" s="316"/>
      <c r="B538" s="330"/>
      <c r="C538" s="320"/>
      <c r="D538" s="320"/>
      <c r="E538" s="324"/>
      <c r="F538" s="97">
        <v>0</v>
      </c>
      <c r="G538" s="97">
        <v>0</v>
      </c>
      <c r="H538" s="97"/>
      <c r="I538" s="36">
        <f t="shared" si="196"/>
        <v>0</v>
      </c>
      <c r="J538" s="314"/>
      <c r="K538" s="34"/>
      <c r="L538" s="28" t="s">
        <v>7</v>
      </c>
      <c r="M538" s="28"/>
      <c r="N538" s="11" t="str">
        <f>+E537</f>
        <v>保育所運営課</v>
      </c>
    </row>
    <row r="539" spans="1:15" ht="15" customHeight="1">
      <c r="A539" s="315">
        <v>141</v>
      </c>
      <c r="B539" s="329" t="s">
        <v>236</v>
      </c>
      <c r="C539" s="319" t="s">
        <v>88</v>
      </c>
      <c r="D539" s="354" t="s">
        <v>59</v>
      </c>
      <c r="E539" s="323" t="s">
        <v>57</v>
      </c>
      <c r="F539" s="95">
        <v>212241</v>
      </c>
      <c r="G539" s="95">
        <v>185936</v>
      </c>
      <c r="H539" s="95"/>
      <c r="I539" s="30">
        <f t="shared" si="196"/>
        <v>-26305</v>
      </c>
      <c r="J539" s="313"/>
      <c r="K539" s="35"/>
      <c r="L539" s="28" t="s">
        <v>6</v>
      </c>
      <c r="M539" s="28"/>
      <c r="N539" s="11" t="str">
        <f>+E539</f>
        <v>保育所運営課</v>
      </c>
      <c r="O539" s="11">
        <f>G539-K539</f>
        <v>185936</v>
      </c>
    </row>
    <row r="540" spans="1:15" ht="15" customHeight="1">
      <c r="A540" s="316"/>
      <c r="B540" s="330"/>
      <c r="C540" s="320"/>
      <c r="D540" s="320"/>
      <c r="E540" s="324"/>
      <c r="F540" s="97">
        <v>114324</v>
      </c>
      <c r="G540" s="97">
        <v>89551</v>
      </c>
      <c r="H540" s="97"/>
      <c r="I540" s="36">
        <f t="shared" si="196"/>
        <v>-24773</v>
      </c>
      <c r="J540" s="314"/>
      <c r="K540" s="34"/>
      <c r="L540" s="28" t="s">
        <v>7</v>
      </c>
      <c r="M540" s="28"/>
      <c r="N540" s="11" t="str">
        <f>+E539</f>
        <v>保育所運営課</v>
      </c>
    </row>
    <row r="541" spans="1:15" ht="15" customHeight="1">
      <c r="A541" s="315">
        <v>142</v>
      </c>
      <c r="B541" s="329" t="s">
        <v>236</v>
      </c>
      <c r="C541" s="319" t="s">
        <v>295</v>
      </c>
      <c r="D541" s="354" t="s">
        <v>296</v>
      </c>
      <c r="E541" s="323" t="s">
        <v>57</v>
      </c>
      <c r="F541" s="95">
        <v>73614</v>
      </c>
      <c r="G541" s="95">
        <v>75251</v>
      </c>
      <c r="H541" s="95"/>
      <c r="I541" s="30">
        <f t="shared" ref="I541:I542" si="198">+G541-F541</f>
        <v>1637</v>
      </c>
      <c r="J541" s="313"/>
      <c r="K541" s="35"/>
      <c r="L541" s="28" t="s">
        <v>6</v>
      </c>
      <c r="M541" s="28"/>
      <c r="N541" s="11" t="str">
        <f>+E541</f>
        <v>保育所運営課</v>
      </c>
      <c r="O541" s="11">
        <f>G541-K541</f>
        <v>75251</v>
      </c>
    </row>
    <row r="542" spans="1:15" ht="15" customHeight="1">
      <c r="A542" s="316"/>
      <c r="B542" s="330"/>
      <c r="C542" s="320"/>
      <c r="D542" s="320"/>
      <c r="E542" s="324"/>
      <c r="F542" s="97">
        <v>73614</v>
      </c>
      <c r="G542" s="97">
        <v>75251</v>
      </c>
      <c r="H542" s="97"/>
      <c r="I542" s="36">
        <f t="shared" si="198"/>
        <v>1637</v>
      </c>
      <c r="J542" s="314"/>
      <c r="K542" s="34"/>
      <c r="L542" s="28" t="s">
        <v>7</v>
      </c>
      <c r="M542" s="28"/>
      <c r="N542" s="11" t="str">
        <f>+E541</f>
        <v>保育所運営課</v>
      </c>
    </row>
    <row r="543" spans="1:15" ht="15" customHeight="1">
      <c r="A543" s="315">
        <v>143</v>
      </c>
      <c r="B543" s="329" t="s">
        <v>389</v>
      </c>
      <c r="C543" s="319" t="s">
        <v>295</v>
      </c>
      <c r="D543" s="354" t="s">
        <v>396</v>
      </c>
      <c r="E543" s="323" t="s">
        <v>57</v>
      </c>
      <c r="F543" s="95">
        <v>611</v>
      </c>
      <c r="G543" s="95">
        <v>101</v>
      </c>
      <c r="H543" s="95"/>
      <c r="I543" s="30">
        <f t="shared" ref="I543:I546" si="199">+G543-F543</f>
        <v>-510</v>
      </c>
      <c r="J543" s="313"/>
      <c r="K543" s="35"/>
      <c r="L543" s="28" t="s">
        <v>6</v>
      </c>
      <c r="M543" s="28"/>
      <c r="N543" s="11" t="str">
        <f>+E543</f>
        <v>保育所運営課</v>
      </c>
      <c r="O543" s="11">
        <f>G543-K543</f>
        <v>101</v>
      </c>
    </row>
    <row r="544" spans="1:15" ht="15" customHeight="1">
      <c r="A544" s="316"/>
      <c r="B544" s="330"/>
      <c r="C544" s="320"/>
      <c r="D544" s="320"/>
      <c r="E544" s="324"/>
      <c r="F544" s="97">
        <v>611</v>
      </c>
      <c r="G544" s="97">
        <v>101</v>
      </c>
      <c r="H544" s="97"/>
      <c r="I544" s="36">
        <f t="shared" si="199"/>
        <v>-510</v>
      </c>
      <c r="J544" s="314"/>
      <c r="K544" s="34"/>
      <c r="L544" s="28" t="s">
        <v>7</v>
      </c>
      <c r="M544" s="28"/>
      <c r="N544" s="11" t="str">
        <f>+E543</f>
        <v>保育所運営課</v>
      </c>
    </row>
    <row r="545" spans="1:15" ht="15" customHeight="1">
      <c r="A545" s="315">
        <v>144</v>
      </c>
      <c r="B545" s="329" t="s">
        <v>389</v>
      </c>
      <c r="C545" s="319" t="s">
        <v>295</v>
      </c>
      <c r="D545" s="354" t="s">
        <v>391</v>
      </c>
      <c r="E545" s="323" t="s">
        <v>57</v>
      </c>
      <c r="F545" s="95">
        <v>26515</v>
      </c>
      <c r="G545" s="95">
        <v>0</v>
      </c>
      <c r="H545" s="95"/>
      <c r="I545" s="30">
        <f t="shared" si="199"/>
        <v>-26515</v>
      </c>
      <c r="J545" s="313"/>
      <c r="K545" s="35"/>
      <c r="L545" s="28" t="s">
        <v>6</v>
      </c>
      <c r="M545" s="28"/>
      <c r="N545" s="11" t="str">
        <f>+E545</f>
        <v>保育所運営課</v>
      </c>
      <c r="O545" s="11">
        <f>G545-K545</f>
        <v>0</v>
      </c>
    </row>
    <row r="546" spans="1:15" ht="15" customHeight="1">
      <c r="A546" s="316"/>
      <c r="B546" s="330"/>
      <c r="C546" s="320"/>
      <c r="D546" s="320"/>
      <c r="E546" s="324"/>
      <c r="F546" s="97">
        <v>26515</v>
      </c>
      <c r="G546" s="97">
        <v>0</v>
      </c>
      <c r="H546" s="97"/>
      <c r="I546" s="36">
        <f t="shared" si="199"/>
        <v>-26515</v>
      </c>
      <c r="J546" s="314"/>
      <c r="K546" s="34"/>
      <c r="L546" s="28" t="s">
        <v>7</v>
      </c>
      <c r="M546" s="28"/>
      <c r="N546" s="11" t="str">
        <f>+E545</f>
        <v>保育所運営課</v>
      </c>
    </row>
    <row r="547" spans="1:15" s="82" customFormat="1" ht="15" customHeight="1">
      <c r="A547" s="315">
        <v>145</v>
      </c>
      <c r="B547" s="329" t="s">
        <v>199</v>
      </c>
      <c r="C547" s="319" t="s">
        <v>461</v>
      </c>
      <c r="D547" s="354" t="s">
        <v>462</v>
      </c>
      <c r="E547" s="323" t="s">
        <v>57</v>
      </c>
      <c r="F547" s="95">
        <v>147782</v>
      </c>
      <c r="G547" s="95">
        <v>150814</v>
      </c>
      <c r="H547" s="95"/>
      <c r="I547" s="30">
        <f>+G547-F547</f>
        <v>3032</v>
      </c>
      <c r="J547" s="313"/>
      <c r="K547" s="35"/>
      <c r="L547" s="80" t="s">
        <v>6</v>
      </c>
      <c r="M547" s="80"/>
      <c r="N547" s="81" t="str">
        <f>+E547</f>
        <v>保育所運営課</v>
      </c>
      <c r="O547" s="81">
        <f>G547-K547</f>
        <v>150814</v>
      </c>
    </row>
    <row r="548" spans="1:15" s="82" customFormat="1" ht="15" customHeight="1">
      <c r="A548" s="316"/>
      <c r="B548" s="330"/>
      <c r="C548" s="320"/>
      <c r="D548" s="320"/>
      <c r="E548" s="324"/>
      <c r="F548" s="97">
        <v>147782</v>
      </c>
      <c r="G548" s="97">
        <v>150814</v>
      </c>
      <c r="H548" s="97"/>
      <c r="I548" s="36">
        <f>+G548-F548</f>
        <v>3032</v>
      </c>
      <c r="J548" s="314"/>
      <c r="K548" s="34"/>
      <c r="L548" s="80" t="s">
        <v>7</v>
      </c>
      <c r="M548" s="80"/>
      <c r="N548" s="81" t="str">
        <f>+E547</f>
        <v>保育所運営課</v>
      </c>
    </row>
    <row r="549" spans="1:15" s="82" customFormat="1" ht="15" customHeight="1">
      <c r="A549" s="315">
        <v>146</v>
      </c>
      <c r="B549" s="329" t="s">
        <v>199</v>
      </c>
      <c r="C549" s="319" t="s">
        <v>88</v>
      </c>
      <c r="D549" s="354" t="s">
        <v>460</v>
      </c>
      <c r="E549" s="323" t="s">
        <v>57</v>
      </c>
      <c r="F549" s="95">
        <v>23975</v>
      </c>
      <c r="G549" s="95">
        <v>23942</v>
      </c>
      <c r="H549" s="95"/>
      <c r="I549" s="30">
        <f t="shared" ref="I549:I552" si="200">+G549-F549</f>
        <v>-33</v>
      </c>
      <c r="J549" s="313"/>
      <c r="K549" s="35"/>
      <c r="L549" s="80" t="s">
        <v>6</v>
      </c>
      <c r="M549" s="80"/>
      <c r="N549" s="81" t="str">
        <f>+E549</f>
        <v>保育所運営課</v>
      </c>
      <c r="O549" s="81">
        <f>G549-K549</f>
        <v>23942</v>
      </c>
    </row>
    <row r="550" spans="1:15" s="82" customFormat="1" ht="15" customHeight="1">
      <c r="A550" s="316"/>
      <c r="B550" s="330"/>
      <c r="C550" s="320"/>
      <c r="D550" s="320"/>
      <c r="E550" s="324"/>
      <c r="F550" s="97">
        <v>23975</v>
      </c>
      <c r="G550" s="97">
        <v>23942</v>
      </c>
      <c r="H550" s="97"/>
      <c r="I550" s="36">
        <f t="shared" si="200"/>
        <v>-33</v>
      </c>
      <c r="J550" s="314"/>
      <c r="K550" s="34"/>
      <c r="L550" s="80" t="s">
        <v>7</v>
      </c>
      <c r="M550" s="80"/>
      <c r="N550" s="81" t="str">
        <f>+E549</f>
        <v>保育所運営課</v>
      </c>
    </row>
    <row r="551" spans="1:15" ht="15" customHeight="1">
      <c r="A551" s="315">
        <v>147</v>
      </c>
      <c r="B551" s="329" t="s">
        <v>236</v>
      </c>
      <c r="C551" s="319" t="s">
        <v>82</v>
      </c>
      <c r="D551" s="354" t="s">
        <v>182</v>
      </c>
      <c r="E551" s="323" t="s">
        <v>57</v>
      </c>
      <c r="F551" s="95">
        <v>134246</v>
      </c>
      <c r="G551" s="95">
        <v>134227</v>
      </c>
      <c r="H551" s="95"/>
      <c r="I551" s="30">
        <f t="shared" si="200"/>
        <v>-19</v>
      </c>
      <c r="J551" s="313"/>
      <c r="K551" s="35"/>
      <c r="L551" s="28" t="s">
        <v>6</v>
      </c>
      <c r="M551" s="28"/>
      <c r="N551" s="11" t="str">
        <f>+E551</f>
        <v>保育所運営課</v>
      </c>
      <c r="O551" s="11">
        <f>G551-K551</f>
        <v>134227</v>
      </c>
    </row>
    <row r="552" spans="1:15" ht="15" customHeight="1">
      <c r="A552" s="316"/>
      <c r="B552" s="330"/>
      <c r="C552" s="320"/>
      <c r="D552" s="320"/>
      <c r="E552" s="324"/>
      <c r="F552" s="97">
        <v>66392</v>
      </c>
      <c r="G552" s="97">
        <v>75865</v>
      </c>
      <c r="H552" s="97"/>
      <c r="I552" s="36">
        <f t="shared" si="200"/>
        <v>9473</v>
      </c>
      <c r="J552" s="314"/>
      <c r="K552" s="34"/>
      <c r="L552" s="28" t="s">
        <v>7</v>
      </c>
      <c r="M552" s="28"/>
      <c r="N552" s="11" t="str">
        <f>+E551</f>
        <v>保育所運営課</v>
      </c>
    </row>
    <row r="553" spans="1:15" s="82" customFormat="1" ht="15" customHeight="1">
      <c r="A553" s="315">
        <v>148</v>
      </c>
      <c r="B553" s="329" t="s">
        <v>236</v>
      </c>
      <c r="C553" s="319" t="s">
        <v>82</v>
      </c>
      <c r="D553" s="354" t="s">
        <v>752</v>
      </c>
      <c r="E553" s="323" t="s">
        <v>57</v>
      </c>
      <c r="F553" s="95">
        <v>11700</v>
      </c>
      <c r="G553" s="95">
        <v>13200</v>
      </c>
      <c r="H553" s="95"/>
      <c r="I553" s="30">
        <f t="shared" si="196"/>
        <v>1500</v>
      </c>
      <c r="J553" s="313"/>
      <c r="K553" s="35"/>
      <c r="L553" s="80" t="s">
        <v>6</v>
      </c>
      <c r="M553" s="80"/>
      <c r="N553" s="81" t="str">
        <f>+E553</f>
        <v>保育所運営課</v>
      </c>
      <c r="O553" s="81">
        <f>G553-K553</f>
        <v>13200</v>
      </c>
    </row>
    <row r="554" spans="1:15" s="82" customFormat="1" ht="15" customHeight="1">
      <c r="A554" s="316"/>
      <c r="B554" s="330"/>
      <c r="C554" s="320"/>
      <c r="D554" s="320"/>
      <c r="E554" s="324"/>
      <c r="F554" s="97">
        <v>7800</v>
      </c>
      <c r="G554" s="97">
        <v>8800</v>
      </c>
      <c r="H554" s="97"/>
      <c r="I554" s="36">
        <f t="shared" si="196"/>
        <v>1000</v>
      </c>
      <c r="J554" s="314"/>
      <c r="K554" s="34"/>
      <c r="L554" s="80" t="s">
        <v>7</v>
      </c>
      <c r="M554" s="80"/>
      <c r="N554" s="81" t="str">
        <f>+E553</f>
        <v>保育所運営課</v>
      </c>
    </row>
    <row r="555" spans="1:15" ht="15" customHeight="1">
      <c r="A555" s="315">
        <v>149</v>
      </c>
      <c r="B555" s="329" t="s">
        <v>236</v>
      </c>
      <c r="C555" s="319" t="s">
        <v>94</v>
      </c>
      <c r="D555" s="319" t="s">
        <v>60</v>
      </c>
      <c r="E555" s="323" t="s">
        <v>57</v>
      </c>
      <c r="F555" s="95">
        <v>8778</v>
      </c>
      <c r="G555" s="95">
        <v>8778</v>
      </c>
      <c r="H555" s="95"/>
      <c r="I555" s="30">
        <f t="shared" ref="I555:I564" si="201">+G555-F555</f>
        <v>0</v>
      </c>
      <c r="J555" s="313" t="s">
        <v>11</v>
      </c>
      <c r="K555" s="116"/>
      <c r="L555" s="28" t="s">
        <v>6</v>
      </c>
      <c r="M555" s="28"/>
      <c r="N555" s="11" t="str">
        <f>+E555</f>
        <v>保育所運営課</v>
      </c>
      <c r="O555" s="11">
        <f>G555-K555</f>
        <v>8778</v>
      </c>
    </row>
    <row r="556" spans="1:15" ht="15" customHeight="1">
      <c r="A556" s="316"/>
      <c r="B556" s="330"/>
      <c r="C556" s="320"/>
      <c r="D556" s="320"/>
      <c r="E556" s="324"/>
      <c r="F556" s="97">
        <v>8778</v>
      </c>
      <c r="G556" s="97">
        <v>8778</v>
      </c>
      <c r="H556" s="97"/>
      <c r="I556" s="31">
        <f t="shared" si="201"/>
        <v>0</v>
      </c>
      <c r="J556" s="314"/>
      <c r="K556" s="117"/>
      <c r="L556" s="28" t="s">
        <v>7</v>
      </c>
      <c r="M556" s="28"/>
      <c r="N556" s="11" t="str">
        <f>+E555</f>
        <v>保育所運営課</v>
      </c>
    </row>
    <row r="557" spans="1:15" ht="15" customHeight="1">
      <c r="A557" s="315">
        <v>150</v>
      </c>
      <c r="B557" s="329" t="s">
        <v>236</v>
      </c>
      <c r="C557" s="319" t="s">
        <v>94</v>
      </c>
      <c r="D557" s="319" t="s">
        <v>312</v>
      </c>
      <c r="E557" s="323" t="s">
        <v>57</v>
      </c>
      <c r="F557" s="95">
        <v>116084</v>
      </c>
      <c r="G557" s="95">
        <v>190955</v>
      </c>
      <c r="H557" s="95"/>
      <c r="I557" s="30">
        <f t="shared" si="201"/>
        <v>74871</v>
      </c>
      <c r="J557" s="313" t="s">
        <v>11</v>
      </c>
      <c r="K557" s="116"/>
      <c r="L557" s="28" t="s">
        <v>6</v>
      </c>
      <c r="M557" s="28"/>
      <c r="N557" s="11" t="str">
        <f>+E557</f>
        <v>保育所運営課</v>
      </c>
      <c r="O557" s="11">
        <f>G557-K557</f>
        <v>190955</v>
      </c>
    </row>
    <row r="558" spans="1:15" ht="15" customHeight="1">
      <c r="A558" s="316"/>
      <c r="B558" s="330"/>
      <c r="C558" s="320"/>
      <c r="D558" s="320"/>
      <c r="E558" s="324"/>
      <c r="F558" s="104">
        <v>116084</v>
      </c>
      <c r="G558" s="104">
        <v>190955</v>
      </c>
      <c r="H558" s="104"/>
      <c r="I558" s="31">
        <f t="shared" si="201"/>
        <v>74871</v>
      </c>
      <c r="J558" s="314"/>
      <c r="K558" s="117"/>
      <c r="L558" s="28" t="s">
        <v>7</v>
      </c>
      <c r="M558" s="28"/>
      <c r="N558" s="11" t="str">
        <f>+E557</f>
        <v>保育所運営課</v>
      </c>
    </row>
    <row r="559" spans="1:15" s="82" customFormat="1" ht="15" customHeight="1">
      <c r="A559" s="315">
        <v>151</v>
      </c>
      <c r="B559" s="329" t="s">
        <v>199</v>
      </c>
      <c r="C559" s="319" t="s">
        <v>94</v>
      </c>
      <c r="D559" s="319" t="s">
        <v>463</v>
      </c>
      <c r="E559" s="323" t="s">
        <v>57</v>
      </c>
      <c r="F559" s="95">
        <v>10930</v>
      </c>
      <c r="G559" s="95">
        <v>13442</v>
      </c>
      <c r="H559" s="95"/>
      <c r="I559" s="30">
        <f t="shared" ref="I559:I562" si="202">+G559-F559</f>
        <v>2512</v>
      </c>
      <c r="J559" s="313" t="s">
        <v>11</v>
      </c>
      <c r="K559" s="116"/>
      <c r="L559" s="80" t="s">
        <v>6</v>
      </c>
      <c r="M559" s="80"/>
      <c r="N559" s="81" t="str">
        <f>+E559</f>
        <v>保育所運営課</v>
      </c>
      <c r="O559" s="81">
        <f>G559-K559</f>
        <v>13442</v>
      </c>
    </row>
    <row r="560" spans="1:15" s="82" customFormat="1" ht="15" customHeight="1">
      <c r="A560" s="316"/>
      <c r="B560" s="330"/>
      <c r="C560" s="320"/>
      <c r="D560" s="320"/>
      <c r="E560" s="324"/>
      <c r="F560" s="97">
        <v>10930</v>
      </c>
      <c r="G560" s="97">
        <v>13442</v>
      </c>
      <c r="H560" s="97"/>
      <c r="I560" s="36">
        <f t="shared" si="202"/>
        <v>2512</v>
      </c>
      <c r="J560" s="314"/>
      <c r="K560" s="117"/>
      <c r="L560" s="80" t="s">
        <v>7</v>
      </c>
      <c r="M560" s="80"/>
      <c r="N560" s="81" t="str">
        <f>+E559</f>
        <v>保育所運営課</v>
      </c>
    </row>
    <row r="561" spans="1:15" s="92" customFormat="1" ht="15" customHeight="1">
      <c r="A561" s="327">
        <v>152</v>
      </c>
      <c r="B561" s="329" t="s">
        <v>199</v>
      </c>
      <c r="C561" s="319" t="s">
        <v>94</v>
      </c>
      <c r="D561" s="319" t="s">
        <v>474</v>
      </c>
      <c r="E561" s="323" t="s">
        <v>57</v>
      </c>
      <c r="F561" s="95">
        <v>52076</v>
      </c>
      <c r="G561" s="95">
        <v>140208</v>
      </c>
      <c r="H561" s="95"/>
      <c r="I561" s="30">
        <f t="shared" si="202"/>
        <v>88132</v>
      </c>
      <c r="J561" s="313" t="s">
        <v>11</v>
      </c>
      <c r="K561" s="116"/>
      <c r="L561" s="90" t="s">
        <v>6</v>
      </c>
      <c r="M561" s="90"/>
      <c r="N561" s="91" t="str">
        <f>+E561</f>
        <v>保育所運営課</v>
      </c>
      <c r="O561" s="91">
        <f>G561-K561</f>
        <v>140208</v>
      </c>
    </row>
    <row r="562" spans="1:15" s="92" customFormat="1" ht="15" customHeight="1">
      <c r="A562" s="328"/>
      <c r="B562" s="330"/>
      <c r="C562" s="320"/>
      <c r="D562" s="320"/>
      <c r="E562" s="324"/>
      <c r="F562" s="104">
        <v>38076</v>
      </c>
      <c r="G562" s="104">
        <v>21208</v>
      </c>
      <c r="H562" s="104"/>
      <c r="I562" s="31">
        <f t="shared" si="202"/>
        <v>-16868</v>
      </c>
      <c r="J562" s="314"/>
      <c r="K562" s="117"/>
      <c r="L562" s="90" t="s">
        <v>7</v>
      </c>
      <c r="M562" s="90"/>
      <c r="N562" s="91" t="str">
        <f>+E561</f>
        <v>保育所運営課</v>
      </c>
    </row>
    <row r="563" spans="1:15" ht="15" customHeight="1">
      <c r="A563" s="315">
        <v>153</v>
      </c>
      <c r="B563" s="329" t="s">
        <v>236</v>
      </c>
      <c r="C563" s="319" t="s">
        <v>191</v>
      </c>
      <c r="D563" s="319" t="s">
        <v>61</v>
      </c>
      <c r="E563" s="323" t="s">
        <v>57</v>
      </c>
      <c r="F563" s="95">
        <v>613082</v>
      </c>
      <c r="G563" s="95">
        <v>294601</v>
      </c>
      <c r="H563" s="95"/>
      <c r="I563" s="30">
        <f t="shared" si="201"/>
        <v>-318481</v>
      </c>
      <c r="J563" s="313" t="s">
        <v>11</v>
      </c>
      <c r="K563" s="116"/>
      <c r="L563" s="28" t="s">
        <v>6</v>
      </c>
      <c r="M563" s="28"/>
      <c r="N563" s="11" t="str">
        <f>+E563</f>
        <v>保育所運営課</v>
      </c>
      <c r="O563" s="11">
        <f>G563-K563</f>
        <v>294601</v>
      </c>
    </row>
    <row r="564" spans="1:15" ht="15" customHeight="1">
      <c r="A564" s="316"/>
      <c r="B564" s="330"/>
      <c r="C564" s="320"/>
      <c r="D564" s="320"/>
      <c r="E564" s="324"/>
      <c r="F564" s="97">
        <v>241734</v>
      </c>
      <c r="G564" s="97">
        <v>208199</v>
      </c>
      <c r="H564" s="97"/>
      <c r="I564" s="36">
        <f t="shared" si="201"/>
        <v>-33535</v>
      </c>
      <c r="J564" s="314"/>
      <c r="K564" s="117"/>
      <c r="L564" s="28" t="s">
        <v>7</v>
      </c>
      <c r="M564" s="28"/>
      <c r="N564" s="11" t="str">
        <f>+E563</f>
        <v>保育所運営課</v>
      </c>
    </row>
    <row r="565" spans="1:15" ht="13.5" customHeight="1">
      <c r="A565" s="315">
        <v>154</v>
      </c>
      <c r="B565" s="317" t="s">
        <v>389</v>
      </c>
      <c r="C565" s="359" t="s">
        <v>385</v>
      </c>
      <c r="D565" s="344" t="s">
        <v>451</v>
      </c>
      <c r="E565" s="323" t="s">
        <v>18</v>
      </c>
      <c r="F565" s="95">
        <v>137289</v>
      </c>
      <c r="G565" s="95">
        <v>56755</v>
      </c>
      <c r="H565" s="95"/>
      <c r="I565" s="30">
        <f t="shared" ref="I565:I570" si="203">+G565-F565</f>
        <v>-80534</v>
      </c>
      <c r="J565" s="313" t="s">
        <v>11</v>
      </c>
      <c r="K565" s="116"/>
      <c r="L565" s="28" t="s">
        <v>6</v>
      </c>
      <c r="M565" s="28"/>
      <c r="N565" s="11" t="str">
        <f>+E565</f>
        <v>こども家庭課</v>
      </c>
      <c r="O565" s="11">
        <f>G565-K565</f>
        <v>56755</v>
      </c>
    </row>
    <row r="566" spans="1:15" ht="13.5" customHeight="1">
      <c r="A566" s="316"/>
      <c r="B566" s="318"/>
      <c r="C566" s="360"/>
      <c r="D566" s="344"/>
      <c r="E566" s="324"/>
      <c r="F566" s="104">
        <v>87687</v>
      </c>
      <c r="G566" s="104">
        <v>35518</v>
      </c>
      <c r="H566" s="104"/>
      <c r="I566" s="31">
        <f t="shared" si="203"/>
        <v>-52169</v>
      </c>
      <c r="J566" s="314"/>
      <c r="K566" s="117"/>
      <c r="L566" s="28" t="s">
        <v>7</v>
      </c>
      <c r="M566" s="28"/>
      <c r="N566" s="11" t="str">
        <f>+E565</f>
        <v>こども家庭課</v>
      </c>
    </row>
    <row r="567" spans="1:15" ht="15" customHeight="1">
      <c r="A567" s="315">
        <v>155</v>
      </c>
      <c r="B567" s="329" t="s">
        <v>199</v>
      </c>
      <c r="C567" s="319" t="s">
        <v>398</v>
      </c>
      <c r="D567" s="319" t="s">
        <v>585</v>
      </c>
      <c r="E567" s="323" t="s">
        <v>106</v>
      </c>
      <c r="F567" s="95">
        <v>59026</v>
      </c>
      <c r="G567" s="95">
        <v>39725</v>
      </c>
      <c r="H567" s="95"/>
      <c r="I567" s="30">
        <f t="shared" si="203"/>
        <v>-19301</v>
      </c>
      <c r="J567" s="313" t="s">
        <v>11</v>
      </c>
      <c r="K567" s="116"/>
      <c r="L567" s="28" t="s">
        <v>6</v>
      </c>
      <c r="M567" s="28"/>
      <c r="N567" s="11" t="str">
        <f>+E567</f>
        <v>阿武山学園</v>
      </c>
      <c r="O567" s="11">
        <f>G567-K567</f>
        <v>39725</v>
      </c>
    </row>
    <row r="568" spans="1:15" ht="15" customHeight="1">
      <c r="A568" s="316"/>
      <c r="B568" s="330"/>
      <c r="C568" s="320"/>
      <c r="D568" s="320"/>
      <c r="E568" s="324"/>
      <c r="F568" s="104">
        <v>16026</v>
      </c>
      <c r="G568" s="104">
        <v>39725</v>
      </c>
      <c r="H568" s="104"/>
      <c r="I568" s="31">
        <f t="shared" si="203"/>
        <v>23699</v>
      </c>
      <c r="J568" s="314"/>
      <c r="K568" s="117"/>
      <c r="L568" s="28" t="s">
        <v>7</v>
      </c>
      <c r="M568" s="28"/>
      <c r="N568" s="11" t="str">
        <f>+E567</f>
        <v>阿武山学園</v>
      </c>
    </row>
    <row r="569" spans="1:15" ht="15" customHeight="1">
      <c r="A569" s="315">
        <v>156</v>
      </c>
      <c r="B569" s="329" t="s">
        <v>199</v>
      </c>
      <c r="C569" s="319" t="s">
        <v>398</v>
      </c>
      <c r="D569" s="319" t="s">
        <v>282</v>
      </c>
      <c r="E569" s="323" t="s">
        <v>57</v>
      </c>
      <c r="F569" s="95">
        <v>633109</v>
      </c>
      <c r="G569" s="95">
        <v>696159</v>
      </c>
      <c r="H569" s="95"/>
      <c r="I569" s="30">
        <f t="shared" si="203"/>
        <v>63050</v>
      </c>
      <c r="J569" s="313" t="s">
        <v>11</v>
      </c>
      <c r="K569" s="116"/>
      <c r="L569" s="28" t="s">
        <v>6</v>
      </c>
      <c r="M569" s="28"/>
      <c r="N569" s="11" t="str">
        <f>+E569</f>
        <v>保育所運営課</v>
      </c>
      <c r="O569" s="11">
        <f>G569-K569</f>
        <v>696159</v>
      </c>
    </row>
    <row r="570" spans="1:15" ht="15" customHeight="1">
      <c r="A570" s="316"/>
      <c r="B570" s="330"/>
      <c r="C570" s="320"/>
      <c r="D570" s="320"/>
      <c r="E570" s="324"/>
      <c r="F570" s="97">
        <v>154109</v>
      </c>
      <c r="G570" s="97">
        <v>212842</v>
      </c>
      <c r="H570" s="97"/>
      <c r="I570" s="36">
        <f t="shared" si="203"/>
        <v>58733</v>
      </c>
      <c r="J570" s="314"/>
      <c r="K570" s="117"/>
      <c r="L570" s="28" t="s">
        <v>7</v>
      </c>
      <c r="M570" s="28"/>
      <c r="N570" s="11" t="str">
        <f>+E569</f>
        <v>保育所運営課</v>
      </c>
    </row>
    <row r="571" spans="1:15" ht="15" customHeight="1">
      <c r="A571" s="315">
        <v>157</v>
      </c>
      <c r="B571" s="329" t="s">
        <v>236</v>
      </c>
      <c r="C571" s="319" t="s">
        <v>409</v>
      </c>
      <c r="D571" s="319" t="s">
        <v>603</v>
      </c>
      <c r="E571" s="323" t="s">
        <v>51</v>
      </c>
      <c r="F571" s="95">
        <v>0</v>
      </c>
      <c r="G571" s="95">
        <v>1132</v>
      </c>
      <c r="H571" s="95"/>
      <c r="I571" s="30">
        <f t="shared" ref="I571:I572" si="204">+G571-F571</f>
        <v>1132</v>
      </c>
      <c r="J571" s="313" t="s">
        <v>11</v>
      </c>
      <c r="K571" s="116"/>
      <c r="L571" s="28" t="s">
        <v>6</v>
      </c>
      <c r="M571" s="28"/>
      <c r="N571" s="11" t="str">
        <f>+E571</f>
        <v>管理課</v>
      </c>
      <c r="O571" s="11">
        <f>G571-K571</f>
        <v>1132</v>
      </c>
    </row>
    <row r="572" spans="1:15" ht="15" customHeight="1">
      <c r="A572" s="316"/>
      <c r="B572" s="330"/>
      <c r="C572" s="320"/>
      <c r="D572" s="320"/>
      <c r="E572" s="324"/>
      <c r="F572" s="97">
        <v>0</v>
      </c>
      <c r="G572" s="97">
        <v>1132</v>
      </c>
      <c r="H572" s="97"/>
      <c r="I572" s="36">
        <f t="shared" si="204"/>
        <v>1132</v>
      </c>
      <c r="J572" s="314"/>
      <c r="K572" s="117"/>
      <c r="L572" s="28" t="s">
        <v>7</v>
      </c>
      <c r="M572" s="28"/>
      <c r="N572" s="11" t="str">
        <f>+E571</f>
        <v>管理課</v>
      </c>
    </row>
    <row r="573" spans="1:15" ht="15" customHeight="1">
      <c r="A573" s="315">
        <v>158</v>
      </c>
      <c r="B573" s="317" t="s">
        <v>237</v>
      </c>
      <c r="C573" s="319" t="s">
        <v>78</v>
      </c>
      <c r="D573" s="366" t="s">
        <v>313</v>
      </c>
      <c r="E573" s="373" t="s">
        <v>51</v>
      </c>
      <c r="F573" s="95">
        <f>+F575+F577+F579</f>
        <v>67254</v>
      </c>
      <c r="G573" s="95">
        <f t="shared" ref="G573:H573" si="205">+G575+G577+G579</f>
        <v>67255</v>
      </c>
      <c r="H573" s="95">
        <f t="shared" si="205"/>
        <v>0</v>
      </c>
      <c r="I573" s="30">
        <f t="shared" ref="I573:I588" si="206">+G573-F573</f>
        <v>1</v>
      </c>
      <c r="J573" s="321"/>
      <c r="K573" s="116"/>
      <c r="L573" s="28"/>
      <c r="M573" s="28"/>
      <c r="N573" s="11" t="str">
        <f>+E573</f>
        <v>管理課</v>
      </c>
      <c r="O573" s="11">
        <f>G573-K573</f>
        <v>67255</v>
      </c>
    </row>
    <row r="574" spans="1:15" ht="15" customHeight="1">
      <c r="A574" s="316"/>
      <c r="B574" s="318"/>
      <c r="C574" s="320"/>
      <c r="D574" s="367"/>
      <c r="E574" s="374"/>
      <c r="F574" s="104">
        <f>F576+F578+F580</f>
        <v>67103</v>
      </c>
      <c r="G574" s="104">
        <f t="shared" ref="G574:H574" si="207">G576+G578+G580</f>
        <v>67248</v>
      </c>
      <c r="H574" s="104">
        <f t="shared" si="207"/>
        <v>0</v>
      </c>
      <c r="I574" s="31">
        <f t="shared" si="206"/>
        <v>145</v>
      </c>
      <c r="J574" s="322"/>
      <c r="K574" s="117"/>
      <c r="L574" s="28"/>
      <c r="M574" s="28"/>
      <c r="N574" s="11" t="str">
        <f>+E573</f>
        <v>管理課</v>
      </c>
    </row>
    <row r="575" spans="1:15" ht="15" customHeight="1" outlineLevel="1">
      <c r="A575" s="315"/>
      <c r="B575" s="329"/>
      <c r="C575" s="319"/>
      <c r="D575" s="366" t="s">
        <v>668</v>
      </c>
      <c r="E575" s="373" t="s">
        <v>51</v>
      </c>
      <c r="F575" s="95">
        <v>66345</v>
      </c>
      <c r="G575" s="95">
        <v>66345</v>
      </c>
      <c r="H575" s="95"/>
      <c r="I575" s="30">
        <f t="shared" si="206"/>
        <v>0</v>
      </c>
      <c r="J575" s="313" t="s">
        <v>11</v>
      </c>
      <c r="K575" s="116"/>
      <c r="L575" s="28" t="s">
        <v>6</v>
      </c>
      <c r="M575" s="28"/>
      <c r="N575" s="11" t="str">
        <f>+E575</f>
        <v>管理課</v>
      </c>
      <c r="O575" s="11">
        <f>G575-K575</f>
        <v>66345</v>
      </c>
    </row>
    <row r="576" spans="1:15" ht="15" customHeight="1" outlineLevel="1">
      <c r="A576" s="316"/>
      <c r="B576" s="330"/>
      <c r="C576" s="320"/>
      <c r="D576" s="367"/>
      <c r="E576" s="374"/>
      <c r="F576" s="97">
        <v>66338</v>
      </c>
      <c r="G576" s="97">
        <v>66338</v>
      </c>
      <c r="H576" s="97"/>
      <c r="I576" s="36">
        <f t="shared" si="206"/>
        <v>0</v>
      </c>
      <c r="J576" s="314"/>
      <c r="K576" s="37"/>
      <c r="L576" s="28" t="s">
        <v>7</v>
      </c>
      <c r="M576" s="28"/>
      <c r="N576" s="11" t="str">
        <f>+E575</f>
        <v>管理課</v>
      </c>
    </row>
    <row r="577" spans="1:15" ht="15" customHeight="1" outlineLevel="1">
      <c r="A577" s="315"/>
      <c r="B577" s="329"/>
      <c r="C577" s="319"/>
      <c r="D577" s="366" t="s">
        <v>669</v>
      </c>
      <c r="E577" s="323" t="s">
        <v>36</v>
      </c>
      <c r="F577" s="95">
        <v>728</v>
      </c>
      <c r="G577" s="95">
        <v>750</v>
      </c>
      <c r="H577" s="95"/>
      <c r="I577" s="30">
        <f t="shared" ref="I577:I578" si="208">+G577-F577</f>
        <v>22</v>
      </c>
      <c r="J577" s="313" t="s">
        <v>11</v>
      </c>
      <c r="K577" s="116"/>
      <c r="L577" s="28" t="s">
        <v>6</v>
      </c>
      <c r="M577" s="28"/>
      <c r="N577" s="11" t="str">
        <f>+E577</f>
        <v>管理課</v>
      </c>
      <c r="O577" s="11">
        <f>G577-K577</f>
        <v>750</v>
      </c>
    </row>
    <row r="578" spans="1:15" ht="15" customHeight="1" outlineLevel="1">
      <c r="A578" s="316"/>
      <c r="B578" s="330"/>
      <c r="C578" s="320"/>
      <c r="D578" s="367"/>
      <c r="E578" s="324"/>
      <c r="F578" s="104">
        <v>728</v>
      </c>
      <c r="G578" s="104">
        <v>750</v>
      </c>
      <c r="H578" s="104"/>
      <c r="I578" s="31">
        <f t="shared" si="208"/>
        <v>22</v>
      </c>
      <c r="J578" s="314"/>
      <c r="K578" s="37"/>
      <c r="L578" s="28" t="s">
        <v>7</v>
      </c>
      <c r="M578" s="28"/>
      <c r="N578" s="11" t="str">
        <f>+E577</f>
        <v>管理課</v>
      </c>
    </row>
    <row r="579" spans="1:15" ht="15" customHeight="1" outlineLevel="1">
      <c r="A579" s="327"/>
      <c r="B579" s="329"/>
      <c r="C579" s="319"/>
      <c r="D579" s="366" t="s">
        <v>670</v>
      </c>
      <c r="E579" s="323" t="s">
        <v>36</v>
      </c>
      <c r="F579" s="95">
        <v>181</v>
      </c>
      <c r="G579" s="95">
        <v>160</v>
      </c>
      <c r="H579" s="95"/>
      <c r="I579" s="30">
        <f t="shared" si="206"/>
        <v>-21</v>
      </c>
      <c r="J579" s="313" t="s">
        <v>11</v>
      </c>
      <c r="K579" s="116"/>
      <c r="L579" s="28" t="s">
        <v>6</v>
      </c>
      <c r="M579" s="28"/>
      <c r="N579" s="11" t="str">
        <f>+E579</f>
        <v>管理課</v>
      </c>
      <c r="O579" s="11">
        <f>G579-K579</f>
        <v>160</v>
      </c>
    </row>
    <row r="580" spans="1:15" ht="15" customHeight="1" outlineLevel="1">
      <c r="A580" s="328"/>
      <c r="B580" s="330"/>
      <c r="C580" s="320"/>
      <c r="D580" s="367"/>
      <c r="E580" s="324"/>
      <c r="F580" s="104">
        <v>37</v>
      </c>
      <c r="G580" s="104">
        <v>160</v>
      </c>
      <c r="H580" s="104"/>
      <c r="I580" s="31">
        <f t="shared" si="206"/>
        <v>123</v>
      </c>
      <c r="J580" s="314"/>
      <c r="K580" s="37"/>
      <c r="L580" s="28" t="s">
        <v>7</v>
      </c>
      <c r="M580" s="28"/>
      <c r="N580" s="11" t="str">
        <f>+E579</f>
        <v>管理課</v>
      </c>
    </row>
    <row r="581" spans="1:15" ht="15" customHeight="1">
      <c r="A581" s="315">
        <v>159</v>
      </c>
      <c r="B581" s="329" t="s">
        <v>236</v>
      </c>
      <c r="C581" s="319" t="s">
        <v>193</v>
      </c>
      <c r="D581" s="319" t="s">
        <v>24</v>
      </c>
      <c r="E581" s="323" t="s">
        <v>18</v>
      </c>
      <c r="F581" s="95">
        <v>253576</v>
      </c>
      <c r="G581" s="95">
        <v>250006</v>
      </c>
      <c r="H581" s="95"/>
      <c r="I581" s="30">
        <f t="shared" si="206"/>
        <v>-3570</v>
      </c>
      <c r="J581" s="313" t="s">
        <v>11</v>
      </c>
      <c r="K581" s="116"/>
      <c r="L581" s="28" t="s">
        <v>6</v>
      </c>
      <c r="M581" s="28"/>
      <c r="N581" s="11" t="str">
        <f>+E581</f>
        <v>こども家庭課</v>
      </c>
      <c r="O581" s="11">
        <f>G581-K581</f>
        <v>250006</v>
      </c>
    </row>
    <row r="582" spans="1:15" ht="15" customHeight="1">
      <c r="A582" s="316"/>
      <c r="B582" s="330"/>
      <c r="C582" s="320"/>
      <c r="D582" s="320"/>
      <c r="E582" s="324"/>
      <c r="F582" s="97">
        <v>33894</v>
      </c>
      <c r="G582" s="97">
        <v>30660</v>
      </c>
      <c r="H582" s="97"/>
      <c r="I582" s="36">
        <f t="shared" si="206"/>
        <v>-3234</v>
      </c>
      <c r="J582" s="314"/>
      <c r="K582" s="117"/>
      <c r="L582" s="28" t="s">
        <v>7</v>
      </c>
      <c r="M582" s="28"/>
      <c r="N582" s="11" t="str">
        <f>+E581</f>
        <v>こども家庭課</v>
      </c>
    </row>
    <row r="583" spans="1:15" ht="15" customHeight="1">
      <c r="A583" s="315">
        <v>160</v>
      </c>
      <c r="B583" s="329" t="s">
        <v>236</v>
      </c>
      <c r="C583" s="319" t="s">
        <v>193</v>
      </c>
      <c r="D583" s="319" t="s">
        <v>25</v>
      </c>
      <c r="E583" s="323" t="s">
        <v>18</v>
      </c>
      <c r="F583" s="95">
        <v>309972</v>
      </c>
      <c r="G583" s="95">
        <v>308390</v>
      </c>
      <c r="H583" s="95"/>
      <c r="I583" s="30">
        <f t="shared" si="206"/>
        <v>-1582</v>
      </c>
      <c r="J583" s="313" t="s">
        <v>11</v>
      </c>
      <c r="K583" s="116"/>
      <c r="L583" s="28" t="s">
        <v>6</v>
      </c>
      <c r="M583" s="28"/>
      <c r="N583" s="11" t="str">
        <f>+E583</f>
        <v>こども家庭課</v>
      </c>
      <c r="O583" s="11">
        <f>G583-K583</f>
        <v>308390</v>
      </c>
    </row>
    <row r="584" spans="1:15" ht="15" customHeight="1">
      <c r="A584" s="316"/>
      <c r="B584" s="330"/>
      <c r="C584" s="320"/>
      <c r="D584" s="320"/>
      <c r="E584" s="324"/>
      <c r="F584" s="97">
        <v>38292</v>
      </c>
      <c r="G584" s="97">
        <v>36412</v>
      </c>
      <c r="H584" s="97"/>
      <c r="I584" s="36">
        <f t="shared" si="206"/>
        <v>-1880</v>
      </c>
      <c r="J584" s="314"/>
      <c r="K584" s="117"/>
      <c r="L584" s="28" t="s">
        <v>7</v>
      </c>
      <c r="M584" s="28"/>
      <c r="N584" s="11" t="str">
        <f>+E583</f>
        <v>こども家庭課</v>
      </c>
    </row>
    <row r="585" spans="1:15" ht="15" customHeight="1">
      <c r="A585" s="315">
        <v>161</v>
      </c>
      <c r="B585" s="329" t="s">
        <v>236</v>
      </c>
      <c r="C585" s="319" t="s">
        <v>193</v>
      </c>
      <c r="D585" s="319" t="s">
        <v>26</v>
      </c>
      <c r="E585" s="323" t="s">
        <v>18</v>
      </c>
      <c r="F585" s="95">
        <v>373617</v>
      </c>
      <c r="G585" s="95">
        <v>337485</v>
      </c>
      <c r="H585" s="95"/>
      <c r="I585" s="30">
        <f t="shared" si="206"/>
        <v>-36132</v>
      </c>
      <c r="J585" s="313" t="s">
        <v>11</v>
      </c>
      <c r="K585" s="116"/>
      <c r="L585" s="28" t="s">
        <v>6</v>
      </c>
      <c r="M585" s="28"/>
      <c r="N585" s="11" t="str">
        <f>+E585</f>
        <v>こども家庭課</v>
      </c>
      <c r="O585" s="11">
        <f>G585-K585</f>
        <v>337485</v>
      </c>
    </row>
    <row r="586" spans="1:15" ht="15" customHeight="1">
      <c r="A586" s="316"/>
      <c r="B586" s="330"/>
      <c r="C586" s="320"/>
      <c r="D586" s="320"/>
      <c r="E586" s="324"/>
      <c r="F586" s="97">
        <v>58478</v>
      </c>
      <c r="G586" s="97">
        <v>48061</v>
      </c>
      <c r="H586" s="97"/>
      <c r="I586" s="36">
        <f t="shared" si="206"/>
        <v>-10417</v>
      </c>
      <c r="J586" s="314"/>
      <c r="K586" s="117"/>
      <c r="L586" s="28" t="s">
        <v>7</v>
      </c>
      <c r="M586" s="28"/>
      <c r="N586" s="11" t="str">
        <f>+E585</f>
        <v>こども家庭課</v>
      </c>
    </row>
    <row r="587" spans="1:15" ht="15" customHeight="1">
      <c r="A587" s="315">
        <v>162</v>
      </c>
      <c r="B587" s="329" t="s">
        <v>236</v>
      </c>
      <c r="C587" s="319" t="s">
        <v>193</v>
      </c>
      <c r="D587" s="319" t="s">
        <v>210</v>
      </c>
      <c r="E587" s="323" t="s">
        <v>106</v>
      </c>
      <c r="F587" s="95">
        <v>100383</v>
      </c>
      <c r="G587" s="95">
        <v>109876</v>
      </c>
      <c r="H587" s="95"/>
      <c r="I587" s="30">
        <f t="shared" si="206"/>
        <v>9493</v>
      </c>
      <c r="J587" s="313" t="s">
        <v>11</v>
      </c>
      <c r="K587" s="116"/>
      <c r="L587" s="28" t="s">
        <v>6</v>
      </c>
      <c r="M587" s="28"/>
      <c r="N587" s="11" t="str">
        <f>+E587</f>
        <v>阿武山学園</v>
      </c>
      <c r="O587" s="11">
        <f>G587-K587</f>
        <v>109876</v>
      </c>
    </row>
    <row r="588" spans="1:15" ht="15" customHeight="1">
      <c r="A588" s="316"/>
      <c r="B588" s="330"/>
      <c r="C588" s="320"/>
      <c r="D588" s="320"/>
      <c r="E588" s="324"/>
      <c r="F588" s="104">
        <v>30010</v>
      </c>
      <c r="G588" s="104">
        <v>29671</v>
      </c>
      <c r="H588" s="104"/>
      <c r="I588" s="31">
        <f t="shared" si="206"/>
        <v>-339</v>
      </c>
      <c r="J588" s="314"/>
      <c r="K588" s="117"/>
      <c r="L588" s="28" t="s">
        <v>7</v>
      </c>
      <c r="M588" s="28"/>
      <c r="N588" s="11" t="str">
        <f>+E587</f>
        <v>阿武山学園</v>
      </c>
    </row>
    <row r="589" spans="1:15" ht="15" customHeight="1">
      <c r="A589" s="315">
        <v>163</v>
      </c>
      <c r="B589" s="329" t="s">
        <v>199</v>
      </c>
      <c r="C589" s="319" t="s">
        <v>194</v>
      </c>
      <c r="D589" s="319" t="s">
        <v>170</v>
      </c>
      <c r="E589" s="323" t="s">
        <v>18</v>
      </c>
      <c r="F589" s="95">
        <v>310248</v>
      </c>
      <c r="G589" s="95">
        <v>304323</v>
      </c>
      <c r="H589" s="95"/>
      <c r="I589" s="30">
        <f t="shared" ref="I589:I590" si="209">+G589-F589</f>
        <v>-5925</v>
      </c>
      <c r="J589" s="313" t="s">
        <v>11</v>
      </c>
      <c r="K589" s="116"/>
      <c r="L589" s="28" t="s">
        <v>6</v>
      </c>
      <c r="M589" s="28"/>
      <c r="N589" s="11" t="str">
        <f>+E589</f>
        <v>こども家庭課</v>
      </c>
      <c r="O589" s="11">
        <f>G589-K589</f>
        <v>304323</v>
      </c>
    </row>
    <row r="590" spans="1:15" ht="15" customHeight="1">
      <c r="A590" s="316"/>
      <c r="B590" s="330"/>
      <c r="C590" s="320"/>
      <c r="D590" s="320"/>
      <c r="E590" s="324"/>
      <c r="F590" s="97">
        <v>42246</v>
      </c>
      <c r="G590" s="97">
        <v>37659</v>
      </c>
      <c r="H590" s="97"/>
      <c r="I590" s="31">
        <f t="shared" si="209"/>
        <v>-4587</v>
      </c>
      <c r="J590" s="314"/>
      <c r="K590" s="117"/>
      <c r="L590" s="28" t="s">
        <v>7</v>
      </c>
      <c r="M590" s="28"/>
      <c r="N590" s="11" t="str">
        <f>+E589</f>
        <v>こども家庭課</v>
      </c>
    </row>
    <row r="591" spans="1:15" ht="23.25" customHeight="1">
      <c r="A591" s="327">
        <v>164</v>
      </c>
      <c r="B591" s="329" t="s">
        <v>199</v>
      </c>
      <c r="C591" s="319" t="s">
        <v>565</v>
      </c>
      <c r="D591" s="319" t="s">
        <v>560</v>
      </c>
      <c r="E591" s="323" t="s">
        <v>545</v>
      </c>
      <c r="F591" s="95">
        <f t="shared" ref="F591" si="210">F593+F595</f>
        <v>84395</v>
      </c>
      <c r="G591" s="95">
        <f t="shared" ref="G591:H592" si="211">G593+G595</f>
        <v>82866</v>
      </c>
      <c r="H591" s="95">
        <f t="shared" si="211"/>
        <v>0</v>
      </c>
      <c r="I591" s="30">
        <f>+G591-F591</f>
        <v>-1529</v>
      </c>
      <c r="J591" s="313"/>
      <c r="K591" s="35"/>
      <c r="L591" s="28"/>
      <c r="M591" s="28"/>
      <c r="N591" s="11" t="str">
        <f>+E591</f>
        <v>保育所運営課
阿武山学園</v>
      </c>
      <c r="O591" s="11">
        <f>G591-K591</f>
        <v>82866</v>
      </c>
    </row>
    <row r="592" spans="1:15" ht="23.25" customHeight="1">
      <c r="A592" s="328"/>
      <c r="B592" s="330"/>
      <c r="C592" s="320"/>
      <c r="D592" s="320"/>
      <c r="E592" s="324"/>
      <c r="F592" s="97">
        <f t="shared" ref="F592" si="212">F594+F596</f>
        <v>51630</v>
      </c>
      <c r="G592" s="97">
        <f t="shared" si="211"/>
        <v>50694</v>
      </c>
      <c r="H592" s="97">
        <f t="shared" si="211"/>
        <v>0</v>
      </c>
      <c r="I592" s="31">
        <f t="shared" ref="I592:I596" si="213">+G592-F592</f>
        <v>-936</v>
      </c>
      <c r="J592" s="314"/>
      <c r="K592" s="34"/>
      <c r="L592" s="28"/>
      <c r="M592" s="28"/>
      <c r="N592" s="11" t="str">
        <f>+E591</f>
        <v>保育所運営課
阿武山学園</v>
      </c>
    </row>
    <row r="593" spans="1:15" ht="15" customHeight="1">
      <c r="A593" s="327"/>
      <c r="B593" s="329"/>
      <c r="C593" s="319"/>
      <c r="D593" s="319" t="s">
        <v>593</v>
      </c>
      <c r="E593" s="323" t="s">
        <v>546</v>
      </c>
      <c r="F593" s="95">
        <v>83895</v>
      </c>
      <c r="G593" s="95">
        <v>82366</v>
      </c>
      <c r="H593" s="95"/>
      <c r="I593" s="30">
        <f t="shared" si="213"/>
        <v>-1529</v>
      </c>
      <c r="J593" s="313"/>
      <c r="K593" s="35"/>
      <c r="L593" s="28" t="s">
        <v>6</v>
      </c>
      <c r="M593" s="28"/>
      <c r="N593" s="11" t="str">
        <f>+E593</f>
        <v>保育所運営課</v>
      </c>
      <c r="O593" s="11">
        <f>G593-K593</f>
        <v>82366</v>
      </c>
    </row>
    <row r="594" spans="1:15" ht="15" customHeight="1">
      <c r="A594" s="328"/>
      <c r="B594" s="330"/>
      <c r="C594" s="320"/>
      <c r="D594" s="320"/>
      <c r="E594" s="324"/>
      <c r="F594" s="97">
        <v>51380</v>
      </c>
      <c r="G594" s="97">
        <v>50444</v>
      </c>
      <c r="H594" s="97"/>
      <c r="I594" s="31">
        <f t="shared" si="213"/>
        <v>-936</v>
      </c>
      <c r="J594" s="314"/>
      <c r="K594" s="34"/>
      <c r="L594" s="28" t="s">
        <v>7</v>
      </c>
      <c r="M594" s="28"/>
      <c r="N594" s="11" t="str">
        <f>+E593</f>
        <v>保育所運営課</v>
      </c>
    </row>
    <row r="595" spans="1:15" ht="15" customHeight="1">
      <c r="A595" s="327"/>
      <c r="B595" s="329"/>
      <c r="C595" s="319"/>
      <c r="D595" s="319" t="s">
        <v>561</v>
      </c>
      <c r="E595" s="323" t="s">
        <v>106</v>
      </c>
      <c r="F595" s="95">
        <v>500</v>
      </c>
      <c r="G595" s="95">
        <v>500</v>
      </c>
      <c r="H595" s="95"/>
      <c r="I595" s="30">
        <f t="shared" si="213"/>
        <v>0</v>
      </c>
      <c r="J595" s="313"/>
      <c r="K595" s="35"/>
      <c r="L595" s="28" t="s">
        <v>6</v>
      </c>
      <c r="M595" s="28"/>
      <c r="N595" s="11" t="str">
        <f>+E595</f>
        <v>阿武山学園</v>
      </c>
      <c r="O595" s="11">
        <f>G595-K595</f>
        <v>500</v>
      </c>
    </row>
    <row r="596" spans="1:15" ht="15" customHeight="1">
      <c r="A596" s="328"/>
      <c r="B596" s="330"/>
      <c r="C596" s="320"/>
      <c r="D596" s="320"/>
      <c r="E596" s="324"/>
      <c r="F596" s="97">
        <v>250</v>
      </c>
      <c r="G596" s="97">
        <v>250</v>
      </c>
      <c r="H596" s="97"/>
      <c r="I596" s="31">
        <f t="shared" si="213"/>
        <v>0</v>
      </c>
      <c r="J596" s="314"/>
      <c r="K596" s="34"/>
      <c r="L596" s="28" t="s">
        <v>7</v>
      </c>
      <c r="M596" s="28"/>
      <c r="N596" s="11" t="str">
        <f>+E595</f>
        <v>阿武山学園</v>
      </c>
    </row>
    <row r="597" spans="1:15" ht="13.5" customHeight="1">
      <c r="A597" s="327">
        <v>165</v>
      </c>
      <c r="B597" s="317" t="s">
        <v>237</v>
      </c>
      <c r="C597" s="359" t="s">
        <v>79</v>
      </c>
      <c r="D597" s="319" t="s">
        <v>211</v>
      </c>
      <c r="E597" s="323" t="s">
        <v>18</v>
      </c>
      <c r="F597" s="95">
        <v>0</v>
      </c>
      <c r="G597" s="95">
        <v>11220</v>
      </c>
      <c r="H597" s="95"/>
      <c r="I597" s="30">
        <f t="shared" ref="I597:I598" si="214">+G597-F597</f>
        <v>11220</v>
      </c>
      <c r="J597" s="313" t="s">
        <v>11</v>
      </c>
      <c r="K597" s="116"/>
      <c r="L597" s="28" t="s">
        <v>6</v>
      </c>
      <c r="M597" s="28"/>
      <c r="N597" s="11" t="str">
        <f>+E597</f>
        <v>こども家庭課</v>
      </c>
      <c r="O597" s="11">
        <f>G597-K597</f>
        <v>11220</v>
      </c>
    </row>
    <row r="598" spans="1:15" ht="13.5" customHeight="1">
      <c r="A598" s="328"/>
      <c r="B598" s="318"/>
      <c r="C598" s="360"/>
      <c r="D598" s="320"/>
      <c r="E598" s="324"/>
      <c r="F598" s="104">
        <v>0</v>
      </c>
      <c r="G598" s="104">
        <v>11220</v>
      </c>
      <c r="H598" s="104"/>
      <c r="I598" s="31">
        <f t="shared" si="214"/>
        <v>11220</v>
      </c>
      <c r="J598" s="314"/>
      <c r="K598" s="117"/>
      <c r="L598" s="28" t="s">
        <v>7</v>
      </c>
      <c r="M598" s="28"/>
      <c r="N598" s="11" t="str">
        <f>+E597</f>
        <v>こども家庭課</v>
      </c>
    </row>
    <row r="599" spans="1:15" ht="13.5" customHeight="1">
      <c r="A599" s="315">
        <v>166</v>
      </c>
      <c r="B599" s="317" t="s">
        <v>200</v>
      </c>
      <c r="C599" s="359" t="s">
        <v>79</v>
      </c>
      <c r="D599" s="319" t="s">
        <v>576</v>
      </c>
      <c r="E599" s="323" t="s">
        <v>18</v>
      </c>
      <c r="F599" s="95">
        <v>16340</v>
      </c>
      <c r="G599" s="95">
        <v>26875</v>
      </c>
      <c r="H599" s="95"/>
      <c r="I599" s="30">
        <f t="shared" ref="I599:I600" si="215">+G599-F599</f>
        <v>10535</v>
      </c>
      <c r="J599" s="313" t="s">
        <v>11</v>
      </c>
      <c r="K599" s="116"/>
      <c r="L599" s="28" t="s">
        <v>6</v>
      </c>
      <c r="M599" s="28"/>
      <c r="N599" s="11" t="str">
        <f>+E599</f>
        <v>こども家庭課</v>
      </c>
      <c r="O599" s="11">
        <f>G599-K599</f>
        <v>26875</v>
      </c>
    </row>
    <row r="600" spans="1:15" ht="13.5" customHeight="1">
      <c r="A600" s="316"/>
      <c r="B600" s="318"/>
      <c r="C600" s="360"/>
      <c r="D600" s="320"/>
      <c r="E600" s="324"/>
      <c r="F600" s="104">
        <v>16340</v>
      </c>
      <c r="G600" s="104">
        <v>26875</v>
      </c>
      <c r="H600" s="104"/>
      <c r="I600" s="31">
        <f t="shared" si="215"/>
        <v>10535</v>
      </c>
      <c r="J600" s="314"/>
      <c r="K600" s="117"/>
      <c r="L600" s="28" t="s">
        <v>7</v>
      </c>
      <c r="M600" s="28"/>
      <c r="N600" s="11" t="str">
        <f>+E599</f>
        <v>こども家庭課</v>
      </c>
    </row>
    <row r="601" spans="1:15" ht="15" customHeight="1">
      <c r="A601" s="315">
        <v>167</v>
      </c>
      <c r="B601" s="329" t="s">
        <v>199</v>
      </c>
      <c r="C601" s="325" t="s">
        <v>107</v>
      </c>
      <c r="D601" s="344" t="s">
        <v>314</v>
      </c>
      <c r="E601" s="357" t="s">
        <v>106</v>
      </c>
      <c r="F601" s="95">
        <v>87295</v>
      </c>
      <c r="G601" s="95">
        <v>10065</v>
      </c>
      <c r="H601" s="95"/>
      <c r="I601" s="30">
        <f>+G601-F601</f>
        <v>-77230</v>
      </c>
      <c r="J601" s="321"/>
      <c r="K601" s="35"/>
      <c r="L601" s="28" t="s">
        <v>6</v>
      </c>
      <c r="M601" s="28"/>
      <c r="N601" s="11" t="str">
        <f>+E601</f>
        <v>阿武山学園</v>
      </c>
      <c r="O601" s="11">
        <f>G601-K601</f>
        <v>10065</v>
      </c>
    </row>
    <row r="602" spans="1:15" ht="15" customHeight="1">
      <c r="A602" s="316"/>
      <c r="B602" s="330"/>
      <c r="C602" s="326"/>
      <c r="D602" s="344"/>
      <c r="E602" s="358"/>
      <c r="F602" s="97">
        <v>21919</v>
      </c>
      <c r="G602" s="97">
        <v>10065</v>
      </c>
      <c r="H602" s="97"/>
      <c r="I602" s="31">
        <f>+G602-F602</f>
        <v>-11854</v>
      </c>
      <c r="J602" s="322"/>
      <c r="K602" s="34"/>
      <c r="L602" s="28" t="s">
        <v>7</v>
      </c>
      <c r="M602" s="28"/>
      <c r="N602" s="11" t="str">
        <f>+E601</f>
        <v>阿武山学園</v>
      </c>
    </row>
    <row r="603" spans="1:15" ht="15" customHeight="1">
      <c r="A603" s="338" t="s">
        <v>586</v>
      </c>
      <c r="B603" s="339"/>
      <c r="C603" s="339"/>
      <c r="D603" s="339"/>
      <c r="E603" s="340"/>
      <c r="F603" s="95">
        <f>SUMIF($L$527:$L$602,$L603,F527:F602)</f>
        <v>9077776</v>
      </c>
      <c r="G603" s="95">
        <f>SUMIF($L$527:$L$602,$L603,G527:G602)</f>
        <v>8601666</v>
      </c>
      <c r="H603" s="95">
        <f>SUMIF($L$527:$L$602,$L603,H527:H602)</f>
        <v>0</v>
      </c>
      <c r="I603" s="29">
        <f>SUMIF($L$527:$L$602,$L603,I527:I602)</f>
        <v>-476110</v>
      </c>
      <c r="J603" s="313" t="s">
        <v>14</v>
      </c>
      <c r="K603" s="33">
        <f>SUMIF(L527:L602,$L603,K527:K602)</f>
        <v>0</v>
      </c>
      <c r="L603" s="28" t="s">
        <v>6</v>
      </c>
      <c r="M603" s="28"/>
      <c r="N603" s="11">
        <f>+E603</f>
        <v>0</v>
      </c>
      <c r="O603" s="11">
        <f>G603-K603</f>
        <v>8601666</v>
      </c>
    </row>
    <row r="604" spans="1:15" ht="15" customHeight="1">
      <c r="A604" s="341"/>
      <c r="B604" s="342"/>
      <c r="C604" s="342"/>
      <c r="D604" s="342"/>
      <c r="E604" s="343"/>
      <c r="F604" s="104">
        <f>SUMIF($L$527:$L$602,$L604,F527:F602)</f>
        <v>2418209</v>
      </c>
      <c r="G604" s="104">
        <f>SUMIF($L$527:$L$602,$L604,G527:G602)</f>
        <v>2449159</v>
      </c>
      <c r="H604" s="104">
        <f>SUMIF($L$527:$L$602,$L604,H527:I602)</f>
        <v>0</v>
      </c>
      <c r="I604" s="31">
        <f>SUMIF($L$527:$L$602,$L604,I527:I602)</f>
        <v>30950</v>
      </c>
      <c r="J604" s="314"/>
      <c r="K604" s="34">
        <f>SUMIF(L527:L602,$L604,K527:K602)</f>
        <v>0</v>
      </c>
      <c r="L604" s="28" t="s">
        <v>7</v>
      </c>
      <c r="M604" s="28"/>
      <c r="N604" s="11">
        <f>+E603</f>
        <v>0</v>
      </c>
    </row>
    <row r="605" spans="1:15" ht="15" customHeight="1">
      <c r="A605" s="315">
        <v>168</v>
      </c>
      <c r="B605" s="329" t="s">
        <v>238</v>
      </c>
      <c r="C605" s="319" t="s">
        <v>84</v>
      </c>
      <c r="D605" s="334" t="s">
        <v>168</v>
      </c>
      <c r="E605" s="336" t="s">
        <v>31</v>
      </c>
      <c r="F605" s="105">
        <f>+F607+F615+F623+F631+F639+F647</f>
        <v>191708</v>
      </c>
      <c r="G605" s="105">
        <f>+G607+G615+G623+G631+G639+G647</f>
        <v>194967</v>
      </c>
      <c r="H605" s="105">
        <f>+H607+H615+H623+H631+H639+H647</f>
        <v>0</v>
      </c>
      <c r="I605" s="30">
        <f>+I607+I615+I623+I631+I639+I647</f>
        <v>3259</v>
      </c>
      <c r="J605" s="313"/>
      <c r="K605" s="35"/>
      <c r="L605" s="28"/>
      <c r="M605" s="28"/>
      <c r="N605" s="11" t="str">
        <f>+E605</f>
        <v>こども相談センター</v>
      </c>
      <c r="O605" s="11">
        <f>G605-K605</f>
        <v>194967</v>
      </c>
    </row>
    <row r="606" spans="1:15" ht="15" customHeight="1">
      <c r="A606" s="316"/>
      <c r="B606" s="330"/>
      <c r="C606" s="320"/>
      <c r="D606" s="335"/>
      <c r="E606" s="337"/>
      <c r="F606" s="97">
        <f>+F608+F616+F624+F632+F640+F648</f>
        <v>85192</v>
      </c>
      <c r="G606" s="97">
        <f>+G608+G616+G624+G632+G640+G648</f>
        <v>87228</v>
      </c>
      <c r="H606" s="97">
        <f>+H608+H616+H624+H632+H640+H648</f>
        <v>0</v>
      </c>
      <c r="I606" s="36">
        <f t="shared" ref="I606" si="216">+I608+I616+I624+I632+I640+I648</f>
        <v>2036</v>
      </c>
      <c r="J606" s="314"/>
      <c r="K606" s="34"/>
      <c r="L606" s="28"/>
      <c r="M606" s="28"/>
      <c r="N606" s="11" t="str">
        <f>+E605</f>
        <v>こども相談センター</v>
      </c>
    </row>
    <row r="607" spans="1:15" ht="15" customHeight="1">
      <c r="A607" s="350" t="s">
        <v>722</v>
      </c>
      <c r="B607" s="329" t="s">
        <v>239</v>
      </c>
      <c r="C607" s="319" t="s">
        <v>232</v>
      </c>
      <c r="D607" s="352" t="s">
        <v>175</v>
      </c>
      <c r="E607" s="336" t="s">
        <v>31</v>
      </c>
      <c r="F607" s="95">
        <f t="shared" ref="F607:H608" si="217">F609+F611+F613</f>
        <v>32885</v>
      </c>
      <c r="G607" s="95">
        <f t="shared" si="217"/>
        <v>34599</v>
      </c>
      <c r="H607" s="95">
        <f t="shared" si="217"/>
        <v>0</v>
      </c>
      <c r="I607" s="30">
        <f>+G607-F607</f>
        <v>1714</v>
      </c>
      <c r="J607" s="313"/>
      <c r="K607" s="116"/>
      <c r="L607" s="28"/>
      <c r="M607" s="28"/>
      <c r="N607" s="11" t="str">
        <f>+E607</f>
        <v>こども相談センター</v>
      </c>
      <c r="O607" s="11">
        <f>G607-K607</f>
        <v>34599</v>
      </c>
    </row>
    <row r="608" spans="1:15" ht="15" customHeight="1">
      <c r="A608" s="351"/>
      <c r="B608" s="330"/>
      <c r="C608" s="320"/>
      <c r="D608" s="353"/>
      <c r="E608" s="337"/>
      <c r="F608" s="104">
        <f t="shared" si="217"/>
        <v>5297</v>
      </c>
      <c r="G608" s="104">
        <f t="shared" si="217"/>
        <v>5649</v>
      </c>
      <c r="H608" s="104">
        <f t="shared" si="217"/>
        <v>0</v>
      </c>
      <c r="I608" s="31">
        <f>+G608-F608</f>
        <v>352</v>
      </c>
      <c r="J608" s="314"/>
      <c r="K608" s="37"/>
      <c r="L608" s="28"/>
      <c r="M608" s="28"/>
      <c r="N608" s="11" t="str">
        <f>+E607</f>
        <v>こども相談センター</v>
      </c>
    </row>
    <row r="609" spans="1:15" ht="15" customHeight="1" outlineLevel="1">
      <c r="A609" s="412"/>
      <c r="B609" s="329" t="s">
        <v>174</v>
      </c>
      <c r="C609" s="319" t="s">
        <v>146</v>
      </c>
      <c r="D609" s="334" t="s">
        <v>617</v>
      </c>
      <c r="E609" s="336" t="s">
        <v>31</v>
      </c>
      <c r="F609" s="95">
        <v>12195</v>
      </c>
      <c r="G609" s="95">
        <v>13805</v>
      </c>
      <c r="H609" s="95"/>
      <c r="I609" s="30">
        <f t="shared" ref="I609:I628" si="218">+G609-F609</f>
        <v>1610</v>
      </c>
      <c r="J609" s="313"/>
      <c r="K609" s="116"/>
      <c r="L609" s="28" t="s">
        <v>6</v>
      </c>
      <c r="M609" s="28"/>
      <c r="N609" s="11" t="str">
        <f>+E609</f>
        <v>こども相談センター</v>
      </c>
      <c r="O609" s="11">
        <f>G609-K609</f>
        <v>13805</v>
      </c>
    </row>
    <row r="610" spans="1:15" ht="15" customHeight="1" outlineLevel="1">
      <c r="A610" s="413"/>
      <c r="B610" s="330"/>
      <c r="C610" s="320"/>
      <c r="D610" s="335"/>
      <c r="E610" s="337"/>
      <c r="F610" s="97">
        <v>2091</v>
      </c>
      <c r="G610" s="97">
        <v>3701</v>
      </c>
      <c r="H610" s="97"/>
      <c r="I610" s="36">
        <f t="shared" si="218"/>
        <v>1610</v>
      </c>
      <c r="J610" s="314"/>
      <c r="K610" s="37"/>
      <c r="L610" s="28" t="s">
        <v>7</v>
      </c>
      <c r="M610" s="28"/>
      <c r="N610" s="11" t="str">
        <f>+E609</f>
        <v>こども相談センター</v>
      </c>
    </row>
    <row r="611" spans="1:15" ht="15" customHeight="1" outlineLevel="1">
      <c r="A611" s="412"/>
      <c r="B611" s="329" t="s">
        <v>174</v>
      </c>
      <c r="C611" s="319" t="s">
        <v>146</v>
      </c>
      <c r="D611" s="334" t="s">
        <v>618</v>
      </c>
      <c r="E611" s="336" t="s">
        <v>31</v>
      </c>
      <c r="F611" s="95">
        <v>13350</v>
      </c>
      <c r="G611" s="95">
        <v>11799</v>
      </c>
      <c r="H611" s="95"/>
      <c r="I611" s="30">
        <f t="shared" si="218"/>
        <v>-1551</v>
      </c>
      <c r="J611" s="313"/>
      <c r="K611" s="116"/>
      <c r="L611" s="28" t="s">
        <v>6</v>
      </c>
      <c r="M611" s="28"/>
      <c r="N611" s="11" t="str">
        <f>+E611</f>
        <v>こども相談センター</v>
      </c>
      <c r="O611" s="11">
        <f>G611-K611</f>
        <v>11799</v>
      </c>
    </row>
    <row r="612" spans="1:15" ht="15" customHeight="1" outlineLevel="1">
      <c r="A612" s="413"/>
      <c r="B612" s="330"/>
      <c r="C612" s="320"/>
      <c r="D612" s="335"/>
      <c r="E612" s="337"/>
      <c r="F612" s="97">
        <v>4608</v>
      </c>
      <c r="G612" s="97">
        <v>1695</v>
      </c>
      <c r="H612" s="97"/>
      <c r="I612" s="36">
        <f t="shared" si="218"/>
        <v>-2913</v>
      </c>
      <c r="J612" s="314"/>
      <c r="K612" s="37"/>
      <c r="L612" s="28" t="s">
        <v>7</v>
      </c>
      <c r="M612" s="28"/>
      <c r="N612" s="11" t="str">
        <f>+E611</f>
        <v>こども相談センター</v>
      </c>
    </row>
    <row r="613" spans="1:15" ht="15" customHeight="1" outlineLevel="1">
      <c r="A613" s="412"/>
      <c r="B613" s="329" t="s">
        <v>174</v>
      </c>
      <c r="C613" s="319" t="s">
        <v>146</v>
      </c>
      <c r="D613" s="334" t="s">
        <v>619</v>
      </c>
      <c r="E613" s="336" t="s">
        <v>31</v>
      </c>
      <c r="F613" s="95">
        <v>7340</v>
      </c>
      <c r="G613" s="95">
        <v>8995</v>
      </c>
      <c r="H613" s="95"/>
      <c r="I613" s="30">
        <f t="shared" ref="I613:I614" si="219">+G613-F613</f>
        <v>1655</v>
      </c>
      <c r="J613" s="313"/>
      <c r="K613" s="116"/>
      <c r="L613" s="28" t="s">
        <v>6</v>
      </c>
      <c r="M613" s="28"/>
      <c r="N613" s="11" t="str">
        <f>+E613</f>
        <v>こども相談センター</v>
      </c>
      <c r="O613" s="11">
        <f>G613-K613</f>
        <v>8995</v>
      </c>
    </row>
    <row r="614" spans="1:15" ht="15" customHeight="1" outlineLevel="1">
      <c r="A614" s="413"/>
      <c r="B614" s="330"/>
      <c r="C614" s="320"/>
      <c r="D614" s="335"/>
      <c r="E614" s="337"/>
      <c r="F614" s="97">
        <v>-1402</v>
      </c>
      <c r="G614" s="97">
        <v>253</v>
      </c>
      <c r="H614" s="97"/>
      <c r="I614" s="36">
        <f t="shared" si="219"/>
        <v>1655</v>
      </c>
      <c r="J614" s="314"/>
      <c r="K614" s="37"/>
      <c r="L614" s="28" t="s">
        <v>7</v>
      </c>
      <c r="M614" s="28"/>
      <c r="N614" s="11" t="str">
        <f>+E613</f>
        <v>こども相談センター</v>
      </c>
    </row>
    <row r="615" spans="1:15" ht="15" customHeight="1">
      <c r="A615" s="350" t="s">
        <v>723</v>
      </c>
      <c r="B615" s="329" t="s">
        <v>239</v>
      </c>
      <c r="C615" s="319" t="s">
        <v>232</v>
      </c>
      <c r="D615" s="352" t="s">
        <v>176</v>
      </c>
      <c r="E615" s="336" t="s">
        <v>31</v>
      </c>
      <c r="F615" s="95">
        <f t="shared" ref="F615:H616" si="220">+F617+F619+F621</f>
        <v>443</v>
      </c>
      <c r="G615" s="95">
        <f t="shared" si="220"/>
        <v>438</v>
      </c>
      <c r="H615" s="95">
        <f t="shared" si="220"/>
        <v>0</v>
      </c>
      <c r="I615" s="30">
        <f>+G615-F615</f>
        <v>-5</v>
      </c>
      <c r="J615" s="313"/>
      <c r="K615" s="116"/>
      <c r="L615" s="28"/>
      <c r="M615" s="28"/>
      <c r="N615" s="11" t="str">
        <f>+E615</f>
        <v>こども相談センター</v>
      </c>
      <c r="O615" s="11">
        <f>G615-K615</f>
        <v>438</v>
      </c>
    </row>
    <row r="616" spans="1:15" ht="15" customHeight="1">
      <c r="A616" s="351"/>
      <c r="B616" s="330"/>
      <c r="C616" s="320"/>
      <c r="D616" s="353"/>
      <c r="E616" s="337"/>
      <c r="F616" s="97">
        <f t="shared" si="220"/>
        <v>-846</v>
      </c>
      <c r="G616" s="97">
        <f t="shared" si="220"/>
        <v>-856</v>
      </c>
      <c r="H616" s="97">
        <f t="shared" si="220"/>
        <v>0</v>
      </c>
      <c r="I616" s="36">
        <f>+G616-F616</f>
        <v>-10</v>
      </c>
      <c r="J616" s="314"/>
      <c r="K616" s="37"/>
      <c r="L616" s="28"/>
      <c r="M616" s="28"/>
      <c r="N616" s="11" t="str">
        <f>+E615</f>
        <v>こども相談センター</v>
      </c>
    </row>
    <row r="617" spans="1:15" ht="15" customHeight="1" outlineLevel="1">
      <c r="A617" s="412"/>
      <c r="B617" s="329" t="s">
        <v>174</v>
      </c>
      <c r="C617" s="319" t="s">
        <v>146</v>
      </c>
      <c r="D617" s="334" t="s">
        <v>617</v>
      </c>
      <c r="E617" s="336" t="s">
        <v>31</v>
      </c>
      <c r="F617" s="95">
        <v>231</v>
      </c>
      <c r="G617" s="95">
        <v>230</v>
      </c>
      <c r="H617" s="95"/>
      <c r="I617" s="30">
        <f t="shared" si="218"/>
        <v>-1</v>
      </c>
      <c r="J617" s="313"/>
      <c r="K617" s="116"/>
      <c r="L617" s="28" t="s">
        <v>6</v>
      </c>
      <c r="M617" s="28"/>
      <c r="N617" s="11" t="str">
        <f>+E617</f>
        <v>こども相談センター</v>
      </c>
      <c r="O617" s="11">
        <f>G617-K617</f>
        <v>230</v>
      </c>
    </row>
    <row r="618" spans="1:15" ht="15" customHeight="1" outlineLevel="1">
      <c r="A618" s="413"/>
      <c r="B618" s="330"/>
      <c r="C618" s="320"/>
      <c r="D618" s="335"/>
      <c r="E618" s="337"/>
      <c r="F618" s="97">
        <v>-1058</v>
      </c>
      <c r="G618" s="97">
        <v>-1064</v>
      </c>
      <c r="H618" s="97"/>
      <c r="I618" s="36">
        <f t="shared" si="218"/>
        <v>-6</v>
      </c>
      <c r="J618" s="314"/>
      <c r="K618" s="37"/>
      <c r="L618" s="28" t="s">
        <v>7</v>
      </c>
      <c r="M618" s="28"/>
      <c r="N618" s="11" t="str">
        <f>+E617</f>
        <v>こども相談センター</v>
      </c>
    </row>
    <row r="619" spans="1:15" ht="15" customHeight="1" outlineLevel="1">
      <c r="A619" s="412"/>
      <c r="B619" s="329" t="s">
        <v>174</v>
      </c>
      <c r="C619" s="319" t="s">
        <v>146</v>
      </c>
      <c r="D619" s="334" t="s">
        <v>618</v>
      </c>
      <c r="E619" s="336" t="s">
        <v>31</v>
      </c>
      <c r="F619" s="95">
        <v>106</v>
      </c>
      <c r="G619" s="95">
        <v>112</v>
      </c>
      <c r="H619" s="95"/>
      <c r="I619" s="30">
        <f t="shared" si="218"/>
        <v>6</v>
      </c>
      <c r="J619" s="313"/>
      <c r="K619" s="116"/>
      <c r="L619" s="28" t="s">
        <v>6</v>
      </c>
      <c r="M619" s="28"/>
      <c r="N619" s="11" t="str">
        <f>+E619</f>
        <v>こども相談センター</v>
      </c>
      <c r="O619" s="11">
        <f>G619-K619</f>
        <v>112</v>
      </c>
    </row>
    <row r="620" spans="1:15" ht="15" customHeight="1" outlineLevel="1">
      <c r="A620" s="413"/>
      <c r="B620" s="330"/>
      <c r="C620" s="320"/>
      <c r="D620" s="335"/>
      <c r="E620" s="337"/>
      <c r="F620" s="104">
        <v>106</v>
      </c>
      <c r="G620" s="104">
        <v>112</v>
      </c>
      <c r="H620" s="104"/>
      <c r="I620" s="31">
        <f t="shared" si="218"/>
        <v>6</v>
      </c>
      <c r="J620" s="314"/>
      <c r="K620" s="37"/>
      <c r="L620" s="28" t="s">
        <v>7</v>
      </c>
      <c r="M620" s="28"/>
      <c r="N620" s="11" t="str">
        <f>+E619</f>
        <v>こども相談センター</v>
      </c>
    </row>
    <row r="621" spans="1:15" ht="15" customHeight="1" outlineLevel="1">
      <c r="A621" s="412"/>
      <c r="B621" s="329" t="s">
        <v>174</v>
      </c>
      <c r="C621" s="319" t="s">
        <v>146</v>
      </c>
      <c r="D621" s="334" t="s">
        <v>619</v>
      </c>
      <c r="E621" s="336" t="s">
        <v>31</v>
      </c>
      <c r="F621" s="95">
        <v>106</v>
      </c>
      <c r="G621" s="95">
        <v>96</v>
      </c>
      <c r="H621" s="95"/>
      <c r="I621" s="30">
        <f t="shared" ref="I621:I622" si="221">+G621-F621</f>
        <v>-10</v>
      </c>
      <c r="J621" s="313"/>
      <c r="K621" s="116"/>
      <c r="L621" s="28" t="s">
        <v>6</v>
      </c>
      <c r="M621" s="28"/>
      <c r="N621" s="11" t="str">
        <f>+E621</f>
        <v>こども相談センター</v>
      </c>
      <c r="O621" s="11">
        <f>G621-K621</f>
        <v>96</v>
      </c>
    </row>
    <row r="622" spans="1:15" ht="15" customHeight="1" outlineLevel="1">
      <c r="A622" s="413"/>
      <c r="B622" s="330"/>
      <c r="C622" s="320"/>
      <c r="D622" s="335"/>
      <c r="E622" s="337"/>
      <c r="F622" s="104">
        <v>106</v>
      </c>
      <c r="G622" s="104">
        <v>96</v>
      </c>
      <c r="H622" s="104"/>
      <c r="I622" s="31">
        <f t="shared" si="221"/>
        <v>-10</v>
      </c>
      <c r="J622" s="314"/>
      <c r="K622" s="37"/>
      <c r="L622" s="28" t="s">
        <v>7</v>
      </c>
      <c r="M622" s="28"/>
      <c r="N622" s="11" t="str">
        <f>+E621</f>
        <v>こども相談センター</v>
      </c>
    </row>
    <row r="623" spans="1:15" ht="15" customHeight="1">
      <c r="A623" s="350" t="s">
        <v>724</v>
      </c>
      <c r="B623" s="329" t="s">
        <v>239</v>
      </c>
      <c r="C623" s="319" t="s">
        <v>232</v>
      </c>
      <c r="D623" s="352" t="s">
        <v>177</v>
      </c>
      <c r="E623" s="336" t="s">
        <v>31</v>
      </c>
      <c r="F623" s="95">
        <f t="shared" ref="F623:H624" si="222">+F625+F627+F629</f>
        <v>880</v>
      </c>
      <c r="G623" s="95">
        <f t="shared" si="222"/>
        <v>880</v>
      </c>
      <c r="H623" s="95">
        <f t="shared" si="222"/>
        <v>0</v>
      </c>
      <c r="I623" s="30">
        <f>+G623-F623</f>
        <v>0</v>
      </c>
      <c r="J623" s="313"/>
      <c r="K623" s="116"/>
      <c r="L623" s="28"/>
      <c r="M623" s="28"/>
      <c r="N623" s="11" t="str">
        <f>+E623</f>
        <v>こども相談センター</v>
      </c>
      <c r="O623" s="11">
        <f>G623-K623</f>
        <v>880</v>
      </c>
    </row>
    <row r="624" spans="1:15" ht="15" customHeight="1">
      <c r="A624" s="351"/>
      <c r="B624" s="330"/>
      <c r="C624" s="320"/>
      <c r="D624" s="353"/>
      <c r="E624" s="337"/>
      <c r="F624" s="97">
        <f t="shared" si="222"/>
        <v>115</v>
      </c>
      <c r="G624" s="97">
        <f t="shared" si="222"/>
        <v>115</v>
      </c>
      <c r="H624" s="97">
        <f t="shared" si="222"/>
        <v>0</v>
      </c>
      <c r="I624" s="36">
        <f>+G624-F624</f>
        <v>0</v>
      </c>
      <c r="J624" s="314"/>
      <c r="K624" s="37"/>
      <c r="L624" s="28"/>
      <c r="M624" s="28"/>
      <c r="N624" s="11" t="str">
        <f>+E623</f>
        <v>こども相談センター</v>
      </c>
    </row>
    <row r="625" spans="1:15" ht="15" customHeight="1" outlineLevel="1">
      <c r="A625" s="412"/>
      <c r="B625" s="329" t="s">
        <v>174</v>
      </c>
      <c r="C625" s="319" t="s">
        <v>146</v>
      </c>
      <c r="D625" s="334" t="s">
        <v>617</v>
      </c>
      <c r="E625" s="336" t="s">
        <v>31</v>
      </c>
      <c r="F625" s="95">
        <v>440</v>
      </c>
      <c r="G625" s="95">
        <v>440</v>
      </c>
      <c r="H625" s="95"/>
      <c r="I625" s="30">
        <f t="shared" si="218"/>
        <v>0</v>
      </c>
      <c r="J625" s="313"/>
      <c r="K625" s="116"/>
      <c r="L625" s="28" t="s">
        <v>6</v>
      </c>
      <c r="M625" s="28"/>
      <c r="N625" s="11" t="str">
        <f>+E625</f>
        <v>こども相談センター</v>
      </c>
      <c r="O625" s="11">
        <f>G625-K625</f>
        <v>440</v>
      </c>
    </row>
    <row r="626" spans="1:15" ht="15" customHeight="1" outlineLevel="1">
      <c r="A626" s="413"/>
      <c r="B626" s="330"/>
      <c r="C626" s="320"/>
      <c r="D626" s="335"/>
      <c r="E626" s="337"/>
      <c r="F626" s="97">
        <v>185</v>
      </c>
      <c r="G626" s="97">
        <v>185</v>
      </c>
      <c r="H626" s="97"/>
      <c r="I626" s="36">
        <f t="shared" si="218"/>
        <v>0</v>
      </c>
      <c r="J626" s="314"/>
      <c r="K626" s="37"/>
      <c r="L626" s="28" t="s">
        <v>7</v>
      </c>
      <c r="M626" s="28"/>
      <c r="N626" s="11" t="str">
        <f>+E625</f>
        <v>こども相談センター</v>
      </c>
    </row>
    <row r="627" spans="1:15" ht="15" customHeight="1" outlineLevel="1">
      <c r="A627" s="412"/>
      <c r="B627" s="329" t="s">
        <v>174</v>
      </c>
      <c r="C627" s="319" t="s">
        <v>146</v>
      </c>
      <c r="D627" s="334" t="s">
        <v>618</v>
      </c>
      <c r="E627" s="336" t="s">
        <v>31</v>
      </c>
      <c r="F627" s="95">
        <v>220</v>
      </c>
      <c r="G627" s="95">
        <v>220</v>
      </c>
      <c r="H627" s="95"/>
      <c r="I627" s="30">
        <f t="shared" si="218"/>
        <v>0</v>
      </c>
      <c r="J627" s="313"/>
      <c r="K627" s="116"/>
      <c r="L627" s="28" t="s">
        <v>6</v>
      </c>
      <c r="M627" s="28"/>
      <c r="N627" s="11" t="str">
        <f>+E627</f>
        <v>こども相談センター</v>
      </c>
      <c r="O627" s="11">
        <f>G627-K627</f>
        <v>220</v>
      </c>
    </row>
    <row r="628" spans="1:15" ht="15" customHeight="1" outlineLevel="1">
      <c r="A628" s="413"/>
      <c r="B628" s="330"/>
      <c r="C628" s="320"/>
      <c r="D628" s="335"/>
      <c r="E628" s="337"/>
      <c r="F628" s="97">
        <v>-35</v>
      </c>
      <c r="G628" s="97">
        <v>-35</v>
      </c>
      <c r="H628" s="97"/>
      <c r="I628" s="36">
        <f t="shared" si="218"/>
        <v>0</v>
      </c>
      <c r="J628" s="314"/>
      <c r="K628" s="37"/>
      <c r="L628" s="28" t="s">
        <v>7</v>
      </c>
      <c r="M628" s="28"/>
      <c r="N628" s="11" t="str">
        <f>+E627</f>
        <v>こども相談センター</v>
      </c>
    </row>
    <row r="629" spans="1:15" ht="15" customHeight="1" outlineLevel="1">
      <c r="A629" s="412"/>
      <c r="B629" s="329" t="s">
        <v>174</v>
      </c>
      <c r="C629" s="319" t="s">
        <v>146</v>
      </c>
      <c r="D629" s="334" t="s">
        <v>619</v>
      </c>
      <c r="E629" s="336" t="s">
        <v>31</v>
      </c>
      <c r="F629" s="95">
        <v>220</v>
      </c>
      <c r="G629" s="95">
        <v>220</v>
      </c>
      <c r="H629" s="95"/>
      <c r="I629" s="30">
        <f t="shared" ref="I629:I630" si="223">+G629-F629</f>
        <v>0</v>
      </c>
      <c r="J629" s="313"/>
      <c r="K629" s="116"/>
      <c r="L629" s="28" t="s">
        <v>6</v>
      </c>
      <c r="M629" s="28"/>
      <c r="N629" s="11" t="str">
        <f>+E629</f>
        <v>こども相談センター</v>
      </c>
      <c r="O629" s="11">
        <f>G629-K629</f>
        <v>220</v>
      </c>
    </row>
    <row r="630" spans="1:15" ht="15" customHeight="1" outlineLevel="1">
      <c r="A630" s="413"/>
      <c r="B630" s="330"/>
      <c r="C630" s="320"/>
      <c r="D630" s="335"/>
      <c r="E630" s="337"/>
      <c r="F630" s="97">
        <v>-35</v>
      </c>
      <c r="G630" s="97">
        <v>-35</v>
      </c>
      <c r="H630" s="97"/>
      <c r="I630" s="36">
        <f t="shared" si="223"/>
        <v>0</v>
      </c>
      <c r="J630" s="314"/>
      <c r="K630" s="37"/>
      <c r="L630" s="28" t="s">
        <v>7</v>
      </c>
      <c r="M630" s="28"/>
      <c r="N630" s="11" t="str">
        <f>+E629</f>
        <v>こども相談センター</v>
      </c>
    </row>
    <row r="631" spans="1:15" ht="15" customHeight="1">
      <c r="A631" s="350" t="s">
        <v>725</v>
      </c>
      <c r="B631" s="329" t="s">
        <v>239</v>
      </c>
      <c r="C631" s="319" t="s">
        <v>232</v>
      </c>
      <c r="D631" s="352" t="s">
        <v>178</v>
      </c>
      <c r="E631" s="336" t="s">
        <v>31</v>
      </c>
      <c r="F631" s="95">
        <f>+F633+F635+F637</f>
        <v>120991</v>
      </c>
      <c r="G631" s="95">
        <f t="shared" ref="G631:H631" si="224">+G633+G635+G637</f>
        <v>123184</v>
      </c>
      <c r="H631" s="95">
        <f t="shared" si="224"/>
        <v>0</v>
      </c>
      <c r="I631" s="30">
        <f>+G631-F631</f>
        <v>2193</v>
      </c>
      <c r="J631" s="313"/>
      <c r="K631" s="116"/>
      <c r="L631" s="28"/>
      <c r="M631" s="28"/>
      <c r="N631" s="11" t="str">
        <f>+E631</f>
        <v>こども相談センター</v>
      </c>
      <c r="O631" s="11">
        <f>G631-K631</f>
        <v>123184</v>
      </c>
    </row>
    <row r="632" spans="1:15" ht="15" customHeight="1">
      <c r="A632" s="351"/>
      <c r="B632" s="330"/>
      <c r="C632" s="320"/>
      <c r="D632" s="353"/>
      <c r="E632" s="337"/>
      <c r="F632" s="97">
        <f>+F634+F636+F638</f>
        <v>70587</v>
      </c>
      <c r="G632" s="97">
        <f t="shared" ref="G632:H632" si="225">+G634+G636+G638</f>
        <v>72295</v>
      </c>
      <c r="H632" s="97">
        <f t="shared" si="225"/>
        <v>0</v>
      </c>
      <c r="I632" s="36">
        <f>+G632-F632</f>
        <v>1708</v>
      </c>
      <c r="J632" s="314"/>
      <c r="K632" s="37"/>
      <c r="L632" s="28"/>
      <c r="M632" s="28"/>
      <c r="N632" s="11" t="str">
        <f>+E631</f>
        <v>こども相談センター</v>
      </c>
    </row>
    <row r="633" spans="1:15" ht="15" customHeight="1" outlineLevel="1">
      <c r="A633" s="412"/>
      <c r="B633" s="329" t="s">
        <v>174</v>
      </c>
      <c r="C633" s="319" t="s">
        <v>146</v>
      </c>
      <c r="D633" s="334" t="s">
        <v>617</v>
      </c>
      <c r="E633" s="336" t="s">
        <v>31</v>
      </c>
      <c r="F633" s="95">
        <v>82252</v>
      </c>
      <c r="G633" s="95">
        <v>84056</v>
      </c>
      <c r="H633" s="95"/>
      <c r="I633" s="30">
        <f t="shared" ref="I633:I686" si="226">+G633-F633</f>
        <v>1804</v>
      </c>
      <c r="J633" s="313"/>
      <c r="K633" s="116"/>
      <c r="L633" s="28" t="s">
        <v>6</v>
      </c>
      <c r="M633" s="28"/>
      <c r="N633" s="11" t="str">
        <f>+E633</f>
        <v>こども相談センター</v>
      </c>
      <c r="O633" s="11">
        <f>G633-K633</f>
        <v>84056</v>
      </c>
    </row>
    <row r="634" spans="1:15" ht="15" customHeight="1" outlineLevel="1">
      <c r="A634" s="413"/>
      <c r="B634" s="330"/>
      <c r="C634" s="320"/>
      <c r="D634" s="335"/>
      <c r="E634" s="337"/>
      <c r="F634" s="97">
        <v>56858</v>
      </c>
      <c r="G634" s="97">
        <v>58367</v>
      </c>
      <c r="H634" s="97"/>
      <c r="I634" s="36">
        <f t="shared" si="226"/>
        <v>1509</v>
      </c>
      <c r="J634" s="314"/>
      <c r="K634" s="37"/>
      <c r="L634" s="28" t="s">
        <v>7</v>
      </c>
      <c r="M634" s="28"/>
      <c r="N634" s="11" t="str">
        <f>+E633</f>
        <v>こども相談センター</v>
      </c>
    </row>
    <row r="635" spans="1:15" ht="15" customHeight="1" outlineLevel="1">
      <c r="A635" s="412"/>
      <c r="B635" s="329" t="s">
        <v>174</v>
      </c>
      <c r="C635" s="319" t="s">
        <v>146</v>
      </c>
      <c r="D635" s="334" t="s">
        <v>618</v>
      </c>
      <c r="E635" s="336" t="s">
        <v>31</v>
      </c>
      <c r="F635" s="95">
        <v>21253</v>
      </c>
      <c r="G635" s="95">
        <v>21647</v>
      </c>
      <c r="H635" s="95"/>
      <c r="I635" s="30">
        <f t="shared" si="226"/>
        <v>394</v>
      </c>
      <c r="J635" s="313"/>
      <c r="K635" s="116"/>
      <c r="L635" s="28" t="s">
        <v>6</v>
      </c>
      <c r="M635" s="28"/>
      <c r="N635" s="11" t="str">
        <f>+E635</f>
        <v>こども相談センター</v>
      </c>
      <c r="O635" s="11">
        <f>G635-K635</f>
        <v>21647</v>
      </c>
    </row>
    <row r="636" spans="1:15" ht="15" customHeight="1" outlineLevel="1">
      <c r="A636" s="413"/>
      <c r="B636" s="330"/>
      <c r="C636" s="320"/>
      <c r="D636" s="335"/>
      <c r="E636" s="337"/>
      <c r="F636" s="97">
        <v>8748</v>
      </c>
      <c r="G636" s="97">
        <v>9047</v>
      </c>
      <c r="H636" s="97"/>
      <c r="I636" s="36">
        <f t="shared" si="226"/>
        <v>299</v>
      </c>
      <c r="J636" s="314"/>
      <c r="K636" s="37"/>
      <c r="L636" s="28" t="s">
        <v>7</v>
      </c>
      <c r="M636" s="28"/>
      <c r="N636" s="11" t="str">
        <f>+E635</f>
        <v>こども相談センター</v>
      </c>
    </row>
    <row r="637" spans="1:15" ht="15" customHeight="1" outlineLevel="1">
      <c r="A637" s="412"/>
      <c r="B637" s="329" t="s">
        <v>174</v>
      </c>
      <c r="C637" s="319" t="s">
        <v>146</v>
      </c>
      <c r="D637" s="334" t="s">
        <v>619</v>
      </c>
      <c r="E637" s="336" t="s">
        <v>31</v>
      </c>
      <c r="F637" s="95">
        <v>17486</v>
      </c>
      <c r="G637" s="95">
        <v>17481</v>
      </c>
      <c r="H637" s="95"/>
      <c r="I637" s="30">
        <f t="shared" ref="I637:I638" si="227">+G637-F637</f>
        <v>-5</v>
      </c>
      <c r="J637" s="313"/>
      <c r="K637" s="116"/>
      <c r="L637" s="28" t="s">
        <v>6</v>
      </c>
      <c r="M637" s="28"/>
      <c r="N637" s="11" t="str">
        <f>+E637</f>
        <v>こども相談センター</v>
      </c>
      <c r="O637" s="11">
        <f>G637-K637</f>
        <v>17481</v>
      </c>
    </row>
    <row r="638" spans="1:15" ht="15" customHeight="1" outlineLevel="1">
      <c r="A638" s="413"/>
      <c r="B638" s="330"/>
      <c r="C638" s="320"/>
      <c r="D638" s="335"/>
      <c r="E638" s="337"/>
      <c r="F638" s="104">
        <v>4981</v>
      </c>
      <c r="G638" s="104">
        <v>4881</v>
      </c>
      <c r="H638" s="104"/>
      <c r="I638" s="31">
        <f t="shared" si="227"/>
        <v>-100</v>
      </c>
      <c r="J638" s="314"/>
      <c r="K638" s="37"/>
      <c r="L638" s="28" t="s">
        <v>7</v>
      </c>
      <c r="M638" s="28"/>
      <c r="N638" s="11" t="str">
        <f>+E637</f>
        <v>こども相談センター</v>
      </c>
    </row>
    <row r="639" spans="1:15" ht="15" customHeight="1">
      <c r="A639" s="350" t="s">
        <v>726</v>
      </c>
      <c r="B639" s="329" t="s">
        <v>239</v>
      </c>
      <c r="C639" s="319" t="s">
        <v>232</v>
      </c>
      <c r="D639" s="352" t="s">
        <v>179</v>
      </c>
      <c r="E639" s="336" t="s">
        <v>31</v>
      </c>
      <c r="F639" s="95">
        <f t="shared" ref="F639:H640" si="228">+F641+F643+F645</f>
        <v>32449</v>
      </c>
      <c r="G639" s="95">
        <f t="shared" si="228"/>
        <v>33067</v>
      </c>
      <c r="H639" s="95">
        <f t="shared" si="228"/>
        <v>0</v>
      </c>
      <c r="I639" s="30">
        <f>+G639-F639</f>
        <v>618</v>
      </c>
      <c r="J639" s="313"/>
      <c r="K639" s="116"/>
      <c r="L639" s="28"/>
      <c r="M639" s="28"/>
      <c r="N639" s="11" t="str">
        <f>+E639</f>
        <v>こども相談センター</v>
      </c>
      <c r="O639" s="11">
        <f>G639-K639</f>
        <v>33067</v>
      </c>
    </row>
    <row r="640" spans="1:15" ht="15" customHeight="1">
      <c r="A640" s="351"/>
      <c r="B640" s="330"/>
      <c r="C640" s="320"/>
      <c r="D640" s="353"/>
      <c r="E640" s="337"/>
      <c r="F640" s="97">
        <f t="shared" si="228"/>
        <v>7997</v>
      </c>
      <c r="G640" s="97">
        <f t="shared" si="228"/>
        <v>8615</v>
      </c>
      <c r="H640" s="97">
        <f t="shared" si="228"/>
        <v>0</v>
      </c>
      <c r="I640" s="36">
        <f>+G640-F640</f>
        <v>618</v>
      </c>
      <c r="J640" s="314"/>
      <c r="K640" s="37"/>
      <c r="L640" s="28"/>
      <c r="M640" s="28"/>
      <c r="N640" s="11" t="str">
        <f>+E639</f>
        <v>こども相談センター</v>
      </c>
    </row>
    <row r="641" spans="1:15" ht="15" customHeight="1" outlineLevel="1">
      <c r="A641" s="412"/>
      <c r="B641" s="329" t="s">
        <v>174</v>
      </c>
      <c r="C641" s="319" t="s">
        <v>146</v>
      </c>
      <c r="D641" s="334" t="s">
        <v>617</v>
      </c>
      <c r="E641" s="336" t="s">
        <v>31</v>
      </c>
      <c r="F641" s="95">
        <v>16209</v>
      </c>
      <c r="G641" s="95">
        <v>16435</v>
      </c>
      <c r="H641" s="95"/>
      <c r="I641" s="30">
        <f t="shared" si="226"/>
        <v>226</v>
      </c>
      <c r="J641" s="313"/>
      <c r="K641" s="116"/>
      <c r="L641" s="28" t="s">
        <v>6</v>
      </c>
      <c r="M641" s="28"/>
      <c r="N641" s="11" t="str">
        <f>+E641</f>
        <v>こども相談センター</v>
      </c>
      <c r="O641" s="11">
        <f>G641-K641</f>
        <v>16435</v>
      </c>
    </row>
    <row r="642" spans="1:15" ht="15" customHeight="1" outlineLevel="1">
      <c r="A642" s="413"/>
      <c r="B642" s="330"/>
      <c r="C642" s="320"/>
      <c r="D642" s="335"/>
      <c r="E642" s="337"/>
      <c r="F642" s="104">
        <v>6991</v>
      </c>
      <c r="G642" s="104">
        <v>7217</v>
      </c>
      <c r="H642" s="104"/>
      <c r="I642" s="31">
        <f t="shared" si="226"/>
        <v>226</v>
      </c>
      <c r="J642" s="314"/>
      <c r="K642" s="37"/>
      <c r="L642" s="28" t="s">
        <v>7</v>
      </c>
      <c r="M642" s="28"/>
      <c r="N642" s="11" t="str">
        <f>+E641</f>
        <v>こども相談センター</v>
      </c>
    </row>
    <row r="643" spans="1:15" ht="15" customHeight="1" outlineLevel="1">
      <c r="A643" s="412"/>
      <c r="B643" s="329" t="s">
        <v>174</v>
      </c>
      <c r="C643" s="319" t="s">
        <v>146</v>
      </c>
      <c r="D643" s="334" t="s">
        <v>618</v>
      </c>
      <c r="E643" s="336" t="s">
        <v>31</v>
      </c>
      <c r="F643" s="95">
        <v>8152</v>
      </c>
      <c r="G643" s="95">
        <v>8316</v>
      </c>
      <c r="H643" s="95"/>
      <c r="I643" s="30">
        <f t="shared" si="226"/>
        <v>164</v>
      </c>
      <c r="J643" s="313"/>
      <c r="K643" s="116"/>
      <c r="L643" s="28" t="s">
        <v>6</v>
      </c>
      <c r="M643" s="28"/>
      <c r="N643" s="11" t="str">
        <f>+E643</f>
        <v>こども相談センター</v>
      </c>
      <c r="O643" s="11">
        <f>G643-K643</f>
        <v>8316</v>
      </c>
    </row>
    <row r="644" spans="1:15" ht="15" customHeight="1" outlineLevel="1">
      <c r="A644" s="413"/>
      <c r="B644" s="330"/>
      <c r="C644" s="320"/>
      <c r="D644" s="335"/>
      <c r="E644" s="337"/>
      <c r="F644" s="97">
        <v>535</v>
      </c>
      <c r="G644" s="97">
        <v>699</v>
      </c>
      <c r="H644" s="97"/>
      <c r="I644" s="36">
        <f t="shared" si="226"/>
        <v>164</v>
      </c>
      <c r="J644" s="314"/>
      <c r="K644" s="37"/>
      <c r="L644" s="28" t="s">
        <v>7</v>
      </c>
      <c r="M644" s="28"/>
      <c r="N644" s="11" t="str">
        <f>+E643</f>
        <v>こども相談センター</v>
      </c>
    </row>
    <row r="645" spans="1:15" ht="15" customHeight="1" outlineLevel="1">
      <c r="A645" s="412"/>
      <c r="B645" s="329" t="s">
        <v>174</v>
      </c>
      <c r="C645" s="319" t="s">
        <v>146</v>
      </c>
      <c r="D645" s="334" t="s">
        <v>619</v>
      </c>
      <c r="E645" s="336" t="s">
        <v>31</v>
      </c>
      <c r="F645" s="95">
        <v>8088</v>
      </c>
      <c r="G645" s="95">
        <v>8316</v>
      </c>
      <c r="H645" s="95"/>
      <c r="I645" s="30">
        <f t="shared" ref="I645:I646" si="229">+G645-F645</f>
        <v>228</v>
      </c>
      <c r="J645" s="313"/>
      <c r="K645" s="116"/>
      <c r="L645" s="28" t="s">
        <v>6</v>
      </c>
      <c r="M645" s="28"/>
      <c r="N645" s="11" t="str">
        <f>+E645</f>
        <v>こども相談センター</v>
      </c>
      <c r="O645" s="11">
        <f>G645-K645</f>
        <v>8316</v>
      </c>
    </row>
    <row r="646" spans="1:15" ht="15" customHeight="1" outlineLevel="1">
      <c r="A646" s="413"/>
      <c r="B646" s="330"/>
      <c r="C646" s="320"/>
      <c r="D646" s="335"/>
      <c r="E646" s="337"/>
      <c r="F646" s="97">
        <v>471</v>
      </c>
      <c r="G646" s="97">
        <v>699</v>
      </c>
      <c r="H646" s="97"/>
      <c r="I646" s="36">
        <f t="shared" si="229"/>
        <v>228</v>
      </c>
      <c r="J646" s="314"/>
      <c r="K646" s="37"/>
      <c r="L646" s="28" t="s">
        <v>7</v>
      </c>
      <c r="M646" s="28"/>
      <c r="N646" s="11" t="str">
        <f>+E645</f>
        <v>こども相談センター</v>
      </c>
    </row>
    <row r="647" spans="1:15" ht="15" customHeight="1">
      <c r="A647" s="350" t="s">
        <v>727</v>
      </c>
      <c r="B647" s="329" t="s">
        <v>239</v>
      </c>
      <c r="C647" s="319" t="s">
        <v>232</v>
      </c>
      <c r="D647" s="352" t="s">
        <v>180</v>
      </c>
      <c r="E647" s="336" t="s">
        <v>31</v>
      </c>
      <c r="F647" s="95">
        <f t="shared" ref="F647:H648" si="230">+F649+F651+F653</f>
        <v>4060</v>
      </c>
      <c r="G647" s="95">
        <f t="shared" si="230"/>
        <v>2799</v>
      </c>
      <c r="H647" s="95">
        <f t="shared" si="230"/>
        <v>0</v>
      </c>
      <c r="I647" s="30">
        <f>+G647-F647</f>
        <v>-1261</v>
      </c>
      <c r="J647" s="313"/>
      <c r="K647" s="116"/>
      <c r="L647" s="28"/>
      <c r="M647" s="28"/>
      <c r="N647" s="11" t="str">
        <f>+E647</f>
        <v>こども相談センター</v>
      </c>
      <c r="O647" s="11">
        <f>G647-K647</f>
        <v>2799</v>
      </c>
    </row>
    <row r="648" spans="1:15" ht="15" customHeight="1">
      <c r="A648" s="351"/>
      <c r="B648" s="330"/>
      <c r="C648" s="320"/>
      <c r="D648" s="353"/>
      <c r="E648" s="337"/>
      <c r="F648" s="97">
        <f t="shared" si="230"/>
        <v>2042</v>
      </c>
      <c r="G648" s="97">
        <f t="shared" si="230"/>
        <v>1410</v>
      </c>
      <c r="H648" s="97">
        <f t="shared" si="230"/>
        <v>0</v>
      </c>
      <c r="I648" s="36">
        <f>+G648-F648</f>
        <v>-632</v>
      </c>
      <c r="J648" s="314"/>
      <c r="K648" s="37"/>
      <c r="L648" s="28"/>
      <c r="M648" s="28"/>
      <c r="N648" s="11" t="str">
        <f>+E647</f>
        <v>こども相談センター</v>
      </c>
    </row>
    <row r="649" spans="1:15" ht="15" customHeight="1" outlineLevel="1">
      <c r="A649" s="315"/>
      <c r="B649" s="329" t="s">
        <v>174</v>
      </c>
      <c r="C649" s="319" t="s">
        <v>146</v>
      </c>
      <c r="D649" s="334" t="s">
        <v>617</v>
      </c>
      <c r="E649" s="336" t="s">
        <v>31</v>
      </c>
      <c r="F649" s="95">
        <v>2789</v>
      </c>
      <c r="G649" s="95">
        <v>1779</v>
      </c>
      <c r="H649" s="95"/>
      <c r="I649" s="30">
        <f t="shared" ref="I649:I670" si="231">+G649-F649</f>
        <v>-1010</v>
      </c>
      <c r="J649" s="313"/>
      <c r="K649" s="116"/>
      <c r="L649" s="28" t="s">
        <v>6</v>
      </c>
      <c r="M649" s="28"/>
      <c r="N649" s="11" t="str">
        <f>+E649</f>
        <v>こども相談センター</v>
      </c>
      <c r="O649" s="11">
        <f>G649-K649</f>
        <v>1779</v>
      </c>
    </row>
    <row r="650" spans="1:15" ht="15" customHeight="1" outlineLevel="1">
      <c r="A650" s="316"/>
      <c r="B650" s="330"/>
      <c r="C650" s="320"/>
      <c r="D650" s="335"/>
      <c r="E650" s="337"/>
      <c r="F650" s="97">
        <v>1401</v>
      </c>
      <c r="G650" s="97">
        <v>894</v>
      </c>
      <c r="H650" s="97"/>
      <c r="I650" s="36">
        <f t="shared" si="231"/>
        <v>-507</v>
      </c>
      <c r="J650" s="314"/>
      <c r="K650" s="37"/>
      <c r="L650" s="28" t="s">
        <v>7</v>
      </c>
      <c r="M650" s="28"/>
      <c r="N650" s="11" t="str">
        <f>+E649</f>
        <v>こども相談センター</v>
      </c>
    </row>
    <row r="651" spans="1:15" ht="15" customHeight="1" outlineLevel="1">
      <c r="A651" s="315"/>
      <c r="B651" s="329" t="s">
        <v>174</v>
      </c>
      <c r="C651" s="319" t="s">
        <v>146</v>
      </c>
      <c r="D651" s="334" t="s">
        <v>618</v>
      </c>
      <c r="E651" s="336" t="s">
        <v>31</v>
      </c>
      <c r="F651" s="95">
        <v>509</v>
      </c>
      <c r="G651" s="95">
        <v>510</v>
      </c>
      <c r="H651" s="95"/>
      <c r="I651" s="30">
        <f t="shared" ref="I651:I652" si="232">+G651-F651</f>
        <v>1</v>
      </c>
      <c r="J651" s="313"/>
      <c r="K651" s="116"/>
      <c r="L651" s="28" t="s">
        <v>6</v>
      </c>
      <c r="M651" s="28"/>
      <c r="N651" s="11" t="str">
        <f>+E651</f>
        <v>こども相談センター</v>
      </c>
      <c r="O651" s="11">
        <f>G651-K651</f>
        <v>510</v>
      </c>
    </row>
    <row r="652" spans="1:15" ht="15" customHeight="1" outlineLevel="1">
      <c r="A652" s="316"/>
      <c r="B652" s="330"/>
      <c r="C652" s="320"/>
      <c r="D652" s="335"/>
      <c r="E652" s="337"/>
      <c r="F652" s="97">
        <v>257</v>
      </c>
      <c r="G652" s="97">
        <v>258</v>
      </c>
      <c r="H652" s="97"/>
      <c r="I652" s="36">
        <f t="shared" si="232"/>
        <v>1</v>
      </c>
      <c r="J652" s="314"/>
      <c r="K652" s="37"/>
      <c r="L652" s="28" t="s">
        <v>7</v>
      </c>
      <c r="M652" s="28"/>
      <c r="N652" s="11" t="str">
        <f>+E651</f>
        <v>こども相談センター</v>
      </c>
    </row>
    <row r="653" spans="1:15" ht="15" customHeight="1" outlineLevel="1">
      <c r="A653" s="315"/>
      <c r="B653" s="329" t="s">
        <v>174</v>
      </c>
      <c r="C653" s="319" t="s">
        <v>146</v>
      </c>
      <c r="D653" s="334" t="s">
        <v>619</v>
      </c>
      <c r="E653" s="336" t="s">
        <v>31</v>
      </c>
      <c r="F653" s="95">
        <v>762</v>
      </c>
      <c r="G653" s="95">
        <v>510</v>
      </c>
      <c r="H653" s="95"/>
      <c r="I653" s="30">
        <f t="shared" ref="I653:I654" si="233">+G653-F653</f>
        <v>-252</v>
      </c>
      <c r="J653" s="313"/>
      <c r="K653" s="116"/>
      <c r="L653" s="28" t="s">
        <v>6</v>
      </c>
      <c r="M653" s="28"/>
      <c r="N653" s="11" t="str">
        <f>+E653</f>
        <v>こども相談センター</v>
      </c>
      <c r="O653" s="11">
        <f>G653-K653</f>
        <v>510</v>
      </c>
    </row>
    <row r="654" spans="1:15" ht="15" customHeight="1" outlineLevel="1">
      <c r="A654" s="316"/>
      <c r="B654" s="330"/>
      <c r="C654" s="320"/>
      <c r="D654" s="335"/>
      <c r="E654" s="337"/>
      <c r="F654" s="104">
        <v>384</v>
      </c>
      <c r="G654" s="104">
        <v>258</v>
      </c>
      <c r="H654" s="104"/>
      <c r="I654" s="31">
        <f t="shared" si="233"/>
        <v>-126</v>
      </c>
      <c r="J654" s="314"/>
      <c r="K654" s="37"/>
      <c r="L654" s="28" t="s">
        <v>7</v>
      </c>
      <c r="M654" s="28"/>
      <c r="N654" s="11" t="str">
        <f>+E653</f>
        <v>こども相談センター</v>
      </c>
    </row>
    <row r="655" spans="1:15" ht="15" customHeight="1">
      <c r="A655" s="315">
        <v>169</v>
      </c>
      <c r="B655" s="329" t="s">
        <v>238</v>
      </c>
      <c r="C655" s="319" t="s">
        <v>84</v>
      </c>
      <c r="D655" s="352" t="s">
        <v>32</v>
      </c>
      <c r="E655" s="336" t="s">
        <v>31</v>
      </c>
      <c r="F655" s="95">
        <f t="shared" ref="F655:H656" si="234">F657+F659+F661</f>
        <v>270449</v>
      </c>
      <c r="G655" s="95">
        <f t="shared" si="234"/>
        <v>273560</v>
      </c>
      <c r="H655" s="95">
        <f t="shared" si="234"/>
        <v>0</v>
      </c>
      <c r="I655" s="30">
        <f>+G655-F655</f>
        <v>3111</v>
      </c>
      <c r="J655" s="313"/>
      <c r="K655" s="116"/>
      <c r="L655" s="28"/>
      <c r="M655" s="28"/>
      <c r="N655" s="11" t="str">
        <f>+E655</f>
        <v>こども相談センター</v>
      </c>
      <c r="O655" s="11">
        <f>G655-K655</f>
        <v>273560</v>
      </c>
    </row>
    <row r="656" spans="1:15" ht="15" customHeight="1">
      <c r="A656" s="316"/>
      <c r="B656" s="330"/>
      <c r="C656" s="320"/>
      <c r="D656" s="353"/>
      <c r="E656" s="337"/>
      <c r="F656" s="97">
        <f t="shared" si="234"/>
        <v>265007</v>
      </c>
      <c r="G656" s="97">
        <f t="shared" si="234"/>
        <v>267651</v>
      </c>
      <c r="H656" s="97">
        <f t="shared" si="234"/>
        <v>0</v>
      </c>
      <c r="I656" s="36">
        <f>+G656-F656</f>
        <v>2644</v>
      </c>
      <c r="J656" s="314"/>
      <c r="K656" s="37"/>
      <c r="L656" s="28"/>
      <c r="M656" s="28"/>
      <c r="N656" s="11" t="str">
        <f>+E655</f>
        <v>こども相談センター</v>
      </c>
    </row>
    <row r="657" spans="1:15" ht="15" customHeight="1" outlineLevel="1" collapsed="1">
      <c r="A657" s="315"/>
      <c r="B657" s="329" t="s">
        <v>174</v>
      </c>
      <c r="C657" s="319" t="s">
        <v>146</v>
      </c>
      <c r="D657" s="334" t="s">
        <v>617</v>
      </c>
      <c r="E657" s="336" t="s">
        <v>31</v>
      </c>
      <c r="F657" s="95">
        <v>141942</v>
      </c>
      <c r="G657" s="95">
        <v>130275</v>
      </c>
      <c r="H657" s="95"/>
      <c r="I657" s="30">
        <f t="shared" si="231"/>
        <v>-11667</v>
      </c>
      <c r="J657" s="313"/>
      <c r="K657" s="116"/>
      <c r="L657" s="28" t="s">
        <v>6</v>
      </c>
      <c r="M657" s="28"/>
      <c r="N657" s="11" t="str">
        <f>+E657</f>
        <v>こども相談センター</v>
      </c>
      <c r="O657" s="11">
        <f>G657-K657</f>
        <v>130275</v>
      </c>
    </row>
    <row r="658" spans="1:15" ht="15" customHeight="1" outlineLevel="1">
      <c r="A658" s="316"/>
      <c r="B658" s="330"/>
      <c r="C658" s="320"/>
      <c r="D658" s="335"/>
      <c r="E658" s="337"/>
      <c r="F658" s="97">
        <v>136559</v>
      </c>
      <c r="G658" s="97">
        <v>124425</v>
      </c>
      <c r="H658" s="97"/>
      <c r="I658" s="36">
        <f t="shared" si="231"/>
        <v>-12134</v>
      </c>
      <c r="J658" s="314"/>
      <c r="K658" s="37"/>
      <c r="L658" s="28" t="s">
        <v>7</v>
      </c>
      <c r="M658" s="28"/>
      <c r="N658" s="11" t="str">
        <f>+E657</f>
        <v>こども相談センター</v>
      </c>
    </row>
    <row r="659" spans="1:15" ht="15" customHeight="1" outlineLevel="1" collapsed="1">
      <c r="A659" s="315"/>
      <c r="B659" s="329" t="s">
        <v>174</v>
      </c>
      <c r="C659" s="319" t="s">
        <v>146</v>
      </c>
      <c r="D659" s="334" t="s">
        <v>618</v>
      </c>
      <c r="E659" s="336" t="s">
        <v>31</v>
      </c>
      <c r="F659" s="95">
        <v>70380</v>
      </c>
      <c r="G659" s="95">
        <v>79357</v>
      </c>
      <c r="H659" s="95"/>
      <c r="I659" s="30">
        <f t="shared" ref="I659:I660" si="235">+G659-F659</f>
        <v>8977</v>
      </c>
      <c r="J659" s="313"/>
      <c r="K659" s="116"/>
      <c r="L659" s="28" t="s">
        <v>6</v>
      </c>
      <c r="M659" s="28"/>
      <c r="N659" s="11" t="str">
        <f>+E659</f>
        <v>こども相談センター</v>
      </c>
      <c r="O659" s="11">
        <f>G659-K659</f>
        <v>79357</v>
      </c>
    </row>
    <row r="660" spans="1:15" ht="15" customHeight="1" outlineLevel="1">
      <c r="A660" s="316"/>
      <c r="B660" s="330"/>
      <c r="C660" s="320"/>
      <c r="D660" s="335"/>
      <c r="E660" s="337"/>
      <c r="F660" s="104">
        <v>70321</v>
      </c>
      <c r="G660" s="104">
        <v>79298</v>
      </c>
      <c r="H660" s="104"/>
      <c r="I660" s="31">
        <f t="shared" si="235"/>
        <v>8977</v>
      </c>
      <c r="J660" s="314"/>
      <c r="K660" s="37"/>
      <c r="L660" s="28" t="s">
        <v>7</v>
      </c>
      <c r="M660" s="28"/>
      <c r="N660" s="11" t="str">
        <f>+E659</f>
        <v>こども相談センター</v>
      </c>
    </row>
    <row r="661" spans="1:15" ht="15" customHeight="1" outlineLevel="1" collapsed="1">
      <c r="A661" s="315"/>
      <c r="B661" s="329" t="s">
        <v>174</v>
      </c>
      <c r="C661" s="319" t="s">
        <v>146</v>
      </c>
      <c r="D661" s="334" t="s">
        <v>619</v>
      </c>
      <c r="E661" s="336" t="s">
        <v>31</v>
      </c>
      <c r="F661" s="95">
        <v>58127</v>
      </c>
      <c r="G661" s="95">
        <v>63928</v>
      </c>
      <c r="H661" s="95"/>
      <c r="I661" s="30">
        <f t="shared" si="231"/>
        <v>5801</v>
      </c>
      <c r="J661" s="313"/>
      <c r="K661" s="116"/>
      <c r="L661" s="28" t="s">
        <v>6</v>
      </c>
      <c r="M661" s="28"/>
      <c r="N661" s="11" t="str">
        <f>+E661</f>
        <v>こども相談センター</v>
      </c>
      <c r="O661" s="11">
        <f>G661-K661</f>
        <v>63928</v>
      </c>
    </row>
    <row r="662" spans="1:15" ht="15" customHeight="1" outlineLevel="1">
      <c r="A662" s="316"/>
      <c r="B662" s="330"/>
      <c r="C662" s="320"/>
      <c r="D662" s="335"/>
      <c r="E662" s="337"/>
      <c r="F662" s="104">
        <v>58127</v>
      </c>
      <c r="G662" s="104">
        <v>63928</v>
      </c>
      <c r="H662" s="104"/>
      <c r="I662" s="31">
        <f t="shared" si="231"/>
        <v>5801</v>
      </c>
      <c r="J662" s="314"/>
      <c r="K662" s="37"/>
      <c r="L662" s="28" t="s">
        <v>7</v>
      </c>
      <c r="M662" s="28"/>
      <c r="N662" s="11" t="str">
        <f>+E661</f>
        <v>こども相談センター</v>
      </c>
    </row>
    <row r="663" spans="1:15" ht="15" customHeight="1">
      <c r="A663" s="315">
        <v>170</v>
      </c>
      <c r="B663" s="329" t="s">
        <v>238</v>
      </c>
      <c r="C663" s="319" t="s">
        <v>84</v>
      </c>
      <c r="D663" s="334" t="s">
        <v>111</v>
      </c>
      <c r="E663" s="336" t="s">
        <v>31</v>
      </c>
      <c r="F663" s="95">
        <f t="shared" ref="F663:H664" si="236">F665+F667+F669</f>
        <v>147752</v>
      </c>
      <c r="G663" s="95">
        <f t="shared" si="236"/>
        <v>132459</v>
      </c>
      <c r="H663" s="95">
        <f t="shared" si="236"/>
        <v>0</v>
      </c>
      <c r="I663" s="30">
        <f>+G663-F663</f>
        <v>-15293</v>
      </c>
      <c r="J663" s="313"/>
      <c r="K663" s="35"/>
      <c r="L663" s="28"/>
      <c r="M663" s="28"/>
      <c r="N663" s="11" t="str">
        <f>+E663</f>
        <v>こども相談センター</v>
      </c>
      <c r="O663" s="11">
        <f>G663-K663</f>
        <v>132459</v>
      </c>
    </row>
    <row r="664" spans="1:15" ht="15" customHeight="1">
      <c r="A664" s="316"/>
      <c r="B664" s="330"/>
      <c r="C664" s="320"/>
      <c r="D664" s="335"/>
      <c r="E664" s="337"/>
      <c r="F664" s="97">
        <f t="shared" si="236"/>
        <v>48679</v>
      </c>
      <c r="G664" s="97">
        <f t="shared" si="236"/>
        <v>52263</v>
      </c>
      <c r="H664" s="97">
        <f t="shared" si="236"/>
        <v>0</v>
      </c>
      <c r="I664" s="36">
        <f>+G664-F664</f>
        <v>3584</v>
      </c>
      <c r="J664" s="314"/>
      <c r="K664" s="34"/>
      <c r="L664" s="28"/>
      <c r="M664" s="28"/>
      <c r="N664" s="11" t="str">
        <f>+E663</f>
        <v>こども相談センター</v>
      </c>
    </row>
    <row r="665" spans="1:15" ht="15" customHeight="1" outlineLevel="1" collapsed="1">
      <c r="A665" s="315"/>
      <c r="B665" s="329" t="s">
        <v>174</v>
      </c>
      <c r="C665" s="319" t="s">
        <v>146</v>
      </c>
      <c r="D665" s="334" t="s">
        <v>617</v>
      </c>
      <c r="E665" s="336" t="s">
        <v>31</v>
      </c>
      <c r="F665" s="95">
        <v>59466</v>
      </c>
      <c r="G665" s="95">
        <v>56516</v>
      </c>
      <c r="H665" s="95"/>
      <c r="I665" s="30">
        <f t="shared" si="231"/>
        <v>-2950</v>
      </c>
      <c r="J665" s="313"/>
      <c r="K665" s="116"/>
      <c r="L665" s="28" t="s">
        <v>6</v>
      </c>
      <c r="M665" s="28"/>
      <c r="N665" s="11" t="str">
        <f>+E665</f>
        <v>こども相談センター</v>
      </c>
      <c r="O665" s="11">
        <f>G665-K665</f>
        <v>56516</v>
      </c>
    </row>
    <row r="666" spans="1:15" ht="15" customHeight="1" outlineLevel="1">
      <c r="A666" s="316"/>
      <c r="B666" s="330"/>
      <c r="C666" s="320"/>
      <c r="D666" s="335"/>
      <c r="E666" s="337"/>
      <c r="F666" s="97">
        <v>29278</v>
      </c>
      <c r="G666" s="97">
        <v>32232</v>
      </c>
      <c r="H666" s="97"/>
      <c r="I666" s="36">
        <f t="shared" si="231"/>
        <v>2954</v>
      </c>
      <c r="J666" s="314"/>
      <c r="K666" s="37"/>
      <c r="L666" s="28" t="s">
        <v>7</v>
      </c>
      <c r="M666" s="28"/>
      <c r="N666" s="11" t="str">
        <f>+E665</f>
        <v>こども相談センター</v>
      </c>
    </row>
    <row r="667" spans="1:15" ht="15" customHeight="1" outlineLevel="1" collapsed="1">
      <c r="A667" s="315"/>
      <c r="B667" s="329" t="s">
        <v>174</v>
      </c>
      <c r="C667" s="319" t="s">
        <v>146</v>
      </c>
      <c r="D667" s="334" t="s">
        <v>618</v>
      </c>
      <c r="E667" s="336" t="s">
        <v>31</v>
      </c>
      <c r="F667" s="95">
        <v>49486</v>
      </c>
      <c r="G667" s="95">
        <v>35370</v>
      </c>
      <c r="H667" s="95"/>
      <c r="I667" s="30">
        <f t="shared" ref="I667:I668" si="237">+G667-F667</f>
        <v>-14116</v>
      </c>
      <c r="J667" s="313"/>
      <c r="K667" s="116"/>
      <c r="L667" s="28" t="s">
        <v>6</v>
      </c>
      <c r="M667" s="28"/>
      <c r="N667" s="11" t="str">
        <f>+E667</f>
        <v>こども相談センター</v>
      </c>
      <c r="O667" s="11">
        <f>G667-K667</f>
        <v>35370</v>
      </c>
    </row>
    <row r="668" spans="1:15" ht="15" customHeight="1" outlineLevel="1">
      <c r="A668" s="316"/>
      <c r="B668" s="330"/>
      <c r="C668" s="320"/>
      <c r="D668" s="335"/>
      <c r="E668" s="337"/>
      <c r="F668" s="97">
        <v>11972</v>
      </c>
      <c r="G668" s="97">
        <v>8745</v>
      </c>
      <c r="H668" s="97"/>
      <c r="I668" s="36">
        <f t="shared" si="237"/>
        <v>-3227</v>
      </c>
      <c r="J668" s="314"/>
      <c r="K668" s="37"/>
      <c r="L668" s="28" t="s">
        <v>7</v>
      </c>
      <c r="M668" s="28"/>
      <c r="N668" s="11" t="str">
        <f>+E667</f>
        <v>こども相談センター</v>
      </c>
    </row>
    <row r="669" spans="1:15" ht="15" customHeight="1" outlineLevel="1" collapsed="1">
      <c r="A669" s="315"/>
      <c r="B669" s="329" t="s">
        <v>174</v>
      </c>
      <c r="C669" s="319" t="s">
        <v>146</v>
      </c>
      <c r="D669" s="334" t="s">
        <v>619</v>
      </c>
      <c r="E669" s="336" t="s">
        <v>31</v>
      </c>
      <c r="F669" s="95">
        <v>38800</v>
      </c>
      <c r="G669" s="95">
        <v>40573</v>
      </c>
      <c r="H669" s="95"/>
      <c r="I669" s="30">
        <f t="shared" si="231"/>
        <v>1773</v>
      </c>
      <c r="J669" s="313"/>
      <c r="K669" s="116"/>
      <c r="L669" s="28" t="s">
        <v>6</v>
      </c>
      <c r="M669" s="28"/>
      <c r="N669" s="11" t="str">
        <f>+E669</f>
        <v>こども相談センター</v>
      </c>
      <c r="O669" s="11">
        <f>G669-K669</f>
        <v>40573</v>
      </c>
    </row>
    <row r="670" spans="1:15" ht="15" customHeight="1" outlineLevel="1">
      <c r="A670" s="316"/>
      <c r="B670" s="330"/>
      <c r="C670" s="320"/>
      <c r="D670" s="335"/>
      <c r="E670" s="337"/>
      <c r="F670" s="97">
        <v>7429</v>
      </c>
      <c r="G670" s="97">
        <v>11286</v>
      </c>
      <c r="H670" s="97"/>
      <c r="I670" s="36">
        <f t="shared" si="231"/>
        <v>3857</v>
      </c>
      <c r="J670" s="314"/>
      <c r="K670" s="37"/>
      <c r="L670" s="28" t="s">
        <v>7</v>
      </c>
      <c r="M670" s="28"/>
      <c r="N670" s="11" t="str">
        <f>+E669</f>
        <v>こども相談センター</v>
      </c>
    </row>
    <row r="671" spans="1:15" ht="15" customHeight="1">
      <c r="A671" s="315">
        <v>171</v>
      </c>
      <c r="B671" s="329" t="s">
        <v>201</v>
      </c>
      <c r="C671" s="325" t="s">
        <v>263</v>
      </c>
      <c r="D671" s="352" t="s">
        <v>447</v>
      </c>
      <c r="E671" s="336" t="s">
        <v>31</v>
      </c>
      <c r="F671" s="95">
        <f t="shared" ref="F671:H672" si="238">F673+F675+F677</f>
        <v>10854</v>
      </c>
      <c r="G671" s="95">
        <f t="shared" si="238"/>
        <v>11172</v>
      </c>
      <c r="H671" s="95">
        <f t="shared" si="238"/>
        <v>0</v>
      </c>
      <c r="I671" s="30">
        <f t="shared" ref="I671:I676" si="239">+G671-F671</f>
        <v>318</v>
      </c>
      <c r="J671" s="313"/>
      <c r="K671" s="35"/>
      <c r="L671" s="28"/>
      <c r="M671" s="28"/>
      <c r="N671" s="11" t="str">
        <f>+E671</f>
        <v>こども相談センター</v>
      </c>
      <c r="O671" s="11">
        <f>G671-K671</f>
        <v>11172</v>
      </c>
    </row>
    <row r="672" spans="1:15" ht="15" customHeight="1">
      <c r="A672" s="316"/>
      <c r="B672" s="330"/>
      <c r="C672" s="326"/>
      <c r="D672" s="353"/>
      <c r="E672" s="337"/>
      <c r="F672" s="97">
        <f t="shared" si="238"/>
        <v>5427</v>
      </c>
      <c r="G672" s="97">
        <f t="shared" si="238"/>
        <v>5586</v>
      </c>
      <c r="H672" s="97">
        <f t="shared" si="238"/>
        <v>0</v>
      </c>
      <c r="I672" s="36">
        <f>+G672-F672</f>
        <v>159</v>
      </c>
      <c r="J672" s="314"/>
      <c r="K672" s="34"/>
      <c r="L672" s="28"/>
      <c r="M672" s="28"/>
      <c r="N672" s="11" t="str">
        <f>+E671</f>
        <v>こども相談センター</v>
      </c>
    </row>
    <row r="673" spans="1:15" ht="15" customHeight="1" outlineLevel="1" collapsed="1">
      <c r="A673" s="315"/>
      <c r="B673" s="329" t="s">
        <v>174</v>
      </c>
      <c r="C673" s="319" t="s">
        <v>146</v>
      </c>
      <c r="D673" s="334" t="s">
        <v>617</v>
      </c>
      <c r="E673" s="336" t="s">
        <v>31</v>
      </c>
      <c r="F673" s="95">
        <v>3646</v>
      </c>
      <c r="G673" s="95">
        <v>3724</v>
      </c>
      <c r="H673" s="95"/>
      <c r="I673" s="30">
        <f t="shared" si="239"/>
        <v>78</v>
      </c>
      <c r="J673" s="313"/>
      <c r="K673" s="116"/>
      <c r="L673" s="28" t="s">
        <v>6</v>
      </c>
      <c r="M673" s="28"/>
      <c r="N673" s="11" t="str">
        <f>+E673</f>
        <v>こども相談センター</v>
      </c>
      <c r="O673" s="11">
        <f>G673-K673</f>
        <v>3724</v>
      </c>
    </row>
    <row r="674" spans="1:15" ht="15" customHeight="1" outlineLevel="1">
      <c r="A674" s="316"/>
      <c r="B674" s="330"/>
      <c r="C674" s="320"/>
      <c r="D674" s="335"/>
      <c r="E674" s="337"/>
      <c r="F674" s="104">
        <v>1823</v>
      </c>
      <c r="G674" s="104">
        <v>1862</v>
      </c>
      <c r="H674" s="104"/>
      <c r="I674" s="31">
        <f t="shared" si="239"/>
        <v>39</v>
      </c>
      <c r="J674" s="314"/>
      <c r="K674" s="37"/>
      <c r="L674" s="28" t="s">
        <v>7</v>
      </c>
      <c r="M674" s="28"/>
      <c r="N674" s="11" t="str">
        <f>+E673</f>
        <v>こども相談センター</v>
      </c>
    </row>
    <row r="675" spans="1:15" ht="15" customHeight="1" outlineLevel="1" collapsed="1">
      <c r="A675" s="315"/>
      <c r="B675" s="329" t="s">
        <v>174</v>
      </c>
      <c r="C675" s="319" t="s">
        <v>146</v>
      </c>
      <c r="D675" s="334" t="s">
        <v>618</v>
      </c>
      <c r="E675" s="336" t="s">
        <v>31</v>
      </c>
      <c r="F675" s="95">
        <v>3604</v>
      </c>
      <c r="G675" s="95">
        <v>3724</v>
      </c>
      <c r="H675" s="95"/>
      <c r="I675" s="30">
        <f t="shared" si="239"/>
        <v>120</v>
      </c>
      <c r="J675" s="313"/>
      <c r="K675" s="116"/>
      <c r="L675" s="28" t="s">
        <v>6</v>
      </c>
      <c r="M675" s="28"/>
      <c r="N675" s="11" t="str">
        <f>+E675</f>
        <v>こども相談センター</v>
      </c>
      <c r="O675" s="11">
        <f>G675-K675</f>
        <v>3724</v>
      </c>
    </row>
    <row r="676" spans="1:15" ht="15" customHeight="1" outlineLevel="1">
      <c r="A676" s="316"/>
      <c r="B676" s="330"/>
      <c r="C676" s="320"/>
      <c r="D676" s="335"/>
      <c r="E676" s="337"/>
      <c r="F676" s="97">
        <v>1802</v>
      </c>
      <c r="G676" s="97">
        <v>1862</v>
      </c>
      <c r="H676" s="97"/>
      <c r="I676" s="36">
        <f t="shared" si="239"/>
        <v>60</v>
      </c>
      <c r="J676" s="314"/>
      <c r="K676" s="37"/>
      <c r="L676" s="28" t="s">
        <v>7</v>
      </c>
      <c r="M676" s="28"/>
      <c r="N676" s="11" t="str">
        <f>+E675</f>
        <v>こども相談センター</v>
      </c>
    </row>
    <row r="677" spans="1:15" ht="15" customHeight="1" outlineLevel="1" collapsed="1">
      <c r="A677" s="315"/>
      <c r="B677" s="329" t="s">
        <v>174</v>
      </c>
      <c r="C677" s="319" t="s">
        <v>146</v>
      </c>
      <c r="D677" s="334" t="s">
        <v>619</v>
      </c>
      <c r="E677" s="336" t="s">
        <v>31</v>
      </c>
      <c r="F677" s="95">
        <v>3604</v>
      </c>
      <c r="G677" s="95">
        <v>3724</v>
      </c>
      <c r="H677" s="95"/>
      <c r="I677" s="30">
        <f t="shared" ref="I677:I678" si="240">+G677-F677</f>
        <v>120</v>
      </c>
      <c r="J677" s="313"/>
      <c r="K677" s="116"/>
      <c r="L677" s="28" t="s">
        <v>6</v>
      </c>
      <c r="M677" s="28"/>
      <c r="N677" s="11" t="str">
        <f>+E677</f>
        <v>こども相談センター</v>
      </c>
      <c r="O677" s="11">
        <f>G677-K677</f>
        <v>3724</v>
      </c>
    </row>
    <row r="678" spans="1:15" ht="15" customHeight="1" outlineLevel="1">
      <c r="A678" s="316"/>
      <c r="B678" s="330"/>
      <c r="C678" s="320"/>
      <c r="D678" s="335"/>
      <c r="E678" s="337"/>
      <c r="F678" s="97">
        <v>1802</v>
      </c>
      <c r="G678" s="97">
        <v>1862</v>
      </c>
      <c r="H678" s="97"/>
      <c r="I678" s="36">
        <f t="shared" si="240"/>
        <v>60</v>
      </c>
      <c r="J678" s="314"/>
      <c r="K678" s="37"/>
      <c r="L678" s="28" t="s">
        <v>7</v>
      </c>
      <c r="M678" s="28"/>
      <c r="N678" s="11" t="str">
        <f>+E677</f>
        <v>こども相談センター</v>
      </c>
    </row>
    <row r="679" spans="1:15" ht="15" customHeight="1">
      <c r="A679" s="315">
        <v>172</v>
      </c>
      <c r="B679" s="329" t="s">
        <v>291</v>
      </c>
      <c r="C679" s="319" t="s">
        <v>293</v>
      </c>
      <c r="D679" s="352" t="s">
        <v>293</v>
      </c>
      <c r="E679" s="336" t="s">
        <v>31</v>
      </c>
      <c r="F679" s="95">
        <v>8228</v>
      </c>
      <c r="G679" s="95">
        <v>8266</v>
      </c>
      <c r="H679" s="95"/>
      <c r="I679" s="30">
        <f>+G679-F679</f>
        <v>38</v>
      </c>
      <c r="J679" s="313"/>
      <c r="K679" s="116"/>
      <c r="L679" s="28" t="s">
        <v>6</v>
      </c>
      <c r="M679" s="28"/>
      <c r="N679" s="11" t="str">
        <f>+E679</f>
        <v>こども相談センター</v>
      </c>
      <c r="O679" s="11">
        <f>G679-K679</f>
        <v>8266</v>
      </c>
    </row>
    <row r="680" spans="1:15" ht="15" customHeight="1">
      <c r="A680" s="316"/>
      <c r="B680" s="330"/>
      <c r="C680" s="320"/>
      <c r="D680" s="353"/>
      <c r="E680" s="337"/>
      <c r="F680" s="97">
        <v>2835</v>
      </c>
      <c r="G680" s="97">
        <v>2847</v>
      </c>
      <c r="H680" s="97"/>
      <c r="I680" s="36">
        <f>+G680-F680</f>
        <v>12</v>
      </c>
      <c r="J680" s="314"/>
      <c r="K680" s="37"/>
      <c r="L680" s="28" t="s">
        <v>7</v>
      </c>
      <c r="M680" s="28"/>
      <c r="N680" s="11" t="str">
        <f>+E679</f>
        <v>こども相談センター</v>
      </c>
    </row>
    <row r="681" spans="1:15" ht="15" customHeight="1">
      <c r="A681" s="315">
        <v>173</v>
      </c>
      <c r="B681" s="329" t="s">
        <v>238</v>
      </c>
      <c r="C681" s="352" t="s">
        <v>292</v>
      </c>
      <c r="D681" s="352" t="s">
        <v>292</v>
      </c>
      <c r="E681" s="336" t="s">
        <v>31</v>
      </c>
      <c r="F681" s="95">
        <v>156915</v>
      </c>
      <c r="G681" s="95">
        <v>187313</v>
      </c>
      <c r="H681" s="95"/>
      <c r="I681" s="30">
        <f t="shared" ref="I681:I682" si="241">+G681-F681</f>
        <v>30398</v>
      </c>
      <c r="J681" s="313"/>
      <c r="K681" s="35"/>
      <c r="L681" s="28" t="s">
        <v>6</v>
      </c>
      <c r="M681" s="28"/>
      <c r="N681" s="11" t="str">
        <f>+E681</f>
        <v>こども相談センター</v>
      </c>
      <c r="O681" s="11">
        <f>G681-K681</f>
        <v>187313</v>
      </c>
    </row>
    <row r="682" spans="1:15" ht="15" customHeight="1">
      <c r="A682" s="316"/>
      <c r="B682" s="330"/>
      <c r="C682" s="353"/>
      <c r="D682" s="353"/>
      <c r="E682" s="337"/>
      <c r="F682" s="97">
        <v>57590</v>
      </c>
      <c r="G682" s="97">
        <v>68123</v>
      </c>
      <c r="H682" s="97"/>
      <c r="I682" s="36">
        <f t="shared" si="241"/>
        <v>10533</v>
      </c>
      <c r="J682" s="314"/>
      <c r="K682" s="34"/>
      <c r="L682" s="28" t="s">
        <v>7</v>
      </c>
      <c r="M682" s="28"/>
      <c r="N682" s="11" t="str">
        <f>+E681</f>
        <v>こども相談センター</v>
      </c>
    </row>
    <row r="683" spans="1:15" ht="15" customHeight="1">
      <c r="A683" s="315">
        <v>174</v>
      </c>
      <c r="B683" s="329" t="s">
        <v>238</v>
      </c>
      <c r="C683" s="319" t="s">
        <v>90</v>
      </c>
      <c r="D683" s="334" t="s">
        <v>33</v>
      </c>
      <c r="E683" s="336" t="s">
        <v>31</v>
      </c>
      <c r="F683" s="95">
        <v>211005</v>
      </c>
      <c r="G683" s="95">
        <v>211875</v>
      </c>
      <c r="H683" s="95"/>
      <c r="I683" s="30">
        <f t="shared" si="226"/>
        <v>870</v>
      </c>
      <c r="J683" s="313" t="s">
        <v>11</v>
      </c>
      <c r="K683" s="116"/>
      <c r="L683" s="28" t="s">
        <v>6</v>
      </c>
      <c r="M683" s="28"/>
      <c r="N683" s="11" t="str">
        <f>+E683</f>
        <v>こども相談センター</v>
      </c>
      <c r="O683" s="11">
        <f>G683-K683</f>
        <v>211875</v>
      </c>
    </row>
    <row r="684" spans="1:15" ht="15" customHeight="1">
      <c r="A684" s="316"/>
      <c r="B684" s="330"/>
      <c r="C684" s="320"/>
      <c r="D684" s="335"/>
      <c r="E684" s="337"/>
      <c r="F684" s="97">
        <v>194980</v>
      </c>
      <c r="G684" s="97">
        <v>195809</v>
      </c>
      <c r="H684" s="97"/>
      <c r="I684" s="36">
        <f t="shared" si="226"/>
        <v>829</v>
      </c>
      <c r="J684" s="314"/>
      <c r="K684" s="117"/>
      <c r="L684" s="28" t="s">
        <v>7</v>
      </c>
      <c r="M684" s="28"/>
      <c r="N684" s="11" t="str">
        <f>+E683</f>
        <v>こども相談センター</v>
      </c>
    </row>
    <row r="685" spans="1:15" ht="15" customHeight="1">
      <c r="A685" s="315">
        <v>175</v>
      </c>
      <c r="B685" s="329" t="s">
        <v>238</v>
      </c>
      <c r="C685" s="319" t="s">
        <v>90</v>
      </c>
      <c r="D685" s="334" t="s">
        <v>34</v>
      </c>
      <c r="E685" s="336" t="s">
        <v>31</v>
      </c>
      <c r="F685" s="95">
        <v>26185</v>
      </c>
      <c r="G685" s="95">
        <v>25954</v>
      </c>
      <c r="H685" s="95"/>
      <c r="I685" s="30">
        <f t="shared" si="226"/>
        <v>-231</v>
      </c>
      <c r="J685" s="313" t="s">
        <v>11</v>
      </c>
      <c r="K685" s="116"/>
      <c r="L685" s="28" t="s">
        <v>6</v>
      </c>
      <c r="M685" s="28"/>
      <c r="N685" s="11" t="str">
        <f>+E685</f>
        <v>こども相談センター</v>
      </c>
      <c r="O685" s="11">
        <f>G685-K685</f>
        <v>25954</v>
      </c>
    </row>
    <row r="686" spans="1:15" ht="15" customHeight="1">
      <c r="A686" s="316"/>
      <c r="B686" s="330"/>
      <c r="C686" s="320"/>
      <c r="D686" s="335"/>
      <c r="E686" s="337"/>
      <c r="F686" s="97">
        <v>26185</v>
      </c>
      <c r="G686" s="97">
        <v>25954</v>
      </c>
      <c r="H686" s="97"/>
      <c r="I686" s="36">
        <f t="shared" si="226"/>
        <v>-231</v>
      </c>
      <c r="J686" s="314"/>
      <c r="K686" s="117"/>
      <c r="L686" s="28" t="s">
        <v>7</v>
      </c>
      <c r="M686" s="28"/>
      <c r="N686" s="11" t="str">
        <f>+E685</f>
        <v>こども相談センター</v>
      </c>
    </row>
    <row r="687" spans="1:15" ht="15" customHeight="1">
      <c r="A687" s="315">
        <v>176</v>
      </c>
      <c r="B687" s="329" t="s">
        <v>238</v>
      </c>
      <c r="C687" s="319" t="s">
        <v>90</v>
      </c>
      <c r="D687" s="334" t="s">
        <v>240</v>
      </c>
      <c r="E687" s="336" t="s">
        <v>31</v>
      </c>
      <c r="F687" s="95">
        <v>518</v>
      </c>
      <c r="G687" s="95">
        <v>474</v>
      </c>
      <c r="H687" s="95"/>
      <c r="I687" s="30">
        <f t="shared" ref="I687:I692" si="242">+G687-F687</f>
        <v>-44</v>
      </c>
      <c r="J687" s="313" t="s">
        <v>11</v>
      </c>
      <c r="K687" s="116"/>
      <c r="L687" s="28" t="s">
        <v>6</v>
      </c>
      <c r="M687" s="28"/>
      <c r="N687" s="11" t="str">
        <f>+E687</f>
        <v>こども相談センター</v>
      </c>
      <c r="O687" s="11">
        <f>G687-K687</f>
        <v>474</v>
      </c>
    </row>
    <row r="688" spans="1:15" ht="15" customHeight="1">
      <c r="A688" s="316"/>
      <c r="B688" s="330"/>
      <c r="C688" s="320"/>
      <c r="D688" s="335"/>
      <c r="E688" s="337"/>
      <c r="F688" s="97">
        <v>14</v>
      </c>
      <c r="G688" s="97">
        <v>-42</v>
      </c>
      <c r="H688" s="97"/>
      <c r="I688" s="36">
        <f t="shared" si="242"/>
        <v>-56</v>
      </c>
      <c r="J688" s="314"/>
      <c r="K688" s="117"/>
      <c r="L688" s="28" t="s">
        <v>7</v>
      </c>
      <c r="M688" s="28"/>
      <c r="N688" s="11" t="str">
        <f>+E687</f>
        <v>こども相談センター</v>
      </c>
    </row>
    <row r="689" spans="1:15" ht="15" customHeight="1">
      <c r="A689" s="315">
        <v>177</v>
      </c>
      <c r="B689" s="329" t="s">
        <v>238</v>
      </c>
      <c r="C689" s="319" t="s">
        <v>90</v>
      </c>
      <c r="D689" s="334" t="s">
        <v>294</v>
      </c>
      <c r="E689" s="336" t="s">
        <v>31</v>
      </c>
      <c r="F689" s="95">
        <v>2791</v>
      </c>
      <c r="G689" s="95">
        <v>2840</v>
      </c>
      <c r="H689" s="95"/>
      <c r="I689" s="30">
        <f t="shared" si="242"/>
        <v>49</v>
      </c>
      <c r="J689" s="313" t="s">
        <v>11</v>
      </c>
      <c r="K689" s="116"/>
      <c r="L689" s="28" t="s">
        <v>6</v>
      </c>
      <c r="M689" s="28"/>
      <c r="N689" s="11" t="str">
        <f>+E689</f>
        <v>こども相談センター</v>
      </c>
      <c r="O689" s="11">
        <f>G689-K689</f>
        <v>2840</v>
      </c>
    </row>
    <row r="690" spans="1:15" ht="15" customHeight="1">
      <c r="A690" s="316"/>
      <c r="B690" s="330"/>
      <c r="C690" s="320"/>
      <c r="D690" s="335"/>
      <c r="E690" s="337"/>
      <c r="F690" s="104">
        <v>2791</v>
      </c>
      <c r="G690" s="104">
        <v>2840</v>
      </c>
      <c r="H690" s="104"/>
      <c r="I690" s="31">
        <f t="shared" si="242"/>
        <v>49</v>
      </c>
      <c r="J690" s="314"/>
      <c r="K690" s="117"/>
      <c r="L690" s="28" t="s">
        <v>7</v>
      </c>
      <c r="M690" s="28"/>
      <c r="N690" s="11" t="str">
        <f>+E689</f>
        <v>こども相談センター</v>
      </c>
    </row>
    <row r="691" spans="1:15" ht="15" customHeight="1">
      <c r="A691" s="315">
        <v>178</v>
      </c>
      <c r="B691" s="329" t="s">
        <v>238</v>
      </c>
      <c r="C691" s="319" t="s">
        <v>90</v>
      </c>
      <c r="D691" s="334" t="s">
        <v>131</v>
      </c>
      <c r="E691" s="336" t="s">
        <v>31</v>
      </c>
      <c r="F691" s="95">
        <f t="shared" ref="F691:H692" si="243">+F693+F695+F697</f>
        <v>52759</v>
      </c>
      <c r="G691" s="95">
        <f t="shared" si="243"/>
        <v>47954</v>
      </c>
      <c r="H691" s="95">
        <f t="shared" si="243"/>
        <v>0</v>
      </c>
      <c r="I691" s="30">
        <f t="shared" si="242"/>
        <v>-4805</v>
      </c>
      <c r="J691" s="313" t="s">
        <v>11</v>
      </c>
      <c r="K691" s="116"/>
      <c r="L691" s="28"/>
      <c r="M691" s="28"/>
      <c r="N691" s="11" t="str">
        <f>+E691</f>
        <v>こども相談センター</v>
      </c>
      <c r="O691" s="11">
        <f>G691-K691</f>
        <v>47954</v>
      </c>
    </row>
    <row r="692" spans="1:15" ht="15" customHeight="1">
      <c r="A692" s="316"/>
      <c r="B692" s="330"/>
      <c r="C692" s="320"/>
      <c r="D692" s="335"/>
      <c r="E692" s="337"/>
      <c r="F692" s="97">
        <f t="shared" si="243"/>
        <v>45761</v>
      </c>
      <c r="G692" s="97">
        <f t="shared" si="243"/>
        <v>41840</v>
      </c>
      <c r="H692" s="97">
        <f t="shared" si="243"/>
        <v>0</v>
      </c>
      <c r="I692" s="31">
        <f t="shared" si="242"/>
        <v>-3921</v>
      </c>
      <c r="J692" s="314"/>
      <c r="K692" s="117"/>
      <c r="L692" s="28"/>
      <c r="M692" s="28"/>
      <c r="N692" s="11" t="str">
        <f>+E691</f>
        <v>こども相談センター</v>
      </c>
    </row>
    <row r="693" spans="1:15" ht="15" customHeight="1" outlineLevel="1" collapsed="1">
      <c r="A693" s="315"/>
      <c r="B693" s="329" t="s">
        <v>174</v>
      </c>
      <c r="C693" s="319" t="s">
        <v>146</v>
      </c>
      <c r="D693" s="334" t="s">
        <v>617</v>
      </c>
      <c r="E693" s="336" t="s">
        <v>31</v>
      </c>
      <c r="F693" s="95">
        <v>12866</v>
      </c>
      <c r="G693" s="95">
        <v>16526</v>
      </c>
      <c r="H693" s="95"/>
      <c r="I693" s="30">
        <f t="shared" ref="I693:I706" si="244">+G693-F693</f>
        <v>3660</v>
      </c>
      <c r="J693" s="313"/>
      <c r="K693" s="116"/>
      <c r="L693" s="28" t="s">
        <v>6</v>
      </c>
      <c r="M693" s="28"/>
      <c r="N693" s="11" t="str">
        <f>+E693</f>
        <v>こども相談センター</v>
      </c>
      <c r="O693" s="11">
        <f>G693-K693</f>
        <v>16526</v>
      </c>
    </row>
    <row r="694" spans="1:15" ht="15" customHeight="1" outlineLevel="1">
      <c r="A694" s="316"/>
      <c r="B694" s="330"/>
      <c r="C694" s="320"/>
      <c r="D694" s="335"/>
      <c r="E694" s="337"/>
      <c r="F694" s="104">
        <v>9254</v>
      </c>
      <c r="G694" s="104">
        <v>14488</v>
      </c>
      <c r="H694" s="104"/>
      <c r="I694" s="31">
        <f t="shared" si="244"/>
        <v>5234</v>
      </c>
      <c r="J694" s="314"/>
      <c r="K694" s="37"/>
      <c r="L694" s="28" t="s">
        <v>7</v>
      </c>
      <c r="M694" s="28"/>
      <c r="N694" s="11" t="str">
        <f>+E693</f>
        <v>こども相談センター</v>
      </c>
    </row>
    <row r="695" spans="1:15" ht="15" customHeight="1" outlineLevel="1" collapsed="1">
      <c r="A695" s="315"/>
      <c r="B695" s="329" t="s">
        <v>174</v>
      </c>
      <c r="C695" s="319" t="s">
        <v>146</v>
      </c>
      <c r="D695" s="334" t="s">
        <v>618</v>
      </c>
      <c r="E695" s="336" t="s">
        <v>31</v>
      </c>
      <c r="F695" s="95">
        <v>21069</v>
      </c>
      <c r="G695" s="95">
        <v>15789</v>
      </c>
      <c r="H695" s="95"/>
      <c r="I695" s="30">
        <f t="shared" ref="I695:I696" si="245">+G695-F695</f>
        <v>-5280</v>
      </c>
      <c r="J695" s="313"/>
      <c r="K695" s="116"/>
      <c r="L695" s="28" t="s">
        <v>6</v>
      </c>
      <c r="M695" s="28"/>
      <c r="N695" s="11" t="str">
        <f>+E695</f>
        <v>こども相談センター</v>
      </c>
      <c r="O695" s="11">
        <f>G695-K695</f>
        <v>15789</v>
      </c>
    </row>
    <row r="696" spans="1:15" ht="15" customHeight="1" outlineLevel="1">
      <c r="A696" s="316"/>
      <c r="B696" s="330"/>
      <c r="C696" s="320"/>
      <c r="D696" s="335"/>
      <c r="E696" s="337"/>
      <c r="F696" s="97">
        <v>19376</v>
      </c>
      <c r="G696" s="97">
        <v>13751</v>
      </c>
      <c r="H696" s="97"/>
      <c r="I696" s="36">
        <f t="shared" si="245"/>
        <v>-5625</v>
      </c>
      <c r="J696" s="314"/>
      <c r="K696" s="37"/>
      <c r="L696" s="28" t="s">
        <v>7</v>
      </c>
      <c r="M696" s="28"/>
      <c r="N696" s="11" t="str">
        <f>+E695</f>
        <v>こども相談センター</v>
      </c>
    </row>
    <row r="697" spans="1:15" ht="15" customHeight="1" outlineLevel="1" collapsed="1">
      <c r="A697" s="315"/>
      <c r="B697" s="329" t="s">
        <v>174</v>
      </c>
      <c r="C697" s="319" t="s">
        <v>146</v>
      </c>
      <c r="D697" s="334" t="s">
        <v>619</v>
      </c>
      <c r="E697" s="336" t="s">
        <v>31</v>
      </c>
      <c r="F697" s="95">
        <v>18824</v>
      </c>
      <c r="G697" s="95">
        <v>15639</v>
      </c>
      <c r="H697" s="95"/>
      <c r="I697" s="30">
        <f t="shared" si="244"/>
        <v>-3185</v>
      </c>
      <c r="J697" s="313"/>
      <c r="K697" s="116"/>
      <c r="L697" s="28" t="s">
        <v>6</v>
      </c>
      <c r="M697" s="28"/>
      <c r="N697" s="11" t="str">
        <f>+E697</f>
        <v>こども相談センター</v>
      </c>
      <c r="O697" s="11">
        <f>G697-K697</f>
        <v>15639</v>
      </c>
    </row>
    <row r="698" spans="1:15" ht="15" customHeight="1" outlineLevel="1">
      <c r="A698" s="316"/>
      <c r="B698" s="330"/>
      <c r="C698" s="320"/>
      <c r="D698" s="335"/>
      <c r="E698" s="337"/>
      <c r="F698" s="97">
        <v>17131</v>
      </c>
      <c r="G698" s="97">
        <v>13601</v>
      </c>
      <c r="H698" s="97"/>
      <c r="I698" s="36">
        <f t="shared" si="244"/>
        <v>-3530</v>
      </c>
      <c r="J698" s="314"/>
      <c r="K698" s="37"/>
      <c r="L698" s="28" t="s">
        <v>7</v>
      </c>
      <c r="M698" s="28"/>
      <c r="N698" s="11" t="str">
        <f>+E697</f>
        <v>こども相談センター</v>
      </c>
    </row>
    <row r="699" spans="1:15" ht="15" customHeight="1">
      <c r="A699" s="315">
        <v>179</v>
      </c>
      <c r="B699" s="329" t="s">
        <v>238</v>
      </c>
      <c r="C699" s="319" t="s">
        <v>90</v>
      </c>
      <c r="D699" s="334" t="s">
        <v>185</v>
      </c>
      <c r="E699" s="336" t="s">
        <v>31</v>
      </c>
      <c r="F699" s="95">
        <f t="shared" ref="F699:H700" si="246">+F701+F703+F705</f>
        <v>24066</v>
      </c>
      <c r="G699" s="95">
        <f t="shared" si="246"/>
        <v>22275</v>
      </c>
      <c r="H699" s="95">
        <f t="shared" si="246"/>
        <v>0</v>
      </c>
      <c r="I699" s="30">
        <f>+G699-F699</f>
        <v>-1791</v>
      </c>
      <c r="J699" s="313" t="s">
        <v>11</v>
      </c>
      <c r="K699" s="136"/>
      <c r="L699" s="28"/>
      <c r="M699" s="28"/>
      <c r="N699" s="11" t="str">
        <f>+E699</f>
        <v>こども相談センター</v>
      </c>
      <c r="O699" s="11">
        <f>G699-K699</f>
        <v>22275</v>
      </c>
    </row>
    <row r="700" spans="1:15" ht="15" customHeight="1">
      <c r="A700" s="316"/>
      <c r="B700" s="330"/>
      <c r="C700" s="320"/>
      <c r="D700" s="335"/>
      <c r="E700" s="337"/>
      <c r="F700" s="97">
        <f t="shared" si="246"/>
        <v>17835</v>
      </c>
      <c r="G700" s="97">
        <f t="shared" si="246"/>
        <v>16044</v>
      </c>
      <c r="H700" s="97">
        <f t="shared" si="246"/>
        <v>0</v>
      </c>
      <c r="I700" s="31">
        <f>+G700-F700</f>
        <v>-1791</v>
      </c>
      <c r="J700" s="314"/>
      <c r="K700" s="137"/>
      <c r="L700" s="28"/>
      <c r="M700" s="28"/>
      <c r="N700" s="11" t="str">
        <f>+E699</f>
        <v>こども相談センター</v>
      </c>
    </row>
    <row r="701" spans="1:15" ht="15" customHeight="1" outlineLevel="1" collapsed="1">
      <c r="A701" s="315"/>
      <c r="B701" s="329" t="s">
        <v>174</v>
      </c>
      <c r="C701" s="319" t="s">
        <v>146</v>
      </c>
      <c r="D701" s="334" t="s">
        <v>617</v>
      </c>
      <c r="E701" s="336" t="s">
        <v>31</v>
      </c>
      <c r="F701" s="95">
        <v>7611</v>
      </c>
      <c r="G701" s="95">
        <v>7425</v>
      </c>
      <c r="H701" s="95"/>
      <c r="I701" s="30">
        <f t="shared" si="244"/>
        <v>-186</v>
      </c>
      <c r="J701" s="313"/>
      <c r="K701" s="116"/>
      <c r="L701" s="28" t="s">
        <v>6</v>
      </c>
      <c r="M701" s="28"/>
      <c r="N701" s="11" t="str">
        <f>+E701</f>
        <v>こども相談センター</v>
      </c>
      <c r="O701" s="11">
        <f>G701-K701</f>
        <v>7425</v>
      </c>
    </row>
    <row r="702" spans="1:15" ht="15" customHeight="1" outlineLevel="1">
      <c r="A702" s="316"/>
      <c r="B702" s="330"/>
      <c r="C702" s="320"/>
      <c r="D702" s="335"/>
      <c r="E702" s="337"/>
      <c r="F702" s="97">
        <v>5534</v>
      </c>
      <c r="G702" s="97">
        <v>5348</v>
      </c>
      <c r="H702" s="97"/>
      <c r="I702" s="36">
        <f t="shared" si="244"/>
        <v>-186</v>
      </c>
      <c r="J702" s="314"/>
      <c r="K702" s="37"/>
      <c r="L702" s="28" t="s">
        <v>7</v>
      </c>
      <c r="M702" s="28"/>
      <c r="N702" s="11" t="str">
        <f>+E701</f>
        <v>こども相談センター</v>
      </c>
    </row>
    <row r="703" spans="1:15" ht="15" customHeight="1" outlineLevel="1" collapsed="1">
      <c r="A703" s="315"/>
      <c r="B703" s="329" t="s">
        <v>174</v>
      </c>
      <c r="C703" s="319" t="s">
        <v>146</v>
      </c>
      <c r="D703" s="334" t="s">
        <v>618</v>
      </c>
      <c r="E703" s="336" t="s">
        <v>31</v>
      </c>
      <c r="F703" s="95">
        <v>9055</v>
      </c>
      <c r="G703" s="95">
        <v>7425</v>
      </c>
      <c r="H703" s="95"/>
      <c r="I703" s="30">
        <f t="shared" ref="I703:I704" si="247">+G703-F703</f>
        <v>-1630</v>
      </c>
      <c r="J703" s="313"/>
      <c r="K703" s="116"/>
      <c r="L703" s="28" t="s">
        <v>6</v>
      </c>
      <c r="M703" s="28"/>
      <c r="N703" s="11" t="str">
        <f>+E703</f>
        <v>こども相談センター</v>
      </c>
      <c r="O703" s="11">
        <f>G703-K703</f>
        <v>7425</v>
      </c>
    </row>
    <row r="704" spans="1:15" ht="15" customHeight="1" outlineLevel="1">
      <c r="A704" s="316"/>
      <c r="B704" s="330"/>
      <c r="C704" s="320"/>
      <c r="D704" s="335"/>
      <c r="E704" s="337"/>
      <c r="F704" s="97">
        <v>6978</v>
      </c>
      <c r="G704" s="97">
        <v>5348</v>
      </c>
      <c r="H704" s="97"/>
      <c r="I704" s="36">
        <f t="shared" si="247"/>
        <v>-1630</v>
      </c>
      <c r="J704" s="314"/>
      <c r="K704" s="37"/>
      <c r="L704" s="28" t="s">
        <v>7</v>
      </c>
      <c r="M704" s="28"/>
      <c r="N704" s="11" t="str">
        <f>+E703</f>
        <v>こども相談センター</v>
      </c>
    </row>
    <row r="705" spans="1:15" ht="15" customHeight="1" outlineLevel="1" collapsed="1">
      <c r="A705" s="315"/>
      <c r="B705" s="329" t="s">
        <v>174</v>
      </c>
      <c r="C705" s="319" t="s">
        <v>146</v>
      </c>
      <c r="D705" s="334" t="s">
        <v>619</v>
      </c>
      <c r="E705" s="336" t="s">
        <v>31</v>
      </c>
      <c r="F705" s="95">
        <v>7400</v>
      </c>
      <c r="G705" s="95">
        <v>7425</v>
      </c>
      <c r="H705" s="95"/>
      <c r="I705" s="30">
        <f t="shared" si="244"/>
        <v>25</v>
      </c>
      <c r="J705" s="313"/>
      <c r="K705" s="116"/>
      <c r="L705" s="28" t="s">
        <v>6</v>
      </c>
      <c r="M705" s="28"/>
      <c r="N705" s="11" t="str">
        <f>+E705</f>
        <v>こども相談センター</v>
      </c>
      <c r="O705" s="11">
        <f>G705-K705</f>
        <v>7425</v>
      </c>
    </row>
    <row r="706" spans="1:15" ht="15" customHeight="1" outlineLevel="1">
      <c r="A706" s="316"/>
      <c r="B706" s="330"/>
      <c r="C706" s="320"/>
      <c r="D706" s="335"/>
      <c r="E706" s="337"/>
      <c r="F706" s="97">
        <v>5323</v>
      </c>
      <c r="G706" s="97">
        <v>5348</v>
      </c>
      <c r="H706" s="97"/>
      <c r="I706" s="36">
        <f t="shared" si="244"/>
        <v>25</v>
      </c>
      <c r="J706" s="314"/>
      <c r="K706" s="37"/>
      <c r="L706" s="28" t="s">
        <v>7</v>
      </c>
      <c r="M706" s="28"/>
      <c r="N706" s="11" t="str">
        <f>+E705</f>
        <v>こども相談センター</v>
      </c>
    </row>
    <row r="707" spans="1:15" ht="23.25" customHeight="1">
      <c r="A707" s="315">
        <v>180</v>
      </c>
      <c r="B707" s="329" t="s">
        <v>542</v>
      </c>
      <c r="C707" s="319" t="s">
        <v>560</v>
      </c>
      <c r="D707" s="352" t="s">
        <v>591</v>
      </c>
      <c r="E707" s="336" t="s">
        <v>31</v>
      </c>
      <c r="F707" s="95">
        <f>F709+F711+F713</f>
        <v>25500</v>
      </c>
      <c r="G707" s="95">
        <f>G709+G711+G713</f>
        <v>25500</v>
      </c>
      <c r="H707" s="95">
        <f>H709+H711+H713</f>
        <v>0</v>
      </c>
      <c r="I707" s="30">
        <f t="shared" ref="I707" si="248">I709+I711+I713</f>
        <v>0</v>
      </c>
      <c r="J707" s="313"/>
      <c r="K707" s="116"/>
      <c r="L707" s="28"/>
      <c r="M707" s="28"/>
      <c r="N707" s="11" t="str">
        <f>+E707</f>
        <v>こども相談センター</v>
      </c>
      <c r="O707" s="11">
        <f>G707-K707</f>
        <v>25500</v>
      </c>
    </row>
    <row r="708" spans="1:15" ht="23.25" customHeight="1">
      <c r="A708" s="316"/>
      <c r="B708" s="330"/>
      <c r="C708" s="320"/>
      <c r="D708" s="353"/>
      <c r="E708" s="337"/>
      <c r="F708" s="97">
        <f t="shared" ref="F708" si="249">F710+F712+F714</f>
        <v>12750</v>
      </c>
      <c r="G708" s="97">
        <f t="shared" ref="G708:I708" si="250">G710+G712+G714</f>
        <v>12750</v>
      </c>
      <c r="H708" s="97">
        <f t="shared" ref="H708" si="251">H710+H712+H714</f>
        <v>0</v>
      </c>
      <c r="I708" s="36">
        <f t="shared" si="250"/>
        <v>0</v>
      </c>
      <c r="J708" s="314"/>
      <c r="K708" s="37"/>
      <c r="L708" s="28"/>
      <c r="M708" s="28"/>
      <c r="N708" s="11" t="str">
        <f>+E707</f>
        <v>こども相談センター</v>
      </c>
    </row>
    <row r="709" spans="1:15" ht="15" customHeight="1">
      <c r="A709" s="327"/>
      <c r="B709" s="329" t="s">
        <v>540</v>
      </c>
      <c r="C709" s="325" t="s">
        <v>146</v>
      </c>
      <c r="D709" s="334" t="s">
        <v>617</v>
      </c>
      <c r="E709" s="427" t="s">
        <v>31</v>
      </c>
      <c r="F709" s="95">
        <v>8500</v>
      </c>
      <c r="G709" s="95">
        <v>8500</v>
      </c>
      <c r="H709" s="95"/>
      <c r="I709" s="30">
        <f t="shared" ref="I709:I710" si="252">+G709-F709</f>
        <v>0</v>
      </c>
      <c r="J709" s="321" t="s">
        <v>11</v>
      </c>
      <c r="K709" s="116"/>
      <c r="L709" s="28" t="s">
        <v>6</v>
      </c>
      <c r="M709" s="28"/>
      <c r="N709" s="11" t="str">
        <f>+E709</f>
        <v>こども相談センター</v>
      </c>
      <c r="O709" s="11">
        <f>G709-K709</f>
        <v>8500</v>
      </c>
    </row>
    <row r="710" spans="1:15" ht="15" customHeight="1">
      <c r="A710" s="328"/>
      <c r="B710" s="330"/>
      <c r="C710" s="414"/>
      <c r="D710" s="335"/>
      <c r="E710" s="428"/>
      <c r="F710" s="97">
        <v>4250</v>
      </c>
      <c r="G710" s="97">
        <v>4250</v>
      </c>
      <c r="H710" s="97"/>
      <c r="I710" s="36">
        <f t="shared" si="252"/>
        <v>0</v>
      </c>
      <c r="J710" s="422"/>
      <c r="K710" s="117"/>
      <c r="L710" s="28" t="s">
        <v>7</v>
      </c>
      <c r="M710" s="28"/>
      <c r="N710" s="11" t="str">
        <f>+E709</f>
        <v>こども相談センター</v>
      </c>
    </row>
    <row r="711" spans="1:15" ht="15" customHeight="1">
      <c r="A711" s="327"/>
      <c r="B711" s="329" t="s">
        <v>146</v>
      </c>
      <c r="C711" s="325" t="s">
        <v>146</v>
      </c>
      <c r="D711" s="334" t="s">
        <v>618</v>
      </c>
      <c r="E711" s="427" t="s">
        <v>31</v>
      </c>
      <c r="F711" s="95">
        <v>8500</v>
      </c>
      <c r="G711" s="95">
        <v>8500</v>
      </c>
      <c r="H711" s="95"/>
      <c r="I711" s="30">
        <f t="shared" ref="I711:I712" si="253">+G711-F711</f>
        <v>0</v>
      </c>
      <c r="J711" s="321" t="s">
        <v>11</v>
      </c>
      <c r="K711" s="116"/>
      <c r="L711" s="28" t="s">
        <v>6</v>
      </c>
      <c r="M711" s="28"/>
      <c r="N711" s="11" t="str">
        <f>+E711</f>
        <v>こども相談センター</v>
      </c>
      <c r="O711" s="11">
        <f>G711-K711</f>
        <v>8500</v>
      </c>
    </row>
    <row r="712" spans="1:15" ht="15" customHeight="1">
      <c r="A712" s="328"/>
      <c r="B712" s="330"/>
      <c r="C712" s="414"/>
      <c r="D712" s="335"/>
      <c r="E712" s="428"/>
      <c r="F712" s="97">
        <v>4250</v>
      </c>
      <c r="G712" s="97">
        <v>4250</v>
      </c>
      <c r="H712" s="97"/>
      <c r="I712" s="36">
        <f t="shared" si="253"/>
        <v>0</v>
      </c>
      <c r="J712" s="422"/>
      <c r="K712" s="117"/>
      <c r="L712" s="28" t="s">
        <v>7</v>
      </c>
      <c r="M712" s="28"/>
      <c r="N712" s="11" t="str">
        <f>+E711</f>
        <v>こども相談センター</v>
      </c>
    </row>
    <row r="713" spans="1:15" ht="15" customHeight="1">
      <c r="A713" s="327"/>
      <c r="B713" s="329" t="s">
        <v>540</v>
      </c>
      <c r="C713" s="325" t="s">
        <v>146</v>
      </c>
      <c r="D713" s="334" t="s">
        <v>619</v>
      </c>
      <c r="E713" s="427" t="s">
        <v>31</v>
      </c>
      <c r="F713" s="95">
        <v>8500</v>
      </c>
      <c r="G713" s="95">
        <v>8500</v>
      </c>
      <c r="H713" s="95"/>
      <c r="I713" s="30">
        <f t="shared" ref="I713:I714" si="254">+G713-F713</f>
        <v>0</v>
      </c>
      <c r="J713" s="321" t="s">
        <v>11</v>
      </c>
      <c r="K713" s="116"/>
      <c r="L713" s="28" t="s">
        <v>6</v>
      </c>
      <c r="M713" s="28"/>
      <c r="N713" s="11" t="str">
        <f>+E713</f>
        <v>こども相談センター</v>
      </c>
      <c r="O713" s="11">
        <f>G713-K713</f>
        <v>8500</v>
      </c>
    </row>
    <row r="714" spans="1:15" ht="15" customHeight="1">
      <c r="A714" s="328"/>
      <c r="B714" s="330"/>
      <c r="C714" s="414"/>
      <c r="D714" s="335"/>
      <c r="E714" s="428"/>
      <c r="F714" s="97">
        <v>4250</v>
      </c>
      <c r="G714" s="97">
        <v>4250</v>
      </c>
      <c r="H714" s="97"/>
      <c r="I714" s="36">
        <f t="shared" si="254"/>
        <v>0</v>
      </c>
      <c r="J714" s="422"/>
      <c r="K714" s="117"/>
      <c r="L714" s="28" t="s">
        <v>7</v>
      </c>
      <c r="M714" s="28"/>
      <c r="N714" s="11" t="str">
        <f>+E713</f>
        <v>こども相談センター</v>
      </c>
    </row>
    <row r="715" spans="1:15" ht="15" customHeight="1">
      <c r="A715" s="315">
        <v>181</v>
      </c>
      <c r="B715" s="329" t="s">
        <v>238</v>
      </c>
      <c r="C715" s="325" t="s">
        <v>112</v>
      </c>
      <c r="D715" s="344" t="s">
        <v>112</v>
      </c>
      <c r="E715" s="427" t="s">
        <v>31</v>
      </c>
      <c r="F715" s="95">
        <f t="shared" ref="F715:I716" si="255">F717</f>
        <v>1313</v>
      </c>
      <c r="G715" s="95">
        <f t="shared" si="255"/>
        <v>59351</v>
      </c>
      <c r="H715" s="95">
        <f t="shared" si="255"/>
        <v>0</v>
      </c>
      <c r="I715" s="29">
        <f t="shared" si="255"/>
        <v>58038</v>
      </c>
      <c r="J715" s="321" t="s">
        <v>11</v>
      </c>
      <c r="K715" s="116"/>
      <c r="L715" s="28"/>
      <c r="M715" s="28"/>
      <c r="N715" s="11" t="str">
        <f>+E715</f>
        <v>こども相談センター</v>
      </c>
      <c r="O715" s="11">
        <f>G715-K715</f>
        <v>59351</v>
      </c>
    </row>
    <row r="716" spans="1:15" ht="15" customHeight="1">
      <c r="A716" s="316"/>
      <c r="B716" s="330"/>
      <c r="C716" s="326"/>
      <c r="D716" s="344"/>
      <c r="E716" s="429"/>
      <c r="F716" s="97">
        <f t="shared" si="255"/>
        <v>1313</v>
      </c>
      <c r="G716" s="97">
        <f t="shared" si="255"/>
        <v>7351</v>
      </c>
      <c r="H716" s="97">
        <f t="shared" si="255"/>
        <v>0</v>
      </c>
      <c r="I716" s="36">
        <f t="shared" si="255"/>
        <v>6038</v>
      </c>
      <c r="J716" s="322"/>
      <c r="K716" s="117"/>
      <c r="L716" s="28"/>
      <c r="M716" s="28"/>
      <c r="N716" s="11" t="str">
        <f>+E715</f>
        <v>こども相談センター</v>
      </c>
    </row>
    <row r="717" spans="1:15" ht="15" customHeight="1" outlineLevel="1" collapsed="1">
      <c r="A717" s="315"/>
      <c r="B717" s="329" t="s">
        <v>174</v>
      </c>
      <c r="C717" s="319" t="s">
        <v>146</v>
      </c>
      <c r="D717" s="334" t="s">
        <v>671</v>
      </c>
      <c r="E717" s="427" t="s">
        <v>31</v>
      </c>
      <c r="F717" s="95">
        <v>1313</v>
      </c>
      <c r="G717" s="95">
        <v>59351</v>
      </c>
      <c r="H717" s="95"/>
      <c r="I717" s="30">
        <f t="shared" ref="I717:I718" si="256">+G717-F717</f>
        <v>58038</v>
      </c>
      <c r="J717" s="313"/>
      <c r="K717" s="116"/>
      <c r="L717" s="28" t="s">
        <v>6</v>
      </c>
      <c r="M717" s="28"/>
      <c r="N717" s="11" t="str">
        <f>+E717</f>
        <v>こども相談センター</v>
      </c>
      <c r="O717" s="11">
        <f>G717-K717</f>
        <v>59351</v>
      </c>
    </row>
    <row r="718" spans="1:15" ht="15" customHeight="1" outlineLevel="1">
      <c r="A718" s="316"/>
      <c r="B718" s="330"/>
      <c r="C718" s="320"/>
      <c r="D718" s="335"/>
      <c r="E718" s="429"/>
      <c r="F718" s="97">
        <v>1313</v>
      </c>
      <c r="G718" s="97">
        <v>7351</v>
      </c>
      <c r="H718" s="97"/>
      <c r="I718" s="36">
        <f t="shared" si="256"/>
        <v>6038</v>
      </c>
      <c r="J718" s="314"/>
      <c r="K718" s="37"/>
      <c r="L718" s="28" t="s">
        <v>7</v>
      </c>
      <c r="M718" s="28"/>
      <c r="N718" s="11" t="str">
        <f>+E717</f>
        <v>こども相談センター</v>
      </c>
    </row>
    <row r="719" spans="1:15" ht="15" customHeight="1">
      <c r="A719" s="315">
        <v>182</v>
      </c>
      <c r="B719" s="329" t="s">
        <v>201</v>
      </c>
      <c r="C719" s="325" t="s">
        <v>119</v>
      </c>
      <c r="D719" s="344" t="s">
        <v>212</v>
      </c>
      <c r="E719" s="336" t="s">
        <v>31</v>
      </c>
      <c r="F719" s="95">
        <f t="shared" ref="F719" si="257">+F721+F723</f>
        <v>31420</v>
      </c>
      <c r="G719" s="95">
        <f t="shared" ref="G719:I720" si="258">+G721+G723</f>
        <v>350733</v>
      </c>
      <c r="H719" s="95">
        <f t="shared" si="258"/>
        <v>0</v>
      </c>
      <c r="I719" s="29">
        <f t="shared" si="258"/>
        <v>319313</v>
      </c>
      <c r="J719" s="321" t="s">
        <v>11</v>
      </c>
      <c r="K719" s="116"/>
      <c r="L719" s="28"/>
      <c r="M719" s="28"/>
      <c r="N719" s="11" t="str">
        <f>+E719</f>
        <v>こども相談センター</v>
      </c>
      <c r="O719" s="11">
        <f>G719-K719</f>
        <v>350733</v>
      </c>
    </row>
    <row r="720" spans="1:15" ht="15" customHeight="1">
      <c r="A720" s="316"/>
      <c r="B720" s="330"/>
      <c r="C720" s="414"/>
      <c r="D720" s="319"/>
      <c r="E720" s="337"/>
      <c r="F720" s="97">
        <f t="shared" ref="F720" si="259">+F722+F724</f>
        <v>14420</v>
      </c>
      <c r="G720" s="97">
        <f t="shared" si="258"/>
        <v>36733</v>
      </c>
      <c r="H720" s="97">
        <f t="shared" si="258"/>
        <v>0</v>
      </c>
      <c r="I720" s="40">
        <f t="shared" si="258"/>
        <v>22313</v>
      </c>
      <c r="J720" s="422"/>
      <c r="K720" s="117"/>
      <c r="L720" s="28"/>
      <c r="M720" s="28"/>
      <c r="N720" s="11" t="str">
        <f>+E719</f>
        <v>こども相談センター</v>
      </c>
    </row>
    <row r="721" spans="1:15" ht="15" customHeight="1" outlineLevel="1" collapsed="1">
      <c r="A721" s="315"/>
      <c r="B721" s="329" t="s">
        <v>174</v>
      </c>
      <c r="C721" s="319" t="s">
        <v>146</v>
      </c>
      <c r="D721" s="334" t="s">
        <v>617</v>
      </c>
      <c r="E721" s="336" t="s">
        <v>31</v>
      </c>
      <c r="F721" s="95">
        <v>25196</v>
      </c>
      <c r="G721" s="95">
        <v>343574</v>
      </c>
      <c r="H721" s="95"/>
      <c r="I721" s="30">
        <f t="shared" ref="I721:I722" si="260">+G721-F721</f>
        <v>318378</v>
      </c>
      <c r="J721" s="313"/>
      <c r="K721" s="116"/>
      <c r="L721" s="28" t="s">
        <v>6</v>
      </c>
      <c r="M721" s="28"/>
      <c r="N721" s="11" t="str">
        <f>+E721</f>
        <v>こども相談センター</v>
      </c>
      <c r="O721" s="11">
        <f>G721-K721</f>
        <v>343574</v>
      </c>
    </row>
    <row r="722" spans="1:15" ht="15" customHeight="1" outlineLevel="1">
      <c r="A722" s="316"/>
      <c r="B722" s="330"/>
      <c r="C722" s="320"/>
      <c r="D722" s="335"/>
      <c r="E722" s="337"/>
      <c r="F722" s="97">
        <v>13196</v>
      </c>
      <c r="G722" s="97">
        <v>34574</v>
      </c>
      <c r="H722" s="97"/>
      <c r="I722" s="36">
        <f t="shared" si="260"/>
        <v>21378</v>
      </c>
      <c r="J722" s="314"/>
      <c r="K722" s="37"/>
      <c r="L722" s="28" t="s">
        <v>7</v>
      </c>
      <c r="M722" s="28"/>
      <c r="N722" s="11" t="str">
        <f>+E721</f>
        <v>こども相談センター</v>
      </c>
    </row>
    <row r="723" spans="1:15" ht="15" customHeight="1" outlineLevel="1" collapsed="1">
      <c r="A723" s="315"/>
      <c r="B723" s="329" t="s">
        <v>174</v>
      </c>
      <c r="C723" s="319" t="s">
        <v>146</v>
      </c>
      <c r="D723" s="334" t="s">
        <v>619</v>
      </c>
      <c r="E723" s="336" t="s">
        <v>31</v>
      </c>
      <c r="F723" s="95">
        <v>6224</v>
      </c>
      <c r="G723" s="95">
        <v>7159</v>
      </c>
      <c r="H723" s="95"/>
      <c r="I723" s="30">
        <f t="shared" ref="I723:I724" si="261">+G723-F723</f>
        <v>935</v>
      </c>
      <c r="J723" s="313"/>
      <c r="K723" s="116"/>
      <c r="L723" s="28" t="s">
        <v>6</v>
      </c>
      <c r="M723" s="28"/>
      <c r="N723" s="11" t="str">
        <f>+E723</f>
        <v>こども相談センター</v>
      </c>
      <c r="O723" s="11">
        <f>G723-K723</f>
        <v>7159</v>
      </c>
    </row>
    <row r="724" spans="1:15" ht="15" customHeight="1" outlineLevel="1">
      <c r="A724" s="316"/>
      <c r="B724" s="330"/>
      <c r="C724" s="320"/>
      <c r="D724" s="335"/>
      <c r="E724" s="337"/>
      <c r="F724" s="104">
        <v>1224</v>
      </c>
      <c r="G724" s="104">
        <v>2159</v>
      </c>
      <c r="H724" s="104"/>
      <c r="I724" s="31">
        <f t="shared" si="261"/>
        <v>935</v>
      </c>
      <c r="J724" s="314"/>
      <c r="K724" s="37"/>
      <c r="L724" s="28" t="s">
        <v>7</v>
      </c>
      <c r="M724" s="28"/>
      <c r="N724" s="11" t="str">
        <f>+E723</f>
        <v>こども相談センター</v>
      </c>
    </row>
    <row r="725" spans="1:15" ht="15" customHeight="1">
      <c r="A725" s="327">
        <v>183</v>
      </c>
      <c r="B725" s="329" t="s">
        <v>383</v>
      </c>
      <c r="C725" s="325" t="s">
        <v>384</v>
      </c>
      <c r="D725" s="344" t="s">
        <v>384</v>
      </c>
      <c r="E725" s="427" t="s">
        <v>31</v>
      </c>
      <c r="F725" s="95">
        <f t="shared" ref="F725:H726" si="262">+F727+F729</f>
        <v>527025</v>
      </c>
      <c r="G725" s="95">
        <f t="shared" si="262"/>
        <v>466399</v>
      </c>
      <c r="H725" s="95">
        <f t="shared" si="262"/>
        <v>0</v>
      </c>
      <c r="I725" s="30">
        <f>+G725-F725</f>
        <v>-60626</v>
      </c>
      <c r="J725" s="321" t="s">
        <v>11</v>
      </c>
      <c r="K725" s="116"/>
      <c r="L725" s="28"/>
      <c r="M725" s="28"/>
      <c r="N725" s="11" t="str">
        <f>+E725</f>
        <v>こども相談センター</v>
      </c>
      <c r="O725" s="11">
        <f>G725-K725</f>
        <v>466399</v>
      </c>
    </row>
    <row r="726" spans="1:15" ht="15" customHeight="1">
      <c r="A726" s="328"/>
      <c r="B726" s="330"/>
      <c r="C726" s="414"/>
      <c r="D726" s="319"/>
      <c r="E726" s="428"/>
      <c r="F726" s="97">
        <f t="shared" si="262"/>
        <v>52696</v>
      </c>
      <c r="G726" s="97">
        <f t="shared" si="262"/>
        <v>23476</v>
      </c>
      <c r="H726" s="97">
        <f t="shared" si="262"/>
        <v>0</v>
      </c>
      <c r="I726" s="36">
        <f>+G726-F726</f>
        <v>-29220</v>
      </c>
      <c r="J726" s="422"/>
      <c r="K726" s="117"/>
      <c r="L726" s="28"/>
      <c r="M726" s="28"/>
      <c r="N726" s="11" t="str">
        <f>+E725</f>
        <v>こども相談センター</v>
      </c>
    </row>
    <row r="727" spans="1:15" ht="15" customHeight="1">
      <c r="A727" s="355" t="s">
        <v>728</v>
      </c>
      <c r="B727" s="329" t="s">
        <v>400</v>
      </c>
      <c r="C727" s="325" t="s">
        <v>401</v>
      </c>
      <c r="D727" s="334" t="s">
        <v>672</v>
      </c>
      <c r="E727" s="427" t="s">
        <v>31</v>
      </c>
      <c r="F727" s="95">
        <v>397070</v>
      </c>
      <c r="G727" s="95">
        <v>426784</v>
      </c>
      <c r="H727" s="95"/>
      <c r="I727" s="30">
        <f>+G727-F727</f>
        <v>29714</v>
      </c>
      <c r="J727" s="321" t="s">
        <v>11</v>
      </c>
      <c r="K727" s="116"/>
      <c r="L727" s="28" t="s">
        <v>6</v>
      </c>
      <c r="M727" s="28"/>
      <c r="N727" s="11" t="str">
        <f>+E727</f>
        <v>こども相談センター</v>
      </c>
      <c r="O727" s="11">
        <f>G727-K727</f>
        <v>426784</v>
      </c>
    </row>
    <row r="728" spans="1:15" ht="15" customHeight="1">
      <c r="A728" s="356"/>
      <c r="B728" s="330"/>
      <c r="C728" s="414"/>
      <c r="D728" s="335"/>
      <c r="E728" s="428"/>
      <c r="F728" s="97">
        <v>26741</v>
      </c>
      <c r="G728" s="97">
        <v>15861</v>
      </c>
      <c r="H728" s="97"/>
      <c r="I728" s="36">
        <f t="shared" ref="I728" si="263">+G728-F728</f>
        <v>-10880</v>
      </c>
      <c r="J728" s="422"/>
      <c r="K728" s="117"/>
      <c r="L728" s="28" t="s">
        <v>7</v>
      </c>
      <c r="M728" s="28"/>
      <c r="N728" s="11" t="str">
        <f>+E727</f>
        <v>こども相談センター</v>
      </c>
    </row>
    <row r="729" spans="1:15" ht="15" customHeight="1">
      <c r="A729" s="355" t="s">
        <v>729</v>
      </c>
      <c r="B729" s="329" t="s">
        <v>400</v>
      </c>
      <c r="C729" s="325" t="s">
        <v>400</v>
      </c>
      <c r="D729" s="334" t="s">
        <v>673</v>
      </c>
      <c r="E729" s="427" t="s">
        <v>31</v>
      </c>
      <c r="F729" s="95">
        <v>129955</v>
      </c>
      <c r="G729" s="95">
        <v>39615</v>
      </c>
      <c r="H729" s="95"/>
      <c r="I729" s="30">
        <f>+G729-F729</f>
        <v>-90340</v>
      </c>
      <c r="J729" s="321" t="s">
        <v>11</v>
      </c>
      <c r="K729" s="116"/>
      <c r="L729" s="28" t="s">
        <v>6</v>
      </c>
      <c r="M729" s="28"/>
      <c r="N729" s="11" t="str">
        <f>+E729</f>
        <v>こども相談センター</v>
      </c>
      <c r="O729" s="11">
        <f>G729-K729</f>
        <v>39615</v>
      </c>
    </row>
    <row r="730" spans="1:15" ht="15" customHeight="1">
      <c r="A730" s="356"/>
      <c r="B730" s="330"/>
      <c r="C730" s="326"/>
      <c r="D730" s="335"/>
      <c r="E730" s="429"/>
      <c r="F730" s="104">
        <v>25955</v>
      </c>
      <c r="G730" s="104">
        <v>7615</v>
      </c>
      <c r="H730" s="104"/>
      <c r="I730" s="31">
        <f t="shared" ref="I730:I732" si="264">+G730-F730</f>
        <v>-18340</v>
      </c>
      <c r="J730" s="322"/>
      <c r="K730" s="117"/>
      <c r="L730" s="28" t="s">
        <v>7</v>
      </c>
      <c r="M730" s="28"/>
      <c r="N730" s="11" t="str">
        <f>+E729</f>
        <v>こども相談センター</v>
      </c>
    </row>
    <row r="731" spans="1:15" ht="15" customHeight="1">
      <c r="A731" s="315">
        <v>184</v>
      </c>
      <c r="B731" s="329" t="s">
        <v>383</v>
      </c>
      <c r="C731" s="345" t="s">
        <v>80</v>
      </c>
      <c r="D731" s="319" t="s">
        <v>273</v>
      </c>
      <c r="E731" s="323" t="s">
        <v>31</v>
      </c>
      <c r="F731" s="95">
        <v>22622</v>
      </c>
      <c r="G731" s="95">
        <v>86149</v>
      </c>
      <c r="H731" s="95"/>
      <c r="I731" s="29">
        <f t="shared" si="264"/>
        <v>63527</v>
      </c>
      <c r="J731" s="313" t="s">
        <v>11</v>
      </c>
      <c r="K731" s="116"/>
      <c r="L731" s="28" t="s">
        <v>6</v>
      </c>
      <c r="M731" s="28"/>
      <c r="N731" s="11" t="str">
        <f>+E731</f>
        <v>こども相談センター</v>
      </c>
      <c r="O731" s="11">
        <f>G731-K731</f>
        <v>86149</v>
      </c>
    </row>
    <row r="732" spans="1:15" ht="15" customHeight="1">
      <c r="A732" s="316"/>
      <c r="B732" s="330"/>
      <c r="C732" s="346"/>
      <c r="D732" s="320"/>
      <c r="E732" s="324"/>
      <c r="F732" s="97">
        <v>17711</v>
      </c>
      <c r="G732" s="97">
        <v>86149</v>
      </c>
      <c r="H732" s="97"/>
      <c r="I732" s="36">
        <f t="shared" si="264"/>
        <v>68438</v>
      </c>
      <c r="J732" s="314"/>
      <c r="K732" s="117"/>
      <c r="L732" s="28" t="s">
        <v>7</v>
      </c>
      <c r="M732" s="28"/>
      <c r="N732" s="11" t="str">
        <f>+E731</f>
        <v>こども相談センター</v>
      </c>
    </row>
    <row r="733" spans="1:15" ht="15" customHeight="1">
      <c r="A733" s="338" t="s">
        <v>71</v>
      </c>
      <c r="B733" s="339"/>
      <c r="C733" s="339"/>
      <c r="D733" s="339"/>
      <c r="E733" s="340"/>
      <c r="F733" s="95">
        <f>SUMIF($L$605:$L$732,$L733,F605:F732)</f>
        <v>1711110</v>
      </c>
      <c r="G733" s="95">
        <f>SUMIF($L$605:$L$732,$L733,G605:G732)</f>
        <v>2107241</v>
      </c>
      <c r="H733" s="95">
        <f>SUMIF($L$605:$L$732,$L733,H605:H732)</f>
        <v>0</v>
      </c>
      <c r="I733" s="29">
        <f>SUMIF($L$605:$L$732,$L733,I605:I732)</f>
        <v>396131</v>
      </c>
      <c r="J733" s="313" t="s">
        <v>14</v>
      </c>
      <c r="K733" s="33">
        <f>SUMIF($L$605:$L$732,$L733,K605:K732)</f>
        <v>0</v>
      </c>
      <c r="L733" s="28" t="s">
        <v>6</v>
      </c>
      <c r="M733" s="28"/>
      <c r="N733" s="11">
        <f>+E733</f>
        <v>0</v>
      </c>
      <c r="O733" s="11">
        <f>G733-K733</f>
        <v>2107241</v>
      </c>
    </row>
    <row r="734" spans="1:15" ht="15" customHeight="1">
      <c r="A734" s="341"/>
      <c r="B734" s="342"/>
      <c r="C734" s="342"/>
      <c r="D734" s="342"/>
      <c r="E734" s="343"/>
      <c r="F734" s="104">
        <f>SUMIF($L$605:$L$732,$L734,F605:F732)</f>
        <v>851186</v>
      </c>
      <c r="G734" s="104">
        <f>SUMIF($L$605:$L$732,$L734,G605:G732)</f>
        <v>932602</v>
      </c>
      <c r="H734" s="104">
        <f>SUMIF($L$605:$L$732,$L734,H605:H732)</f>
        <v>0</v>
      </c>
      <c r="I734" s="31">
        <f>SUMIF($L$605:$L$732,$L734,I605:I732)</f>
        <v>81416</v>
      </c>
      <c r="J734" s="314"/>
      <c r="K734" s="34">
        <f>SUMIF($L$605:$L$732,$L734,K605:K732)</f>
        <v>0</v>
      </c>
      <c r="L734" s="28" t="s">
        <v>7</v>
      </c>
      <c r="M734" s="28"/>
      <c r="N734" s="11">
        <f>+E733</f>
        <v>0</v>
      </c>
    </row>
    <row r="735" spans="1:15" ht="15" customHeight="1">
      <c r="A735" s="327" t="s">
        <v>257</v>
      </c>
      <c r="B735" s="329" t="s">
        <v>241</v>
      </c>
      <c r="C735" s="352" t="s">
        <v>129</v>
      </c>
      <c r="D735" s="319" t="s">
        <v>129</v>
      </c>
      <c r="E735" s="323" t="s">
        <v>203</v>
      </c>
      <c r="F735" s="138">
        <v>3044060</v>
      </c>
      <c r="G735" s="138">
        <v>3164842</v>
      </c>
      <c r="H735" s="138"/>
      <c r="I735" s="30">
        <f>+G735-F735</f>
        <v>120782</v>
      </c>
      <c r="J735" s="313" t="s">
        <v>11</v>
      </c>
      <c r="K735" s="116"/>
      <c r="L735" s="28" t="s">
        <v>6</v>
      </c>
      <c r="M735" s="28"/>
      <c r="N735" s="11" t="str">
        <f>+E735</f>
        <v>総務課</v>
      </c>
      <c r="O735" s="11">
        <f>G735-K735</f>
        <v>3164842</v>
      </c>
    </row>
    <row r="736" spans="1:15" ht="15" customHeight="1">
      <c r="A736" s="328"/>
      <c r="B736" s="330"/>
      <c r="C736" s="353"/>
      <c r="D736" s="320"/>
      <c r="E736" s="324"/>
      <c r="F736" s="104">
        <v>3044060</v>
      </c>
      <c r="G736" s="104">
        <v>3164842</v>
      </c>
      <c r="H736" s="104"/>
      <c r="I736" s="31">
        <f>+G736-F736</f>
        <v>120782</v>
      </c>
      <c r="J736" s="314"/>
      <c r="K736" s="117"/>
      <c r="L736" s="28" t="s">
        <v>7</v>
      </c>
      <c r="M736" s="28"/>
      <c r="N736" s="11" t="str">
        <f>+E735</f>
        <v>総務課</v>
      </c>
    </row>
    <row r="737" spans="1:15" ht="15" customHeight="1">
      <c r="A737" s="338" t="s">
        <v>536</v>
      </c>
      <c r="B737" s="339"/>
      <c r="C737" s="339"/>
      <c r="D737" s="339"/>
      <c r="E737" s="73"/>
      <c r="F737" s="95">
        <f>SUM(F735)</f>
        <v>3044060</v>
      </c>
      <c r="G737" s="95">
        <f>SUM(G735)</f>
        <v>3164842</v>
      </c>
      <c r="H737" s="95">
        <f>SUM(H735)</f>
        <v>0</v>
      </c>
      <c r="I737" s="29">
        <f t="shared" ref="G737:I738" si="265">SUM(I735)</f>
        <v>120782</v>
      </c>
      <c r="J737" s="313" t="s">
        <v>14</v>
      </c>
      <c r="K737" s="33">
        <f>SUMIF($L$735:$L$736,$L737,K735:K736)</f>
        <v>0</v>
      </c>
      <c r="L737" s="28" t="s">
        <v>6</v>
      </c>
      <c r="M737" s="28"/>
      <c r="N737" s="11">
        <f>+E737</f>
        <v>0</v>
      </c>
      <c r="O737" s="11">
        <f>G737-K737</f>
        <v>3164842</v>
      </c>
    </row>
    <row r="738" spans="1:15" ht="15" customHeight="1">
      <c r="A738" s="341"/>
      <c r="B738" s="342"/>
      <c r="C738" s="342"/>
      <c r="D738" s="342"/>
      <c r="E738" s="74"/>
      <c r="F738" s="104">
        <f t="shared" ref="F738" si="266">SUM(F736)</f>
        <v>3044060</v>
      </c>
      <c r="G738" s="104">
        <f t="shared" si="265"/>
        <v>3164842</v>
      </c>
      <c r="H738" s="104">
        <f t="shared" ref="H738" si="267">SUM(H736)</f>
        <v>0</v>
      </c>
      <c r="I738" s="31">
        <f t="shared" si="265"/>
        <v>120782</v>
      </c>
      <c r="J738" s="314"/>
      <c r="K738" s="34">
        <f>SUMIF($L$735:$L$736,$L738,K735:K736)</f>
        <v>0</v>
      </c>
      <c r="L738" s="28" t="s">
        <v>7</v>
      </c>
      <c r="M738" s="28"/>
      <c r="N738" s="11">
        <f>+E737</f>
        <v>0</v>
      </c>
    </row>
    <row r="739" spans="1:15" ht="15" customHeight="1">
      <c r="A739" s="315">
        <v>185</v>
      </c>
      <c r="B739" s="329" t="s">
        <v>242</v>
      </c>
      <c r="C739" s="319" t="s">
        <v>75</v>
      </c>
      <c r="D739" s="319" t="s">
        <v>475</v>
      </c>
      <c r="E739" s="323" t="s">
        <v>205</v>
      </c>
      <c r="F739" s="95">
        <v>41810</v>
      </c>
      <c r="G739" s="95">
        <v>41807</v>
      </c>
      <c r="H739" s="95"/>
      <c r="I739" s="30">
        <f t="shared" ref="I739:I752" si="268">+G739-F739</f>
        <v>-3</v>
      </c>
      <c r="J739" s="313"/>
      <c r="K739" s="116"/>
      <c r="L739" s="28" t="s">
        <v>6</v>
      </c>
      <c r="M739" s="28" t="s">
        <v>12</v>
      </c>
      <c r="N739" s="11" t="str">
        <f>+E739</f>
        <v>総務課</v>
      </c>
      <c r="O739" s="11">
        <f>G739-K739</f>
        <v>41807</v>
      </c>
    </row>
    <row r="740" spans="1:15" ht="15" customHeight="1">
      <c r="A740" s="316"/>
      <c r="B740" s="330"/>
      <c r="C740" s="320"/>
      <c r="D740" s="320"/>
      <c r="E740" s="324"/>
      <c r="F740" s="106">
        <v>41810</v>
      </c>
      <c r="G740" s="106">
        <v>41807</v>
      </c>
      <c r="H740" s="106"/>
      <c r="I740" s="36">
        <f t="shared" si="268"/>
        <v>-3</v>
      </c>
      <c r="J740" s="314"/>
      <c r="K740" s="37"/>
      <c r="L740" s="28" t="s">
        <v>7</v>
      </c>
      <c r="M740" s="28" t="s">
        <v>13</v>
      </c>
      <c r="N740" s="11" t="str">
        <f>+E739</f>
        <v>総務課</v>
      </c>
    </row>
    <row r="741" spans="1:15" ht="15" customHeight="1">
      <c r="A741" s="315">
        <v>186</v>
      </c>
      <c r="B741" s="329" t="s">
        <v>242</v>
      </c>
      <c r="C741" s="319" t="s">
        <v>75</v>
      </c>
      <c r="D741" s="319" t="s">
        <v>243</v>
      </c>
      <c r="E741" s="323" t="s">
        <v>205</v>
      </c>
      <c r="F741" s="95">
        <v>476</v>
      </c>
      <c r="G741" s="95">
        <v>220</v>
      </c>
      <c r="H741" s="95"/>
      <c r="I741" s="30">
        <f t="shared" si="268"/>
        <v>-256</v>
      </c>
      <c r="J741" s="313"/>
      <c r="K741" s="35"/>
      <c r="L741" s="28" t="s">
        <v>6</v>
      </c>
      <c r="M741" s="28" t="s">
        <v>12</v>
      </c>
      <c r="N741" s="11" t="str">
        <f>+E741</f>
        <v>総務課</v>
      </c>
      <c r="O741" s="11">
        <f>G741-K741</f>
        <v>220</v>
      </c>
    </row>
    <row r="742" spans="1:15" ht="15" customHeight="1">
      <c r="A742" s="316"/>
      <c r="B742" s="330"/>
      <c r="C742" s="320"/>
      <c r="D742" s="320"/>
      <c r="E742" s="324"/>
      <c r="F742" s="106">
        <v>476</v>
      </c>
      <c r="G742" s="106">
        <v>220</v>
      </c>
      <c r="H742" s="106"/>
      <c r="I742" s="36">
        <f t="shared" si="268"/>
        <v>-256</v>
      </c>
      <c r="J742" s="314"/>
      <c r="K742" s="34"/>
      <c r="L742" s="28" t="s">
        <v>7</v>
      </c>
      <c r="M742" s="28" t="s">
        <v>13</v>
      </c>
      <c r="N742" s="11" t="str">
        <f>+E741</f>
        <v>総務課</v>
      </c>
    </row>
    <row r="743" spans="1:15" ht="15" customHeight="1">
      <c r="A743" s="315">
        <v>187</v>
      </c>
      <c r="B743" s="329" t="s">
        <v>242</v>
      </c>
      <c r="C743" s="319" t="s">
        <v>75</v>
      </c>
      <c r="D743" s="319" t="s">
        <v>487</v>
      </c>
      <c r="E743" s="323" t="s">
        <v>205</v>
      </c>
      <c r="F743" s="95">
        <v>2647</v>
      </c>
      <c r="G743" s="95">
        <v>1338</v>
      </c>
      <c r="H743" s="95"/>
      <c r="I743" s="30">
        <f t="shared" si="268"/>
        <v>-1309</v>
      </c>
      <c r="J743" s="313" t="s">
        <v>11</v>
      </c>
      <c r="K743" s="116"/>
      <c r="L743" s="28" t="s">
        <v>6</v>
      </c>
      <c r="M743" s="28"/>
      <c r="N743" s="11" t="str">
        <f>+E743</f>
        <v>総務課</v>
      </c>
      <c r="O743" s="11">
        <f>G743-K743</f>
        <v>1338</v>
      </c>
    </row>
    <row r="744" spans="1:15" ht="15" customHeight="1">
      <c r="A744" s="316"/>
      <c r="B744" s="330"/>
      <c r="C744" s="320"/>
      <c r="D744" s="320"/>
      <c r="E744" s="324"/>
      <c r="F744" s="106">
        <v>2647</v>
      </c>
      <c r="G744" s="106">
        <v>1338</v>
      </c>
      <c r="H744" s="106"/>
      <c r="I744" s="31">
        <f t="shared" si="268"/>
        <v>-1309</v>
      </c>
      <c r="J744" s="314"/>
      <c r="K744" s="117"/>
      <c r="L744" s="28" t="s">
        <v>7</v>
      </c>
      <c r="M744" s="28"/>
      <c r="N744" s="11" t="str">
        <f>+E743</f>
        <v>総務課</v>
      </c>
    </row>
    <row r="745" spans="1:15" ht="15" customHeight="1">
      <c r="A745" s="315">
        <v>188</v>
      </c>
      <c r="B745" s="329" t="s">
        <v>242</v>
      </c>
      <c r="C745" s="319" t="s">
        <v>75</v>
      </c>
      <c r="D745" s="319" t="s">
        <v>244</v>
      </c>
      <c r="E745" s="323" t="s">
        <v>205</v>
      </c>
      <c r="F745" s="95">
        <v>8078</v>
      </c>
      <c r="G745" s="95">
        <v>7328</v>
      </c>
      <c r="H745" s="95"/>
      <c r="I745" s="30">
        <f t="shared" si="268"/>
        <v>-750</v>
      </c>
      <c r="J745" s="313"/>
      <c r="K745" s="116"/>
      <c r="L745" s="28" t="s">
        <v>6</v>
      </c>
      <c r="M745" s="28"/>
      <c r="N745" s="11" t="str">
        <f>+E745</f>
        <v>総務課</v>
      </c>
      <c r="O745" s="11">
        <f>G745-K745</f>
        <v>7328</v>
      </c>
    </row>
    <row r="746" spans="1:15" ht="15" customHeight="1">
      <c r="A746" s="316"/>
      <c r="B746" s="330"/>
      <c r="C746" s="320"/>
      <c r="D746" s="333"/>
      <c r="E746" s="324"/>
      <c r="F746" s="106">
        <v>8078</v>
      </c>
      <c r="G746" s="106">
        <v>7328</v>
      </c>
      <c r="H746" s="106"/>
      <c r="I746" s="36">
        <f t="shared" si="268"/>
        <v>-750</v>
      </c>
      <c r="J746" s="314"/>
      <c r="K746" s="117"/>
      <c r="L746" s="28" t="s">
        <v>7</v>
      </c>
      <c r="M746" s="28"/>
      <c r="N746" s="11" t="str">
        <f>+E745</f>
        <v>総務課</v>
      </c>
    </row>
    <row r="747" spans="1:15" ht="15" customHeight="1">
      <c r="A747" s="315">
        <v>189</v>
      </c>
      <c r="B747" s="329" t="s">
        <v>242</v>
      </c>
      <c r="C747" s="319" t="s">
        <v>75</v>
      </c>
      <c r="D747" s="334" t="s">
        <v>114</v>
      </c>
      <c r="E747" s="388" t="s">
        <v>270</v>
      </c>
      <c r="F747" s="95">
        <v>2170</v>
      </c>
      <c r="G747" s="95">
        <v>2008</v>
      </c>
      <c r="H747" s="95"/>
      <c r="I747" s="30">
        <f t="shared" si="268"/>
        <v>-162</v>
      </c>
      <c r="J747" s="313"/>
      <c r="K747" s="35"/>
      <c r="L747" s="28" t="s">
        <v>6</v>
      </c>
      <c r="M747" s="28"/>
      <c r="N747" s="11" t="str">
        <f>+E747</f>
        <v>管理課（幼稚園）</v>
      </c>
      <c r="O747" s="11">
        <f>G747-K747</f>
        <v>2008</v>
      </c>
    </row>
    <row r="748" spans="1:15" ht="15" customHeight="1">
      <c r="A748" s="316"/>
      <c r="B748" s="330"/>
      <c r="C748" s="320"/>
      <c r="D748" s="335"/>
      <c r="E748" s="389"/>
      <c r="F748" s="97">
        <v>1470</v>
      </c>
      <c r="G748" s="97">
        <v>1335</v>
      </c>
      <c r="H748" s="97"/>
      <c r="I748" s="36">
        <f t="shared" si="268"/>
        <v>-135</v>
      </c>
      <c r="J748" s="314"/>
      <c r="K748" s="34"/>
      <c r="L748" s="28" t="s">
        <v>7</v>
      </c>
      <c r="M748" s="28"/>
      <c r="N748" s="11" t="str">
        <f>+E747</f>
        <v>管理課（幼稚園）</v>
      </c>
    </row>
    <row r="749" spans="1:15" ht="15" customHeight="1">
      <c r="A749" s="315">
        <v>190</v>
      </c>
      <c r="B749" s="329" t="s">
        <v>242</v>
      </c>
      <c r="C749" s="319" t="s">
        <v>75</v>
      </c>
      <c r="D749" s="334" t="s">
        <v>65</v>
      </c>
      <c r="E749" s="388" t="s">
        <v>270</v>
      </c>
      <c r="F749" s="95">
        <v>296302</v>
      </c>
      <c r="G749" s="95">
        <v>304774</v>
      </c>
      <c r="H749" s="95"/>
      <c r="I749" s="30">
        <f t="shared" si="268"/>
        <v>8472</v>
      </c>
      <c r="J749" s="313"/>
      <c r="K749" s="116"/>
      <c r="L749" s="28" t="s">
        <v>6</v>
      </c>
      <c r="M749" s="28"/>
      <c r="N749" s="11" t="str">
        <f>+E749</f>
        <v>管理課（幼稚園）</v>
      </c>
      <c r="O749" s="11">
        <f>G749-K749</f>
        <v>304774</v>
      </c>
    </row>
    <row r="750" spans="1:15" ht="15" customHeight="1">
      <c r="A750" s="316"/>
      <c r="B750" s="330"/>
      <c r="C750" s="320"/>
      <c r="D750" s="335"/>
      <c r="E750" s="389"/>
      <c r="F750" s="104">
        <v>-55358</v>
      </c>
      <c r="G750" s="104">
        <v>-26739</v>
      </c>
      <c r="H750" s="104"/>
      <c r="I750" s="31">
        <f t="shared" si="268"/>
        <v>28619</v>
      </c>
      <c r="J750" s="314"/>
      <c r="K750" s="37"/>
      <c r="L750" s="28" t="s">
        <v>7</v>
      </c>
      <c r="M750" s="28"/>
      <c r="N750" s="11" t="str">
        <f>+E749</f>
        <v>管理課（幼稚園）</v>
      </c>
    </row>
    <row r="751" spans="1:15" ht="15" customHeight="1">
      <c r="A751" s="315">
        <v>191</v>
      </c>
      <c r="B751" s="329" t="s">
        <v>242</v>
      </c>
      <c r="C751" s="319" t="s">
        <v>75</v>
      </c>
      <c r="D751" s="334" t="s">
        <v>66</v>
      </c>
      <c r="E751" s="388" t="s">
        <v>270</v>
      </c>
      <c r="F751" s="95">
        <v>877</v>
      </c>
      <c r="G751" s="95">
        <v>732</v>
      </c>
      <c r="H751" s="95"/>
      <c r="I751" s="30">
        <f t="shared" si="268"/>
        <v>-145</v>
      </c>
      <c r="J751" s="313" t="s">
        <v>11</v>
      </c>
      <c r="K751" s="35"/>
      <c r="L751" s="28" t="s">
        <v>6</v>
      </c>
      <c r="M751" s="28"/>
      <c r="N751" s="11" t="str">
        <f>+E751</f>
        <v>管理課（幼稚園）</v>
      </c>
      <c r="O751" s="11">
        <f>G751-K751</f>
        <v>732</v>
      </c>
    </row>
    <row r="752" spans="1:15" ht="15" customHeight="1">
      <c r="A752" s="316"/>
      <c r="B752" s="330"/>
      <c r="C752" s="320"/>
      <c r="D752" s="335"/>
      <c r="E752" s="389"/>
      <c r="F752" s="104">
        <v>877</v>
      </c>
      <c r="G752" s="104">
        <v>732</v>
      </c>
      <c r="H752" s="104"/>
      <c r="I752" s="31">
        <f t="shared" si="268"/>
        <v>-145</v>
      </c>
      <c r="J752" s="314"/>
      <c r="K752" s="34"/>
      <c r="L752" s="28" t="s">
        <v>7</v>
      </c>
      <c r="M752" s="28"/>
      <c r="N752" s="11" t="str">
        <f>+E751</f>
        <v>管理課（幼稚園）</v>
      </c>
    </row>
    <row r="753" spans="1:15" ht="15" customHeight="1">
      <c r="A753" s="315">
        <v>192</v>
      </c>
      <c r="B753" s="329" t="s">
        <v>242</v>
      </c>
      <c r="C753" s="319" t="s">
        <v>75</v>
      </c>
      <c r="D753" s="334" t="s">
        <v>470</v>
      </c>
      <c r="E753" s="388" t="s">
        <v>270</v>
      </c>
      <c r="F753" s="95">
        <v>577</v>
      </c>
      <c r="G753" s="95">
        <v>923</v>
      </c>
      <c r="H753" s="95"/>
      <c r="I753" s="30">
        <f t="shared" ref="I753:I756" si="269">+G753-F753</f>
        <v>346</v>
      </c>
      <c r="J753" s="313" t="s">
        <v>11</v>
      </c>
      <c r="K753" s="35"/>
      <c r="L753" s="28" t="s">
        <v>6</v>
      </c>
      <c r="M753" s="28"/>
      <c r="N753" s="11" t="str">
        <f>+E753</f>
        <v>管理課（幼稚園）</v>
      </c>
      <c r="O753" s="11">
        <f>G753-K753</f>
        <v>923</v>
      </c>
    </row>
    <row r="754" spans="1:15" ht="15" customHeight="1">
      <c r="A754" s="316"/>
      <c r="B754" s="330"/>
      <c r="C754" s="320"/>
      <c r="D754" s="411"/>
      <c r="E754" s="389"/>
      <c r="F754" s="97">
        <v>577</v>
      </c>
      <c r="G754" s="97">
        <v>923</v>
      </c>
      <c r="H754" s="97"/>
      <c r="I754" s="36">
        <f t="shared" si="269"/>
        <v>346</v>
      </c>
      <c r="J754" s="314"/>
      <c r="K754" s="34"/>
      <c r="L754" s="28" t="s">
        <v>7</v>
      </c>
      <c r="M754" s="28"/>
      <c r="N754" s="11" t="str">
        <f>+E753</f>
        <v>管理課（幼稚園）</v>
      </c>
    </row>
    <row r="755" spans="1:15" ht="15" customHeight="1">
      <c r="A755" s="315">
        <v>193</v>
      </c>
      <c r="B755" s="329" t="s">
        <v>242</v>
      </c>
      <c r="C755" s="319" t="s">
        <v>75</v>
      </c>
      <c r="D755" s="334" t="s">
        <v>471</v>
      </c>
      <c r="E755" s="388" t="s">
        <v>270</v>
      </c>
      <c r="F755" s="95">
        <v>4000</v>
      </c>
      <c r="G755" s="95">
        <v>3000</v>
      </c>
      <c r="H755" s="95"/>
      <c r="I755" s="30">
        <f t="shared" si="269"/>
        <v>-1000</v>
      </c>
      <c r="J755" s="313" t="s">
        <v>11</v>
      </c>
      <c r="K755" s="35"/>
      <c r="L755" s="28" t="s">
        <v>6</v>
      </c>
      <c r="M755" s="28"/>
      <c r="N755" s="11" t="str">
        <f>+E755</f>
        <v>管理課（幼稚園）</v>
      </c>
      <c r="O755" s="11">
        <f>G755-K755</f>
        <v>3000</v>
      </c>
    </row>
    <row r="756" spans="1:15" ht="15" customHeight="1">
      <c r="A756" s="316"/>
      <c r="B756" s="330"/>
      <c r="C756" s="320"/>
      <c r="D756" s="411"/>
      <c r="E756" s="389"/>
      <c r="F756" s="97">
        <v>0</v>
      </c>
      <c r="G756" s="97">
        <v>0</v>
      </c>
      <c r="H756" s="97"/>
      <c r="I756" s="36">
        <f t="shared" si="269"/>
        <v>0</v>
      </c>
      <c r="J756" s="314"/>
      <c r="K756" s="34"/>
      <c r="L756" s="28" t="s">
        <v>7</v>
      </c>
      <c r="M756" s="28"/>
      <c r="N756" s="11" t="str">
        <f>+E755</f>
        <v>管理課（幼稚園）</v>
      </c>
    </row>
    <row r="757" spans="1:15" s="82" customFormat="1" ht="15" customHeight="1">
      <c r="A757" s="315">
        <v>194</v>
      </c>
      <c r="B757" s="329" t="s">
        <v>242</v>
      </c>
      <c r="C757" s="319" t="s">
        <v>468</v>
      </c>
      <c r="D757" s="334" t="s">
        <v>467</v>
      </c>
      <c r="E757" s="388" t="s">
        <v>270</v>
      </c>
      <c r="F757" s="95">
        <v>101887</v>
      </c>
      <c r="G757" s="95">
        <v>83007</v>
      </c>
      <c r="H757" s="95"/>
      <c r="I757" s="30">
        <f t="shared" ref="I757:I758" si="270">+G757-F757</f>
        <v>-18880</v>
      </c>
      <c r="J757" s="313"/>
      <c r="K757" s="116"/>
      <c r="L757" s="80" t="s">
        <v>6</v>
      </c>
      <c r="M757" s="80"/>
      <c r="N757" s="81" t="str">
        <f>+E757</f>
        <v>管理課（幼稚園）</v>
      </c>
      <c r="O757" s="81">
        <f>G757-K757</f>
        <v>83007</v>
      </c>
    </row>
    <row r="758" spans="1:15" s="82" customFormat="1" ht="15" customHeight="1">
      <c r="A758" s="316"/>
      <c r="B758" s="330"/>
      <c r="C758" s="320"/>
      <c r="D758" s="335"/>
      <c r="E758" s="389"/>
      <c r="F758" s="97">
        <v>85403</v>
      </c>
      <c r="G758" s="97">
        <v>80667</v>
      </c>
      <c r="H758" s="97"/>
      <c r="I758" s="31">
        <f t="shared" si="270"/>
        <v>-4736</v>
      </c>
      <c r="J758" s="314"/>
      <c r="K758" s="37"/>
      <c r="L758" s="80" t="s">
        <v>7</v>
      </c>
      <c r="M758" s="80"/>
      <c r="N758" s="81" t="str">
        <f>+E757</f>
        <v>管理課（幼稚園）</v>
      </c>
    </row>
    <row r="759" spans="1:15" ht="23.25" customHeight="1">
      <c r="A759" s="315">
        <v>195</v>
      </c>
      <c r="B759" s="329" t="s">
        <v>242</v>
      </c>
      <c r="C759" s="319" t="s">
        <v>566</v>
      </c>
      <c r="D759" s="319" t="s">
        <v>562</v>
      </c>
      <c r="E759" s="388" t="s">
        <v>270</v>
      </c>
      <c r="F759" s="95">
        <v>26000</v>
      </c>
      <c r="G759" s="95">
        <v>26000</v>
      </c>
      <c r="H759" s="95"/>
      <c r="I759" s="30">
        <f t="shared" ref="I759:I760" si="271">+G759-F759</f>
        <v>0</v>
      </c>
      <c r="J759" s="125"/>
      <c r="K759" s="126"/>
      <c r="L759" s="28" t="s">
        <v>6</v>
      </c>
      <c r="M759" s="28"/>
      <c r="N759" s="11" t="str">
        <f>+E759</f>
        <v>管理課（幼稚園）</v>
      </c>
      <c r="O759" s="11">
        <f>G759-K759</f>
        <v>26000</v>
      </c>
    </row>
    <row r="760" spans="1:15" ht="23.25" customHeight="1">
      <c r="A760" s="316"/>
      <c r="B760" s="330"/>
      <c r="C760" s="320"/>
      <c r="D760" s="320"/>
      <c r="E760" s="389"/>
      <c r="F760" s="97">
        <v>13000</v>
      </c>
      <c r="G760" s="97">
        <v>13000</v>
      </c>
      <c r="H760" s="97"/>
      <c r="I760" s="31">
        <f t="shared" si="271"/>
        <v>0</v>
      </c>
      <c r="J760" s="123"/>
      <c r="K760" s="124"/>
      <c r="L760" s="28" t="s">
        <v>7</v>
      </c>
      <c r="M760" s="28"/>
      <c r="N760" s="11" t="str">
        <f>+E759</f>
        <v>管理課（幼稚園）</v>
      </c>
    </row>
    <row r="761" spans="1:15" ht="15" customHeight="1">
      <c r="A761" s="315">
        <v>196</v>
      </c>
      <c r="B761" s="329" t="s">
        <v>242</v>
      </c>
      <c r="C761" s="319" t="s">
        <v>192</v>
      </c>
      <c r="D761" s="334" t="s">
        <v>477</v>
      </c>
      <c r="E761" s="388" t="s">
        <v>270</v>
      </c>
      <c r="F761" s="95">
        <v>60</v>
      </c>
      <c r="G761" s="95">
        <v>60</v>
      </c>
      <c r="H761" s="95"/>
      <c r="I761" s="30">
        <f t="shared" ref="I761:I762" si="272">+G761-F761</f>
        <v>0</v>
      </c>
      <c r="J761" s="313"/>
      <c r="K761" s="116"/>
      <c r="L761" s="28" t="s">
        <v>6</v>
      </c>
      <c r="M761" s="28"/>
      <c r="N761" s="11" t="str">
        <f>+E761</f>
        <v>管理課（幼稚園）</v>
      </c>
      <c r="O761" s="11">
        <f>G761-K761</f>
        <v>60</v>
      </c>
    </row>
    <row r="762" spans="1:15" ht="15" customHeight="1">
      <c r="A762" s="316"/>
      <c r="B762" s="330"/>
      <c r="C762" s="320"/>
      <c r="D762" s="335"/>
      <c r="E762" s="389"/>
      <c r="F762" s="97">
        <v>60</v>
      </c>
      <c r="G762" s="97">
        <v>60</v>
      </c>
      <c r="H762" s="97"/>
      <c r="I762" s="31">
        <f t="shared" si="272"/>
        <v>0</v>
      </c>
      <c r="J762" s="314"/>
      <c r="K762" s="37"/>
      <c r="L762" s="28" t="s">
        <v>7</v>
      </c>
      <c r="M762" s="28"/>
      <c r="N762" s="11" t="str">
        <f>+E761</f>
        <v>管理課（幼稚園）</v>
      </c>
    </row>
    <row r="763" spans="1:15" ht="15" customHeight="1">
      <c r="A763" s="315">
        <v>219</v>
      </c>
      <c r="B763" s="329" t="s">
        <v>242</v>
      </c>
      <c r="C763" s="319" t="s">
        <v>738</v>
      </c>
      <c r="D763" s="334" t="s">
        <v>749</v>
      </c>
      <c r="E763" s="388" t="s">
        <v>270</v>
      </c>
      <c r="F763" s="95">
        <v>0</v>
      </c>
      <c r="G763" s="95">
        <v>31900</v>
      </c>
      <c r="H763" s="95"/>
      <c r="I763" s="30">
        <f t="shared" ref="I763:I764" si="273">+G763-F763</f>
        <v>31900</v>
      </c>
      <c r="J763" s="313" t="s">
        <v>11</v>
      </c>
      <c r="K763" s="35"/>
      <c r="L763" s="28" t="s">
        <v>6</v>
      </c>
      <c r="M763" s="28"/>
      <c r="N763" s="11" t="str">
        <f>+E763</f>
        <v>管理課（幼稚園）</v>
      </c>
      <c r="O763" s="11">
        <f>G763-K763</f>
        <v>31900</v>
      </c>
    </row>
    <row r="764" spans="1:15" ht="15" customHeight="1">
      <c r="A764" s="316"/>
      <c r="B764" s="330"/>
      <c r="C764" s="320"/>
      <c r="D764" s="411"/>
      <c r="E764" s="389"/>
      <c r="F764" s="97">
        <v>0</v>
      </c>
      <c r="G764" s="97">
        <v>31900</v>
      </c>
      <c r="H764" s="97"/>
      <c r="I764" s="36">
        <f t="shared" si="273"/>
        <v>31900</v>
      </c>
      <c r="J764" s="314"/>
      <c r="K764" s="34"/>
      <c r="L764" s="28" t="s">
        <v>7</v>
      </c>
      <c r="M764" s="28"/>
      <c r="N764" s="11" t="str">
        <f>+E763</f>
        <v>管理課（幼稚園）</v>
      </c>
    </row>
    <row r="765" spans="1:15" ht="15" customHeight="1">
      <c r="A765" s="347"/>
      <c r="B765" s="329" t="s">
        <v>242</v>
      </c>
      <c r="C765" s="319" t="s">
        <v>96</v>
      </c>
      <c r="D765" s="334" t="s">
        <v>115</v>
      </c>
      <c r="E765" s="388" t="s">
        <v>270</v>
      </c>
      <c r="F765" s="95">
        <v>953286</v>
      </c>
      <c r="G765" s="95">
        <v>0</v>
      </c>
      <c r="H765" s="95"/>
      <c r="I765" s="30">
        <f t="shared" ref="I765:I766" si="274">+G765-F765</f>
        <v>-953286</v>
      </c>
      <c r="J765" s="313"/>
      <c r="K765" s="35"/>
      <c r="L765" s="28" t="s">
        <v>6</v>
      </c>
      <c r="M765" s="28"/>
      <c r="N765" s="11" t="str">
        <f>+E765</f>
        <v>管理課（幼稚園）</v>
      </c>
      <c r="O765" s="11">
        <f>G765-K765</f>
        <v>0</v>
      </c>
    </row>
    <row r="766" spans="1:15" ht="15" customHeight="1">
      <c r="A766" s="348"/>
      <c r="B766" s="330"/>
      <c r="C766" s="320"/>
      <c r="D766" s="411"/>
      <c r="E766" s="389"/>
      <c r="F766" s="97">
        <v>15292</v>
      </c>
      <c r="G766" s="97">
        <v>0</v>
      </c>
      <c r="H766" s="97"/>
      <c r="I766" s="31">
        <f t="shared" si="274"/>
        <v>-15292</v>
      </c>
      <c r="J766" s="314"/>
      <c r="K766" s="34"/>
      <c r="L766" s="28" t="s">
        <v>7</v>
      </c>
      <c r="M766" s="28"/>
      <c r="N766" s="11" t="str">
        <f>+E765</f>
        <v>管理課（幼稚園）</v>
      </c>
    </row>
    <row r="767" spans="1:15" ht="15" customHeight="1">
      <c r="A767" s="315">
        <v>197</v>
      </c>
      <c r="B767" s="329" t="s">
        <v>242</v>
      </c>
      <c r="C767" s="319" t="s">
        <v>399</v>
      </c>
      <c r="D767" s="319" t="s">
        <v>281</v>
      </c>
      <c r="E767" s="388" t="s">
        <v>270</v>
      </c>
      <c r="F767" s="95">
        <v>580247</v>
      </c>
      <c r="G767" s="95">
        <v>1060512</v>
      </c>
      <c r="H767" s="95"/>
      <c r="I767" s="30">
        <f t="shared" ref="I767:I768" si="275">+G767-F767</f>
        <v>480265</v>
      </c>
      <c r="J767" s="125"/>
      <c r="K767" s="126"/>
      <c r="L767" s="28" t="s">
        <v>6</v>
      </c>
      <c r="M767" s="28"/>
      <c r="N767" s="11" t="str">
        <f>+E767</f>
        <v>管理課（幼稚園）</v>
      </c>
      <c r="O767" s="11">
        <f>G767-K767</f>
        <v>1060512</v>
      </c>
    </row>
    <row r="768" spans="1:15" ht="15" customHeight="1">
      <c r="A768" s="316"/>
      <c r="B768" s="330"/>
      <c r="C768" s="320"/>
      <c r="D768" s="320"/>
      <c r="E768" s="389"/>
      <c r="F768" s="97">
        <v>139247</v>
      </c>
      <c r="G768" s="97">
        <v>213512</v>
      </c>
      <c r="H768" s="97"/>
      <c r="I768" s="31">
        <f t="shared" si="275"/>
        <v>74265</v>
      </c>
      <c r="J768" s="123"/>
      <c r="K768" s="124"/>
      <c r="L768" s="28" t="s">
        <v>7</v>
      </c>
      <c r="M768" s="28"/>
      <c r="N768" s="11" t="str">
        <f>+E767</f>
        <v>管理課（幼稚園）</v>
      </c>
    </row>
    <row r="769" spans="1:15" ht="15" customHeight="1">
      <c r="A769" s="338" t="s">
        <v>72</v>
      </c>
      <c r="B769" s="339"/>
      <c r="C769" s="339"/>
      <c r="D769" s="339"/>
      <c r="E769" s="340"/>
      <c r="F769" s="95">
        <f>SUMIF($L$739:$L$768,$L769,F739:F768)</f>
        <v>2018417</v>
      </c>
      <c r="G769" s="95">
        <f>SUMIF($L$739:$L$768,$L769,G739:G768)</f>
        <v>1563609</v>
      </c>
      <c r="H769" s="95">
        <f>SUMIF($L$739:$L$768,$L769,H739:H768)</f>
        <v>0</v>
      </c>
      <c r="I769" s="29">
        <f>SUMIF($L$739:$L$768,$L769,I739:I768)</f>
        <v>-454808</v>
      </c>
      <c r="J769" s="313" t="s">
        <v>14</v>
      </c>
      <c r="K769" s="33">
        <f>SUMIF($L$739:$L$768,$L769,K739:K768)</f>
        <v>0</v>
      </c>
      <c r="L769" s="28" t="s">
        <v>6</v>
      </c>
      <c r="M769" s="28"/>
      <c r="N769" s="11">
        <f>+E769</f>
        <v>0</v>
      </c>
      <c r="O769" s="11">
        <f>G769-K769</f>
        <v>1563609</v>
      </c>
    </row>
    <row r="770" spans="1:15" ht="15" customHeight="1">
      <c r="A770" s="341"/>
      <c r="B770" s="342"/>
      <c r="C770" s="342"/>
      <c r="D770" s="342"/>
      <c r="E770" s="343"/>
      <c r="F770" s="104">
        <f>SUMIF($L$739:$L$768,$L770,F739:F768)</f>
        <v>253579</v>
      </c>
      <c r="G770" s="104">
        <f>SUMIF($L$739:$L$768,$L770,G739:G768)</f>
        <v>366083</v>
      </c>
      <c r="H770" s="104">
        <f>SUMIF($L$739:$L$768,$L770,H739:H768)</f>
        <v>0</v>
      </c>
      <c r="I770" s="31">
        <f>SUMIF($L$739:$L$768,$L770,I739:I768)</f>
        <v>112504</v>
      </c>
      <c r="J770" s="314"/>
      <c r="K770" s="34">
        <f>SUMIF($L$739:$L$768,$L770,K739:K768)</f>
        <v>0</v>
      </c>
      <c r="L770" s="28" t="s">
        <v>7</v>
      </c>
      <c r="M770" s="28"/>
      <c r="N770" s="11">
        <f>+E769</f>
        <v>0</v>
      </c>
    </row>
    <row r="771" spans="1:15" ht="15" customHeight="1">
      <c r="A771" s="315">
        <v>198</v>
      </c>
      <c r="B771" s="329" t="s">
        <v>202</v>
      </c>
      <c r="C771" s="319" t="s">
        <v>91</v>
      </c>
      <c r="D771" s="319" t="s">
        <v>64</v>
      </c>
      <c r="E771" s="323" t="s">
        <v>108</v>
      </c>
      <c r="F771" s="105">
        <v>15805</v>
      </c>
      <c r="G771" s="105">
        <v>15329</v>
      </c>
      <c r="H771" s="105"/>
      <c r="I771" s="30">
        <f>+G771-F771</f>
        <v>-476</v>
      </c>
      <c r="J771" s="313"/>
      <c r="K771" s="35"/>
      <c r="L771" s="28" t="s">
        <v>6</v>
      </c>
      <c r="M771" s="28"/>
      <c r="N771" s="11" t="str">
        <f>+E771</f>
        <v>青少年課
（放課後事業）</v>
      </c>
      <c r="O771" s="11">
        <f>G771-K771</f>
        <v>15329</v>
      </c>
    </row>
    <row r="772" spans="1:15" ht="15" customHeight="1">
      <c r="A772" s="316"/>
      <c r="B772" s="330"/>
      <c r="C772" s="320"/>
      <c r="D772" s="320"/>
      <c r="E772" s="324"/>
      <c r="F772" s="106">
        <v>15805</v>
      </c>
      <c r="G772" s="106">
        <v>15329</v>
      </c>
      <c r="H772" s="106"/>
      <c r="I772" s="36">
        <f>+G772-F772</f>
        <v>-476</v>
      </c>
      <c r="J772" s="314"/>
      <c r="K772" s="34"/>
      <c r="L772" s="28" t="s">
        <v>7</v>
      </c>
      <c r="M772" s="28"/>
      <c r="N772" s="11" t="str">
        <f>+E771</f>
        <v>青少年課
（放課後事業）</v>
      </c>
    </row>
    <row r="773" spans="1:15" ht="15" customHeight="1">
      <c r="A773" s="315">
        <v>199</v>
      </c>
      <c r="B773" s="329" t="s">
        <v>245</v>
      </c>
      <c r="C773" s="319" t="s">
        <v>91</v>
      </c>
      <c r="D773" s="319" t="s">
        <v>91</v>
      </c>
      <c r="E773" s="323" t="s">
        <v>108</v>
      </c>
      <c r="F773" s="95">
        <v>6000</v>
      </c>
      <c r="G773" s="95">
        <v>6000</v>
      </c>
      <c r="H773" s="95"/>
      <c r="I773" s="30">
        <f>+G773-F773</f>
        <v>0</v>
      </c>
      <c r="J773" s="313" t="s">
        <v>11</v>
      </c>
      <c r="K773" s="116"/>
      <c r="L773" s="28" t="s">
        <v>6</v>
      </c>
      <c r="M773" s="28"/>
      <c r="N773" s="11" t="str">
        <f>+E773</f>
        <v>青少年課
（放課後事業）</v>
      </c>
      <c r="O773" s="11">
        <f>G773-K773</f>
        <v>6000</v>
      </c>
    </row>
    <row r="774" spans="1:15" ht="15" customHeight="1">
      <c r="A774" s="316"/>
      <c r="B774" s="330"/>
      <c r="C774" s="320"/>
      <c r="D774" s="320"/>
      <c r="E774" s="324"/>
      <c r="F774" s="106">
        <v>6000</v>
      </c>
      <c r="G774" s="106">
        <v>6000</v>
      </c>
      <c r="H774" s="106"/>
      <c r="I774" s="31">
        <f>+G774-F774</f>
        <v>0</v>
      </c>
      <c r="J774" s="314"/>
      <c r="K774" s="117"/>
      <c r="L774" s="28" t="s">
        <v>7</v>
      </c>
      <c r="M774" s="28"/>
      <c r="N774" s="11" t="str">
        <f>+E773</f>
        <v>青少年課
（放課後事業）</v>
      </c>
    </row>
    <row r="775" spans="1:15" ht="15" customHeight="1">
      <c r="A775" s="315">
        <v>200</v>
      </c>
      <c r="B775" s="329" t="s">
        <v>202</v>
      </c>
      <c r="C775" s="325" t="s">
        <v>691</v>
      </c>
      <c r="D775" s="344" t="s">
        <v>604</v>
      </c>
      <c r="E775" s="357" t="s">
        <v>130</v>
      </c>
      <c r="F775" s="95">
        <v>2366528</v>
      </c>
      <c r="G775" s="95">
        <v>3690011</v>
      </c>
      <c r="H775" s="95"/>
      <c r="I775" s="30">
        <f>G775-F775</f>
        <v>1323483</v>
      </c>
      <c r="J775" s="313" t="s">
        <v>11</v>
      </c>
      <c r="K775" s="116"/>
      <c r="L775" s="28" t="s">
        <v>6</v>
      </c>
      <c r="M775" s="28"/>
      <c r="N775" s="11" t="str">
        <f>+E775</f>
        <v>青少年課
（こども育成）</v>
      </c>
      <c r="O775" s="11">
        <f>G775-K775</f>
        <v>3690011</v>
      </c>
    </row>
    <row r="776" spans="1:15" ht="15" customHeight="1">
      <c r="A776" s="316"/>
      <c r="B776" s="330"/>
      <c r="C776" s="326"/>
      <c r="D776" s="344"/>
      <c r="E776" s="358"/>
      <c r="F776" s="97">
        <v>2366528</v>
      </c>
      <c r="G776" s="97">
        <v>3690011</v>
      </c>
      <c r="H776" s="97"/>
      <c r="I776" s="36">
        <f>G776-F776</f>
        <v>1323483</v>
      </c>
      <c r="J776" s="314"/>
      <c r="K776" s="117"/>
      <c r="L776" s="28" t="s">
        <v>7</v>
      </c>
      <c r="M776" s="28"/>
      <c r="N776" s="11" t="str">
        <f>+E775</f>
        <v>青少年課
（こども育成）</v>
      </c>
    </row>
    <row r="777" spans="1:15" ht="23.25" customHeight="1">
      <c r="A777" s="315">
        <v>201</v>
      </c>
      <c r="B777" s="329" t="s">
        <v>245</v>
      </c>
      <c r="C777" s="325" t="s">
        <v>735</v>
      </c>
      <c r="D777" s="344" t="s">
        <v>739</v>
      </c>
      <c r="E777" s="357" t="s">
        <v>130</v>
      </c>
      <c r="F777" s="95">
        <v>0</v>
      </c>
      <c r="G777" s="95">
        <v>25224</v>
      </c>
      <c r="H777" s="95"/>
      <c r="I777" s="30">
        <f>G777-F777</f>
        <v>25224</v>
      </c>
      <c r="J777" s="313" t="s">
        <v>11</v>
      </c>
      <c r="K777" s="116"/>
      <c r="L777" s="28" t="s">
        <v>6</v>
      </c>
      <c r="M777" s="28"/>
      <c r="N777" s="11" t="str">
        <f>+E777</f>
        <v>青少年課
（こども育成）</v>
      </c>
      <c r="O777" s="11">
        <f>G777-K777</f>
        <v>25224</v>
      </c>
    </row>
    <row r="778" spans="1:15" ht="23.25" customHeight="1">
      <c r="A778" s="316"/>
      <c r="B778" s="330"/>
      <c r="C778" s="326"/>
      <c r="D778" s="344"/>
      <c r="E778" s="358"/>
      <c r="F778" s="97">
        <v>0</v>
      </c>
      <c r="G778" s="97">
        <v>25224</v>
      </c>
      <c r="H778" s="97"/>
      <c r="I778" s="36">
        <f>G778-F778</f>
        <v>25224</v>
      </c>
      <c r="J778" s="314"/>
      <c r="K778" s="117"/>
      <c r="L778" s="28" t="s">
        <v>7</v>
      </c>
      <c r="M778" s="28"/>
      <c r="N778" s="11" t="str">
        <f>+E777</f>
        <v>青少年課
（こども育成）</v>
      </c>
    </row>
    <row r="779" spans="1:15" ht="15" customHeight="1">
      <c r="A779" s="315">
        <v>202</v>
      </c>
      <c r="B779" s="329" t="s">
        <v>245</v>
      </c>
      <c r="C779" s="319" t="s">
        <v>246</v>
      </c>
      <c r="D779" s="334" t="s">
        <v>97</v>
      </c>
      <c r="E779" s="388" t="s">
        <v>105</v>
      </c>
      <c r="F779" s="95">
        <v>35951</v>
      </c>
      <c r="G779" s="95">
        <v>39134</v>
      </c>
      <c r="H779" s="95"/>
      <c r="I779" s="30">
        <f t="shared" ref="I779:I796" si="276">+G779-F779</f>
        <v>3183</v>
      </c>
      <c r="J779" s="409"/>
      <c r="K779" s="119"/>
      <c r="L779" s="28" t="s">
        <v>6</v>
      </c>
      <c r="M779" s="28"/>
      <c r="N779" s="11" t="str">
        <f>+E779</f>
        <v>青少年課
（青少年企画）</v>
      </c>
      <c r="O779" s="11">
        <f>G779-K779</f>
        <v>39134</v>
      </c>
    </row>
    <row r="780" spans="1:15" ht="15" customHeight="1">
      <c r="A780" s="316"/>
      <c r="B780" s="330"/>
      <c r="C780" s="320"/>
      <c r="D780" s="335"/>
      <c r="E780" s="389"/>
      <c r="F780" s="104">
        <v>29424</v>
      </c>
      <c r="G780" s="104">
        <v>30877</v>
      </c>
      <c r="H780" s="104"/>
      <c r="I780" s="31">
        <f t="shared" si="276"/>
        <v>1453</v>
      </c>
      <c r="J780" s="410"/>
      <c r="K780" s="139"/>
      <c r="L780" s="28" t="s">
        <v>7</v>
      </c>
      <c r="M780" s="28"/>
      <c r="N780" s="11" t="str">
        <f>+E779</f>
        <v>青少年課
（青少年企画）</v>
      </c>
    </row>
    <row r="781" spans="1:15" ht="15" customHeight="1">
      <c r="A781" s="361">
        <v>203</v>
      </c>
      <c r="B781" s="329" t="s">
        <v>245</v>
      </c>
      <c r="C781" s="325" t="s">
        <v>213</v>
      </c>
      <c r="D781" s="362" t="s">
        <v>98</v>
      </c>
      <c r="E781" s="364" t="s">
        <v>105</v>
      </c>
      <c r="F781" s="95">
        <v>83446</v>
      </c>
      <c r="G781" s="95">
        <v>55015</v>
      </c>
      <c r="H781" s="95"/>
      <c r="I781" s="30">
        <f t="shared" si="276"/>
        <v>-28431</v>
      </c>
      <c r="J781" s="425"/>
      <c r="K781" s="119"/>
      <c r="L781" s="28" t="s">
        <v>6</v>
      </c>
      <c r="M781" s="28"/>
      <c r="N781" s="11" t="str">
        <f>+E781</f>
        <v>青少年課
（青少年企画）</v>
      </c>
      <c r="O781" s="11">
        <f>G781-K781</f>
        <v>55015</v>
      </c>
    </row>
    <row r="782" spans="1:15" ht="15" customHeight="1">
      <c r="A782" s="316"/>
      <c r="B782" s="330"/>
      <c r="C782" s="326"/>
      <c r="D782" s="362"/>
      <c r="E782" s="365"/>
      <c r="F782" s="104">
        <v>83446</v>
      </c>
      <c r="G782" s="104">
        <v>55015</v>
      </c>
      <c r="H782" s="104"/>
      <c r="I782" s="31">
        <f t="shared" si="276"/>
        <v>-28431</v>
      </c>
      <c r="J782" s="426"/>
      <c r="K782" s="139"/>
      <c r="L782" s="70" t="s">
        <v>7</v>
      </c>
      <c r="M782" s="70"/>
      <c r="N782" s="11" t="str">
        <f>+E781</f>
        <v>青少年課
（青少年企画）</v>
      </c>
    </row>
    <row r="783" spans="1:15" ht="15" customHeight="1">
      <c r="A783" s="315">
        <v>204</v>
      </c>
      <c r="B783" s="329" t="s">
        <v>245</v>
      </c>
      <c r="C783" s="325" t="s">
        <v>213</v>
      </c>
      <c r="D783" s="334" t="s">
        <v>186</v>
      </c>
      <c r="E783" s="388" t="s">
        <v>105</v>
      </c>
      <c r="F783" s="95">
        <v>78530</v>
      </c>
      <c r="G783" s="95">
        <v>80170</v>
      </c>
      <c r="H783" s="95"/>
      <c r="I783" s="30">
        <f t="shared" si="276"/>
        <v>1640</v>
      </c>
      <c r="J783" s="409"/>
      <c r="K783" s="119"/>
      <c r="L783" s="28" t="s">
        <v>6</v>
      </c>
      <c r="M783" s="28"/>
      <c r="N783" s="11" t="str">
        <f>+E783</f>
        <v>青少年課
（青少年企画）</v>
      </c>
      <c r="O783" s="11">
        <f>G783-K783</f>
        <v>80170</v>
      </c>
    </row>
    <row r="784" spans="1:15" ht="15" customHeight="1">
      <c r="A784" s="316"/>
      <c r="B784" s="330"/>
      <c r="C784" s="326"/>
      <c r="D784" s="335"/>
      <c r="E784" s="389"/>
      <c r="F784" s="97">
        <v>78530</v>
      </c>
      <c r="G784" s="97">
        <v>80170</v>
      </c>
      <c r="H784" s="97"/>
      <c r="I784" s="36">
        <f t="shared" si="276"/>
        <v>1640</v>
      </c>
      <c r="J784" s="410"/>
      <c r="K784" s="139"/>
      <c r="L784" s="28" t="s">
        <v>7</v>
      </c>
      <c r="M784" s="28"/>
      <c r="N784" s="11" t="str">
        <f>+E783</f>
        <v>青少年課
（青少年企画）</v>
      </c>
    </row>
    <row r="785" spans="1:15" ht="15" customHeight="1">
      <c r="A785" s="361">
        <v>205</v>
      </c>
      <c r="B785" s="329" t="s">
        <v>245</v>
      </c>
      <c r="C785" s="325" t="s">
        <v>213</v>
      </c>
      <c r="D785" s="334" t="s">
        <v>102</v>
      </c>
      <c r="E785" s="388" t="s">
        <v>105</v>
      </c>
      <c r="F785" s="95">
        <v>20081</v>
      </c>
      <c r="G785" s="95">
        <v>30995</v>
      </c>
      <c r="H785" s="95"/>
      <c r="I785" s="30">
        <f>+G785-F785</f>
        <v>10914</v>
      </c>
      <c r="J785" s="409"/>
      <c r="K785" s="119"/>
      <c r="L785" s="28" t="s">
        <v>6</v>
      </c>
      <c r="M785" s="28"/>
      <c r="N785" s="11" t="str">
        <f>+E785</f>
        <v>青少年課
（青少年企画）</v>
      </c>
      <c r="O785" s="11">
        <f>G785-K785</f>
        <v>30995</v>
      </c>
    </row>
    <row r="786" spans="1:15" ht="15" customHeight="1">
      <c r="A786" s="316"/>
      <c r="B786" s="330"/>
      <c r="C786" s="326"/>
      <c r="D786" s="335"/>
      <c r="E786" s="389"/>
      <c r="F786" s="97">
        <v>20081</v>
      </c>
      <c r="G786" s="97">
        <v>30995</v>
      </c>
      <c r="H786" s="97"/>
      <c r="I786" s="36">
        <f>+G786-F786</f>
        <v>10914</v>
      </c>
      <c r="J786" s="410"/>
      <c r="K786" s="139"/>
      <c r="L786" s="28" t="s">
        <v>7</v>
      </c>
      <c r="M786" s="28"/>
      <c r="N786" s="11" t="str">
        <f>+E785</f>
        <v>青少年課
（青少年企画）</v>
      </c>
    </row>
    <row r="787" spans="1:15" ht="15" customHeight="1">
      <c r="A787" s="361">
        <v>206</v>
      </c>
      <c r="B787" s="329" t="s">
        <v>245</v>
      </c>
      <c r="C787" s="325" t="s">
        <v>213</v>
      </c>
      <c r="D787" s="334" t="s">
        <v>99</v>
      </c>
      <c r="E787" s="388" t="s">
        <v>105</v>
      </c>
      <c r="F787" s="95">
        <v>69580</v>
      </c>
      <c r="G787" s="95">
        <v>70872</v>
      </c>
      <c r="H787" s="95"/>
      <c r="I787" s="30">
        <f t="shared" si="276"/>
        <v>1292</v>
      </c>
      <c r="J787" s="409"/>
      <c r="K787" s="119"/>
      <c r="L787" s="28" t="s">
        <v>6</v>
      </c>
      <c r="M787" s="28"/>
      <c r="N787" s="11" t="str">
        <f>+E787</f>
        <v>青少年課
（青少年企画）</v>
      </c>
      <c r="O787" s="11">
        <f>G787-K787</f>
        <v>70872</v>
      </c>
    </row>
    <row r="788" spans="1:15" ht="15" customHeight="1">
      <c r="A788" s="316"/>
      <c r="B788" s="330"/>
      <c r="C788" s="326"/>
      <c r="D788" s="335"/>
      <c r="E788" s="389"/>
      <c r="F788" s="97">
        <v>69580</v>
      </c>
      <c r="G788" s="97">
        <v>70872</v>
      </c>
      <c r="H788" s="97"/>
      <c r="I788" s="31">
        <f t="shared" si="276"/>
        <v>1292</v>
      </c>
      <c r="J788" s="410"/>
      <c r="K788" s="139"/>
      <c r="L788" s="28" t="s">
        <v>7</v>
      </c>
      <c r="M788" s="28"/>
      <c r="N788" s="11" t="str">
        <f>+E787</f>
        <v>青少年課
（青少年企画）</v>
      </c>
    </row>
    <row r="789" spans="1:15" ht="15" customHeight="1">
      <c r="A789" s="361">
        <v>207</v>
      </c>
      <c r="B789" s="329" t="s">
        <v>245</v>
      </c>
      <c r="C789" s="319" t="s">
        <v>214</v>
      </c>
      <c r="D789" s="334" t="s">
        <v>256</v>
      </c>
      <c r="E789" s="388" t="s">
        <v>105</v>
      </c>
      <c r="F789" s="95">
        <v>344</v>
      </c>
      <c r="G789" s="95">
        <v>344</v>
      </c>
      <c r="H789" s="95"/>
      <c r="I789" s="30">
        <f t="shared" si="276"/>
        <v>0</v>
      </c>
      <c r="J789" s="409"/>
      <c r="K789" s="119"/>
      <c r="L789" s="28" t="s">
        <v>6</v>
      </c>
      <c r="M789" s="28"/>
      <c r="N789" s="11" t="str">
        <f>+E789</f>
        <v>青少年課
（青少年企画）</v>
      </c>
      <c r="O789" s="11">
        <f>G789-K789</f>
        <v>344</v>
      </c>
    </row>
    <row r="790" spans="1:15" ht="15" customHeight="1">
      <c r="A790" s="316"/>
      <c r="B790" s="330"/>
      <c r="C790" s="320"/>
      <c r="D790" s="335"/>
      <c r="E790" s="389"/>
      <c r="F790" s="104">
        <v>344</v>
      </c>
      <c r="G790" s="104">
        <v>344</v>
      </c>
      <c r="H790" s="104"/>
      <c r="I790" s="31">
        <f t="shared" si="276"/>
        <v>0</v>
      </c>
      <c r="J790" s="410"/>
      <c r="K790" s="139"/>
      <c r="L790" s="28" t="s">
        <v>7</v>
      </c>
      <c r="M790" s="28"/>
      <c r="N790" s="11" t="str">
        <f>+E789</f>
        <v>青少年課
（青少年企画）</v>
      </c>
    </row>
    <row r="791" spans="1:15" ht="15" customHeight="1">
      <c r="A791" s="361">
        <v>208</v>
      </c>
      <c r="B791" s="329" t="s">
        <v>245</v>
      </c>
      <c r="C791" s="319" t="s">
        <v>214</v>
      </c>
      <c r="D791" s="334" t="s">
        <v>100</v>
      </c>
      <c r="E791" s="388" t="s">
        <v>105</v>
      </c>
      <c r="F791" s="95">
        <v>8625</v>
      </c>
      <c r="G791" s="95">
        <v>8997</v>
      </c>
      <c r="H791" s="95"/>
      <c r="I791" s="30">
        <f t="shared" si="276"/>
        <v>372</v>
      </c>
      <c r="J791" s="409" t="s">
        <v>28</v>
      </c>
      <c r="K791" s="33">
        <v>1673</v>
      </c>
      <c r="L791" s="28" t="s">
        <v>6</v>
      </c>
      <c r="M791" s="28"/>
      <c r="N791" s="11" t="str">
        <f>+E791</f>
        <v>青少年課
（青少年企画）</v>
      </c>
      <c r="O791" s="11">
        <f>G791-K791</f>
        <v>7324</v>
      </c>
    </row>
    <row r="792" spans="1:15" ht="15" customHeight="1">
      <c r="A792" s="316"/>
      <c r="B792" s="330"/>
      <c r="C792" s="320"/>
      <c r="D792" s="335"/>
      <c r="E792" s="389"/>
      <c r="F792" s="97">
        <v>8625</v>
      </c>
      <c r="G792" s="97">
        <v>8997</v>
      </c>
      <c r="H792" s="97"/>
      <c r="I792" s="36">
        <f t="shared" si="276"/>
        <v>372</v>
      </c>
      <c r="J792" s="410"/>
      <c r="K792" s="34">
        <v>1673</v>
      </c>
      <c r="L792" s="28" t="s">
        <v>7</v>
      </c>
      <c r="M792" s="28"/>
      <c r="N792" s="11" t="str">
        <f>+E791</f>
        <v>青少年課
（青少年企画）</v>
      </c>
    </row>
    <row r="793" spans="1:15" ht="15" customHeight="1">
      <c r="A793" s="361">
        <v>209</v>
      </c>
      <c r="B793" s="329" t="s">
        <v>245</v>
      </c>
      <c r="C793" s="319" t="s">
        <v>214</v>
      </c>
      <c r="D793" s="334" t="s">
        <v>101</v>
      </c>
      <c r="E793" s="388" t="s">
        <v>105</v>
      </c>
      <c r="F793" s="95">
        <v>1079</v>
      </c>
      <c r="G793" s="95">
        <v>1144</v>
      </c>
      <c r="H793" s="95"/>
      <c r="I793" s="30">
        <f t="shared" si="276"/>
        <v>65</v>
      </c>
      <c r="J793" s="409" t="s">
        <v>28</v>
      </c>
      <c r="K793" s="140">
        <v>980</v>
      </c>
      <c r="L793" s="28" t="s">
        <v>6</v>
      </c>
      <c r="M793" s="28"/>
      <c r="N793" s="11" t="str">
        <f>+E793</f>
        <v>青少年課
（青少年企画）</v>
      </c>
      <c r="O793" s="11">
        <f>G793-K793</f>
        <v>164</v>
      </c>
    </row>
    <row r="794" spans="1:15" ht="15" customHeight="1">
      <c r="A794" s="316"/>
      <c r="B794" s="330"/>
      <c r="C794" s="320"/>
      <c r="D794" s="335"/>
      <c r="E794" s="389"/>
      <c r="F794" s="97">
        <v>1079</v>
      </c>
      <c r="G794" s="97">
        <v>1144</v>
      </c>
      <c r="H794" s="97"/>
      <c r="I794" s="36">
        <f t="shared" si="276"/>
        <v>65</v>
      </c>
      <c r="J794" s="410"/>
      <c r="K794" s="37">
        <v>980</v>
      </c>
      <c r="L794" s="28" t="s">
        <v>7</v>
      </c>
      <c r="M794" s="28"/>
      <c r="N794" s="11" t="str">
        <f>+E793</f>
        <v>青少年課
（青少年企画）</v>
      </c>
    </row>
    <row r="795" spans="1:15" ht="15" customHeight="1">
      <c r="A795" s="361">
        <v>210</v>
      </c>
      <c r="B795" s="329" t="s">
        <v>245</v>
      </c>
      <c r="C795" s="319" t="s">
        <v>247</v>
      </c>
      <c r="D795" s="334" t="s">
        <v>215</v>
      </c>
      <c r="E795" s="388" t="s">
        <v>105</v>
      </c>
      <c r="F795" s="95">
        <v>2079</v>
      </c>
      <c r="G795" s="95">
        <v>4644</v>
      </c>
      <c r="H795" s="95"/>
      <c r="I795" s="30">
        <f t="shared" si="276"/>
        <v>2565</v>
      </c>
      <c r="J795" s="38"/>
      <c r="K795" s="119"/>
      <c r="L795" s="28" t="s">
        <v>6</v>
      </c>
      <c r="M795" s="28"/>
      <c r="N795" s="11" t="str">
        <f>+E795</f>
        <v>青少年課
（青少年企画）</v>
      </c>
      <c r="O795" s="11">
        <f>G795-K795</f>
        <v>4644</v>
      </c>
    </row>
    <row r="796" spans="1:15" ht="15" customHeight="1">
      <c r="A796" s="316"/>
      <c r="B796" s="330"/>
      <c r="C796" s="320"/>
      <c r="D796" s="335"/>
      <c r="E796" s="389"/>
      <c r="F796" s="97">
        <v>2079</v>
      </c>
      <c r="G796" s="97">
        <v>4644</v>
      </c>
      <c r="H796" s="97"/>
      <c r="I796" s="36">
        <f t="shared" si="276"/>
        <v>2565</v>
      </c>
      <c r="J796" s="44"/>
      <c r="K796" s="34"/>
      <c r="L796" s="28" t="s">
        <v>7</v>
      </c>
      <c r="M796" s="28"/>
      <c r="N796" s="11" t="str">
        <f>+E795</f>
        <v>青少年課
（青少年企画）</v>
      </c>
    </row>
    <row r="797" spans="1:15" s="82" customFormat="1" ht="15" customHeight="1">
      <c r="A797" s="361">
        <v>211</v>
      </c>
      <c r="B797" s="329" t="s">
        <v>245</v>
      </c>
      <c r="C797" s="414" t="s">
        <v>217</v>
      </c>
      <c r="D797" s="423" t="s">
        <v>452</v>
      </c>
      <c r="E797" s="424" t="s">
        <v>105</v>
      </c>
      <c r="F797" s="95">
        <v>3000</v>
      </c>
      <c r="G797" s="95">
        <v>71988</v>
      </c>
      <c r="H797" s="95"/>
      <c r="I797" s="30">
        <f>+G797-F797</f>
        <v>68988</v>
      </c>
      <c r="J797" s="422" t="s">
        <v>11</v>
      </c>
      <c r="K797" s="118"/>
      <c r="L797" s="80" t="s">
        <v>6</v>
      </c>
      <c r="M797" s="80"/>
      <c r="N797" s="81" t="str">
        <f>+E797</f>
        <v>青少年課
（青少年企画）</v>
      </c>
      <c r="O797" s="81">
        <f>G797-K797</f>
        <v>71988</v>
      </c>
    </row>
    <row r="798" spans="1:15" s="82" customFormat="1" ht="15" customHeight="1">
      <c r="A798" s="316"/>
      <c r="B798" s="330"/>
      <c r="C798" s="326"/>
      <c r="D798" s="423"/>
      <c r="E798" s="365"/>
      <c r="F798" s="97">
        <v>3000</v>
      </c>
      <c r="G798" s="97">
        <v>39989</v>
      </c>
      <c r="H798" s="97"/>
      <c r="I798" s="31">
        <f>+G798-F798</f>
        <v>36989</v>
      </c>
      <c r="J798" s="322"/>
      <c r="K798" s="117"/>
      <c r="L798" s="80" t="s">
        <v>7</v>
      </c>
      <c r="M798" s="80"/>
      <c r="N798" s="81" t="str">
        <f>+E797</f>
        <v>青少年課
（青少年企画）</v>
      </c>
    </row>
    <row r="799" spans="1:15" ht="15" customHeight="1">
      <c r="A799" s="361">
        <v>212</v>
      </c>
      <c r="B799" s="329" t="s">
        <v>245</v>
      </c>
      <c r="C799" s="414" t="s">
        <v>217</v>
      </c>
      <c r="D799" s="362" t="s">
        <v>216</v>
      </c>
      <c r="E799" s="424" t="s">
        <v>105</v>
      </c>
      <c r="F799" s="95">
        <v>94313</v>
      </c>
      <c r="G799" s="95">
        <v>29127</v>
      </c>
      <c r="H799" s="95"/>
      <c r="I799" s="30">
        <f t="shared" ref="I799:I802" si="277">+G799-F799</f>
        <v>-65186</v>
      </c>
      <c r="J799" s="422" t="s">
        <v>11</v>
      </c>
      <c r="K799" s="118"/>
      <c r="L799" s="28" t="s">
        <v>6</v>
      </c>
      <c r="M799" s="28"/>
      <c r="N799" s="11" t="str">
        <f>+E799</f>
        <v>青少年課
（青少年企画）</v>
      </c>
      <c r="O799" s="11">
        <f>G799-K799</f>
        <v>29127</v>
      </c>
    </row>
    <row r="800" spans="1:15" ht="15" customHeight="1">
      <c r="A800" s="316"/>
      <c r="B800" s="330"/>
      <c r="C800" s="326"/>
      <c r="D800" s="362"/>
      <c r="E800" s="365"/>
      <c r="F800" s="97">
        <v>94313</v>
      </c>
      <c r="G800" s="97">
        <v>29127</v>
      </c>
      <c r="H800" s="97"/>
      <c r="I800" s="31">
        <f t="shared" si="277"/>
        <v>-65186</v>
      </c>
      <c r="J800" s="322"/>
      <c r="K800" s="117"/>
      <c r="L800" s="28" t="s">
        <v>7</v>
      </c>
      <c r="M800" s="28"/>
      <c r="N800" s="11" t="str">
        <f>+E799</f>
        <v>青少年課
（青少年企画）</v>
      </c>
    </row>
    <row r="801" spans="1:15" ht="15" customHeight="1">
      <c r="A801" s="361">
        <v>213</v>
      </c>
      <c r="B801" s="329" t="s">
        <v>386</v>
      </c>
      <c r="C801" s="319" t="s">
        <v>398</v>
      </c>
      <c r="D801" s="352" t="s">
        <v>730</v>
      </c>
      <c r="E801" s="388" t="s">
        <v>105</v>
      </c>
      <c r="F801" s="95">
        <v>139703</v>
      </c>
      <c r="G801" s="95">
        <v>362657</v>
      </c>
      <c r="H801" s="95"/>
      <c r="I801" s="30">
        <f t="shared" si="277"/>
        <v>222954</v>
      </c>
      <c r="J801" s="38"/>
      <c r="K801" s="119"/>
      <c r="L801" s="28" t="s">
        <v>6</v>
      </c>
      <c r="M801" s="28"/>
      <c r="N801" s="11" t="str">
        <f>+E801</f>
        <v>青少年課
（青少年企画）</v>
      </c>
      <c r="O801" s="11">
        <f>G801-K801</f>
        <v>362657</v>
      </c>
    </row>
    <row r="802" spans="1:15" ht="15" customHeight="1">
      <c r="A802" s="316"/>
      <c r="B802" s="330"/>
      <c r="C802" s="320"/>
      <c r="D802" s="353"/>
      <c r="E802" s="389"/>
      <c r="F802" s="104">
        <v>103703</v>
      </c>
      <c r="G802" s="104">
        <v>171657</v>
      </c>
      <c r="H802" s="104"/>
      <c r="I802" s="31">
        <f t="shared" si="277"/>
        <v>67954</v>
      </c>
      <c r="J802" s="44"/>
      <c r="K802" s="139"/>
      <c r="L802" s="28" t="s">
        <v>7</v>
      </c>
      <c r="M802" s="28"/>
      <c r="N802" s="11" t="str">
        <f>+E801</f>
        <v>青少年課
（青少年企画）</v>
      </c>
    </row>
    <row r="803" spans="1:15" ht="15" customHeight="1">
      <c r="A803" s="347"/>
      <c r="B803" s="329" t="s">
        <v>202</v>
      </c>
      <c r="C803" s="319" t="s">
        <v>80</v>
      </c>
      <c r="D803" s="352" t="s">
        <v>273</v>
      </c>
      <c r="E803" s="357" t="s">
        <v>130</v>
      </c>
      <c r="F803" s="95">
        <v>907</v>
      </c>
      <c r="G803" s="95">
        <v>0</v>
      </c>
      <c r="H803" s="95"/>
      <c r="I803" s="30">
        <f t="shared" ref="I803:I806" si="278">+G803-F803</f>
        <v>-907</v>
      </c>
      <c r="J803" s="38"/>
      <c r="K803" s="119"/>
      <c r="L803" s="28" t="s">
        <v>6</v>
      </c>
      <c r="M803" s="28"/>
      <c r="N803" s="11" t="str">
        <f>+E803</f>
        <v>青少年課
（こども育成）</v>
      </c>
      <c r="O803" s="11">
        <f>G803-K803</f>
        <v>0</v>
      </c>
    </row>
    <row r="804" spans="1:15" ht="15" customHeight="1">
      <c r="A804" s="348"/>
      <c r="B804" s="330"/>
      <c r="C804" s="320"/>
      <c r="D804" s="353"/>
      <c r="E804" s="358"/>
      <c r="F804" s="97">
        <v>0</v>
      </c>
      <c r="G804" s="97">
        <v>0</v>
      </c>
      <c r="H804" s="97"/>
      <c r="I804" s="31">
        <f t="shared" si="278"/>
        <v>0</v>
      </c>
      <c r="J804" s="44"/>
      <c r="K804" s="139"/>
      <c r="L804" s="28" t="s">
        <v>7</v>
      </c>
      <c r="M804" s="28"/>
      <c r="N804" s="11" t="str">
        <f>+E803</f>
        <v>青少年課
（こども育成）</v>
      </c>
    </row>
    <row r="805" spans="1:15" ht="15" customHeight="1">
      <c r="A805" s="361">
        <v>214</v>
      </c>
      <c r="B805" s="329" t="s">
        <v>202</v>
      </c>
      <c r="C805" s="319" t="s">
        <v>248</v>
      </c>
      <c r="D805" s="352" t="s">
        <v>103</v>
      </c>
      <c r="E805" s="388" t="s">
        <v>105</v>
      </c>
      <c r="F805" s="95">
        <v>838</v>
      </c>
      <c r="G805" s="95">
        <v>1137</v>
      </c>
      <c r="H805" s="95"/>
      <c r="I805" s="30">
        <f t="shared" si="278"/>
        <v>299</v>
      </c>
      <c r="J805" s="38"/>
      <c r="K805" s="119"/>
      <c r="L805" s="28" t="s">
        <v>6</v>
      </c>
      <c r="M805" s="28"/>
      <c r="N805" s="11" t="str">
        <f>+E805</f>
        <v>青少年課
（青少年企画）</v>
      </c>
      <c r="O805" s="11">
        <f>G805-K805</f>
        <v>1137</v>
      </c>
    </row>
    <row r="806" spans="1:15" ht="15" customHeight="1">
      <c r="A806" s="316"/>
      <c r="B806" s="330"/>
      <c r="C806" s="320"/>
      <c r="D806" s="404"/>
      <c r="E806" s="389"/>
      <c r="F806" s="106">
        <v>838</v>
      </c>
      <c r="G806" s="106">
        <v>1137</v>
      </c>
      <c r="H806" s="106"/>
      <c r="I806" s="36">
        <f t="shared" si="278"/>
        <v>299</v>
      </c>
      <c r="J806" s="43"/>
      <c r="K806" s="141"/>
      <c r="L806" s="28" t="s">
        <v>7</v>
      </c>
      <c r="M806" s="28"/>
      <c r="N806" s="11" t="str">
        <f>+E805</f>
        <v>青少年課
（青少年企画）</v>
      </c>
    </row>
    <row r="807" spans="1:15" ht="15" customHeight="1">
      <c r="A807" s="338" t="s">
        <v>73</v>
      </c>
      <c r="B807" s="339"/>
      <c r="C807" s="339"/>
      <c r="D807" s="339"/>
      <c r="E807" s="340"/>
      <c r="F807" s="95">
        <f>SUMIF($L$771:$L$806,$L807,F771:F806)</f>
        <v>2926809</v>
      </c>
      <c r="G807" s="95">
        <f>SUMIF($L$771:$L$806,$L807,G771:G806)</f>
        <v>4492788</v>
      </c>
      <c r="H807" s="95">
        <f>SUMIF($L$771:$L$806,$L807,H771:H806)</f>
        <v>0</v>
      </c>
      <c r="I807" s="29">
        <f>SUMIF($L$771:$L$806,$L807,I771:I806)</f>
        <v>1565979</v>
      </c>
      <c r="J807" s="409" t="s">
        <v>28</v>
      </c>
      <c r="K807" s="33">
        <f>SUMIF($L$771:$L$806,$L807,K771:K806)</f>
        <v>2653</v>
      </c>
      <c r="L807" s="28" t="s">
        <v>6</v>
      </c>
      <c r="M807" s="28"/>
      <c r="N807" s="11">
        <f>+E807</f>
        <v>0</v>
      </c>
      <c r="O807" s="11">
        <f>G807-K807</f>
        <v>4490135</v>
      </c>
    </row>
    <row r="808" spans="1:15" ht="15" customHeight="1">
      <c r="A808" s="341"/>
      <c r="B808" s="342"/>
      <c r="C808" s="342"/>
      <c r="D808" s="342"/>
      <c r="E808" s="343"/>
      <c r="F808" s="104">
        <f>SUMIF($L$771:$L$806,$L808,F771:F806)</f>
        <v>2883375</v>
      </c>
      <c r="G808" s="104">
        <f>SUMIF($L$771:$L$806,$L808,G771:G806)</f>
        <v>4261532</v>
      </c>
      <c r="H808" s="104">
        <f>SUMIF($L$771:$L$806,$L808,H771:H806)</f>
        <v>0</v>
      </c>
      <c r="I808" s="31">
        <f>SUMIF($L$771:$L$806,$L808,I771:I806)</f>
        <v>1378157</v>
      </c>
      <c r="J808" s="410"/>
      <c r="K808" s="34">
        <f>SUMIF($L$771:$L$806,$L808,K771:K806)</f>
        <v>2653</v>
      </c>
      <c r="L808" s="28" t="s">
        <v>7</v>
      </c>
      <c r="M808" s="28"/>
      <c r="N808" s="11">
        <f>+E807</f>
        <v>0</v>
      </c>
    </row>
    <row r="809" spans="1:15" ht="15" customHeight="1">
      <c r="A809" s="361">
        <v>215</v>
      </c>
      <c r="B809" s="329" t="s">
        <v>533</v>
      </c>
      <c r="C809" s="319" t="s">
        <v>143</v>
      </c>
      <c r="D809" s="319" t="s">
        <v>30</v>
      </c>
      <c r="E809" s="323" t="s">
        <v>18</v>
      </c>
      <c r="F809" s="95">
        <v>14794</v>
      </c>
      <c r="G809" s="95">
        <v>14755</v>
      </c>
      <c r="H809" s="95"/>
      <c r="I809" s="30">
        <f>+G809-F809</f>
        <v>-39</v>
      </c>
      <c r="J809" s="313" t="s">
        <v>28</v>
      </c>
      <c r="K809" s="33">
        <v>14587</v>
      </c>
      <c r="L809" s="28" t="s">
        <v>6</v>
      </c>
      <c r="M809" s="28"/>
      <c r="N809" s="11" t="str">
        <f>+E809</f>
        <v>こども家庭課</v>
      </c>
      <c r="O809" s="11">
        <f>G809-K809</f>
        <v>168</v>
      </c>
    </row>
    <row r="810" spans="1:15" ht="15" customHeight="1">
      <c r="A810" s="316"/>
      <c r="B810" s="330"/>
      <c r="C810" s="320"/>
      <c r="D810" s="320"/>
      <c r="E810" s="324"/>
      <c r="F810" s="97">
        <v>14794</v>
      </c>
      <c r="G810" s="97">
        <v>14755</v>
      </c>
      <c r="H810" s="97"/>
      <c r="I810" s="31">
        <f>+G810-F810</f>
        <v>-39</v>
      </c>
      <c r="J810" s="314"/>
      <c r="K810" s="45">
        <v>14587</v>
      </c>
      <c r="L810" s="28" t="s">
        <v>7</v>
      </c>
      <c r="M810" s="28"/>
      <c r="N810" s="11" t="str">
        <f>+E809</f>
        <v>こども家庭課</v>
      </c>
    </row>
    <row r="811" spans="1:15" ht="15" customHeight="1">
      <c r="A811" s="338" t="s">
        <v>753</v>
      </c>
      <c r="B811" s="339"/>
      <c r="C811" s="339"/>
      <c r="D811" s="339"/>
      <c r="E811" s="340"/>
      <c r="F811" s="95">
        <f>SUM(F809)</f>
        <v>14794</v>
      </c>
      <c r="G811" s="95">
        <f>SUM(G809)</f>
        <v>14755</v>
      </c>
      <c r="H811" s="95">
        <f>SUM(H809)</f>
        <v>0</v>
      </c>
      <c r="I811" s="32">
        <f t="shared" ref="I811:I812" si="279">SUM(I809)</f>
        <v>-39</v>
      </c>
      <c r="J811" s="313" t="s">
        <v>28</v>
      </c>
      <c r="K811" s="33">
        <f>+K809</f>
        <v>14587</v>
      </c>
      <c r="L811" s="28" t="s">
        <v>6</v>
      </c>
      <c r="M811" s="28"/>
      <c r="N811" s="11">
        <f>+E811</f>
        <v>0</v>
      </c>
      <c r="O811" s="11">
        <f>G811-K811</f>
        <v>168</v>
      </c>
    </row>
    <row r="812" spans="1:15" ht="15" customHeight="1">
      <c r="A812" s="341"/>
      <c r="B812" s="342"/>
      <c r="C812" s="342"/>
      <c r="D812" s="342"/>
      <c r="E812" s="343"/>
      <c r="F812" s="104">
        <f t="shared" ref="F812" si="280">SUM(F810)</f>
        <v>14794</v>
      </c>
      <c r="G812" s="104">
        <f>SUM(G810)</f>
        <v>14755</v>
      </c>
      <c r="H812" s="104">
        <f t="shared" ref="H812" si="281">SUM(H810)</f>
        <v>0</v>
      </c>
      <c r="I812" s="31">
        <f t="shared" si="279"/>
        <v>-39</v>
      </c>
      <c r="J812" s="314"/>
      <c r="K812" s="45">
        <f>+K810</f>
        <v>14587</v>
      </c>
      <c r="L812" s="28" t="s">
        <v>7</v>
      </c>
      <c r="M812" s="28"/>
      <c r="N812" s="11">
        <f>+E811</f>
        <v>0</v>
      </c>
    </row>
    <row r="813" spans="1:15" ht="15" customHeight="1">
      <c r="A813" s="415" t="s">
        <v>8</v>
      </c>
      <c r="B813" s="416"/>
      <c r="C813" s="416"/>
      <c r="D813" s="416"/>
      <c r="E813" s="417"/>
      <c r="F813" s="95">
        <f t="shared" ref="F813:I814" si="282">SUM(F11,F157,F459,F489,F525,F603,F733,F737,F769,F807,F811,F375,F161)</f>
        <v>234940625</v>
      </c>
      <c r="G813" s="95">
        <f t="shared" si="282"/>
        <v>233913019</v>
      </c>
      <c r="H813" s="95">
        <f t="shared" si="282"/>
        <v>0</v>
      </c>
      <c r="I813" s="29">
        <f t="shared" si="282"/>
        <v>-1027606</v>
      </c>
      <c r="J813" s="313" t="s">
        <v>249</v>
      </c>
      <c r="K813" s="33">
        <f>SUM(K11,K157,K459,K489,K525,K603,K733,K737,K769,K807,K811,K375,K161)</f>
        <v>6632558</v>
      </c>
      <c r="L813" s="28" t="s">
        <v>6</v>
      </c>
      <c r="M813" s="28"/>
      <c r="N813" s="11">
        <f>+E813</f>
        <v>0</v>
      </c>
      <c r="O813" s="11">
        <f>G813-K813</f>
        <v>227280461</v>
      </c>
    </row>
    <row r="814" spans="1:15" ht="15" customHeight="1" thickBot="1">
      <c r="A814" s="418"/>
      <c r="B814" s="419"/>
      <c r="C814" s="419"/>
      <c r="D814" s="419"/>
      <c r="E814" s="420"/>
      <c r="F814" s="107">
        <f t="shared" si="282"/>
        <v>105301889</v>
      </c>
      <c r="G814" s="107">
        <f t="shared" si="282"/>
        <v>105695054</v>
      </c>
      <c r="H814" s="107">
        <f t="shared" si="282"/>
        <v>0</v>
      </c>
      <c r="I814" s="75">
        <f t="shared" si="282"/>
        <v>393165</v>
      </c>
      <c r="J814" s="421"/>
      <c r="K814" s="76">
        <f>SUM(K12,K158,K460,K490,K526,K604,K734,K738,K770,K808,K812,K376,K162)</f>
        <v>4304242</v>
      </c>
      <c r="L814" s="77" t="s">
        <v>7</v>
      </c>
      <c r="M814" s="77"/>
      <c r="N814" s="11">
        <f>+E813</f>
        <v>0</v>
      </c>
    </row>
    <row r="815" spans="1:15" s="28" customFormat="1" ht="21.75" customHeight="1">
      <c r="A815" s="146"/>
      <c r="B815" s="46"/>
      <c r="C815" s="48"/>
      <c r="D815" s="78"/>
      <c r="E815" s="49"/>
      <c r="F815" s="47"/>
      <c r="G815" s="108"/>
      <c r="H815" s="79"/>
      <c r="I815" s="47"/>
    </row>
  </sheetData>
  <autoFilter ref="A8:O815" xr:uid="{00000000-0009-0000-0000-000001000000}">
    <filterColumn colId="9" showButton="0"/>
  </autoFilter>
  <mergeCells count="2331">
    <mergeCell ref="A191:A192"/>
    <mergeCell ref="A305:A306"/>
    <mergeCell ref="E249:E250"/>
    <mergeCell ref="A273:A274"/>
    <mergeCell ref="J33:J34"/>
    <mergeCell ref="A91:A92"/>
    <mergeCell ref="A69:A70"/>
    <mergeCell ref="B81:B82"/>
    <mergeCell ref="A97:A98"/>
    <mergeCell ref="B109:B110"/>
    <mergeCell ref="C109:C110"/>
    <mergeCell ref="J39:J40"/>
    <mergeCell ref="E205:E206"/>
    <mergeCell ref="E229:E230"/>
    <mergeCell ref="D267:D268"/>
    <mergeCell ref="E285:E286"/>
    <mergeCell ref="E273:E274"/>
    <mergeCell ref="B273:B274"/>
    <mergeCell ref="B289:B290"/>
    <mergeCell ref="J35:J36"/>
    <mergeCell ref="E87:E88"/>
    <mergeCell ref="E89:E90"/>
    <mergeCell ref="D109:D110"/>
    <mergeCell ref="D115:D116"/>
    <mergeCell ref="C249:C250"/>
    <mergeCell ref="D251:D252"/>
    <mergeCell ref="J289:J290"/>
    <mergeCell ref="J297:J298"/>
    <mergeCell ref="J295:J296"/>
    <mergeCell ref="C173:C174"/>
    <mergeCell ref="E169:E170"/>
    <mergeCell ref="J259:J260"/>
    <mergeCell ref="J31:J32"/>
    <mergeCell ref="A117:A118"/>
    <mergeCell ref="B117:B118"/>
    <mergeCell ref="C117:C118"/>
    <mergeCell ref="D117:D118"/>
    <mergeCell ref="B111:B112"/>
    <mergeCell ref="E31:E32"/>
    <mergeCell ref="C43:C44"/>
    <mergeCell ref="B49:B50"/>
    <mergeCell ref="D39:D40"/>
    <mergeCell ref="B45:B46"/>
    <mergeCell ref="D47:D48"/>
    <mergeCell ref="C41:C42"/>
    <mergeCell ref="A31:A32"/>
    <mergeCell ref="B31:B32"/>
    <mergeCell ref="E117:E118"/>
    <mergeCell ref="D31:D32"/>
    <mergeCell ref="B39:B40"/>
    <mergeCell ref="E33:E34"/>
    <mergeCell ref="J61:J62"/>
    <mergeCell ref="C31:C32"/>
    <mergeCell ref="B51:B52"/>
    <mergeCell ref="C51:C52"/>
    <mergeCell ref="D103:D104"/>
    <mergeCell ref="J47:J48"/>
    <mergeCell ref="J49:J50"/>
    <mergeCell ref="J55:J56"/>
    <mergeCell ref="A51:A52"/>
    <mergeCell ref="B55:B56"/>
    <mergeCell ref="E47:E48"/>
    <mergeCell ref="E77:E78"/>
    <mergeCell ref="E69:E70"/>
    <mergeCell ref="J271:J272"/>
    <mergeCell ref="J355:J356"/>
    <mergeCell ref="J365:J366"/>
    <mergeCell ref="D335:D336"/>
    <mergeCell ref="J251:J252"/>
    <mergeCell ref="C319:C320"/>
    <mergeCell ref="A391:A392"/>
    <mergeCell ref="C353:C354"/>
    <mergeCell ref="A317:A318"/>
    <mergeCell ref="J351:J352"/>
    <mergeCell ref="J361:J362"/>
    <mergeCell ref="E333:E334"/>
    <mergeCell ref="J391:J392"/>
    <mergeCell ref="B337:B338"/>
    <mergeCell ref="C327:C328"/>
    <mergeCell ref="J349:J350"/>
    <mergeCell ref="D377:D378"/>
    <mergeCell ref="B365:B366"/>
    <mergeCell ref="A355:A356"/>
    <mergeCell ref="A351:A352"/>
    <mergeCell ref="A329:A330"/>
    <mergeCell ref="C297:C298"/>
    <mergeCell ref="C323:C324"/>
    <mergeCell ref="A323:A324"/>
    <mergeCell ref="B317:B318"/>
    <mergeCell ref="B319:B320"/>
    <mergeCell ref="B287:B288"/>
    <mergeCell ref="A307:A308"/>
    <mergeCell ref="A281:A282"/>
    <mergeCell ref="A359:A360"/>
    <mergeCell ref="A291:A292"/>
    <mergeCell ref="A335:A336"/>
    <mergeCell ref="C329:C330"/>
    <mergeCell ref="D359:D360"/>
    <mergeCell ref="E331:E332"/>
    <mergeCell ref="D327:D328"/>
    <mergeCell ref="A339:A340"/>
    <mergeCell ref="E353:E354"/>
    <mergeCell ref="B361:B362"/>
    <mergeCell ref="C367:C368"/>
    <mergeCell ref="A331:A332"/>
    <mergeCell ref="B333:B334"/>
    <mergeCell ref="E335:E336"/>
    <mergeCell ref="A341:A342"/>
    <mergeCell ref="A385:A386"/>
    <mergeCell ref="A383:A384"/>
    <mergeCell ref="A367:A368"/>
    <mergeCell ref="A389:A390"/>
    <mergeCell ref="A327:A328"/>
    <mergeCell ref="E359:E360"/>
    <mergeCell ref="E345:E346"/>
    <mergeCell ref="E357:E358"/>
    <mergeCell ref="A333:A334"/>
    <mergeCell ref="C335:C336"/>
    <mergeCell ref="C343:C344"/>
    <mergeCell ref="E377:E378"/>
    <mergeCell ref="D357:D358"/>
    <mergeCell ref="D355:D356"/>
    <mergeCell ref="B389:B390"/>
    <mergeCell ref="E383:E384"/>
    <mergeCell ref="B357:B358"/>
    <mergeCell ref="B353:B354"/>
    <mergeCell ref="B359:B360"/>
    <mergeCell ref="B379:B380"/>
    <mergeCell ref="J347:J348"/>
    <mergeCell ref="B335:B336"/>
    <mergeCell ref="B377:B378"/>
    <mergeCell ref="B391:B392"/>
    <mergeCell ref="C389:C390"/>
    <mergeCell ref="C347:C348"/>
    <mergeCell ref="J367:J368"/>
    <mergeCell ref="D395:D396"/>
    <mergeCell ref="A365:A366"/>
    <mergeCell ref="A363:A364"/>
    <mergeCell ref="A371:A372"/>
    <mergeCell ref="C359:C360"/>
    <mergeCell ref="D385:D386"/>
    <mergeCell ref="B383:B384"/>
    <mergeCell ref="A375:E376"/>
    <mergeCell ref="B347:B348"/>
    <mergeCell ref="B355:B356"/>
    <mergeCell ref="A369:A370"/>
    <mergeCell ref="D369:D370"/>
    <mergeCell ref="C337:C338"/>
    <mergeCell ref="J371:J372"/>
    <mergeCell ref="J363:J364"/>
    <mergeCell ref="D361:D362"/>
    <mergeCell ref="A343:A344"/>
    <mergeCell ref="B341:B342"/>
    <mergeCell ref="A353:A354"/>
    <mergeCell ref="B343:B344"/>
    <mergeCell ref="E351:E352"/>
    <mergeCell ref="B351:B352"/>
    <mergeCell ref="C351:C352"/>
    <mergeCell ref="D345:D346"/>
    <mergeCell ref="C345:C346"/>
    <mergeCell ref="A477:A478"/>
    <mergeCell ref="D455:D456"/>
    <mergeCell ref="A421:A422"/>
    <mergeCell ref="A467:A468"/>
    <mergeCell ref="A337:A338"/>
    <mergeCell ref="E339:E340"/>
    <mergeCell ref="A447:A448"/>
    <mergeCell ref="A379:A380"/>
    <mergeCell ref="A395:A396"/>
    <mergeCell ref="A469:A470"/>
    <mergeCell ref="B339:B340"/>
    <mergeCell ref="B409:B410"/>
    <mergeCell ref="A361:A362"/>
    <mergeCell ref="A439:A440"/>
    <mergeCell ref="A455:A456"/>
    <mergeCell ref="A499:A500"/>
    <mergeCell ref="C491:C492"/>
    <mergeCell ref="B491:B492"/>
    <mergeCell ref="B421:B422"/>
    <mergeCell ref="C427:C428"/>
    <mergeCell ref="D423:D424"/>
    <mergeCell ref="C425:C426"/>
    <mergeCell ref="E437:E438"/>
    <mergeCell ref="D437:D438"/>
    <mergeCell ref="A431:A432"/>
    <mergeCell ref="A427:A428"/>
    <mergeCell ref="B345:B346"/>
    <mergeCell ref="D383:D384"/>
    <mergeCell ref="A417:A418"/>
    <mergeCell ref="C423:C424"/>
    <mergeCell ref="A387:A388"/>
    <mergeCell ref="E361:E362"/>
    <mergeCell ref="J499:J500"/>
    <mergeCell ref="B481:B482"/>
    <mergeCell ref="D435:D436"/>
    <mergeCell ref="D425:D426"/>
    <mergeCell ref="C429:C430"/>
    <mergeCell ref="C431:C432"/>
    <mergeCell ref="C439:C440"/>
    <mergeCell ref="C437:C438"/>
    <mergeCell ref="E449:E450"/>
    <mergeCell ref="J465:J466"/>
    <mergeCell ref="J451:J452"/>
    <mergeCell ref="A461:A462"/>
    <mergeCell ref="A471:A472"/>
    <mergeCell ref="A487:A488"/>
    <mergeCell ref="E447:E448"/>
    <mergeCell ref="E451:E452"/>
    <mergeCell ref="E487:E488"/>
    <mergeCell ref="J475:J476"/>
    <mergeCell ref="B437:B438"/>
    <mergeCell ref="B433:B434"/>
    <mergeCell ref="E439:E440"/>
    <mergeCell ref="E469:E470"/>
    <mergeCell ref="D465:D466"/>
    <mergeCell ref="D431:D432"/>
    <mergeCell ref="A425:A426"/>
    <mergeCell ref="A497:A498"/>
    <mergeCell ref="J497:J498"/>
    <mergeCell ref="C493:C494"/>
    <mergeCell ref="D469:D470"/>
    <mergeCell ref="J479:J480"/>
    <mergeCell ref="C483:C484"/>
    <mergeCell ref="D471:D472"/>
    <mergeCell ref="A733:E734"/>
    <mergeCell ref="E725:E726"/>
    <mergeCell ref="E503:E504"/>
    <mergeCell ref="E641:E642"/>
    <mergeCell ref="E633:E634"/>
    <mergeCell ref="E621:E622"/>
    <mergeCell ref="D613:D614"/>
    <mergeCell ref="E615:E616"/>
    <mergeCell ref="D615:D616"/>
    <mergeCell ref="D607:D608"/>
    <mergeCell ref="D565:D566"/>
    <mergeCell ref="D571:D572"/>
    <mergeCell ref="A591:A592"/>
    <mergeCell ref="A613:A614"/>
    <mergeCell ref="A619:A620"/>
    <mergeCell ref="A595:A596"/>
    <mergeCell ref="D513:D514"/>
    <mergeCell ref="C537:C538"/>
    <mergeCell ref="B539:B540"/>
    <mergeCell ref="A533:A534"/>
    <mergeCell ref="C535:C536"/>
    <mergeCell ref="B537:B538"/>
    <mergeCell ref="A717:A718"/>
    <mergeCell ref="D715:D716"/>
    <mergeCell ref="A631:A632"/>
    <mergeCell ref="C649:C650"/>
    <mergeCell ref="C645:C646"/>
    <mergeCell ref="A625:A626"/>
    <mergeCell ref="A731:A732"/>
    <mergeCell ref="A729:A730"/>
    <mergeCell ref="A719:A720"/>
    <mergeCell ref="A711:A712"/>
    <mergeCell ref="B731:B732"/>
    <mergeCell ref="C731:C732"/>
    <mergeCell ref="D731:D732"/>
    <mergeCell ref="B717:B718"/>
    <mergeCell ref="A549:A550"/>
    <mergeCell ref="D491:D492"/>
    <mergeCell ref="B501:B502"/>
    <mergeCell ref="C465:C466"/>
    <mergeCell ref="D501:D502"/>
    <mergeCell ref="C477:C478"/>
    <mergeCell ref="A659:A660"/>
    <mergeCell ref="C727:C728"/>
    <mergeCell ref="C643:C644"/>
    <mergeCell ref="D643:D644"/>
    <mergeCell ref="B639:B640"/>
    <mergeCell ref="C543:C544"/>
    <mergeCell ref="B513:B514"/>
    <mergeCell ref="C657:C658"/>
    <mergeCell ref="B665:B666"/>
    <mergeCell ref="C663:C664"/>
    <mergeCell ref="B653:B654"/>
    <mergeCell ref="B641:B642"/>
    <mergeCell ref="B635:B636"/>
    <mergeCell ref="B623:B624"/>
    <mergeCell ref="B649:B650"/>
    <mergeCell ref="D665:D666"/>
    <mergeCell ref="D667:D668"/>
    <mergeCell ref="B727:B728"/>
    <mergeCell ref="D729:D730"/>
    <mergeCell ref="A713:A714"/>
    <mergeCell ref="B729:B730"/>
    <mergeCell ref="B683:B684"/>
    <mergeCell ref="J669:J670"/>
    <mergeCell ref="C569:C570"/>
    <mergeCell ref="A481:A482"/>
    <mergeCell ref="B413:B414"/>
    <mergeCell ref="C495:C496"/>
    <mergeCell ref="C417:C418"/>
    <mergeCell ref="B417:B418"/>
    <mergeCell ref="A415:A416"/>
    <mergeCell ref="A227:A228"/>
    <mergeCell ref="J191:J192"/>
    <mergeCell ref="E199:E200"/>
    <mergeCell ref="E143:E144"/>
    <mergeCell ref="J187:J188"/>
    <mergeCell ref="J237:J238"/>
    <mergeCell ref="J239:J240"/>
    <mergeCell ref="E171:E172"/>
    <mergeCell ref="J183:J184"/>
    <mergeCell ref="J181:J182"/>
    <mergeCell ref="J169:J170"/>
    <mergeCell ref="C159:C160"/>
    <mergeCell ref="D159:D160"/>
    <mergeCell ref="E159:E160"/>
    <mergeCell ref="D163:D164"/>
    <mergeCell ref="D171:D172"/>
    <mergeCell ref="E145:E146"/>
    <mergeCell ref="E183:E184"/>
    <mergeCell ref="E195:E196"/>
    <mergeCell ref="J223:J224"/>
    <mergeCell ref="J235:J236"/>
    <mergeCell ref="C177:C178"/>
    <mergeCell ref="J171:J172"/>
    <mergeCell ref="J173:J174"/>
    <mergeCell ref="D169:D170"/>
    <mergeCell ref="C151:C152"/>
    <mergeCell ref="E173:E174"/>
    <mergeCell ref="A199:A200"/>
    <mergeCell ref="E239:E240"/>
    <mergeCell ref="E177:E178"/>
    <mergeCell ref="C593:C594"/>
    <mergeCell ref="E413:E414"/>
    <mergeCell ref="E481:E482"/>
    <mergeCell ref="J581:J582"/>
    <mergeCell ref="J597:J598"/>
    <mergeCell ref="J591:J592"/>
    <mergeCell ref="A593:A594"/>
    <mergeCell ref="J655:J656"/>
    <mergeCell ref="E655:E656"/>
    <mergeCell ref="A645:A646"/>
    <mergeCell ref="B681:B682"/>
    <mergeCell ref="C681:C682"/>
    <mergeCell ref="E665:E666"/>
    <mergeCell ref="J653:J654"/>
    <mergeCell ref="B657:B658"/>
    <mergeCell ref="C515:C516"/>
    <mergeCell ref="A569:A570"/>
    <mergeCell ref="C469:C470"/>
    <mergeCell ref="B461:B462"/>
    <mergeCell ref="A463:A464"/>
    <mergeCell ref="A513:A514"/>
    <mergeCell ref="D527:D528"/>
    <mergeCell ref="D463:D464"/>
    <mergeCell ref="A679:A680"/>
    <mergeCell ref="B465:B466"/>
    <mergeCell ref="B529:B530"/>
    <mergeCell ref="J665:J666"/>
    <mergeCell ref="C467:C468"/>
    <mergeCell ref="A641:A642"/>
    <mergeCell ref="D627:D628"/>
    <mergeCell ref="A665:A666"/>
    <mergeCell ref="B655:B656"/>
    <mergeCell ref="A661:A662"/>
    <mergeCell ref="B607:B608"/>
    <mergeCell ref="B625:B626"/>
    <mergeCell ref="A649:A650"/>
    <mergeCell ref="A601:A602"/>
    <mergeCell ref="A669:A670"/>
    <mergeCell ref="A663:A664"/>
    <mergeCell ref="C675:C676"/>
    <mergeCell ref="C633:C634"/>
    <mergeCell ref="A677:A678"/>
    <mergeCell ref="A681:A682"/>
    <mergeCell ref="E661:E662"/>
    <mergeCell ref="B643:B644"/>
    <mergeCell ref="A637:A638"/>
    <mergeCell ref="A627:A628"/>
    <mergeCell ref="B619:B620"/>
    <mergeCell ref="C619:C620"/>
    <mergeCell ref="D619:D620"/>
    <mergeCell ref="A609:A610"/>
    <mergeCell ref="C629:C630"/>
    <mergeCell ref="B631:B632"/>
    <mergeCell ref="B629:B630"/>
    <mergeCell ref="C613:C614"/>
    <mergeCell ref="C617:C618"/>
    <mergeCell ref="C601:C602"/>
    <mergeCell ref="A629:A630"/>
    <mergeCell ref="J659:J660"/>
    <mergeCell ref="C661:C662"/>
    <mergeCell ref="J657:J658"/>
    <mergeCell ref="J661:J662"/>
    <mergeCell ref="E657:E658"/>
    <mergeCell ref="B703:B704"/>
    <mergeCell ref="B701:B702"/>
    <mergeCell ref="B707:B708"/>
    <mergeCell ref="D657:D658"/>
    <mergeCell ref="J667:J668"/>
    <mergeCell ref="C699:C700"/>
    <mergeCell ref="D677:D678"/>
    <mergeCell ref="C689:C690"/>
    <mergeCell ref="C677:C678"/>
    <mergeCell ref="D661:D662"/>
    <mergeCell ref="D683:D684"/>
    <mergeCell ref="C679:C680"/>
    <mergeCell ref="B687:B688"/>
    <mergeCell ref="J681:J682"/>
    <mergeCell ref="J663:J664"/>
    <mergeCell ref="J679:J680"/>
    <mergeCell ref="C665:C666"/>
    <mergeCell ref="D671:D672"/>
    <mergeCell ref="D673:D674"/>
    <mergeCell ref="D659:D660"/>
    <mergeCell ref="B685:B686"/>
    <mergeCell ref="D687:D688"/>
    <mergeCell ref="E669:E670"/>
    <mergeCell ref="B661:B662"/>
    <mergeCell ref="E659:E660"/>
    <mergeCell ref="C683:C684"/>
    <mergeCell ref="C703:C704"/>
    <mergeCell ref="J729:J730"/>
    <mergeCell ref="D705:D706"/>
    <mergeCell ref="D703:D704"/>
    <mergeCell ref="B699:B700"/>
    <mergeCell ref="C701:C702"/>
    <mergeCell ref="C695:C696"/>
    <mergeCell ref="A721:A722"/>
    <mergeCell ref="C711:C712"/>
    <mergeCell ref="C693:C694"/>
    <mergeCell ref="D693:D694"/>
    <mergeCell ref="C715:C716"/>
    <mergeCell ref="J701:J702"/>
    <mergeCell ref="J707:J708"/>
    <mergeCell ref="J713:J714"/>
    <mergeCell ref="J715:J716"/>
    <mergeCell ref="J673:J674"/>
    <mergeCell ref="D675:D676"/>
    <mergeCell ref="C697:C698"/>
    <mergeCell ref="A703:A704"/>
    <mergeCell ref="A697:A698"/>
    <mergeCell ref="A707:A708"/>
    <mergeCell ref="C709:C710"/>
    <mergeCell ref="D709:D710"/>
    <mergeCell ref="A709:A710"/>
    <mergeCell ref="A701:A702"/>
    <mergeCell ref="J689:J690"/>
    <mergeCell ref="D689:D690"/>
    <mergeCell ref="E691:E692"/>
    <mergeCell ref="B695:B696"/>
    <mergeCell ref="A675:A676"/>
    <mergeCell ref="C691:C692"/>
    <mergeCell ref="J685:J686"/>
    <mergeCell ref="J717:J718"/>
    <mergeCell ref="J699:J700"/>
    <mergeCell ref="E723:E724"/>
    <mergeCell ref="J709:J710"/>
    <mergeCell ref="E711:E712"/>
    <mergeCell ref="E707:E708"/>
    <mergeCell ref="C707:C708"/>
    <mergeCell ref="C723:C724"/>
    <mergeCell ref="E693:E694"/>
    <mergeCell ref="E717:E718"/>
    <mergeCell ref="D697:D698"/>
    <mergeCell ref="D685:D686"/>
    <mergeCell ref="B697:B698"/>
    <mergeCell ref="E695:E696"/>
    <mergeCell ref="J695:J696"/>
    <mergeCell ref="B705:B706"/>
    <mergeCell ref="J711:J712"/>
    <mergeCell ref="B689:B690"/>
    <mergeCell ref="C687:C688"/>
    <mergeCell ref="D695:D696"/>
    <mergeCell ref="J693:J694"/>
    <mergeCell ref="J697:J698"/>
    <mergeCell ref="B723:B724"/>
    <mergeCell ref="J721:J722"/>
    <mergeCell ref="J691:J692"/>
    <mergeCell ref="J227:J228"/>
    <mergeCell ref="J219:J220"/>
    <mergeCell ref="A311:A312"/>
    <mergeCell ref="B329:B330"/>
    <mergeCell ref="A325:A326"/>
    <mergeCell ref="A309:A310"/>
    <mergeCell ref="B285:B286"/>
    <mergeCell ref="B303:B304"/>
    <mergeCell ref="E245:E246"/>
    <mergeCell ref="J603:J604"/>
    <mergeCell ref="J611:J612"/>
    <mergeCell ref="E619:E620"/>
    <mergeCell ref="J619:J620"/>
    <mergeCell ref="E627:E628"/>
    <mergeCell ref="J627:J628"/>
    <mergeCell ref="J677:J678"/>
    <mergeCell ref="J243:J244"/>
    <mergeCell ref="J233:J234"/>
    <mergeCell ref="J241:J242"/>
    <mergeCell ref="C305:C306"/>
    <mergeCell ref="J275:J276"/>
    <mergeCell ref="A259:A260"/>
    <mergeCell ref="A249:A250"/>
    <mergeCell ref="B271:B272"/>
    <mergeCell ref="B227:B228"/>
    <mergeCell ref="B251:B252"/>
    <mergeCell ref="A551:A552"/>
    <mergeCell ref="A615:A616"/>
    <mergeCell ref="A617:A618"/>
    <mergeCell ref="A633:A634"/>
    <mergeCell ref="A357:A358"/>
    <mergeCell ref="A643:A644"/>
    <mergeCell ref="J725:J726"/>
    <mergeCell ref="E715:E716"/>
    <mergeCell ref="C717:C718"/>
    <mergeCell ref="B693:B694"/>
    <mergeCell ref="J257:J258"/>
    <mergeCell ref="D141:D142"/>
    <mergeCell ref="O7:O8"/>
    <mergeCell ref="A251:A252"/>
    <mergeCell ref="A195:A196"/>
    <mergeCell ref="A203:A204"/>
    <mergeCell ref="A209:A210"/>
    <mergeCell ref="B211:B212"/>
    <mergeCell ref="A201:A202"/>
    <mergeCell ref="B205:B206"/>
    <mergeCell ref="B207:B208"/>
    <mergeCell ref="B237:B238"/>
    <mergeCell ref="C247:C248"/>
    <mergeCell ref="A223:A224"/>
    <mergeCell ref="D205:D206"/>
    <mergeCell ref="D227:D228"/>
    <mergeCell ref="C211:C212"/>
    <mergeCell ref="E201:E202"/>
    <mergeCell ref="J215:J216"/>
    <mergeCell ref="D199:D200"/>
    <mergeCell ref="J231:J232"/>
    <mergeCell ref="J179:J180"/>
    <mergeCell ref="J177:J178"/>
    <mergeCell ref="J195:J196"/>
    <mergeCell ref="J143:J144"/>
    <mergeCell ref="J209:J210"/>
    <mergeCell ref="J207:J208"/>
    <mergeCell ref="E133:E134"/>
    <mergeCell ref="D133:D134"/>
    <mergeCell ref="J199:J200"/>
    <mergeCell ref="E225:E226"/>
    <mergeCell ref="J193:J194"/>
    <mergeCell ref="J213:J214"/>
    <mergeCell ref="J263:J264"/>
    <mergeCell ref="J217:J218"/>
    <mergeCell ref="D245:D246"/>
    <mergeCell ref="J189:J190"/>
    <mergeCell ref="C217:C218"/>
    <mergeCell ref="D143:D144"/>
    <mergeCell ref="C149:C150"/>
    <mergeCell ref="D187:D188"/>
    <mergeCell ref="E207:E208"/>
    <mergeCell ref="E181:E182"/>
    <mergeCell ref="E151:E152"/>
    <mergeCell ref="D173:D174"/>
    <mergeCell ref="C221:C222"/>
    <mergeCell ref="J161:J162"/>
    <mergeCell ref="J211:J212"/>
    <mergeCell ref="D179:D180"/>
    <mergeCell ref="C183:C184"/>
    <mergeCell ref="D185:D186"/>
    <mergeCell ref="C191:C192"/>
    <mergeCell ref="C261:C262"/>
    <mergeCell ref="C193:C194"/>
    <mergeCell ref="D207:D208"/>
    <mergeCell ref="D167:D168"/>
    <mergeCell ref="D151:D152"/>
    <mergeCell ref="C147:C148"/>
    <mergeCell ref="D165:D166"/>
    <mergeCell ref="J145:J146"/>
    <mergeCell ref="B147:B148"/>
    <mergeCell ref="C145:C146"/>
    <mergeCell ref="D217:D218"/>
    <mergeCell ref="D149:D150"/>
    <mergeCell ref="D189:D190"/>
    <mergeCell ref="E149:E150"/>
    <mergeCell ref="E175:E176"/>
    <mergeCell ref="D213:D214"/>
    <mergeCell ref="B219:B220"/>
    <mergeCell ref="C195:C196"/>
    <mergeCell ref="D195:D196"/>
    <mergeCell ref="E191:E192"/>
    <mergeCell ref="D211:D212"/>
    <mergeCell ref="C203:C204"/>
    <mergeCell ref="E163:E164"/>
    <mergeCell ref="E189:E190"/>
    <mergeCell ref="B189:B190"/>
    <mergeCell ref="C171:C172"/>
    <mergeCell ref="C201:C202"/>
    <mergeCell ref="C209:C210"/>
    <mergeCell ref="D215:D216"/>
    <mergeCell ref="D201:D202"/>
    <mergeCell ref="D203:D204"/>
    <mergeCell ref="D193:D194"/>
    <mergeCell ref="D147:D148"/>
    <mergeCell ref="C165:C166"/>
    <mergeCell ref="A161:E162"/>
    <mergeCell ref="B155:B156"/>
    <mergeCell ref="D219:D220"/>
    <mergeCell ref="C219:C220"/>
    <mergeCell ref="A215:A216"/>
    <mergeCell ref="E187:E188"/>
    <mergeCell ref="B143:B144"/>
    <mergeCell ref="J159:J160"/>
    <mergeCell ref="J255:J256"/>
    <mergeCell ref="D249:D250"/>
    <mergeCell ref="D231:D232"/>
    <mergeCell ref="C239:C240"/>
    <mergeCell ref="E155:E156"/>
    <mergeCell ref="E185:E186"/>
    <mergeCell ref="C215:C216"/>
    <mergeCell ref="C205:C206"/>
    <mergeCell ref="D225:D226"/>
    <mergeCell ref="J203:J204"/>
    <mergeCell ref="J201:J202"/>
    <mergeCell ref="J153:J154"/>
    <mergeCell ref="J185:J186"/>
    <mergeCell ref="J229:J230"/>
    <mergeCell ref="J221:J222"/>
    <mergeCell ref="D177:D178"/>
    <mergeCell ref="D233:D234"/>
    <mergeCell ref="E165:E166"/>
    <mergeCell ref="E209:E210"/>
    <mergeCell ref="E203:E204"/>
    <mergeCell ref="J197:J198"/>
    <mergeCell ref="J253:J254"/>
    <mergeCell ref="J247:J248"/>
    <mergeCell ref="D247:D248"/>
    <mergeCell ref="J245:J246"/>
    <mergeCell ref="E147:E148"/>
    <mergeCell ref="E153:E154"/>
    <mergeCell ref="J167:J168"/>
    <mergeCell ref="E193:E194"/>
    <mergeCell ref="E221:E222"/>
    <mergeCell ref="B165:B166"/>
    <mergeCell ref="C155:C156"/>
    <mergeCell ref="D155:D156"/>
    <mergeCell ref="J165:J166"/>
    <mergeCell ref="J155:J156"/>
    <mergeCell ref="J163:J164"/>
    <mergeCell ref="J277:J278"/>
    <mergeCell ref="J225:J226"/>
    <mergeCell ref="A275:A276"/>
    <mergeCell ref="A267:A268"/>
    <mergeCell ref="A271:A272"/>
    <mergeCell ref="A269:A270"/>
    <mergeCell ref="B249:B250"/>
    <mergeCell ref="B213:B214"/>
    <mergeCell ref="C213:C214"/>
    <mergeCell ref="A277:A278"/>
    <mergeCell ref="E213:E214"/>
    <mergeCell ref="E233:E234"/>
    <mergeCell ref="E255:E256"/>
    <mergeCell ref="A265:A266"/>
    <mergeCell ref="D241:D242"/>
    <mergeCell ref="D269:D270"/>
    <mergeCell ref="B221:B222"/>
    <mergeCell ref="C253:C254"/>
    <mergeCell ref="J249:J250"/>
    <mergeCell ref="E261:E262"/>
    <mergeCell ref="C265:C266"/>
    <mergeCell ref="C263:C264"/>
    <mergeCell ref="D243:D244"/>
    <mergeCell ref="C257:C258"/>
    <mergeCell ref="E241:E242"/>
    <mergeCell ref="A263:A264"/>
    <mergeCell ref="A597:A598"/>
    <mergeCell ref="B493:B494"/>
    <mergeCell ref="C503:C504"/>
    <mergeCell ref="C531:C532"/>
    <mergeCell ref="B589:B590"/>
    <mergeCell ref="A589:A590"/>
    <mergeCell ref="A611:A612"/>
    <mergeCell ref="A577:A578"/>
    <mergeCell ref="A561:A562"/>
    <mergeCell ref="A559:A560"/>
    <mergeCell ref="C559:C560"/>
    <mergeCell ref="C509:C510"/>
    <mergeCell ref="A517:A518"/>
    <mergeCell ref="C497:C498"/>
    <mergeCell ref="C519:C520"/>
    <mergeCell ref="C565:C566"/>
    <mergeCell ref="A623:A624"/>
    <mergeCell ref="B509:B510"/>
    <mergeCell ref="A539:A540"/>
    <mergeCell ref="B615:B616"/>
    <mergeCell ref="A501:A502"/>
    <mergeCell ref="A507:A508"/>
    <mergeCell ref="B495:B496"/>
    <mergeCell ref="B573:B574"/>
    <mergeCell ref="A585:A586"/>
    <mergeCell ref="A541:A542"/>
    <mergeCell ref="B565:B566"/>
    <mergeCell ref="B577:B578"/>
    <mergeCell ref="C577:C578"/>
    <mergeCell ref="A493:A494"/>
    <mergeCell ref="B521:B522"/>
    <mergeCell ref="A505:A506"/>
    <mergeCell ref="J587:J588"/>
    <mergeCell ref="J585:J586"/>
    <mergeCell ref="J569:J570"/>
    <mergeCell ref="J623:J624"/>
    <mergeCell ref="E635:E636"/>
    <mergeCell ref="C647:C648"/>
    <mergeCell ref="D637:D638"/>
    <mergeCell ref="E349:E350"/>
    <mergeCell ref="E521:E522"/>
    <mergeCell ref="D351:D352"/>
    <mergeCell ref="C623:C624"/>
    <mergeCell ref="E639:E640"/>
    <mergeCell ref="E595:E596"/>
    <mergeCell ref="D621:D622"/>
    <mergeCell ref="C641:C642"/>
    <mergeCell ref="E647:E648"/>
    <mergeCell ref="J523:J524"/>
    <mergeCell ref="C361:C362"/>
    <mergeCell ref="J353:J354"/>
    <mergeCell ref="J557:J558"/>
    <mergeCell ref="J529:J530"/>
    <mergeCell ref="J545:J546"/>
    <mergeCell ref="E547:E548"/>
    <mergeCell ref="J553:J554"/>
    <mergeCell ref="C555:C556"/>
    <mergeCell ref="D545:D546"/>
    <mergeCell ref="D635:D636"/>
    <mergeCell ref="D641:D642"/>
    <mergeCell ref="C615:C616"/>
    <mergeCell ref="J567:J568"/>
    <mergeCell ref="E583:E584"/>
    <mergeCell ref="D567:D568"/>
    <mergeCell ref="J575:J576"/>
    <mergeCell ref="E731:E732"/>
    <mergeCell ref="J731:J732"/>
    <mergeCell ref="J735:J736"/>
    <mergeCell ref="J723:J724"/>
    <mergeCell ref="J719:J720"/>
    <mergeCell ref="E739:E740"/>
    <mergeCell ref="E651:E652"/>
    <mergeCell ref="E513:E514"/>
    <mergeCell ref="D699:D700"/>
    <mergeCell ref="J705:J706"/>
    <mergeCell ref="E713:E714"/>
    <mergeCell ref="E697:E698"/>
    <mergeCell ref="E667:E668"/>
    <mergeCell ref="D669:D670"/>
    <mergeCell ref="D721:D722"/>
    <mergeCell ref="D719:D720"/>
    <mergeCell ref="D727:D728"/>
    <mergeCell ref="D609:D610"/>
    <mergeCell ref="E605:E606"/>
    <mergeCell ref="D555:D556"/>
    <mergeCell ref="J559:J560"/>
    <mergeCell ref="D645:D646"/>
    <mergeCell ref="D547:D548"/>
    <mergeCell ref="E549:E550"/>
    <mergeCell ref="E625:E626"/>
    <mergeCell ref="D569:D570"/>
    <mergeCell ref="E679:E680"/>
    <mergeCell ref="E671:E672"/>
    <mergeCell ref="E585:E586"/>
    <mergeCell ref="D639:D640"/>
    <mergeCell ref="J651:J652"/>
    <mergeCell ref="C653:C654"/>
    <mergeCell ref="J647:J648"/>
    <mergeCell ref="D617:D618"/>
    <mergeCell ref="D623:D624"/>
    <mergeCell ref="E637:E638"/>
    <mergeCell ref="E631:E632"/>
    <mergeCell ref="D631:D632"/>
    <mergeCell ref="D629:D630"/>
    <mergeCell ref="C567:C568"/>
    <mergeCell ref="J607:J608"/>
    <mergeCell ref="J633:J634"/>
    <mergeCell ref="J641:J642"/>
    <mergeCell ref="J609:J610"/>
    <mergeCell ref="E609:E610"/>
    <mergeCell ref="C607:C608"/>
    <mergeCell ref="E645:E646"/>
    <mergeCell ref="J579:J580"/>
    <mergeCell ref="J593:J594"/>
    <mergeCell ref="J599:J600"/>
    <mergeCell ref="J589:J590"/>
    <mergeCell ref="J637:J638"/>
    <mergeCell ref="J595:J596"/>
    <mergeCell ref="J605:J606"/>
    <mergeCell ref="J617:J618"/>
    <mergeCell ref="J601:J602"/>
    <mergeCell ref="E629:E630"/>
    <mergeCell ref="E599:E600"/>
    <mergeCell ref="E613:E614"/>
    <mergeCell ref="E593:E594"/>
    <mergeCell ref="D605:D606"/>
    <mergeCell ref="J613:J614"/>
    <mergeCell ref="J639:J640"/>
    <mergeCell ref="D651:D652"/>
    <mergeCell ref="J643:J644"/>
    <mergeCell ref="J645:J646"/>
    <mergeCell ref="J621:J622"/>
    <mergeCell ref="J625:J626"/>
    <mergeCell ref="J629:J630"/>
    <mergeCell ref="J615:J616"/>
    <mergeCell ref="C631:C632"/>
    <mergeCell ref="D597:D598"/>
    <mergeCell ref="D595:D596"/>
    <mergeCell ref="B597:B598"/>
    <mergeCell ref="C627:C628"/>
    <mergeCell ref="B617:B618"/>
    <mergeCell ref="E611:E612"/>
    <mergeCell ref="B601:B602"/>
    <mergeCell ref="J631:J632"/>
    <mergeCell ref="E617:E618"/>
    <mergeCell ref="E643:E644"/>
    <mergeCell ref="B651:B652"/>
    <mergeCell ref="B645:B646"/>
    <mergeCell ref="C639:C640"/>
    <mergeCell ref="C625:C626"/>
    <mergeCell ref="B595:B596"/>
    <mergeCell ref="C595:C596"/>
    <mergeCell ref="J733:J734"/>
    <mergeCell ref="J583:J584"/>
    <mergeCell ref="J635:J636"/>
    <mergeCell ref="A603:E604"/>
    <mergeCell ref="A621:A622"/>
    <mergeCell ref="E653:E654"/>
    <mergeCell ref="A651:A652"/>
    <mergeCell ref="E721:E722"/>
    <mergeCell ref="D717:D718"/>
    <mergeCell ref="C729:C730"/>
    <mergeCell ref="C713:C714"/>
    <mergeCell ref="E703:E704"/>
    <mergeCell ref="E699:E700"/>
    <mergeCell ref="E719:E720"/>
    <mergeCell ref="E729:E730"/>
    <mergeCell ref="B663:B664"/>
    <mergeCell ref="C669:C670"/>
    <mergeCell ref="B669:B670"/>
    <mergeCell ref="D711:D712"/>
    <mergeCell ref="E709:E710"/>
    <mergeCell ref="E689:E690"/>
    <mergeCell ref="C667:C668"/>
    <mergeCell ref="D663:D664"/>
    <mergeCell ref="B719:B720"/>
    <mergeCell ref="D707:D708"/>
    <mergeCell ref="C721:C722"/>
    <mergeCell ref="A685:A686"/>
    <mergeCell ref="B679:B680"/>
    <mergeCell ref="C685:C686"/>
    <mergeCell ref="A725:A726"/>
    <mergeCell ref="B659:B660"/>
    <mergeCell ref="C659:C660"/>
    <mergeCell ref="E749:E750"/>
    <mergeCell ref="D741:D742"/>
    <mergeCell ref="C749:C750"/>
    <mergeCell ref="J745:J746"/>
    <mergeCell ref="J739:J740"/>
    <mergeCell ref="B671:B672"/>
    <mergeCell ref="B709:B710"/>
    <mergeCell ref="D701:D702"/>
    <mergeCell ref="C705:C706"/>
    <mergeCell ref="B715:B716"/>
    <mergeCell ref="D713:D714"/>
    <mergeCell ref="B721:B722"/>
    <mergeCell ref="B713:B714"/>
    <mergeCell ref="B675:B676"/>
    <mergeCell ref="B673:B674"/>
    <mergeCell ref="E705:E706"/>
    <mergeCell ref="E727:E728"/>
    <mergeCell ref="J727:J728"/>
    <mergeCell ref="J675:J676"/>
    <mergeCell ref="J671:J672"/>
    <mergeCell ref="E677:E678"/>
    <mergeCell ref="D679:D680"/>
    <mergeCell ref="E683:E684"/>
    <mergeCell ref="E701:E702"/>
    <mergeCell ref="C719:C720"/>
    <mergeCell ref="J687:J688"/>
    <mergeCell ref="J703:J704"/>
    <mergeCell ref="B677:B678"/>
    <mergeCell ref="C673:C674"/>
    <mergeCell ref="D681:D682"/>
    <mergeCell ref="E681:E682"/>
    <mergeCell ref="J683:J684"/>
    <mergeCell ref="A805:A806"/>
    <mergeCell ref="E805:E806"/>
    <mergeCell ref="J791:J792"/>
    <mergeCell ref="J809:J810"/>
    <mergeCell ref="A797:A798"/>
    <mergeCell ref="E751:E752"/>
    <mergeCell ref="A757:A758"/>
    <mergeCell ref="J765:J766"/>
    <mergeCell ref="C765:C766"/>
    <mergeCell ref="D765:D766"/>
    <mergeCell ref="E735:E736"/>
    <mergeCell ref="E741:E742"/>
    <mergeCell ref="D745:D746"/>
    <mergeCell ref="E747:E748"/>
    <mergeCell ref="E743:E744"/>
    <mergeCell ref="E759:E760"/>
    <mergeCell ref="E753:E754"/>
    <mergeCell ref="J757:J758"/>
    <mergeCell ref="J763:J764"/>
    <mergeCell ref="B755:B756"/>
    <mergeCell ref="C741:C742"/>
    <mergeCell ref="C747:C748"/>
    <mergeCell ref="D761:D762"/>
    <mergeCell ref="D753:D754"/>
    <mergeCell ref="C743:C744"/>
    <mergeCell ref="B745:B746"/>
    <mergeCell ref="J753:J754"/>
    <mergeCell ref="J747:J748"/>
    <mergeCell ref="D743:D744"/>
    <mergeCell ref="B751:B752"/>
    <mergeCell ref="C755:C756"/>
    <mergeCell ref="D755:D756"/>
    <mergeCell ref="C789:C790"/>
    <mergeCell ref="B787:B788"/>
    <mergeCell ref="C785:C786"/>
    <mergeCell ref="E783:E784"/>
    <mergeCell ref="B785:B786"/>
    <mergeCell ref="A811:E812"/>
    <mergeCell ref="J811:J812"/>
    <mergeCell ref="A803:A804"/>
    <mergeCell ref="J797:J798"/>
    <mergeCell ref="D799:D800"/>
    <mergeCell ref="E799:E800"/>
    <mergeCell ref="E801:E802"/>
    <mergeCell ref="C795:C796"/>
    <mergeCell ref="J807:J808"/>
    <mergeCell ref="A793:A794"/>
    <mergeCell ref="B791:B792"/>
    <mergeCell ref="A801:A802"/>
    <mergeCell ref="D793:D794"/>
    <mergeCell ref="E791:E792"/>
    <mergeCell ref="C803:C804"/>
    <mergeCell ref="D803:D804"/>
    <mergeCell ref="E803:E804"/>
    <mergeCell ref="D801:D802"/>
    <mergeCell ref="C791:C792"/>
    <mergeCell ref="D791:D792"/>
    <mergeCell ref="E795:E796"/>
    <mergeCell ref="C793:C794"/>
    <mergeCell ref="B795:B796"/>
    <mergeCell ref="A795:A796"/>
    <mergeCell ref="D795:D796"/>
    <mergeCell ref="A791:A792"/>
    <mergeCell ref="B793:B794"/>
    <mergeCell ref="C787:C788"/>
    <mergeCell ref="D779:D780"/>
    <mergeCell ref="A779:A780"/>
    <mergeCell ref="A765:A766"/>
    <mergeCell ref="B757:B758"/>
    <mergeCell ref="J787:J788"/>
    <mergeCell ref="J773:J774"/>
    <mergeCell ref="J781:J782"/>
    <mergeCell ref="D781:D782"/>
    <mergeCell ref="B767:B768"/>
    <mergeCell ref="J783:J784"/>
    <mergeCell ref="J771:J772"/>
    <mergeCell ref="J793:J794"/>
    <mergeCell ref="E793:E794"/>
    <mergeCell ref="A761:A762"/>
    <mergeCell ref="C759:C760"/>
    <mergeCell ref="D759:D760"/>
    <mergeCell ref="E757:E758"/>
    <mergeCell ref="C775:C776"/>
    <mergeCell ref="D775:D776"/>
    <mergeCell ref="A787:A788"/>
    <mergeCell ref="E789:E790"/>
    <mergeCell ref="A785:A786"/>
    <mergeCell ref="E785:E786"/>
    <mergeCell ref="D787:D788"/>
    <mergeCell ref="B777:B778"/>
    <mergeCell ref="B783:B784"/>
    <mergeCell ref="A773:A774"/>
    <mergeCell ref="E777:E778"/>
    <mergeCell ref="D777:D778"/>
    <mergeCell ref="B773:B774"/>
    <mergeCell ref="A789:A790"/>
    <mergeCell ref="A813:E814"/>
    <mergeCell ref="J813:J814"/>
    <mergeCell ref="C799:C800"/>
    <mergeCell ref="E809:E810"/>
    <mergeCell ref="J799:J800"/>
    <mergeCell ref="C801:C802"/>
    <mergeCell ref="B809:B810"/>
    <mergeCell ref="C809:C810"/>
    <mergeCell ref="B803:B804"/>
    <mergeCell ref="A809:A810"/>
    <mergeCell ref="A799:A800"/>
    <mergeCell ref="A781:A782"/>
    <mergeCell ref="A807:E808"/>
    <mergeCell ref="D809:D810"/>
    <mergeCell ref="B801:B802"/>
    <mergeCell ref="B799:B800"/>
    <mergeCell ref="J777:J778"/>
    <mergeCell ref="B781:B782"/>
    <mergeCell ref="E781:E782"/>
    <mergeCell ref="B805:B806"/>
    <mergeCell ref="C805:C806"/>
    <mergeCell ref="D805:D806"/>
    <mergeCell ref="D797:D798"/>
    <mergeCell ref="A783:A784"/>
    <mergeCell ref="B797:B798"/>
    <mergeCell ref="C797:C798"/>
    <mergeCell ref="E797:E798"/>
    <mergeCell ref="D789:D790"/>
    <mergeCell ref="B789:B790"/>
    <mergeCell ref="C779:C780"/>
    <mergeCell ref="E787:E788"/>
    <mergeCell ref="J789:J790"/>
    <mergeCell ref="A737:D738"/>
    <mergeCell ref="J751:J752"/>
    <mergeCell ref="D751:D752"/>
    <mergeCell ref="A777:A778"/>
    <mergeCell ref="B739:B740"/>
    <mergeCell ref="A747:A748"/>
    <mergeCell ref="A763:A764"/>
    <mergeCell ref="C757:C758"/>
    <mergeCell ref="C761:C762"/>
    <mergeCell ref="B779:B780"/>
    <mergeCell ref="A771:A772"/>
    <mergeCell ref="D757:D758"/>
    <mergeCell ref="A759:A760"/>
    <mergeCell ref="D767:D768"/>
    <mergeCell ref="E771:E772"/>
    <mergeCell ref="E767:E768"/>
    <mergeCell ref="E773:E774"/>
    <mergeCell ref="C767:C768"/>
    <mergeCell ref="A767:A768"/>
    <mergeCell ref="B741:B742"/>
    <mergeCell ref="B759:B760"/>
    <mergeCell ref="B747:B748"/>
    <mergeCell ref="D749:D750"/>
    <mergeCell ref="C751:C752"/>
    <mergeCell ref="C763:C764"/>
    <mergeCell ref="B749:B750"/>
    <mergeCell ref="B743:B744"/>
    <mergeCell ref="E745:E746"/>
    <mergeCell ref="J749:J750"/>
    <mergeCell ref="J779:J780"/>
    <mergeCell ref="E761:E762"/>
    <mergeCell ref="B761:B762"/>
    <mergeCell ref="A739:A740"/>
    <mergeCell ref="A753:A754"/>
    <mergeCell ref="B735:B736"/>
    <mergeCell ref="C745:C746"/>
    <mergeCell ref="C735:C736"/>
    <mergeCell ref="A745:A746"/>
    <mergeCell ref="D739:D740"/>
    <mergeCell ref="D747:D748"/>
    <mergeCell ref="D725:D726"/>
    <mergeCell ref="A751:A752"/>
    <mergeCell ref="A749:A750"/>
    <mergeCell ref="A687:A688"/>
    <mergeCell ref="A727:A728"/>
    <mergeCell ref="B711:B712"/>
    <mergeCell ref="C725:C726"/>
    <mergeCell ref="B725:B726"/>
    <mergeCell ref="A723:A724"/>
    <mergeCell ref="A699:A700"/>
    <mergeCell ref="A715:A716"/>
    <mergeCell ref="A693:A694"/>
    <mergeCell ref="A691:A692"/>
    <mergeCell ref="A689:A690"/>
    <mergeCell ref="A695:A696"/>
    <mergeCell ref="A705:A706"/>
    <mergeCell ref="D723:D724"/>
    <mergeCell ref="A743:A744"/>
    <mergeCell ref="A741:A742"/>
    <mergeCell ref="C753:C754"/>
    <mergeCell ref="B753:B754"/>
    <mergeCell ref="C739:C740"/>
    <mergeCell ref="D735:D736"/>
    <mergeCell ref="A735:A736"/>
    <mergeCell ref="C671:C672"/>
    <mergeCell ref="E687:E688"/>
    <mergeCell ref="A683:A684"/>
    <mergeCell ref="A673:A674"/>
    <mergeCell ref="E675:E676"/>
    <mergeCell ref="D599:D600"/>
    <mergeCell ref="D649:D650"/>
    <mergeCell ref="D655:D656"/>
    <mergeCell ref="A657:A658"/>
    <mergeCell ref="A655:A656"/>
    <mergeCell ref="A639:A640"/>
    <mergeCell ref="A635:A636"/>
    <mergeCell ref="E623:E624"/>
    <mergeCell ref="B633:B634"/>
    <mergeCell ref="B621:B622"/>
    <mergeCell ref="B637:B638"/>
    <mergeCell ref="C635:C636"/>
    <mergeCell ref="C621:C622"/>
    <mergeCell ref="C609:C610"/>
    <mergeCell ref="D633:D634"/>
    <mergeCell ref="D611:D612"/>
    <mergeCell ref="A599:A600"/>
    <mergeCell ref="B611:B612"/>
    <mergeCell ref="C611:C612"/>
    <mergeCell ref="B599:B600"/>
    <mergeCell ref="C599:C600"/>
    <mergeCell ref="B613:B614"/>
    <mergeCell ref="B627:B628"/>
    <mergeCell ref="D625:D626"/>
    <mergeCell ref="C637:C638"/>
    <mergeCell ref="E607:E608"/>
    <mergeCell ref="D601:D602"/>
    <mergeCell ref="A755:A756"/>
    <mergeCell ref="A775:A776"/>
    <mergeCell ref="B775:B776"/>
    <mergeCell ref="J775:J776"/>
    <mergeCell ref="J755:J756"/>
    <mergeCell ref="J761:J762"/>
    <mergeCell ref="J785:J786"/>
    <mergeCell ref="J769:J770"/>
    <mergeCell ref="C771:C772"/>
    <mergeCell ref="E779:E780"/>
    <mergeCell ref="C773:C774"/>
    <mergeCell ref="D773:D774"/>
    <mergeCell ref="C777:C778"/>
    <mergeCell ref="B771:B772"/>
    <mergeCell ref="D785:D786"/>
    <mergeCell ref="B763:B764"/>
    <mergeCell ref="D771:D772"/>
    <mergeCell ref="A769:E770"/>
    <mergeCell ref="D763:D764"/>
    <mergeCell ref="C783:C784"/>
    <mergeCell ref="B765:B766"/>
    <mergeCell ref="E765:E766"/>
    <mergeCell ref="E755:E756"/>
    <mergeCell ref="C781:C782"/>
    <mergeCell ref="D783:D784"/>
    <mergeCell ref="E775:E776"/>
    <mergeCell ref="E763:E764"/>
    <mergeCell ref="A671:A672"/>
    <mergeCell ref="B691:B692"/>
    <mergeCell ref="D691:D692"/>
    <mergeCell ref="E685:E686"/>
    <mergeCell ref="A313:A314"/>
    <mergeCell ref="J741:J742"/>
    <mergeCell ref="J737:J738"/>
    <mergeCell ref="J743:J744"/>
    <mergeCell ref="B387:B388"/>
    <mergeCell ref="E317:E318"/>
    <mergeCell ref="A279:A280"/>
    <mergeCell ref="C279:C280"/>
    <mergeCell ref="C289:C290"/>
    <mergeCell ref="D295:D296"/>
    <mergeCell ref="E279:E280"/>
    <mergeCell ref="E287:E288"/>
    <mergeCell ref="E289:E290"/>
    <mergeCell ref="E299:E300"/>
    <mergeCell ref="D287:D288"/>
    <mergeCell ref="C293:C294"/>
    <mergeCell ref="C287:C288"/>
    <mergeCell ref="D289:D290"/>
    <mergeCell ref="D343:D344"/>
    <mergeCell ref="B363:B364"/>
    <mergeCell ref="D367:D368"/>
    <mergeCell ref="D371:D372"/>
    <mergeCell ref="C365:C366"/>
    <mergeCell ref="D341:D342"/>
    <mergeCell ref="A321:A322"/>
    <mergeCell ref="A319:A320"/>
    <mergeCell ref="A299:A300"/>
    <mergeCell ref="B331:B332"/>
    <mergeCell ref="E275:E276"/>
    <mergeCell ref="A315:A316"/>
    <mergeCell ref="C331:C332"/>
    <mergeCell ref="A285:A286"/>
    <mergeCell ref="A293:A294"/>
    <mergeCell ref="A295:A296"/>
    <mergeCell ref="A303:A304"/>
    <mergeCell ref="C303:C304"/>
    <mergeCell ref="A287:A288"/>
    <mergeCell ref="A301:A302"/>
    <mergeCell ref="B259:B260"/>
    <mergeCell ref="A297:A298"/>
    <mergeCell ref="E217:E218"/>
    <mergeCell ref="B293:B294"/>
    <mergeCell ref="E303:E304"/>
    <mergeCell ref="D283:D284"/>
    <mergeCell ref="C299:C300"/>
    <mergeCell ref="C295:C296"/>
    <mergeCell ref="B281:B282"/>
    <mergeCell ref="B279:B280"/>
    <mergeCell ref="C273:C274"/>
    <mergeCell ref="E253:E254"/>
    <mergeCell ref="E231:E232"/>
    <mergeCell ref="E259:E260"/>
    <mergeCell ref="D253:D254"/>
    <mergeCell ref="D255:D256"/>
    <mergeCell ref="A235:A236"/>
    <mergeCell ref="A239:A240"/>
    <mergeCell ref="B245:B246"/>
    <mergeCell ref="B229:B230"/>
    <mergeCell ref="B225:B226"/>
    <mergeCell ref="B301:B302"/>
    <mergeCell ref="C317:C318"/>
    <mergeCell ref="C313:C314"/>
    <mergeCell ref="C311:C312"/>
    <mergeCell ref="B305:B306"/>
    <mergeCell ref="B265:B266"/>
    <mergeCell ref="B267:B268"/>
    <mergeCell ref="B283:B284"/>
    <mergeCell ref="C271:C272"/>
    <mergeCell ref="C281:C282"/>
    <mergeCell ref="B295:B296"/>
    <mergeCell ref="D325:D326"/>
    <mergeCell ref="B327:B328"/>
    <mergeCell ref="B297:B298"/>
    <mergeCell ref="C285:C286"/>
    <mergeCell ref="C275:C276"/>
    <mergeCell ref="B299:B300"/>
    <mergeCell ref="B321:B322"/>
    <mergeCell ref="D265:D266"/>
    <mergeCell ref="D323:D324"/>
    <mergeCell ref="C269:C270"/>
    <mergeCell ref="C283:C284"/>
    <mergeCell ref="B307:B308"/>
    <mergeCell ref="C307:C308"/>
    <mergeCell ref="C291:C292"/>
    <mergeCell ref="B323:B324"/>
    <mergeCell ref="B313:B314"/>
    <mergeCell ref="C325:C326"/>
    <mergeCell ref="B325:B326"/>
    <mergeCell ref="C301:C302"/>
    <mergeCell ref="D285:D286"/>
    <mergeCell ref="C267:C268"/>
    <mergeCell ref="D313:D314"/>
    <mergeCell ref="A289:A290"/>
    <mergeCell ref="D291:D292"/>
    <mergeCell ref="B311:B312"/>
    <mergeCell ref="B309:B310"/>
    <mergeCell ref="C315:C316"/>
    <mergeCell ref="C321:C322"/>
    <mergeCell ref="E319:E320"/>
    <mergeCell ref="B291:B292"/>
    <mergeCell ref="E297:E298"/>
    <mergeCell ref="C333:C334"/>
    <mergeCell ref="D299:D300"/>
    <mergeCell ref="C309:C310"/>
    <mergeCell ref="C277:C278"/>
    <mergeCell ref="B277:B278"/>
    <mergeCell ref="B239:B240"/>
    <mergeCell ref="C235:C236"/>
    <mergeCell ref="E265:E266"/>
    <mergeCell ref="E251:E252"/>
    <mergeCell ref="D301:D302"/>
    <mergeCell ref="E269:E270"/>
    <mergeCell ref="D273:D274"/>
    <mergeCell ref="B243:B244"/>
    <mergeCell ref="B241:B242"/>
    <mergeCell ref="B275:B276"/>
    <mergeCell ref="B263:B264"/>
    <mergeCell ref="E257:E258"/>
    <mergeCell ref="B269:B270"/>
    <mergeCell ref="B255:B256"/>
    <mergeCell ref="C255:C256"/>
    <mergeCell ref="B235:B236"/>
    <mergeCell ref="C245:C246"/>
    <mergeCell ref="B315:B316"/>
    <mergeCell ref="B257:B258"/>
    <mergeCell ref="E197:E198"/>
    <mergeCell ref="E223:E224"/>
    <mergeCell ref="E211:E212"/>
    <mergeCell ref="E227:E228"/>
    <mergeCell ref="A207:A208"/>
    <mergeCell ref="C185:C186"/>
    <mergeCell ref="D191:D192"/>
    <mergeCell ref="C223:C224"/>
    <mergeCell ref="C241:C242"/>
    <mergeCell ref="B183:B184"/>
    <mergeCell ref="D183:D184"/>
    <mergeCell ref="C233:C234"/>
    <mergeCell ref="E179:E180"/>
    <mergeCell ref="A217:A218"/>
    <mergeCell ref="B223:B224"/>
    <mergeCell ref="A241:A242"/>
    <mergeCell ref="A197:A198"/>
    <mergeCell ref="A237:A238"/>
    <mergeCell ref="E219:E220"/>
    <mergeCell ref="A243:A244"/>
    <mergeCell ref="B217:B218"/>
    <mergeCell ref="C207:C208"/>
    <mergeCell ref="C199:C200"/>
    <mergeCell ref="B201:B202"/>
    <mergeCell ref="C243:C244"/>
    <mergeCell ref="D223:D224"/>
    <mergeCell ref="B195:B196"/>
    <mergeCell ref="A211:A212"/>
    <mergeCell ref="A229:A230"/>
    <mergeCell ref="B191:B192"/>
    <mergeCell ref="C229:C230"/>
    <mergeCell ref="B163:B164"/>
    <mergeCell ref="D209:D210"/>
    <mergeCell ref="A283:A284"/>
    <mergeCell ref="E237:E238"/>
    <mergeCell ref="C179:C180"/>
    <mergeCell ref="A181:A182"/>
    <mergeCell ref="D257:D258"/>
    <mergeCell ref="E247:E248"/>
    <mergeCell ref="D263:D264"/>
    <mergeCell ref="D229:D230"/>
    <mergeCell ref="C225:C226"/>
    <mergeCell ref="C231:C232"/>
    <mergeCell ref="B233:B234"/>
    <mergeCell ref="A189:A190"/>
    <mergeCell ref="A187:A188"/>
    <mergeCell ref="A255:A256"/>
    <mergeCell ref="E243:E244"/>
    <mergeCell ref="B261:B262"/>
    <mergeCell ref="C259:C260"/>
    <mergeCell ref="A221:A222"/>
    <mergeCell ref="A247:A248"/>
    <mergeCell ref="B253:B254"/>
    <mergeCell ref="C227:C228"/>
    <mergeCell ref="A213:A214"/>
    <mergeCell ref="A257:A258"/>
    <mergeCell ref="B231:B232"/>
    <mergeCell ref="A233:A234"/>
    <mergeCell ref="A261:A262"/>
    <mergeCell ref="C251:C252"/>
    <mergeCell ref="B247:B248"/>
    <mergeCell ref="A253:A254"/>
    <mergeCell ref="A225:A226"/>
    <mergeCell ref="B167:B168"/>
    <mergeCell ref="D259:D260"/>
    <mergeCell ref="D239:D240"/>
    <mergeCell ref="D237:D238"/>
    <mergeCell ref="D197:D198"/>
    <mergeCell ref="A231:A232"/>
    <mergeCell ref="A219:A220"/>
    <mergeCell ref="B197:B198"/>
    <mergeCell ref="B181:B182"/>
    <mergeCell ref="D221:D222"/>
    <mergeCell ref="C197:C198"/>
    <mergeCell ref="B209:B210"/>
    <mergeCell ref="B199:B200"/>
    <mergeCell ref="B187:B188"/>
    <mergeCell ref="B185:B186"/>
    <mergeCell ref="A183:A184"/>
    <mergeCell ref="D235:D236"/>
    <mergeCell ref="A245:A246"/>
    <mergeCell ref="B175:B176"/>
    <mergeCell ref="C167:C168"/>
    <mergeCell ref="B171:B172"/>
    <mergeCell ref="A173:A174"/>
    <mergeCell ref="A177:A178"/>
    <mergeCell ref="B177:B178"/>
    <mergeCell ref="A193:A194"/>
    <mergeCell ref="C237:C238"/>
    <mergeCell ref="B179:B180"/>
    <mergeCell ref="B203:B204"/>
    <mergeCell ref="B215:B216"/>
    <mergeCell ref="A205:A206"/>
    <mergeCell ref="C187:C188"/>
    <mergeCell ref="C189:C190"/>
    <mergeCell ref="E135:E136"/>
    <mergeCell ref="C121:C122"/>
    <mergeCell ref="D121:D122"/>
    <mergeCell ref="B99:B100"/>
    <mergeCell ref="C111:C112"/>
    <mergeCell ref="C91:C92"/>
    <mergeCell ref="D101:D102"/>
    <mergeCell ref="E101:E102"/>
    <mergeCell ref="C135:C136"/>
    <mergeCell ref="A143:A144"/>
    <mergeCell ref="J175:J176"/>
    <mergeCell ref="A145:A146"/>
    <mergeCell ref="D145:D146"/>
    <mergeCell ref="E115:E116"/>
    <mergeCell ref="C119:C120"/>
    <mergeCell ref="D119:D120"/>
    <mergeCell ref="J99:J100"/>
    <mergeCell ref="J109:J110"/>
    <mergeCell ref="E111:E112"/>
    <mergeCell ref="J97:J98"/>
    <mergeCell ref="E121:E122"/>
    <mergeCell ref="A171:A172"/>
    <mergeCell ref="D175:D176"/>
    <mergeCell ref="A169:A170"/>
    <mergeCell ref="A163:A164"/>
    <mergeCell ref="A167:A168"/>
    <mergeCell ref="J141:J142"/>
    <mergeCell ref="J157:J158"/>
    <mergeCell ref="E139:E140"/>
    <mergeCell ref="A141:A142"/>
    <mergeCell ref="B137:B138"/>
    <mergeCell ref="B141:B142"/>
    <mergeCell ref="A157:E158"/>
    <mergeCell ref="A175:A176"/>
    <mergeCell ref="B145:B146"/>
    <mergeCell ref="J205:J206"/>
    <mergeCell ref="B173:B174"/>
    <mergeCell ref="E167:E168"/>
    <mergeCell ref="B169:B170"/>
    <mergeCell ref="D67:D68"/>
    <mergeCell ref="D91:D92"/>
    <mergeCell ref="E91:E92"/>
    <mergeCell ref="D97:D98"/>
    <mergeCell ref="D95:D96"/>
    <mergeCell ref="J125:J126"/>
    <mergeCell ref="J127:J128"/>
    <mergeCell ref="D125:D126"/>
    <mergeCell ref="C127:C128"/>
    <mergeCell ref="D127:D128"/>
    <mergeCell ref="E127:E128"/>
    <mergeCell ref="C123:C124"/>
    <mergeCell ref="D123:D124"/>
    <mergeCell ref="E123:E124"/>
    <mergeCell ref="J123:J124"/>
    <mergeCell ref="B125:B126"/>
    <mergeCell ref="J101:J102"/>
    <mergeCell ref="B121:B122"/>
    <mergeCell ref="A159:A160"/>
    <mergeCell ref="J89:J90"/>
    <mergeCell ref="J95:J96"/>
    <mergeCell ref="D113:D114"/>
    <mergeCell ref="E113:E114"/>
    <mergeCell ref="A79:A80"/>
    <mergeCell ref="C67:C68"/>
    <mergeCell ref="E119:E120"/>
    <mergeCell ref="D111:D112"/>
    <mergeCell ref="B25:B26"/>
    <mergeCell ref="B21:B22"/>
    <mergeCell ref="B67:B68"/>
    <mergeCell ref="B57:B58"/>
    <mergeCell ref="E103:E104"/>
    <mergeCell ref="B115:B116"/>
    <mergeCell ref="C115:C116"/>
    <mergeCell ref="C53:C54"/>
    <mergeCell ref="D53:D54"/>
    <mergeCell ref="C55:C56"/>
    <mergeCell ref="E93:E94"/>
    <mergeCell ref="D89:D90"/>
    <mergeCell ref="C99:C100"/>
    <mergeCell ref="D99:D100"/>
    <mergeCell ref="E97:E98"/>
    <mergeCell ref="D63:D64"/>
    <mergeCell ref="C57:C58"/>
    <mergeCell ref="E95:E96"/>
    <mergeCell ref="E109:E110"/>
    <mergeCell ref="B119:B120"/>
    <mergeCell ref="E43:E44"/>
    <mergeCell ref="C61:C62"/>
    <mergeCell ref="D55:D56"/>
    <mergeCell ref="E107:E108"/>
    <mergeCell ref="E63:E64"/>
    <mergeCell ref="E99:E100"/>
    <mergeCell ref="D107:D108"/>
    <mergeCell ref="E105:E106"/>
    <mergeCell ref="B53:B54"/>
    <mergeCell ref="C87:C88"/>
    <mergeCell ref="A41:A42"/>
    <mergeCell ref="A29:A30"/>
    <mergeCell ref="B87:B88"/>
    <mergeCell ref="E17:E18"/>
    <mergeCell ref="J151:J152"/>
    <mergeCell ref="J29:J30"/>
    <mergeCell ref="C113:C114"/>
    <mergeCell ref="J53:J54"/>
    <mergeCell ref="J57:J58"/>
    <mergeCell ref="D57:D58"/>
    <mergeCell ref="E55:E56"/>
    <mergeCell ref="E65:E66"/>
    <mergeCell ref="E67:E68"/>
    <mergeCell ref="B33:B34"/>
    <mergeCell ref="C33:C34"/>
    <mergeCell ref="B47:B48"/>
    <mergeCell ref="C47:C48"/>
    <mergeCell ref="E75:E76"/>
    <mergeCell ref="E73:E74"/>
    <mergeCell ref="E71:E72"/>
    <mergeCell ref="E83:E84"/>
    <mergeCell ref="D93:D94"/>
    <mergeCell ref="J37:J38"/>
    <mergeCell ref="J41:J42"/>
    <mergeCell ref="J43:J44"/>
    <mergeCell ref="E57:E58"/>
    <mergeCell ref="E45:E46"/>
    <mergeCell ref="D61:D62"/>
    <mergeCell ref="D59:D60"/>
    <mergeCell ref="D37:D38"/>
    <mergeCell ref="E37:E38"/>
    <mergeCell ref="E39:E40"/>
    <mergeCell ref="E7:E8"/>
    <mergeCell ref="B13:B14"/>
    <mergeCell ref="E15:E16"/>
    <mergeCell ref="C15:C16"/>
    <mergeCell ref="B17:B18"/>
    <mergeCell ref="D19:D20"/>
    <mergeCell ref="C23:C24"/>
    <mergeCell ref="E23:E24"/>
    <mergeCell ref="D51:D52"/>
    <mergeCell ref="E41:E42"/>
    <mergeCell ref="E49:E50"/>
    <mergeCell ref="E51:E52"/>
    <mergeCell ref="D29:D30"/>
    <mergeCell ref="E29:E30"/>
    <mergeCell ref="C37:C38"/>
    <mergeCell ref="D45:D46"/>
    <mergeCell ref="D33:D34"/>
    <mergeCell ref="B35:B36"/>
    <mergeCell ref="C35:C36"/>
    <mergeCell ref="D35:D36"/>
    <mergeCell ref="E35:E36"/>
    <mergeCell ref="D43:D44"/>
    <mergeCell ref="B15:B16"/>
    <mergeCell ref="C39:C40"/>
    <mergeCell ref="B41:B42"/>
    <mergeCell ref="D41:D42"/>
    <mergeCell ref="B23:B24"/>
    <mergeCell ref="B19:B20"/>
    <mergeCell ref="B29:B30"/>
    <mergeCell ref="D49:D50"/>
    <mergeCell ref="J25:J26"/>
    <mergeCell ref="A15:A16"/>
    <mergeCell ref="A23:A24"/>
    <mergeCell ref="C21:C22"/>
    <mergeCell ref="A9:A10"/>
    <mergeCell ref="J17:J18"/>
    <mergeCell ref="J23:J24"/>
    <mergeCell ref="E19:E20"/>
    <mergeCell ref="C13:C14"/>
    <mergeCell ref="D7:D8"/>
    <mergeCell ref="D17:D18"/>
    <mergeCell ref="A17:A18"/>
    <mergeCell ref="C17:C18"/>
    <mergeCell ref="A27:A28"/>
    <mergeCell ref="D9:D10"/>
    <mergeCell ref="A13:A14"/>
    <mergeCell ref="J7:K8"/>
    <mergeCell ref="B9:B10"/>
    <mergeCell ref="E27:E28"/>
    <mergeCell ref="D27:D28"/>
    <mergeCell ref="E25:E26"/>
    <mergeCell ref="C25:C26"/>
    <mergeCell ref="D25:D26"/>
    <mergeCell ref="C19:C20"/>
    <mergeCell ref="D23:D24"/>
    <mergeCell ref="C27:C28"/>
    <mergeCell ref="B27:B28"/>
    <mergeCell ref="A19:A20"/>
    <mergeCell ref="A25:A26"/>
    <mergeCell ref="A21:A22"/>
    <mergeCell ref="C7:C8"/>
    <mergeCell ref="E9:E10"/>
    <mergeCell ref="J1:K1"/>
    <mergeCell ref="E5:G5"/>
    <mergeCell ref="J27:J28"/>
    <mergeCell ref="J11:J12"/>
    <mergeCell ref="A11:E12"/>
    <mergeCell ref="J21:J22"/>
    <mergeCell ref="D15:D16"/>
    <mergeCell ref="D21:D22"/>
    <mergeCell ref="E21:E22"/>
    <mergeCell ref="D13:D14"/>
    <mergeCell ref="J9:J10"/>
    <mergeCell ref="E13:E14"/>
    <mergeCell ref="J15:J16"/>
    <mergeCell ref="C9:C10"/>
    <mergeCell ref="J13:J14"/>
    <mergeCell ref="J19:J20"/>
    <mergeCell ref="A55:A56"/>
    <mergeCell ref="C29:C30"/>
    <mergeCell ref="A39:A40"/>
    <mergeCell ref="A33:A34"/>
    <mergeCell ref="A37:A38"/>
    <mergeCell ref="A35:A36"/>
    <mergeCell ref="A47:A48"/>
    <mergeCell ref="A43:A44"/>
    <mergeCell ref="A45:A46"/>
    <mergeCell ref="A53:A54"/>
    <mergeCell ref="C45:C46"/>
    <mergeCell ref="A49:A50"/>
    <mergeCell ref="B43:B44"/>
    <mergeCell ref="B37:B38"/>
    <mergeCell ref="C49:C50"/>
    <mergeCell ref="J45:J46"/>
    <mergeCell ref="J51:J52"/>
    <mergeCell ref="C77:C78"/>
    <mergeCell ref="C59:C60"/>
    <mergeCell ref="C65:C66"/>
    <mergeCell ref="E53:E54"/>
    <mergeCell ref="D87:D88"/>
    <mergeCell ref="D69:D70"/>
    <mergeCell ref="A61:A62"/>
    <mergeCell ref="A57:A58"/>
    <mergeCell ref="A75:A76"/>
    <mergeCell ref="E61:E62"/>
    <mergeCell ref="C69:C70"/>
    <mergeCell ref="J87:J88"/>
    <mergeCell ref="C81:C82"/>
    <mergeCell ref="D81:D82"/>
    <mergeCell ref="E81:E82"/>
    <mergeCell ref="D79:D80"/>
    <mergeCell ref="D85:D86"/>
    <mergeCell ref="E59:E60"/>
    <mergeCell ref="C71:C72"/>
    <mergeCell ref="D71:D72"/>
    <mergeCell ref="C73:C74"/>
    <mergeCell ref="D73:D74"/>
    <mergeCell ref="D77:D78"/>
    <mergeCell ref="J59:J60"/>
    <mergeCell ref="D65:D66"/>
    <mergeCell ref="A73:A74"/>
    <mergeCell ref="A85:A86"/>
    <mergeCell ref="D83:D84"/>
    <mergeCell ref="E79:E80"/>
    <mergeCell ref="B61:B62"/>
    <mergeCell ref="B75:B76"/>
    <mergeCell ref="B89:B90"/>
    <mergeCell ref="B85:B86"/>
    <mergeCell ref="A71:A72"/>
    <mergeCell ref="B69:B70"/>
    <mergeCell ref="C101:C102"/>
    <mergeCell ref="D75:D76"/>
    <mergeCell ref="B77:B78"/>
    <mergeCell ref="E85:E86"/>
    <mergeCell ref="A93:A94"/>
    <mergeCell ref="B97:B98"/>
    <mergeCell ref="C89:C90"/>
    <mergeCell ref="C93:C94"/>
    <mergeCell ref="A89:A90"/>
    <mergeCell ref="B65:B66"/>
    <mergeCell ref="A67:A68"/>
    <mergeCell ref="B71:B72"/>
    <mergeCell ref="A83:A84"/>
    <mergeCell ref="A81:A82"/>
    <mergeCell ref="B73:B74"/>
    <mergeCell ref="A113:A114"/>
    <mergeCell ref="B113:B114"/>
    <mergeCell ref="A59:A60"/>
    <mergeCell ref="C83:C84"/>
    <mergeCell ref="B83:B84"/>
    <mergeCell ref="C75:C76"/>
    <mergeCell ref="C63:C64"/>
    <mergeCell ref="B63:B64"/>
    <mergeCell ref="B59:B60"/>
    <mergeCell ref="C79:C80"/>
    <mergeCell ref="A65:A66"/>
    <mergeCell ref="A101:A102"/>
    <mergeCell ref="B101:B102"/>
    <mergeCell ref="A107:A108"/>
    <mergeCell ref="B107:B108"/>
    <mergeCell ref="C107:C108"/>
    <mergeCell ref="A111:A112"/>
    <mergeCell ref="B79:B80"/>
    <mergeCell ref="A99:A100"/>
    <mergeCell ref="A87:A88"/>
    <mergeCell ref="A109:A110"/>
    <mergeCell ref="C95:C96"/>
    <mergeCell ref="B103:B104"/>
    <mergeCell ref="C103:C104"/>
    <mergeCell ref="A103:A104"/>
    <mergeCell ref="A63:A64"/>
    <mergeCell ref="A77:A78"/>
    <mergeCell ref="C97:C98"/>
    <mergeCell ref="A95:A96"/>
    <mergeCell ref="B93:B94"/>
    <mergeCell ref="B91:B92"/>
    <mergeCell ref="C85:C86"/>
    <mergeCell ref="D137:D138"/>
    <mergeCell ref="C133:C134"/>
    <mergeCell ref="C143:C144"/>
    <mergeCell ref="C129:C130"/>
    <mergeCell ref="E129:E130"/>
    <mergeCell ref="B95:B96"/>
    <mergeCell ref="A185:A186"/>
    <mergeCell ref="A115:A116"/>
    <mergeCell ref="B135:B136"/>
    <mergeCell ref="A121:A122"/>
    <mergeCell ref="A139:A140"/>
    <mergeCell ref="B139:B140"/>
    <mergeCell ref="A129:A130"/>
    <mergeCell ref="B129:B130"/>
    <mergeCell ref="A135:A136"/>
    <mergeCell ref="B131:B132"/>
    <mergeCell ref="E125:E126"/>
    <mergeCell ref="E131:E132"/>
    <mergeCell ref="C141:C142"/>
    <mergeCell ref="A137:A138"/>
    <mergeCell ref="D131:D132"/>
    <mergeCell ref="A125:A126"/>
    <mergeCell ref="B127:B128"/>
    <mergeCell ref="E137:E138"/>
    <mergeCell ref="A127:A128"/>
    <mergeCell ref="E141:E142"/>
    <mergeCell ref="C139:C140"/>
    <mergeCell ref="C131:C132"/>
    <mergeCell ref="A105:A106"/>
    <mergeCell ref="B105:B106"/>
    <mergeCell ref="C105:C106"/>
    <mergeCell ref="D105:D106"/>
    <mergeCell ref="E215:E216"/>
    <mergeCell ref="A147:A148"/>
    <mergeCell ref="C175:C176"/>
    <mergeCell ref="A149:A150"/>
    <mergeCell ref="A151:A152"/>
    <mergeCell ref="B151:B152"/>
    <mergeCell ref="B149:B150"/>
    <mergeCell ref="D181:D182"/>
    <mergeCell ref="C181:C182"/>
    <mergeCell ref="A179:A180"/>
    <mergeCell ref="E235:E236"/>
    <mergeCell ref="A119:A120"/>
    <mergeCell ref="A155:A156"/>
    <mergeCell ref="A153:A154"/>
    <mergeCell ref="B153:B154"/>
    <mergeCell ref="C169:C170"/>
    <mergeCell ref="A123:A124"/>
    <mergeCell ref="B123:B124"/>
    <mergeCell ref="A165:A166"/>
    <mergeCell ref="A133:A134"/>
    <mergeCell ref="B133:B134"/>
    <mergeCell ref="D135:D136"/>
    <mergeCell ref="C137:C138"/>
    <mergeCell ref="D139:D140"/>
    <mergeCell ref="C125:C126"/>
    <mergeCell ref="B193:B194"/>
    <mergeCell ref="B159:B160"/>
    <mergeCell ref="C153:C154"/>
    <mergeCell ref="D153:D154"/>
    <mergeCell ref="C163:C164"/>
    <mergeCell ref="A131:A132"/>
    <mergeCell ref="D129:D130"/>
    <mergeCell ref="J283:J284"/>
    <mergeCell ref="E263:E264"/>
    <mergeCell ref="E267:E268"/>
    <mergeCell ref="D261:D262"/>
    <mergeCell ref="J279:J280"/>
    <mergeCell ref="J281:J282"/>
    <mergeCell ref="E283:E284"/>
    <mergeCell ref="J273:J274"/>
    <mergeCell ref="D271:D272"/>
    <mergeCell ref="E271:E272"/>
    <mergeCell ref="J323:J324"/>
    <mergeCell ref="J357:J358"/>
    <mergeCell ref="J267:J268"/>
    <mergeCell ref="J269:J270"/>
    <mergeCell ref="D319:D320"/>
    <mergeCell ref="J265:J266"/>
    <mergeCell ref="E277:E278"/>
    <mergeCell ref="D277:D278"/>
    <mergeCell ref="D275:D276"/>
    <mergeCell ref="J285:J286"/>
    <mergeCell ref="D281:D282"/>
    <mergeCell ref="D279:D280"/>
    <mergeCell ref="E281:E282"/>
    <mergeCell ref="J321:J322"/>
    <mergeCell ref="J303:J304"/>
    <mergeCell ref="J293:J294"/>
    <mergeCell ref="J311:J312"/>
    <mergeCell ref="J319:J320"/>
    <mergeCell ref="D321:D322"/>
    <mergeCell ref="J299:J300"/>
    <mergeCell ref="J307:J308"/>
    <mergeCell ref="E323:E324"/>
    <mergeCell ref="E321:E322"/>
    <mergeCell ref="J329:J330"/>
    <mergeCell ref="D309:D310"/>
    <mergeCell ref="D305:D306"/>
    <mergeCell ref="D293:D294"/>
    <mergeCell ref="J337:J338"/>
    <mergeCell ref="E313:E314"/>
    <mergeCell ref="E329:E330"/>
    <mergeCell ref="E325:E326"/>
    <mergeCell ref="E307:E308"/>
    <mergeCell ref="D307:D308"/>
    <mergeCell ref="D337:D338"/>
    <mergeCell ref="D317:D318"/>
    <mergeCell ref="D329:D330"/>
    <mergeCell ref="J325:J326"/>
    <mergeCell ref="E301:E302"/>
    <mergeCell ref="D331:D332"/>
    <mergeCell ref="D333:D334"/>
    <mergeCell ref="J335:J336"/>
    <mergeCell ref="J327:J328"/>
    <mergeCell ref="E305:E306"/>
    <mergeCell ref="J333:J334"/>
    <mergeCell ref="J317:J318"/>
    <mergeCell ref="D315:D316"/>
    <mergeCell ref="E309:E310"/>
    <mergeCell ref="E327:E328"/>
    <mergeCell ref="E311:E312"/>
    <mergeCell ref="E337:E338"/>
    <mergeCell ref="E315:E316"/>
    <mergeCell ref="D297:D298"/>
    <mergeCell ref="J555:J556"/>
    <mergeCell ref="C571:C572"/>
    <mergeCell ref="J561:J562"/>
    <mergeCell ref="A567:A568"/>
    <mergeCell ref="B545:B546"/>
    <mergeCell ref="B567:B568"/>
    <mergeCell ref="B563:B564"/>
    <mergeCell ref="E573:E574"/>
    <mergeCell ref="E553:E554"/>
    <mergeCell ref="D559:D560"/>
    <mergeCell ref="E551:E552"/>
    <mergeCell ref="C521:C522"/>
    <mergeCell ref="A557:A558"/>
    <mergeCell ref="E529:E530"/>
    <mergeCell ref="A531:A532"/>
    <mergeCell ref="C573:C574"/>
    <mergeCell ref="B569:B570"/>
    <mergeCell ref="C563:C564"/>
    <mergeCell ref="J571:J572"/>
    <mergeCell ref="J527:J528"/>
    <mergeCell ref="B557:B558"/>
    <mergeCell ref="D553:D554"/>
    <mergeCell ref="B555:B556"/>
    <mergeCell ref="J573:J574"/>
    <mergeCell ref="J549:J550"/>
    <mergeCell ref="J547:J548"/>
    <mergeCell ref="D573:D574"/>
    <mergeCell ref="J565:J566"/>
    <mergeCell ref="J543:J544"/>
    <mergeCell ref="J521:J522"/>
    <mergeCell ref="J563:J564"/>
    <mergeCell ref="B559:B560"/>
    <mergeCell ref="J287:J288"/>
    <mergeCell ref="J315:J316"/>
    <mergeCell ref="J291:J292"/>
    <mergeCell ref="E295:E296"/>
    <mergeCell ref="J305:J306"/>
    <mergeCell ref="J309:J310"/>
    <mergeCell ref="J301:J302"/>
    <mergeCell ref="D303:D304"/>
    <mergeCell ref="J381:J382"/>
    <mergeCell ref="C377:C378"/>
    <mergeCell ref="C349:C350"/>
    <mergeCell ref="J313:J314"/>
    <mergeCell ref="E291:E292"/>
    <mergeCell ref="D311:D312"/>
    <mergeCell ref="J375:J376"/>
    <mergeCell ref="E363:E364"/>
    <mergeCell ref="E575:E576"/>
    <mergeCell ref="D575:D576"/>
    <mergeCell ref="C575:C576"/>
    <mergeCell ref="D551:D552"/>
    <mergeCell ref="D541:D542"/>
    <mergeCell ref="D535:D536"/>
    <mergeCell ref="E565:E566"/>
    <mergeCell ref="C533:C534"/>
    <mergeCell ref="E519:E520"/>
    <mergeCell ref="E523:E524"/>
    <mergeCell ref="E367:E368"/>
    <mergeCell ref="E355:E356"/>
    <mergeCell ref="J331:J332"/>
    <mergeCell ref="J359:J360"/>
    <mergeCell ref="E341:E342"/>
    <mergeCell ref="E293:E294"/>
    <mergeCell ref="E591:E592"/>
    <mergeCell ref="E579:E580"/>
    <mergeCell ref="A607:A608"/>
    <mergeCell ref="B591:B592"/>
    <mergeCell ref="D587:D588"/>
    <mergeCell ref="C587:C588"/>
    <mergeCell ref="B581:B582"/>
    <mergeCell ref="C583:C584"/>
    <mergeCell ref="C591:C592"/>
    <mergeCell ref="D589:D590"/>
    <mergeCell ref="B609:B610"/>
    <mergeCell ref="C589:C590"/>
    <mergeCell ref="C597:C598"/>
    <mergeCell ref="A583:A584"/>
    <mergeCell ref="B587:B588"/>
    <mergeCell ref="B583:B584"/>
    <mergeCell ref="E597:E598"/>
    <mergeCell ref="E589:E590"/>
    <mergeCell ref="E601:E602"/>
    <mergeCell ref="C605:C606"/>
    <mergeCell ref="D581:D582"/>
    <mergeCell ref="A605:A606"/>
    <mergeCell ref="D591:D592"/>
    <mergeCell ref="D585:D586"/>
    <mergeCell ref="B605:B606"/>
    <mergeCell ref="D583:D584"/>
    <mergeCell ref="C585:C586"/>
    <mergeCell ref="B593:B594"/>
    <mergeCell ref="D593:D594"/>
    <mergeCell ref="E587:E588"/>
    <mergeCell ref="A581:A582"/>
    <mergeCell ref="A587:A588"/>
    <mergeCell ref="B553:B554"/>
    <mergeCell ref="C547:C548"/>
    <mergeCell ref="E531:E532"/>
    <mergeCell ref="B549:B550"/>
    <mergeCell ref="B579:B580"/>
    <mergeCell ref="A579:A580"/>
    <mergeCell ref="E581:E582"/>
    <mergeCell ref="E555:E556"/>
    <mergeCell ref="E559:E560"/>
    <mergeCell ref="B585:B586"/>
    <mergeCell ref="A571:A572"/>
    <mergeCell ref="E563:E564"/>
    <mergeCell ref="C581:C582"/>
    <mergeCell ref="D561:D562"/>
    <mergeCell ref="D539:D540"/>
    <mergeCell ref="E571:E572"/>
    <mergeCell ref="C579:C580"/>
    <mergeCell ref="B575:B576"/>
    <mergeCell ref="D563:D564"/>
    <mergeCell ref="C553:C554"/>
    <mergeCell ref="C545:C546"/>
    <mergeCell ref="D557:D558"/>
    <mergeCell ref="B547:B548"/>
    <mergeCell ref="D579:D580"/>
    <mergeCell ref="C551:C552"/>
    <mergeCell ref="A573:A574"/>
    <mergeCell ref="A565:A566"/>
    <mergeCell ref="B551:B552"/>
    <mergeCell ref="D577:D578"/>
    <mergeCell ref="A545:A546"/>
    <mergeCell ref="C549:C550"/>
    <mergeCell ref="E577:E578"/>
    <mergeCell ref="E561:E562"/>
    <mergeCell ref="E569:E570"/>
    <mergeCell ref="D549:D550"/>
    <mergeCell ref="B571:B572"/>
    <mergeCell ref="A575:A576"/>
    <mergeCell ref="C499:C500"/>
    <mergeCell ref="B517:B518"/>
    <mergeCell ref="B541:B542"/>
    <mergeCell ref="D511:D512"/>
    <mergeCell ref="A543:A544"/>
    <mergeCell ref="D523:D524"/>
    <mergeCell ref="A537:A538"/>
    <mergeCell ref="B535:B536"/>
    <mergeCell ref="B515:B516"/>
    <mergeCell ref="D543:D544"/>
    <mergeCell ref="B527:B528"/>
    <mergeCell ref="A523:A524"/>
    <mergeCell ref="E543:E544"/>
    <mergeCell ref="A511:A512"/>
    <mergeCell ref="B511:B512"/>
    <mergeCell ref="A521:A522"/>
    <mergeCell ref="C529:C530"/>
    <mergeCell ref="D503:D504"/>
    <mergeCell ref="A519:A520"/>
    <mergeCell ref="E567:E568"/>
    <mergeCell ref="C561:C562"/>
    <mergeCell ref="C539:C540"/>
    <mergeCell ref="B561:B562"/>
    <mergeCell ref="C517:C518"/>
    <mergeCell ref="E533:E534"/>
    <mergeCell ref="D537:D538"/>
    <mergeCell ref="E501:E502"/>
    <mergeCell ref="J503:J504"/>
    <mergeCell ref="D515:D516"/>
    <mergeCell ref="D533:D534"/>
    <mergeCell ref="C523:C524"/>
    <mergeCell ref="C505:C506"/>
    <mergeCell ref="E511:E512"/>
    <mergeCell ref="D507:D508"/>
    <mergeCell ref="J525:J526"/>
    <mergeCell ref="E509:E510"/>
    <mergeCell ref="D519:D520"/>
    <mergeCell ref="C511:C512"/>
    <mergeCell ref="J531:J532"/>
    <mergeCell ref="D529:D530"/>
    <mergeCell ref="J537:J538"/>
    <mergeCell ref="E517:E518"/>
    <mergeCell ref="E541:E542"/>
    <mergeCell ref="A525:E526"/>
    <mergeCell ref="E527:E528"/>
    <mergeCell ref="B523:B524"/>
    <mergeCell ref="D509:D510"/>
    <mergeCell ref="A509:A510"/>
    <mergeCell ref="E507:E508"/>
    <mergeCell ref="B507:B508"/>
    <mergeCell ref="J517:J518"/>
    <mergeCell ref="B533:B534"/>
    <mergeCell ref="B531:B532"/>
    <mergeCell ref="A515:A516"/>
    <mergeCell ref="C513:C514"/>
    <mergeCell ref="J513:J514"/>
    <mergeCell ref="J515:J516"/>
    <mergeCell ref="E505:E506"/>
    <mergeCell ref="B505:B506"/>
    <mergeCell ref="A535:A536"/>
    <mergeCell ref="E545:E546"/>
    <mergeCell ref="J539:J540"/>
    <mergeCell ref="B519:B520"/>
    <mergeCell ref="A503:A504"/>
    <mergeCell ref="J533:J534"/>
    <mergeCell ref="D517:D518"/>
    <mergeCell ref="J493:J494"/>
    <mergeCell ref="D497:D498"/>
    <mergeCell ref="E497:E498"/>
    <mergeCell ref="A527:A528"/>
    <mergeCell ref="B499:B500"/>
    <mergeCell ref="D493:D494"/>
    <mergeCell ref="D499:D500"/>
    <mergeCell ref="A495:A496"/>
    <mergeCell ref="D505:D506"/>
    <mergeCell ref="E499:E500"/>
    <mergeCell ref="J541:J542"/>
    <mergeCell ref="E495:E496"/>
    <mergeCell ref="J495:J496"/>
    <mergeCell ref="J507:J508"/>
    <mergeCell ref="J509:J510"/>
    <mergeCell ref="D495:D496"/>
    <mergeCell ref="J511:J512"/>
    <mergeCell ref="J505:J506"/>
    <mergeCell ref="E493:E494"/>
    <mergeCell ref="J535:J536"/>
    <mergeCell ref="E515:E516"/>
    <mergeCell ref="E539:E540"/>
    <mergeCell ref="C527:C528"/>
    <mergeCell ref="D521:D522"/>
    <mergeCell ref="C541:C542"/>
    <mergeCell ref="B425:B426"/>
    <mergeCell ref="A401:A402"/>
    <mergeCell ref="C407:C408"/>
    <mergeCell ref="J395:J396"/>
    <mergeCell ref="D403:D404"/>
    <mergeCell ref="E411:E412"/>
    <mergeCell ref="J377:J378"/>
    <mergeCell ref="E389:E390"/>
    <mergeCell ref="E405:E406"/>
    <mergeCell ref="E365:E366"/>
    <mergeCell ref="A485:A486"/>
    <mergeCell ref="E485:E486"/>
    <mergeCell ref="J485:J486"/>
    <mergeCell ref="J387:J388"/>
    <mergeCell ref="J369:J370"/>
    <mergeCell ref="J389:J390"/>
    <mergeCell ref="J411:J412"/>
    <mergeCell ref="J403:J404"/>
    <mergeCell ref="C485:C486"/>
    <mergeCell ref="D485:D486"/>
    <mergeCell ref="B367:B368"/>
    <mergeCell ref="A397:A398"/>
    <mergeCell ref="A393:A394"/>
    <mergeCell ref="C397:C398"/>
    <mergeCell ref="A399:A400"/>
    <mergeCell ref="B395:B396"/>
    <mergeCell ref="B369:B370"/>
    <mergeCell ref="C395:C396"/>
    <mergeCell ref="A381:A382"/>
    <mergeCell ref="D379:D380"/>
    <mergeCell ref="E369:E370"/>
    <mergeCell ref="E371:E372"/>
    <mergeCell ref="A349:A350"/>
    <mergeCell ref="A345:A346"/>
    <mergeCell ref="A373:A374"/>
    <mergeCell ref="C363:C364"/>
    <mergeCell ref="C381:C382"/>
    <mergeCell ref="C393:C394"/>
    <mergeCell ref="A377:A378"/>
    <mergeCell ref="A347:A348"/>
    <mergeCell ref="D353:D354"/>
    <mergeCell ref="C383:C384"/>
    <mergeCell ref="C357:C358"/>
    <mergeCell ref="A419:A420"/>
    <mergeCell ref="E423:E424"/>
    <mergeCell ref="C421:C422"/>
    <mergeCell ref="E419:E420"/>
    <mergeCell ref="A435:A436"/>
    <mergeCell ref="A437:A438"/>
    <mergeCell ref="D421:D422"/>
    <mergeCell ref="B419:B420"/>
    <mergeCell ref="D363:D364"/>
    <mergeCell ref="D365:D366"/>
    <mergeCell ref="C403:C404"/>
    <mergeCell ref="B399:B400"/>
    <mergeCell ref="D397:D398"/>
    <mergeCell ref="E401:E402"/>
    <mergeCell ref="E397:E398"/>
    <mergeCell ref="B423:B424"/>
    <mergeCell ref="D429:D430"/>
    <mergeCell ref="E427:E428"/>
    <mergeCell ref="E433:E434"/>
    <mergeCell ref="E431:E432"/>
    <mergeCell ref="E421:E422"/>
    <mergeCell ref="E453:E454"/>
    <mergeCell ref="J441:J442"/>
    <mergeCell ref="D451:D452"/>
    <mergeCell ref="B451:B452"/>
    <mergeCell ref="C443:C444"/>
    <mergeCell ref="D443:D444"/>
    <mergeCell ref="J393:J394"/>
    <mergeCell ref="E409:E410"/>
    <mergeCell ref="C371:C372"/>
    <mergeCell ref="C387:C388"/>
    <mergeCell ref="B381:B382"/>
    <mergeCell ref="A403:A404"/>
    <mergeCell ref="A407:A408"/>
    <mergeCell ref="C399:C400"/>
    <mergeCell ref="D417:D418"/>
    <mergeCell ref="D399:D400"/>
    <mergeCell ref="J383:J384"/>
    <mergeCell ref="A411:A412"/>
    <mergeCell ref="E381:E382"/>
    <mergeCell ref="J409:J410"/>
    <mergeCell ref="A409:A410"/>
    <mergeCell ref="D389:D390"/>
    <mergeCell ref="D381:D382"/>
    <mergeCell ref="E379:E380"/>
    <mergeCell ref="C379:C380"/>
    <mergeCell ref="B385:B386"/>
    <mergeCell ref="J405:J406"/>
    <mergeCell ref="J399:J400"/>
    <mergeCell ref="D405:D406"/>
    <mergeCell ref="B405:B406"/>
    <mergeCell ref="D411:D412"/>
    <mergeCell ref="D401:D402"/>
    <mergeCell ref="J379:J380"/>
    <mergeCell ref="D387:D388"/>
    <mergeCell ref="D393:D394"/>
    <mergeCell ref="B401:B402"/>
    <mergeCell ref="C411:C412"/>
    <mergeCell ref="J407:J408"/>
    <mergeCell ref="B407:B408"/>
    <mergeCell ref="A405:A406"/>
    <mergeCell ref="C369:C370"/>
    <mergeCell ref="B411:B412"/>
    <mergeCell ref="D427:D428"/>
    <mergeCell ref="J397:J398"/>
    <mergeCell ref="D409:D410"/>
    <mergeCell ref="J385:J386"/>
    <mergeCell ref="E395:E396"/>
    <mergeCell ref="E387:E388"/>
    <mergeCell ref="E391:E392"/>
    <mergeCell ref="B393:B394"/>
    <mergeCell ref="C401:C402"/>
    <mergeCell ref="C409:C410"/>
    <mergeCell ref="J417:J418"/>
    <mergeCell ref="E407:E408"/>
    <mergeCell ref="B403:B404"/>
    <mergeCell ref="C405:C406"/>
    <mergeCell ref="E385:E386"/>
    <mergeCell ref="C385:C386"/>
    <mergeCell ref="J415:J416"/>
    <mergeCell ref="B397:B398"/>
    <mergeCell ref="E403:E404"/>
    <mergeCell ref="J421:J422"/>
    <mergeCell ref="J423:J424"/>
    <mergeCell ref="B415:B416"/>
    <mergeCell ref="J401:J402"/>
    <mergeCell ref="E399:E400"/>
    <mergeCell ref="C391:C392"/>
    <mergeCell ref="D391:D392"/>
    <mergeCell ref="D407:D408"/>
    <mergeCell ref="J419:J420"/>
    <mergeCell ref="J551:J552"/>
    <mergeCell ref="C507:C508"/>
    <mergeCell ref="A553:A554"/>
    <mergeCell ref="A547:A548"/>
    <mergeCell ref="B543:B544"/>
    <mergeCell ref="B473:B474"/>
    <mergeCell ref="J483:J484"/>
    <mergeCell ref="J467:J468"/>
    <mergeCell ref="J491:J492"/>
    <mergeCell ref="J457:J458"/>
    <mergeCell ref="J463:J464"/>
    <mergeCell ref="J477:J478"/>
    <mergeCell ref="E467:E468"/>
    <mergeCell ref="C501:C502"/>
    <mergeCell ref="E491:E492"/>
    <mergeCell ref="E473:E474"/>
    <mergeCell ref="A483:A484"/>
    <mergeCell ref="A473:A474"/>
    <mergeCell ref="D475:D476"/>
    <mergeCell ref="D461:D462"/>
    <mergeCell ref="B457:B458"/>
    <mergeCell ref="A459:E460"/>
    <mergeCell ref="A457:A458"/>
    <mergeCell ref="J519:J520"/>
    <mergeCell ref="B467:B468"/>
    <mergeCell ref="J469:J470"/>
    <mergeCell ref="A475:A476"/>
    <mergeCell ref="C471:C472"/>
    <mergeCell ref="B483:B484"/>
    <mergeCell ref="A479:A480"/>
    <mergeCell ref="D531:D532"/>
    <mergeCell ref="E537:E538"/>
    <mergeCell ref="C451:C452"/>
    <mergeCell ref="J461:J462"/>
    <mergeCell ref="D415:D416"/>
    <mergeCell ref="A429:A430"/>
    <mergeCell ref="C413:C414"/>
    <mergeCell ref="D445:D446"/>
    <mergeCell ref="E429:E430"/>
    <mergeCell ref="J429:J430"/>
    <mergeCell ref="J431:J432"/>
    <mergeCell ref="A433:A434"/>
    <mergeCell ref="E415:E416"/>
    <mergeCell ref="A445:A446"/>
    <mergeCell ref="J455:J456"/>
    <mergeCell ref="D449:D450"/>
    <mergeCell ref="A413:A414"/>
    <mergeCell ref="J413:J414"/>
    <mergeCell ref="D413:D414"/>
    <mergeCell ref="D419:D420"/>
    <mergeCell ref="C415:C416"/>
    <mergeCell ref="E417:E418"/>
    <mergeCell ref="C419:C420"/>
    <mergeCell ref="E445:E446"/>
    <mergeCell ref="B445:B446"/>
    <mergeCell ref="C445:C446"/>
    <mergeCell ref="B455:B456"/>
    <mergeCell ref="J433:J434"/>
    <mergeCell ref="A647:A648"/>
    <mergeCell ref="A653:A654"/>
    <mergeCell ref="E663:E664"/>
    <mergeCell ref="E673:E674"/>
    <mergeCell ref="B647:B648"/>
    <mergeCell ref="D647:D648"/>
    <mergeCell ref="A555:A556"/>
    <mergeCell ref="B435:B436"/>
    <mergeCell ref="E435:E436"/>
    <mergeCell ref="A529:A530"/>
    <mergeCell ref="E535:E536"/>
    <mergeCell ref="A441:A442"/>
    <mergeCell ref="B441:B442"/>
    <mergeCell ref="C441:C442"/>
    <mergeCell ref="D441:D442"/>
    <mergeCell ref="E441:E442"/>
    <mergeCell ref="A563:A564"/>
    <mergeCell ref="E557:E558"/>
    <mergeCell ref="C557:C558"/>
    <mergeCell ref="C479:C480"/>
    <mergeCell ref="D481:D482"/>
    <mergeCell ref="B503:B504"/>
    <mergeCell ref="C455:C456"/>
    <mergeCell ref="C435:C436"/>
    <mergeCell ref="E475:E476"/>
    <mergeCell ref="D457:D458"/>
    <mergeCell ref="E479:E480"/>
    <mergeCell ref="B469:B470"/>
    <mergeCell ref="C473:C474"/>
    <mergeCell ref="C475:C476"/>
    <mergeCell ref="E477:E478"/>
    <mergeCell ref="B477:B478"/>
    <mergeCell ref="D477:D478"/>
    <mergeCell ref="J339:J340"/>
    <mergeCell ref="C355:C356"/>
    <mergeCell ref="B371:B372"/>
    <mergeCell ref="J427:J428"/>
    <mergeCell ref="E393:E394"/>
    <mergeCell ref="J487:J488"/>
    <mergeCell ref="J459:J460"/>
    <mergeCell ref="A465:A466"/>
    <mergeCell ref="A453:A454"/>
    <mergeCell ref="C449:C450"/>
    <mergeCell ref="E425:E426"/>
    <mergeCell ref="D433:D434"/>
    <mergeCell ref="D473:D474"/>
    <mergeCell ref="B447:B448"/>
    <mergeCell ref="B427:B428"/>
    <mergeCell ref="B429:B430"/>
    <mergeCell ref="C447:C448"/>
    <mergeCell ref="D447:D448"/>
    <mergeCell ref="B453:B454"/>
    <mergeCell ref="D453:D454"/>
    <mergeCell ref="C453:C454"/>
    <mergeCell ref="E443:E444"/>
    <mergeCell ref="B431:B432"/>
    <mergeCell ref="J437:J438"/>
    <mergeCell ref="J439:J440"/>
    <mergeCell ref="D479:D480"/>
    <mergeCell ref="B463:B464"/>
    <mergeCell ref="D439:D440"/>
    <mergeCell ref="A423:A424"/>
    <mergeCell ref="B449:B450"/>
    <mergeCell ref="A451:A452"/>
    <mergeCell ref="A667:A668"/>
    <mergeCell ref="B667:B668"/>
    <mergeCell ref="J649:J650"/>
    <mergeCell ref="E483:E484"/>
    <mergeCell ref="D653:D654"/>
    <mergeCell ref="C651:C652"/>
    <mergeCell ref="C655:C656"/>
    <mergeCell ref="J501:J502"/>
    <mergeCell ref="J481:J482"/>
    <mergeCell ref="E461:E462"/>
    <mergeCell ref="B475:B476"/>
    <mergeCell ref="E471:E472"/>
    <mergeCell ref="J471:J472"/>
    <mergeCell ref="J473:J474"/>
    <mergeCell ref="E649:E650"/>
    <mergeCell ref="J577:J578"/>
    <mergeCell ref="C457:C458"/>
    <mergeCell ref="A489:E490"/>
    <mergeCell ref="D483:D484"/>
    <mergeCell ref="B479:B480"/>
    <mergeCell ref="B487:B488"/>
    <mergeCell ref="C487:C488"/>
    <mergeCell ref="D487:D488"/>
    <mergeCell ref="B485:B486"/>
    <mergeCell ref="B471:B472"/>
    <mergeCell ref="D467:D468"/>
    <mergeCell ref="E465:E466"/>
    <mergeCell ref="C461:C462"/>
    <mergeCell ref="C481:C482"/>
    <mergeCell ref="C463:C464"/>
    <mergeCell ref="E463:E464"/>
    <mergeCell ref="E457:E458"/>
    <mergeCell ref="J489:J490"/>
    <mergeCell ref="A491:A492"/>
    <mergeCell ref="B497:B498"/>
    <mergeCell ref="J425:J426"/>
    <mergeCell ref="B439:B440"/>
    <mergeCell ref="C433:C434"/>
    <mergeCell ref="J345:J346"/>
    <mergeCell ref="E343:E344"/>
    <mergeCell ref="D339:D340"/>
    <mergeCell ref="D347:D348"/>
    <mergeCell ref="E347:E348"/>
    <mergeCell ref="J341:J342"/>
    <mergeCell ref="J343:J344"/>
    <mergeCell ref="C341:C342"/>
    <mergeCell ref="D349:D350"/>
    <mergeCell ref="A443:A444"/>
    <mergeCell ref="A449:A450"/>
    <mergeCell ref="J445:J446"/>
    <mergeCell ref="E455:E456"/>
    <mergeCell ref="J443:J444"/>
    <mergeCell ref="B349:B350"/>
    <mergeCell ref="B443:B444"/>
    <mergeCell ref="J453:J454"/>
    <mergeCell ref="J447:J448"/>
    <mergeCell ref="J435:J436"/>
    <mergeCell ref="C339:C340"/>
    <mergeCell ref="B373:B374"/>
    <mergeCell ref="C373:C374"/>
    <mergeCell ref="D373:D374"/>
    <mergeCell ref="E373:E374"/>
    <mergeCell ref="J373:J374"/>
    <mergeCell ref="J449:J450"/>
  </mergeCells>
  <phoneticPr fontId="7"/>
  <dataValidations count="1">
    <dataValidation type="list" allowBlank="1" showInputMessage="1" showErrorMessage="1" sqref="J141:J144 J59:J128 J9:J16 J797:J800 J21:J54 J343:J368 J307:J338 J253:J305 J761:J766 J575:J744 J769:J778 J373:J404 J159:J250 J747:J758 J151:J157 J809:J814 J409:J506 J507:J572" xr:uid="{00000000-0002-0000-0100-000000000000}">
      <formula1>"　　,区ＣＭ"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0" fitToWidth="0" fitToHeight="9" orientation="portrait" copies="10" r:id="rId1"/>
  <rowBreaks count="8" manualBreakCount="8">
    <brk id="100" max="10" man="1"/>
    <brk id="202" max="10" man="1"/>
    <brk id="290" max="10" man="1"/>
    <brk id="376" max="10" man="1"/>
    <brk id="460" max="10" man="1"/>
    <brk id="560" max="10" man="1"/>
    <brk id="654" max="10" man="1"/>
    <brk id="738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1"/>
  <sheetViews>
    <sheetView workbookViewId="0">
      <selection activeCell="C5" sqref="C5"/>
    </sheetView>
  </sheetViews>
  <sheetFormatPr defaultColWidth="9" defaultRowHeight="12"/>
  <cols>
    <col min="1" max="1" width="4.875" style="53" customWidth="1"/>
    <col min="2" max="2" width="45.125" style="53" customWidth="1"/>
    <col min="3" max="4" width="23.625" style="53" customWidth="1"/>
    <col min="5" max="5" width="49.5" style="53" customWidth="1"/>
    <col min="6" max="16384" width="9" style="53"/>
  </cols>
  <sheetData>
    <row r="1" spans="1:6" ht="14.25">
      <c r="A1" s="52" t="s">
        <v>264</v>
      </c>
    </row>
    <row r="3" spans="1:6">
      <c r="A3" s="437" t="s">
        <v>317</v>
      </c>
      <c r="B3" s="437" t="s">
        <v>189</v>
      </c>
      <c r="C3" s="437" t="s">
        <v>265</v>
      </c>
      <c r="D3" s="437"/>
      <c r="E3" s="437" t="s">
        <v>266</v>
      </c>
    </row>
    <row r="4" spans="1:6">
      <c r="A4" s="437"/>
      <c r="B4" s="437"/>
      <c r="C4" s="84" t="s">
        <v>267</v>
      </c>
      <c r="D4" s="84" t="s">
        <v>268</v>
      </c>
      <c r="E4" s="437"/>
    </row>
    <row r="5" spans="1:6" ht="32.25" customHeight="1">
      <c r="A5" s="84">
        <v>521</v>
      </c>
      <c r="B5" s="51" t="s">
        <v>493</v>
      </c>
      <c r="C5" s="51" t="s">
        <v>491</v>
      </c>
      <c r="D5" s="51" t="s">
        <v>493</v>
      </c>
      <c r="E5" s="55" t="s">
        <v>521</v>
      </c>
    </row>
    <row r="6" spans="1:6" s="56" customFormat="1" ht="30" customHeight="1">
      <c r="A6" s="54">
        <v>522</v>
      </c>
      <c r="B6" s="55" t="s">
        <v>478</v>
      </c>
      <c r="C6" s="55" t="s">
        <v>498</v>
      </c>
      <c r="D6" s="55" t="s">
        <v>499</v>
      </c>
      <c r="E6" s="434" t="s">
        <v>522</v>
      </c>
    </row>
    <row r="7" spans="1:6" s="56" customFormat="1" ht="30" customHeight="1">
      <c r="A7" s="54">
        <v>523</v>
      </c>
      <c r="B7" s="55" t="s">
        <v>511</v>
      </c>
      <c r="C7" s="55" t="s">
        <v>512</v>
      </c>
      <c r="D7" s="55" t="s">
        <v>511</v>
      </c>
      <c r="E7" s="435"/>
    </row>
    <row r="8" spans="1:6" s="56" customFormat="1" ht="30" customHeight="1">
      <c r="A8" s="54">
        <v>522</v>
      </c>
      <c r="B8" s="55" t="s">
        <v>504</v>
      </c>
      <c r="C8" s="55" t="s">
        <v>504</v>
      </c>
      <c r="D8" s="51" t="s">
        <v>263</v>
      </c>
      <c r="E8" s="434" t="s">
        <v>523</v>
      </c>
    </row>
    <row r="9" spans="1:6" s="56" customFormat="1" ht="30" customHeight="1">
      <c r="A9" s="54">
        <v>522</v>
      </c>
      <c r="B9" s="55" t="s">
        <v>503</v>
      </c>
      <c r="C9" s="55" t="s">
        <v>503</v>
      </c>
      <c r="D9" s="51" t="s">
        <v>263</v>
      </c>
      <c r="E9" s="436"/>
    </row>
    <row r="10" spans="1:6" ht="30" customHeight="1">
      <c r="A10" s="84">
        <v>526</v>
      </c>
      <c r="B10" s="85" t="s">
        <v>518</v>
      </c>
      <c r="C10" s="55" t="s">
        <v>503</v>
      </c>
      <c r="D10" s="51" t="s">
        <v>263</v>
      </c>
      <c r="E10" s="435"/>
    </row>
    <row r="11" spans="1:6" s="56" customFormat="1" ht="30" customHeight="1">
      <c r="A11" s="54">
        <v>521</v>
      </c>
      <c r="B11" s="55" t="s">
        <v>496</v>
      </c>
      <c r="C11" s="55" t="s">
        <v>250</v>
      </c>
      <c r="D11" s="55" t="s">
        <v>497</v>
      </c>
      <c r="E11" s="55" t="s">
        <v>316</v>
      </c>
      <c r="F11" s="86"/>
    </row>
    <row r="12" spans="1:6" s="56" customFormat="1" ht="30" customHeight="1">
      <c r="A12" s="54">
        <v>521</v>
      </c>
      <c r="B12" s="55" t="s">
        <v>494</v>
      </c>
      <c r="C12" s="55" t="s">
        <v>250</v>
      </c>
      <c r="D12" s="55" t="s">
        <v>495</v>
      </c>
      <c r="E12" s="55" t="s">
        <v>520</v>
      </c>
    </row>
    <row r="13" spans="1:6" s="56" customFormat="1" ht="30" customHeight="1">
      <c r="A13" s="54">
        <v>521</v>
      </c>
      <c r="B13" s="55" t="s">
        <v>464</v>
      </c>
      <c r="C13" s="55" t="s">
        <v>250</v>
      </c>
      <c r="D13" s="55" t="s">
        <v>464</v>
      </c>
      <c r="E13" s="55" t="s">
        <v>520</v>
      </c>
    </row>
    <row r="14" spans="1:6" ht="30" customHeight="1">
      <c r="A14" s="84">
        <v>522</v>
      </c>
      <c r="B14" s="51" t="s">
        <v>506</v>
      </c>
      <c r="C14" s="55" t="s">
        <v>15</v>
      </c>
      <c r="D14" s="51" t="s">
        <v>506</v>
      </c>
      <c r="E14" s="55" t="s">
        <v>520</v>
      </c>
    </row>
    <row r="15" spans="1:6" ht="30" customHeight="1">
      <c r="A15" s="84">
        <v>522</v>
      </c>
      <c r="B15" s="51" t="s">
        <v>507</v>
      </c>
      <c r="C15" s="55" t="s">
        <v>15</v>
      </c>
      <c r="D15" s="51" t="s">
        <v>507</v>
      </c>
      <c r="E15" s="55" t="s">
        <v>520</v>
      </c>
    </row>
    <row r="16" spans="1:6" s="56" customFormat="1" ht="30" customHeight="1">
      <c r="A16" s="54">
        <v>522</v>
      </c>
      <c r="B16" s="51" t="s">
        <v>509</v>
      </c>
      <c r="C16" s="55" t="s">
        <v>15</v>
      </c>
      <c r="D16" s="51" t="s">
        <v>510</v>
      </c>
      <c r="E16" s="55" t="s">
        <v>520</v>
      </c>
    </row>
    <row r="17" spans="1:5" s="56" customFormat="1" ht="30" customHeight="1">
      <c r="A17" s="54">
        <v>512</v>
      </c>
      <c r="B17" s="55" t="s">
        <v>490</v>
      </c>
      <c r="C17" s="55" t="s">
        <v>250</v>
      </c>
      <c r="D17" s="55" t="s">
        <v>492</v>
      </c>
      <c r="E17" s="55" t="s">
        <v>519</v>
      </c>
    </row>
    <row r="18" spans="1:5" s="56" customFormat="1" ht="30" customHeight="1">
      <c r="A18" s="54">
        <v>523</v>
      </c>
      <c r="B18" s="55" t="s">
        <v>500</v>
      </c>
      <c r="C18" s="55" t="s">
        <v>15</v>
      </c>
      <c r="D18" s="89" t="s">
        <v>78</v>
      </c>
      <c r="E18" s="55" t="s">
        <v>519</v>
      </c>
    </row>
    <row r="19" spans="1:5" s="56" customFormat="1" ht="30" customHeight="1">
      <c r="A19" s="54">
        <v>524</v>
      </c>
      <c r="B19" s="55" t="s">
        <v>501</v>
      </c>
      <c r="C19" s="55" t="s">
        <v>15</v>
      </c>
      <c r="D19" s="89" t="s">
        <v>78</v>
      </c>
      <c r="E19" s="55" t="s">
        <v>519</v>
      </c>
    </row>
    <row r="20" spans="1:5" s="56" customFormat="1" ht="30" customHeight="1">
      <c r="A20" s="54">
        <v>522</v>
      </c>
      <c r="B20" s="55" t="s">
        <v>502</v>
      </c>
      <c r="C20" s="55" t="s">
        <v>15</v>
      </c>
      <c r="D20" s="89" t="s">
        <v>79</v>
      </c>
      <c r="E20" s="55" t="s">
        <v>519</v>
      </c>
    </row>
    <row r="21" spans="1:5" s="56" customFormat="1" ht="30" customHeight="1">
      <c r="A21" s="54">
        <v>522</v>
      </c>
      <c r="B21" s="51" t="s">
        <v>505</v>
      </c>
      <c r="C21" s="55" t="s">
        <v>15</v>
      </c>
      <c r="D21" s="51" t="s">
        <v>505</v>
      </c>
      <c r="E21" s="55" t="s">
        <v>519</v>
      </c>
    </row>
    <row r="22" spans="1:5" ht="30" customHeight="1">
      <c r="A22" s="84">
        <v>525</v>
      </c>
      <c r="B22" s="51" t="s">
        <v>488</v>
      </c>
      <c r="C22" s="55" t="s">
        <v>15</v>
      </c>
      <c r="D22" s="89" t="s">
        <v>88</v>
      </c>
      <c r="E22" s="55" t="s">
        <v>519</v>
      </c>
    </row>
    <row r="23" spans="1:5" ht="30" customHeight="1">
      <c r="A23" s="84">
        <v>525</v>
      </c>
      <c r="B23" s="51" t="s">
        <v>462</v>
      </c>
      <c r="C23" s="55" t="s">
        <v>15</v>
      </c>
      <c r="D23" s="89" t="s">
        <v>88</v>
      </c>
      <c r="E23" s="55" t="s">
        <v>519</v>
      </c>
    </row>
    <row r="24" spans="1:5" s="56" customFormat="1" ht="30" customHeight="1">
      <c r="A24" s="84">
        <v>525</v>
      </c>
      <c r="B24" s="51" t="s">
        <v>460</v>
      </c>
      <c r="C24" s="55" t="s">
        <v>15</v>
      </c>
      <c r="D24" s="89" t="s">
        <v>88</v>
      </c>
      <c r="E24" s="55" t="s">
        <v>519</v>
      </c>
    </row>
    <row r="25" spans="1:5" ht="30" customHeight="1">
      <c r="A25" s="84">
        <v>525</v>
      </c>
      <c r="B25" s="51" t="s">
        <v>476</v>
      </c>
      <c r="C25" s="55" t="s">
        <v>15</v>
      </c>
      <c r="D25" s="89" t="s">
        <v>88</v>
      </c>
      <c r="E25" s="55" t="s">
        <v>519</v>
      </c>
    </row>
    <row r="26" spans="1:5" ht="30" customHeight="1">
      <c r="A26" s="84">
        <v>525</v>
      </c>
      <c r="B26" s="51" t="s">
        <v>513</v>
      </c>
      <c r="C26" s="55" t="s">
        <v>15</v>
      </c>
      <c r="D26" s="89" t="s">
        <v>94</v>
      </c>
      <c r="E26" s="55" t="s">
        <v>519</v>
      </c>
    </row>
    <row r="27" spans="1:5" s="56" customFormat="1" ht="30" customHeight="1">
      <c r="A27" s="54">
        <v>525</v>
      </c>
      <c r="B27" s="51" t="s">
        <v>514</v>
      </c>
      <c r="C27" s="55" t="s">
        <v>250</v>
      </c>
      <c r="D27" s="89" t="s">
        <v>94</v>
      </c>
      <c r="E27" s="55" t="s">
        <v>519</v>
      </c>
    </row>
    <row r="28" spans="1:5" s="56" customFormat="1" ht="30" customHeight="1">
      <c r="A28" s="54">
        <v>532</v>
      </c>
      <c r="B28" s="87" t="s">
        <v>467</v>
      </c>
      <c r="C28" s="55" t="s">
        <v>15</v>
      </c>
      <c r="D28" s="89" t="s">
        <v>75</v>
      </c>
      <c r="E28" s="55" t="s">
        <v>519</v>
      </c>
    </row>
    <row r="29" spans="1:5" s="56" customFormat="1" ht="30" customHeight="1">
      <c r="A29" s="54">
        <v>532</v>
      </c>
      <c r="B29" s="88" t="s">
        <v>489</v>
      </c>
      <c r="C29" s="55" t="s">
        <v>15</v>
      </c>
      <c r="D29" s="89" t="s">
        <v>75</v>
      </c>
      <c r="E29" s="55" t="s">
        <v>519</v>
      </c>
    </row>
    <row r="30" spans="1:5" s="56" customFormat="1" ht="30" customHeight="1">
      <c r="A30" s="54">
        <v>541</v>
      </c>
      <c r="B30" s="87" t="s">
        <v>515</v>
      </c>
      <c r="C30" s="55" t="s">
        <v>15</v>
      </c>
      <c r="D30" s="89" t="s">
        <v>517</v>
      </c>
      <c r="E30" s="55" t="s">
        <v>519</v>
      </c>
    </row>
    <row r="31" spans="1:5" s="56" customFormat="1" ht="30" customHeight="1">
      <c r="A31" s="54">
        <v>541</v>
      </c>
      <c r="B31" s="88" t="s">
        <v>516</v>
      </c>
      <c r="C31" s="55" t="s">
        <v>15</v>
      </c>
      <c r="D31" s="89" t="s">
        <v>517</v>
      </c>
      <c r="E31" s="55" t="s">
        <v>519</v>
      </c>
    </row>
  </sheetData>
  <mergeCells count="6">
    <mergeCell ref="E6:E7"/>
    <mergeCell ref="E8:E10"/>
    <mergeCell ref="A3:A4"/>
    <mergeCell ref="B3:B4"/>
    <mergeCell ref="C3:D3"/>
    <mergeCell ref="E3:E4"/>
  </mergeCells>
  <phoneticPr fontId="7"/>
  <pageMargins left="0.7" right="0.7" top="0.75" bottom="0.75" header="0.3" footer="0.3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79"/>
  <sheetViews>
    <sheetView topLeftCell="A46" workbookViewId="0">
      <selection activeCell="C54" sqref="C54"/>
    </sheetView>
  </sheetViews>
  <sheetFormatPr defaultColWidth="9" defaultRowHeight="13.5"/>
  <cols>
    <col min="1" max="1" width="25.125" style="1" customWidth="1"/>
    <col min="2" max="2" width="5.75" style="3" customWidth="1"/>
    <col min="3" max="3" width="55.25" style="1" bestFit="1" customWidth="1"/>
    <col min="4" max="16384" width="9" style="1"/>
  </cols>
  <sheetData>
    <row r="1" spans="1:4">
      <c r="A1" s="1" t="s">
        <v>329</v>
      </c>
    </row>
    <row r="3" spans="1:4" s="3" customFormat="1">
      <c r="A3" s="2" t="s">
        <v>330</v>
      </c>
      <c r="B3" s="2" t="s">
        <v>317</v>
      </c>
      <c r="C3" s="2" t="s">
        <v>189</v>
      </c>
    </row>
    <row r="4" spans="1:4">
      <c r="A4" s="432" t="s">
        <v>269</v>
      </c>
      <c r="B4" s="438">
        <v>512</v>
      </c>
      <c r="C4" s="4" t="s">
        <v>331</v>
      </c>
    </row>
    <row r="5" spans="1:4">
      <c r="A5" s="441"/>
      <c r="B5" s="439"/>
      <c r="C5" s="4" t="s">
        <v>254</v>
      </c>
    </row>
    <row r="6" spans="1:4">
      <c r="A6" s="441"/>
      <c r="B6" s="438">
        <v>521</v>
      </c>
      <c r="C6" s="4" t="s">
        <v>332</v>
      </c>
    </row>
    <row r="7" spans="1:4">
      <c r="A7" s="441"/>
      <c r="B7" s="440"/>
      <c r="C7" s="4" t="s">
        <v>438</v>
      </c>
      <c r="D7" s="1" t="s">
        <v>440</v>
      </c>
    </row>
    <row r="8" spans="1:4">
      <c r="A8" s="433"/>
      <c r="B8" s="439"/>
      <c r="C8" s="4" t="s">
        <v>439</v>
      </c>
      <c r="D8" s="1" t="s">
        <v>440</v>
      </c>
    </row>
    <row r="9" spans="1:4">
      <c r="A9" s="292" t="s">
        <v>399</v>
      </c>
      <c r="B9" s="438">
        <v>512</v>
      </c>
      <c r="C9" s="4" t="s">
        <v>430</v>
      </c>
    </row>
    <row r="10" spans="1:4">
      <c r="A10" s="442"/>
      <c r="B10" s="440"/>
      <c r="C10" s="4" t="s">
        <v>431</v>
      </c>
    </row>
    <row r="11" spans="1:4">
      <c r="A11" s="442"/>
      <c r="B11" s="438">
        <v>521</v>
      </c>
      <c r="C11" s="4" t="s">
        <v>432</v>
      </c>
    </row>
    <row r="12" spans="1:4">
      <c r="A12" s="442"/>
      <c r="B12" s="440"/>
      <c r="C12" s="4" t="s">
        <v>433</v>
      </c>
    </row>
    <row r="13" spans="1:4">
      <c r="A13" s="442"/>
      <c r="B13" s="2">
        <v>522</v>
      </c>
      <c r="C13" s="4" t="s">
        <v>435</v>
      </c>
    </row>
    <row r="14" spans="1:4">
      <c r="A14" s="442"/>
      <c r="B14" s="2">
        <v>523</v>
      </c>
      <c r="C14" s="57" t="s">
        <v>441</v>
      </c>
    </row>
    <row r="15" spans="1:4">
      <c r="A15" s="442"/>
      <c r="B15" s="438">
        <v>525</v>
      </c>
      <c r="C15" s="4" t="s">
        <v>436</v>
      </c>
    </row>
    <row r="16" spans="1:4">
      <c r="A16" s="442"/>
      <c r="B16" s="439"/>
      <c r="C16" s="4" t="s">
        <v>437</v>
      </c>
    </row>
    <row r="17" spans="1:3">
      <c r="A17" s="442"/>
      <c r="B17" s="2">
        <v>532</v>
      </c>
      <c r="C17" s="4" t="s">
        <v>443</v>
      </c>
    </row>
    <row r="18" spans="1:3">
      <c r="A18" s="293"/>
      <c r="B18" s="2">
        <v>541</v>
      </c>
      <c r="C18" s="4" t="s">
        <v>444</v>
      </c>
    </row>
    <row r="19" spans="1:3">
      <c r="A19" s="292" t="s">
        <v>78</v>
      </c>
      <c r="B19" s="438">
        <v>512</v>
      </c>
      <c r="C19" s="4" t="s">
        <v>333</v>
      </c>
    </row>
    <row r="20" spans="1:3">
      <c r="A20" s="442"/>
      <c r="B20" s="440"/>
      <c r="C20" s="4" t="s">
        <v>334</v>
      </c>
    </row>
    <row r="21" spans="1:3">
      <c r="A21" s="442"/>
      <c r="B21" s="439"/>
      <c r="C21" s="4" t="s">
        <v>335</v>
      </c>
    </row>
    <row r="22" spans="1:3">
      <c r="A22" s="442"/>
      <c r="B22" s="438">
        <v>521</v>
      </c>
      <c r="C22" s="4" t="s">
        <v>339</v>
      </c>
    </row>
    <row r="23" spans="1:3">
      <c r="A23" s="442"/>
      <c r="B23" s="440"/>
      <c r="C23" s="4" t="s">
        <v>340</v>
      </c>
    </row>
    <row r="24" spans="1:3">
      <c r="A24" s="442"/>
      <c r="B24" s="440"/>
      <c r="C24" s="4" t="s">
        <v>341</v>
      </c>
    </row>
    <row r="25" spans="1:3">
      <c r="A25" s="442"/>
      <c r="B25" s="440"/>
      <c r="C25" s="4" t="s">
        <v>342</v>
      </c>
    </row>
    <row r="26" spans="1:3">
      <c r="A26" s="442"/>
      <c r="B26" s="440"/>
      <c r="C26" s="4" t="s">
        <v>343</v>
      </c>
    </row>
    <row r="27" spans="1:3">
      <c r="A27" s="442"/>
      <c r="B27" s="438">
        <v>522</v>
      </c>
      <c r="C27" s="4" t="s">
        <v>345</v>
      </c>
    </row>
    <row r="28" spans="1:3">
      <c r="A28" s="442"/>
      <c r="B28" s="440"/>
      <c r="C28" s="4" t="s">
        <v>346</v>
      </c>
    </row>
    <row r="29" spans="1:3">
      <c r="A29" s="442"/>
      <c r="B29" s="439"/>
      <c r="C29" s="4" t="s">
        <v>347</v>
      </c>
    </row>
    <row r="30" spans="1:3">
      <c r="A30" s="293"/>
      <c r="B30" s="2">
        <v>525</v>
      </c>
      <c r="C30" s="4" t="s">
        <v>442</v>
      </c>
    </row>
    <row r="31" spans="1:3">
      <c r="A31" s="441" t="s">
        <v>429</v>
      </c>
      <c r="B31" s="438">
        <v>522</v>
      </c>
      <c r="C31" s="4" t="s">
        <v>348</v>
      </c>
    </row>
    <row r="32" spans="1:3">
      <c r="A32" s="441"/>
      <c r="B32" s="440"/>
      <c r="C32" s="4" t="s">
        <v>349</v>
      </c>
    </row>
    <row r="33" spans="1:3">
      <c r="A33" s="441"/>
      <c r="B33" s="440"/>
      <c r="C33" s="4" t="s">
        <v>350</v>
      </c>
    </row>
    <row r="34" spans="1:3">
      <c r="A34" s="441"/>
      <c r="B34" s="440"/>
      <c r="C34" s="4" t="s">
        <v>351</v>
      </c>
    </row>
    <row r="35" spans="1:3">
      <c r="A35" s="441"/>
      <c r="B35" s="440"/>
      <c r="C35" s="4" t="s">
        <v>352</v>
      </c>
    </row>
    <row r="36" spans="1:3">
      <c r="A36" s="441"/>
      <c r="B36" s="439"/>
      <c r="C36" s="4" t="s">
        <v>353</v>
      </c>
    </row>
    <row r="37" spans="1:3">
      <c r="A37" s="441"/>
      <c r="B37" s="438">
        <v>525</v>
      </c>
      <c r="C37" s="4" t="s">
        <v>364</v>
      </c>
    </row>
    <row r="38" spans="1:3">
      <c r="A38" s="433"/>
      <c r="B38" s="439"/>
      <c r="C38" s="4" t="s">
        <v>363</v>
      </c>
    </row>
    <row r="39" spans="1:3">
      <c r="A39" s="432" t="s">
        <v>82</v>
      </c>
      <c r="B39" s="2">
        <v>521</v>
      </c>
      <c r="C39" s="4" t="s">
        <v>336</v>
      </c>
    </row>
    <row r="40" spans="1:3">
      <c r="A40" s="433"/>
      <c r="B40" s="2">
        <v>525</v>
      </c>
      <c r="C40" s="4" t="s">
        <v>362</v>
      </c>
    </row>
    <row r="41" spans="1:3">
      <c r="A41" s="432" t="s">
        <v>227</v>
      </c>
      <c r="B41" s="2">
        <v>521</v>
      </c>
      <c r="C41" s="4" t="s">
        <v>337</v>
      </c>
    </row>
    <row r="42" spans="1:3">
      <c r="A42" s="441"/>
      <c r="B42" s="438">
        <v>524</v>
      </c>
      <c r="C42" s="4" t="s">
        <v>354</v>
      </c>
    </row>
    <row r="43" spans="1:3">
      <c r="A43" s="441"/>
      <c r="B43" s="440"/>
      <c r="C43" s="4" t="s">
        <v>355</v>
      </c>
    </row>
    <row r="44" spans="1:3">
      <c r="A44" s="441"/>
      <c r="B44" s="440"/>
      <c r="C44" s="4" t="s">
        <v>356</v>
      </c>
    </row>
    <row r="45" spans="1:3">
      <c r="A45" s="441"/>
      <c r="B45" s="440"/>
      <c r="C45" s="4" t="s">
        <v>357</v>
      </c>
    </row>
    <row r="46" spans="1:3">
      <c r="A46" s="441"/>
      <c r="B46" s="440"/>
      <c r="C46" s="4" t="s">
        <v>358</v>
      </c>
    </row>
    <row r="47" spans="1:3">
      <c r="A47" s="441"/>
      <c r="B47" s="440"/>
      <c r="C47" s="4" t="s">
        <v>359</v>
      </c>
    </row>
    <row r="48" spans="1:3">
      <c r="A48" s="441"/>
      <c r="B48" s="440"/>
      <c r="C48" s="4" t="s">
        <v>360</v>
      </c>
    </row>
    <row r="49" spans="1:3">
      <c r="A49" s="433"/>
      <c r="B49" s="439"/>
      <c r="C49" s="4" t="s">
        <v>361</v>
      </c>
    </row>
    <row r="50" spans="1:3">
      <c r="A50" s="432" t="s">
        <v>84</v>
      </c>
      <c r="B50" s="8">
        <v>521</v>
      </c>
      <c r="C50" s="4" t="s">
        <v>338</v>
      </c>
    </row>
    <row r="51" spans="1:3" ht="24">
      <c r="A51" s="441"/>
      <c r="B51" s="438">
        <v>522</v>
      </c>
      <c r="C51" s="9" t="s">
        <v>377</v>
      </c>
    </row>
    <row r="52" spans="1:3" ht="24">
      <c r="A52" s="441"/>
      <c r="B52" s="440"/>
      <c r="C52" s="9" t="s">
        <v>375</v>
      </c>
    </row>
    <row r="53" spans="1:3" ht="24">
      <c r="A53" s="441"/>
      <c r="B53" s="439"/>
      <c r="C53" s="9" t="s">
        <v>376</v>
      </c>
    </row>
    <row r="54" spans="1:3" ht="27">
      <c r="A54" s="441"/>
      <c r="B54" s="438">
        <v>526</v>
      </c>
      <c r="C54" s="9" t="s">
        <v>367</v>
      </c>
    </row>
    <row r="55" spans="1:3" ht="27">
      <c r="A55" s="441"/>
      <c r="B55" s="440"/>
      <c r="C55" s="9" t="s">
        <v>368</v>
      </c>
    </row>
    <row r="56" spans="1:3" ht="27">
      <c r="A56" s="441"/>
      <c r="B56" s="440"/>
      <c r="C56" s="9" t="s">
        <v>369</v>
      </c>
    </row>
    <row r="57" spans="1:3" ht="27">
      <c r="A57" s="441"/>
      <c r="B57" s="440"/>
      <c r="C57" s="9" t="s">
        <v>370</v>
      </c>
    </row>
    <row r="58" spans="1:3" ht="27">
      <c r="A58" s="441"/>
      <c r="B58" s="440"/>
      <c r="C58" s="9" t="s">
        <v>371</v>
      </c>
    </row>
    <row r="59" spans="1:3" ht="27">
      <c r="A59" s="441"/>
      <c r="B59" s="440"/>
      <c r="C59" s="9" t="s">
        <v>372</v>
      </c>
    </row>
    <row r="60" spans="1:3">
      <c r="A60" s="441"/>
      <c r="B60" s="440"/>
      <c r="C60" s="4" t="s">
        <v>373</v>
      </c>
    </row>
    <row r="61" spans="1:3">
      <c r="A61" s="433"/>
      <c r="B61" s="439"/>
      <c r="C61" s="4" t="s">
        <v>374</v>
      </c>
    </row>
    <row r="62" spans="1:3">
      <c r="A62" s="432" t="s">
        <v>92</v>
      </c>
      <c r="B62" s="438">
        <v>521</v>
      </c>
      <c r="C62" s="4" t="s">
        <v>228</v>
      </c>
    </row>
    <row r="63" spans="1:3">
      <c r="A63" s="441"/>
      <c r="B63" s="439"/>
      <c r="C63" s="4" t="s">
        <v>344</v>
      </c>
    </row>
    <row r="64" spans="1:3">
      <c r="A64" s="433"/>
      <c r="B64" s="2">
        <v>532</v>
      </c>
      <c r="C64" s="4" t="s">
        <v>366</v>
      </c>
    </row>
    <row r="65" spans="1:3">
      <c r="A65" s="432" t="s">
        <v>260</v>
      </c>
      <c r="B65" s="2">
        <v>522</v>
      </c>
      <c r="C65" s="4" t="s">
        <v>318</v>
      </c>
    </row>
    <row r="66" spans="1:3" ht="27">
      <c r="A66" s="433"/>
      <c r="B66" s="2">
        <v>526</v>
      </c>
      <c r="C66" s="9" t="s">
        <v>365</v>
      </c>
    </row>
    <row r="67" spans="1:3">
      <c r="A67" s="5"/>
      <c r="B67" s="6"/>
      <c r="C67" s="7"/>
    </row>
    <row r="68" spans="1:3">
      <c r="A68" s="292" t="s">
        <v>80</v>
      </c>
      <c r="B68" s="2">
        <v>512</v>
      </c>
      <c r="C68" s="4"/>
    </row>
    <row r="69" spans="1:3">
      <c r="A69" s="442"/>
      <c r="B69" s="2">
        <v>521</v>
      </c>
      <c r="C69" s="4"/>
    </row>
    <row r="70" spans="1:3">
      <c r="A70" s="442"/>
      <c r="B70" s="2">
        <v>522</v>
      </c>
      <c r="C70" s="4"/>
    </row>
    <row r="71" spans="1:3">
      <c r="A71" s="442"/>
      <c r="B71" s="2">
        <v>523</v>
      </c>
      <c r="C71" s="4"/>
    </row>
    <row r="72" spans="1:3">
      <c r="A72" s="442"/>
      <c r="B72" s="2">
        <v>524</v>
      </c>
      <c r="C72" s="4"/>
    </row>
    <row r="73" spans="1:3">
      <c r="A73" s="442"/>
      <c r="B73" s="2">
        <v>526</v>
      </c>
      <c r="C73" s="4"/>
    </row>
    <row r="74" spans="1:3">
      <c r="A74" s="293"/>
      <c r="B74" s="2">
        <v>541</v>
      </c>
      <c r="C74" s="4"/>
    </row>
    <row r="75" spans="1:3">
      <c r="A75" s="292" t="s">
        <v>76</v>
      </c>
      <c r="B75" s="2">
        <v>512</v>
      </c>
      <c r="C75" s="4"/>
    </row>
    <row r="76" spans="1:3">
      <c r="A76" s="442"/>
      <c r="B76" s="2">
        <v>521</v>
      </c>
      <c r="C76" s="4"/>
    </row>
    <row r="77" spans="1:3">
      <c r="A77" s="442"/>
      <c r="B77" s="2">
        <v>522</v>
      </c>
      <c r="C77" s="4"/>
    </row>
    <row r="78" spans="1:3">
      <c r="A78" s="442"/>
      <c r="B78" s="2">
        <v>523</v>
      </c>
      <c r="C78" s="4"/>
    </row>
    <row r="79" spans="1:3">
      <c r="A79" s="293"/>
      <c r="B79" s="2">
        <v>541</v>
      </c>
      <c r="C79" s="4"/>
    </row>
  </sheetData>
  <mergeCells count="25">
    <mergeCell ref="A68:A74"/>
    <mergeCell ref="A75:A79"/>
    <mergeCell ref="A62:A64"/>
    <mergeCell ref="A39:A40"/>
    <mergeCell ref="A4:A8"/>
    <mergeCell ref="A9:A18"/>
    <mergeCell ref="A65:A66"/>
    <mergeCell ref="A19:A30"/>
    <mergeCell ref="B51:B53"/>
    <mergeCell ref="B62:B63"/>
    <mergeCell ref="B27:B29"/>
    <mergeCell ref="B31:B36"/>
    <mergeCell ref="A41:A49"/>
    <mergeCell ref="B42:B49"/>
    <mergeCell ref="B37:B38"/>
    <mergeCell ref="A31:A38"/>
    <mergeCell ref="B54:B61"/>
    <mergeCell ref="A50:A61"/>
    <mergeCell ref="B4:B5"/>
    <mergeCell ref="B19:B21"/>
    <mergeCell ref="B22:B26"/>
    <mergeCell ref="B9:B10"/>
    <mergeCell ref="B11:B12"/>
    <mergeCell ref="B6:B8"/>
    <mergeCell ref="B15:B16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様式4【一般会計】</vt:lpstr>
      <vt:lpstr>様式4【一般会計】目次（詳細版）</vt:lpstr>
      <vt:lpstr>区分変更</vt:lpstr>
      <vt:lpstr>複数目にまたがる区分名（未更新）</vt:lpstr>
      <vt:lpstr>様式4【一般会計】!Print_Area</vt:lpstr>
      <vt:lpstr>'様式4【一般会計】目次（詳細版）'!Print_Area</vt:lpstr>
      <vt:lpstr>様式4【一般会計】!Print_Titles</vt:lpstr>
      <vt:lpstr>'様式4【一般会計】目次（詳細版）'!Print_Titles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2019-12-19T00:41:38Z</dcterms:created>
  <dcterms:modified xsi:type="dcterms:W3CDTF">2024-03-25T03:00:37Z</dcterms:modified>
</cp:coreProperties>
</file>