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8A78F5C-ADC3-4765-BC67-084CD093FB90}" xr6:coauthVersionLast="47" xr6:coauthVersionMax="47" xr10:uidLastSave="{00000000-0000-0000-0000-000000000000}"/>
  <bookViews>
    <workbookView xWindow="-108" yWindow="-108" windowWidth="23256" windowHeight="12720" tabRatio="795" xr2:uid="{00000000-000D-0000-FFFF-FFFF00000000}"/>
  </bookViews>
  <sheets>
    <sheet name="（様式１）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0" hidden="1">'（様式１）補助金'!$A$2:$J$18</definedName>
    <definedName name="_xlnm._FilterDatabase" localSheetId="3" hidden="1">見直し対象!$A$3:$S$92</definedName>
    <definedName name="_xlnm.Print_Area" localSheetId="0">'（様式１）補助金'!$A$1:$J$18</definedName>
    <definedName name="_xlnm.Print_Area" localSheetId="3">見直し対象!$A$1:$S$93</definedName>
    <definedName name="_xlnm.Print_Titles" localSheetId="0">'（様式１）補助金'!$1:$5</definedName>
    <definedName name="_xlnm.Print_Titles" localSheetId="2">PT・府市!$1:$5</definedName>
    <definedName name="_xlnm.Print_Titles" localSheetId="3">見直し対象!$1:$5</definedName>
    <definedName name="_xlnm.Print_Titles" localSheetId="4">見直し対象のうち地域交付金!$1:$5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 l="1"/>
  <c r="F16" i="6" l="1"/>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<sst xmlns="http://schemas.openxmlformats.org/spreadsheetml/2006/main" count="1594" uniqueCount="496">
  <si>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</si>
  <si>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</si>
  <si>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</si>
  <si>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</si>
  <si>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</si>
  <si>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</si>
  <si>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</si>
  <si>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</si>
  <si>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</si>
  <si>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</si>
  <si>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</si>
  <si>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</si>
  <si>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</si>
  <si>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</si>
  <si>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</si>
  <si>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</si>
  <si>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</si>
  <si>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</si>
  <si>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</si>
  <si>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</si>
  <si>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</si>
  <si>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</si>
  <si>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</si>
  <si>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</si>
  <si>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</si>
  <si>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</si>
  <si>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</si>
  <si>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</si>
  <si>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</si>
  <si>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</si>
  <si>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</si>
  <si>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</si>
  <si>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</si>
  <si>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</si>
  <si>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</si>
  <si>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</si>
  <si>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</si>
  <si>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</si>
  <si>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</si>
  <si>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</si>
  <si>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</si>
  <si>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</si>
  <si>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</si>
  <si>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</si>
  <si>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</si>
  <si>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</si>
  <si>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</si>
  <si>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</si>
  <si>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</si>
  <si>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</si>
  <si>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</si>
  <si>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</si>
  <si>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</si>
  <si>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</si>
  <si>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</si>
  <si>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</si>
  <si>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</si>
  <si>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</si>
  <si>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</si>
  <si>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</si>
  <si>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</si>
  <si>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</si>
  <si>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</si>
  <si>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</si>
  <si>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</si>
  <si>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</si>
  <si>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</si>
  <si>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</si>
  <si>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</si>
  <si>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</si>
  <si>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</si>
  <si>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</si>
  <si>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</si>
  <si>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</si>
  <si>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</si>
  <si>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</si>
  <si>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</si>
  <si>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</si>
  <si>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</si>
  <si>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</si>
  <si>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</si>
  <si>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</si>
  <si>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</si>
  <si>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</si>
  <si>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</si>
  <si>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</si>
  <si>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</si>
  <si>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</si>
  <si>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</si>
  <si>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</si>
  <si>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</si>
  <si>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</si>
  <si>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</si>
  <si>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</si>
  <si>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</si>
  <si>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</si>
  <si>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</si>
  <si>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</si>
  <si>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</si>
  <si>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</si>
  <si>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</si>
  <si>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</si>
  <si>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</si>
  <si>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</si>
  <si>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</si>
  <si>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</si>
  <si>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</si>
  <si>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</si>
  <si>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</si>
  <si>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</si>
  <si>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</si>
  <si>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</si>
  <si>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</si>
  <si>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</si>
  <si>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</si>
  <si>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</si>
  <si>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</si>
  <si>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</si>
  <si>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</si>
  <si>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</si>
  <si>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</si>
  <si>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</si>
  <si>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</si>
  <si>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</si>
  <si>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</si>
  <si>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</si>
  <si>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</si>
  <si>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</si>
  <si>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</si>
  <si>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</si>
  <si>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</si>
  <si>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</si>
  <si>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</si>
  <si>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</si>
  <si>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</si>
  <si>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</si>
  <si>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</si>
  <si>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</si>
  <si>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</si>
  <si>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</si>
  <si>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</si>
  <si>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</si>
  <si>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</si>
  <si>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</si>
  <si>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</si>
  <si>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</si>
  <si>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</si>
  <si>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</si>
  <si>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</si>
  <si>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</si>
  <si>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</si>
  <si>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</si>
  <si>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</si>
  <si>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</si>
  <si>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</si>
  <si>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</si>
  <si>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</si>
  <si>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</si>
  <si>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</si>
  <si>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</si>
  <si>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</si>
  <si>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</si>
  <si>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</si>
  <si>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</si>
  <si>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</si>
  <si>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</si>
  <si>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</si>
  <si>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</si>
  <si>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</si>
  <si>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</si>
  <si>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</si>
  <si>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</si>
  <si>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</si>
  <si>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</si>
  <si>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</si>
  <si>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</si>
  <si>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</si>
  <si>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</si>
  <si>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</si>
  <si>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</si>
  <si>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</si>
  <si>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</si>
  <si>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</si>
  <si>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</si>
  <si>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</si>
  <si>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</si>
  <si>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</si>
  <si>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</si>
  <si>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</si>
  <si>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</si>
  <si>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</si>
  <si>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</si>
  <si>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</si>
  <si>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</si>
  <si>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</si>
  <si>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</si>
  <si>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</si>
  <si>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</si>
  <si>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</si>
  <si>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</si>
  <si>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</si>
  <si>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</si>
  <si>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</si>
  <si>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</si>
  <si>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</si>
  <si>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</si>
  <si>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</si>
  <si>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</si>
  <si>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</si>
  <si>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</si>
  <si>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</si>
  <si>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</si>
  <si>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</si>
  <si>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</si>
  <si>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</si>
  <si>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</si>
  <si>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</si>
  <si>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</si>
  <si>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</si>
  <si>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</si>
  <si>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</si>
  <si>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</si>
  <si>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</si>
  <si>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</si>
  <si>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</si>
  <si>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</si>
  <si>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</si>
  <si>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</si>
  <si>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</si>
  <si>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</si>
  <si>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</si>
  <si>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</si>
  <si>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</si>
  <si>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</si>
  <si>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</si>
  <si>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</si>
  <si>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</si>
  <si>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</si>
  <si>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</si>
  <si>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</si>
  <si>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</si>
  <si>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</si>
  <si>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</si>
  <si>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</si>
  <si>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</si>
  <si>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</si>
  <si>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</si>
  <si>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</si>
  <si>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</si>
  <si>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</si>
  <si>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</si>
  <si>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</si>
  <si>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</si>
  <si>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</si>
  <si>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</si>
  <si>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</si>
  <si>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</si>
  <si>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</si>
  <si>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</si>
  <si>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</si>
  <si>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</si>
  <si>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</si>
  <si>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</si>
  <si>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</si>
  <si>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</si>
  <si>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</si>
  <si>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</si>
  <si>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</si>
  <si>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</si>
  <si>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</si>
  <si>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</si>
  <si>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</si>
  <si>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</si>
  <si>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</si>
  <si>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</si>
  <si>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</si>
  <si>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</si>
  <si>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</si>
  <si>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</si>
  <si>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</si>
  <si>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</si>
  <si>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</si>
  <si>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</si>
  <si>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</si>
  <si>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</si>
  <si>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</si>
  <si>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</si>
  <si>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</si>
  <si>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</si>
  <si>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</si>
  <si>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</si>
  <si>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</si>
  <si>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</si>
  <si>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</si>
  <si>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</si>
  <si>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</si>
  <si>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</si>
  <si>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</si>
  <si>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</si>
  <si>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</si>
  <si>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</si>
  <si>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</si>
  <si>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</si>
  <si>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</si>
  <si>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</si>
  <si>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</si>
  <si>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</si>
  <si>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</si>
  <si>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</si>
  <si>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</si>
  <si>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</si>
  <si>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</si>
  <si>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</si>
  <si>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</si>
  <si>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</si>
  <si>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</si>
  <si>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</si>
  <si>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</si>
  <si>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</si>
  <si>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</si>
  <si>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</si>
  <si>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</si>
  <si>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</si>
  <si>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</si>
  <si>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</si>
  <si>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</si>
  <si>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</si>
  <si>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</si>
  <si>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</si>
  <si>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</si>
  <si>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</si>
  <si>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</si>
  <si>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</si>
  <si>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</si>
  <si>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</si>
  <si>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</si>
  <si>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</si>
  <si>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</si>
  <si>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</si>
  <si>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</si>
  <si>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</si>
  <si>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</si>
  <si>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</si>
  <si>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</si>
  <si>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</si>
  <si>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</si>
  <si>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</si>
  <si>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</si>
  <si>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</si>
  <si>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</si>
  <si>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</si>
  <si>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</si>
  <si>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</si>
  <si>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</si>
  <si>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</si>
  <si>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</si>
  <si>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</si>
  <si>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</si>
  <si>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</si>
  <si>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</si>
  <si>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</si>
  <si>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</si>
  <si>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</si>
  <si>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</si>
  <si>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</si>
  <si>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</si>
  <si>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</si>
  <si>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</si>
  <si>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</si>
  <si>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</si>
  <si>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</si>
  <si>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</si>
  <si>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</si>
  <si>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</si>
  <si>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</si>
  <si>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</si>
  <si>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</si>
  <si>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</si>
  <si>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</si>
  <si>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</si>
  <si>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</si>
  <si>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</si>
  <si>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</si>
  <si>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</si>
  <si>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</si>
  <si>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</si>
  <si>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</si>
  <si>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</si>
  <si>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</si>
  <si>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</si>
  <si>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</si>
  <si>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</si>
  <si>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</si>
  <si>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</si>
  <si>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</si>
  <si>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</si>
  <si>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</si>
  <si>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</si>
  <si>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</si>
  <si>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</si>
  <si>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</si>
  <si>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</si>
  <si>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</si>
  <si>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</si>
  <si>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</si>
  <si>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</si>
  <si>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</si>
  <si>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</si>
  <si>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</si>
  <si>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</si>
  <si>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</si>
  <si>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</si>
  <si>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</si>
  <si>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</si>
  <si>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</si>
  <si>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</si>
  <si>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</si>
  <si>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</si>
  <si>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</si>
  <si>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</si>
  <si>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</si>
  <si>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</si>
  <si>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</si>
  <si>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</si>
  <si>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</si>
  <si>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</si>
  <si>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</si>
  <si>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</si>
  <si>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</si>
  <si>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</si>
  <si>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</si>
  <si>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</si>
  <si>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</si>
  <si>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</si>
  <si>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</si>
  <si>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</si>
  <si>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</si>
  <si>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</si>
  <si>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７年度算定</t>
    <rPh sb="1" eb="3">
      <t>ネンド</t>
    </rPh>
    <rPh sb="3" eb="5">
      <t>サンテイ</t>
    </rPh>
    <phoneticPr fontId="2"/>
  </si>
  <si>
    <t>６年度当初</t>
    <rPh sb="1" eb="3">
      <t>ネンド</t>
    </rPh>
    <rPh sb="3" eb="5">
      <t>トウショ</t>
    </rPh>
    <phoneticPr fontId="2"/>
  </si>
  <si>
    <t>教育委員会事務局
生涯学習部
生涯学習担当</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タントウ</t>
    </rPh>
    <phoneticPr fontId="2"/>
  </si>
  <si>
    <t>大阪国際平和センター運営費補助金</t>
    <rPh sb="0" eb="2">
      <t>オオサカ</t>
    </rPh>
    <rPh sb="2" eb="4">
      <t>コクサイ</t>
    </rPh>
    <rPh sb="4" eb="6">
      <t>ヘイワ</t>
    </rPh>
    <rPh sb="10" eb="13">
      <t>ウンエイヒ</t>
    </rPh>
    <rPh sb="13" eb="16">
      <t>ホジョキン</t>
    </rPh>
    <phoneticPr fontId="2"/>
  </si>
  <si>
    <t>公益財団法人 大阪国際平和センター</t>
    <rPh sb="0" eb="2">
      <t>コウエキ</t>
    </rPh>
    <rPh sb="2" eb="4">
      <t>ザイダン</t>
    </rPh>
    <rPh sb="4" eb="6">
      <t>ホウジン</t>
    </rPh>
    <rPh sb="7" eb="9">
      <t>オオサカ</t>
    </rPh>
    <rPh sb="9" eb="11">
      <t>コクサイ</t>
    </rPh>
    <rPh sb="11" eb="13">
      <t>ヘイワ</t>
    </rPh>
    <phoneticPr fontId="2"/>
  </si>
  <si>
    <t>大阪府と連携し、大阪空襲の犠牲者を追悼するとともに、戦争の悲惨さと平和の尊さを次の世代に伝え、平和を願う豊かな心を育み、世界平和に貢献することを目的に、府市共同で大阪国際平和センターを設立し、以降、府とともに運営費補助を実施。</t>
  </si>
  <si>
    <t xml:space="preserve">大阪国際平和センターの運営費のうち、事業費については府市で1/2ずつを補助し、管理費については財団自主財源を差し引き府市1/2ずつを補助する。
</t>
  </si>
  <si>
    <t>H3</t>
  </si>
  <si>
    <t>R9</t>
    <phoneticPr fontId="2"/>
  </si>
  <si>
    <t>教育委員会事務局
総務部
文化財保護課</t>
    <rPh sb="0" eb="2">
      <t>キョウイク</t>
    </rPh>
    <rPh sb="2" eb="5">
      <t>イインカイ</t>
    </rPh>
    <rPh sb="5" eb="8">
      <t>ジムキョク</t>
    </rPh>
    <rPh sb="9" eb="11">
      <t>ソウム</t>
    </rPh>
    <rPh sb="11" eb="12">
      <t>ブ</t>
    </rPh>
    <rPh sb="13" eb="16">
      <t>ブンカザイ</t>
    </rPh>
    <rPh sb="16" eb="18">
      <t>ホゴ</t>
    </rPh>
    <rPh sb="18" eb="19">
      <t>カ</t>
    </rPh>
    <phoneticPr fontId="2"/>
  </si>
  <si>
    <t>国指定文化財管理費補助金</t>
    <rPh sb="0" eb="1">
      <t>クニ</t>
    </rPh>
    <rPh sb="1" eb="3">
      <t>シテイ</t>
    </rPh>
    <rPh sb="3" eb="6">
      <t>ブンカザイ</t>
    </rPh>
    <rPh sb="6" eb="9">
      <t>カンリヒ</t>
    </rPh>
    <rPh sb="9" eb="12">
      <t>ホジョキン</t>
    </rPh>
    <phoneticPr fontId="2"/>
  </si>
  <si>
    <t>国指定文化財所有者</t>
    <rPh sb="0" eb="1">
      <t>クニ</t>
    </rPh>
    <rPh sb="1" eb="3">
      <t>シテイ</t>
    </rPh>
    <rPh sb="3" eb="6">
      <t>ブンカザイ</t>
    </rPh>
    <rPh sb="6" eb="9">
      <t>ショユウシャ</t>
    </rPh>
    <phoneticPr fontId="2"/>
  </si>
  <si>
    <t>文化財保護法第27条の規定により指定された文化財の所有者等に対して、防災設備点検等維持管理のために、必要な補助を行うことにより、文化財の保護を図り、市民の文化の向上及び発展に資することを目的とする。</t>
    <rPh sb="0" eb="3">
      <t>ブンカザイ</t>
    </rPh>
    <rPh sb="3" eb="6">
      <t>ホゴホウ</t>
    </rPh>
    <rPh sb="6" eb="7">
      <t>ダイ</t>
    </rPh>
    <rPh sb="9" eb="10">
      <t>ジョウ</t>
    </rPh>
    <rPh sb="11" eb="13">
      <t>キテイ</t>
    </rPh>
    <rPh sb="16" eb="18">
      <t>シテイ</t>
    </rPh>
    <rPh sb="21" eb="24">
      <t>ブンカザイ</t>
    </rPh>
    <rPh sb="25" eb="28">
      <t>ショユウシャ</t>
    </rPh>
    <rPh sb="28" eb="29">
      <t>トウ</t>
    </rPh>
    <rPh sb="30" eb="31">
      <t>タイ</t>
    </rPh>
    <rPh sb="34" eb="36">
      <t>ボウサイ</t>
    </rPh>
    <rPh sb="36" eb="38">
      <t>セツビ</t>
    </rPh>
    <rPh sb="38" eb="40">
      <t>テンケン</t>
    </rPh>
    <rPh sb="40" eb="41">
      <t>トウ</t>
    </rPh>
    <rPh sb="41" eb="43">
      <t>イジ</t>
    </rPh>
    <rPh sb="43" eb="45">
      <t>カンリ</t>
    </rPh>
    <rPh sb="50" eb="52">
      <t>ヒツヨウ</t>
    </rPh>
    <rPh sb="53" eb="55">
      <t>ホジョ</t>
    </rPh>
    <rPh sb="56" eb="57">
      <t>オコナ</t>
    </rPh>
    <rPh sb="64" eb="67">
      <t>ブンカザイ</t>
    </rPh>
    <rPh sb="68" eb="70">
      <t>ホゴ</t>
    </rPh>
    <rPh sb="71" eb="72">
      <t>ハカ</t>
    </rPh>
    <rPh sb="74" eb="76">
      <t>シミン</t>
    </rPh>
    <rPh sb="77" eb="79">
      <t>ブンカ</t>
    </rPh>
    <rPh sb="80" eb="82">
      <t>コウジョウ</t>
    </rPh>
    <rPh sb="82" eb="83">
      <t>オヨ</t>
    </rPh>
    <rPh sb="84" eb="86">
      <t>ハッテン</t>
    </rPh>
    <rPh sb="87" eb="88">
      <t>シ</t>
    </rPh>
    <rPh sb="93" eb="95">
      <t>モクテキ</t>
    </rPh>
    <phoneticPr fontId="2"/>
  </si>
  <si>
    <t>国の重要文化財所有者に対し、防災設備点検等維持管理費事業費の1/4以内を補助する。</t>
    <rPh sb="0" eb="1">
      <t>クニ</t>
    </rPh>
    <rPh sb="2" eb="4">
      <t>ジュウヨウ</t>
    </rPh>
    <rPh sb="4" eb="7">
      <t>ブンカザイ</t>
    </rPh>
    <rPh sb="7" eb="10">
      <t>ショユウシャ</t>
    </rPh>
    <rPh sb="11" eb="12">
      <t>タイ</t>
    </rPh>
    <rPh sb="14" eb="16">
      <t>ボウサイ</t>
    </rPh>
    <rPh sb="16" eb="18">
      <t>セツビ</t>
    </rPh>
    <rPh sb="18" eb="20">
      <t>テンケン</t>
    </rPh>
    <rPh sb="20" eb="21">
      <t>トウ</t>
    </rPh>
    <rPh sb="21" eb="23">
      <t>イジ</t>
    </rPh>
    <rPh sb="23" eb="26">
      <t>カンリヒ</t>
    </rPh>
    <rPh sb="26" eb="29">
      <t>ジギョウヒ</t>
    </rPh>
    <rPh sb="33" eb="35">
      <t>イナイ</t>
    </rPh>
    <rPh sb="36" eb="38">
      <t>ホジョ</t>
    </rPh>
    <phoneticPr fontId="2"/>
  </si>
  <si>
    <t>R7</t>
    <phoneticPr fontId="2"/>
  </si>
  <si>
    <t>市指定文化財保存修理事業費補助金</t>
    <rPh sb="0" eb="1">
      <t>シ</t>
    </rPh>
    <rPh sb="1" eb="3">
      <t>シテイ</t>
    </rPh>
    <rPh sb="3" eb="6">
      <t>ブンカザイ</t>
    </rPh>
    <rPh sb="6" eb="8">
      <t>ホゾン</t>
    </rPh>
    <rPh sb="8" eb="10">
      <t>シュウリ</t>
    </rPh>
    <rPh sb="10" eb="13">
      <t>ジギョウヒ</t>
    </rPh>
    <rPh sb="13" eb="16">
      <t>ホジョキン</t>
    </rPh>
    <phoneticPr fontId="2"/>
  </si>
  <si>
    <t>市指定文化財所有者</t>
    <rPh sb="0" eb="1">
      <t>シ</t>
    </rPh>
    <rPh sb="1" eb="3">
      <t>シテイ</t>
    </rPh>
    <rPh sb="3" eb="6">
      <t>ブンカザイ</t>
    </rPh>
    <rPh sb="6" eb="9">
      <t>ショユウシャ</t>
    </rPh>
    <phoneticPr fontId="2"/>
  </si>
  <si>
    <t>条例の策定により、指定された文化財の保存修理を行う文化財の所有者等に対して、必要な補助を行うことにより、文化財の保護を図り、市民の文化の向上及び発展に資することを目的とする。</t>
    <rPh sb="0" eb="2">
      <t>ジョウレイ</t>
    </rPh>
    <rPh sb="3" eb="5">
      <t>サクテイ</t>
    </rPh>
    <rPh sb="9" eb="11">
      <t>シテイ</t>
    </rPh>
    <rPh sb="14" eb="17">
      <t>ブンカザイ</t>
    </rPh>
    <rPh sb="18" eb="20">
      <t>ホゾン</t>
    </rPh>
    <rPh sb="20" eb="22">
      <t>シュウリ</t>
    </rPh>
    <rPh sb="23" eb="24">
      <t>オコナ</t>
    </rPh>
    <rPh sb="25" eb="28">
      <t>ブンカザイ</t>
    </rPh>
    <rPh sb="29" eb="32">
      <t>ショユウシャ</t>
    </rPh>
    <rPh sb="32" eb="33">
      <t>トウ</t>
    </rPh>
    <rPh sb="34" eb="35">
      <t>タイ</t>
    </rPh>
    <rPh sb="38" eb="40">
      <t>ヒツヨウ</t>
    </rPh>
    <rPh sb="41" eb="43">
      <t>ホジョ</t>
    </rPh>
    <rPh sb="44" eb="45">
      <t>オコナ</t>
    </rPh>
    <rPh sb="52" eb="55">
      <t>ブンカザイ</t>
    </rPh>
    <rPh sb="56" eb="58">
      <t>ホゴ</t>
    </rPh>
    <rPh sb="59" eb="60">
      <t>ハカ</t>
    </rPh>
    <rPh sb="62" eb="64">
      <t>シミン</t>
    </rPh>
    <rPh sb="65" eb="67">
      <t>ブンカ</t>
    </rPh>
    <rPh sb="68" eb="70">
      <t>コウジョウ</t>
    </rPh>
    <rPh sb="70" eb="71">
      <t>オヨ</t>
    </rPh>
    <rPh sb="72" eb="74">
      <t>ハッテン</t>
    </rPh>
    <rPh sb="75" eb="76">
      <t>シ</t>
    </rPh>
    <rPh sb="81" eb="83">
      <t>モクテキ</t>
    </rPh>
    <phoneticPr fontId="2"/>
  </si>
  <si>
    <t>所有者から申請を受けた、保存修理事業を行わないと文化財としての価値を損なう恐れのあるものについて、審査を行い、審査に合格した文化財の保存修理事業にかかる総事業費の1/2について補助する。</t>
    <rPh sb="0" eb="3">
      <t>ショユウシャ</t>
    </rPh>
    <rPh sb="5" eb="7">
      <t>シンセイ</t>
    </rPh>
    <rPh sb="8" eb="9">
      <t>ウ</t>
    </rPh>
    <rPh sb="12" eb="14">
      <t>ホゾン</t>
    </rPh>
    <rPh sb="14" eb="16">
      <t>シュウリ</t>
    </rPh>
    <rPh sb="16" eb="18">
      <t>ジギョウ</t>
    </rPh>
    <rPh sb="19" eb="20">
      <t>オコナ</t>
    </rPh>
    <rPh sb="24" eb="27">
      <t>ブンカザイ</t>
    </rPh>
    <rPh sb="31" eb="33">
      <t>カチ</t>
    </rPh>
    <rPh sb="34" eb="35">
      <t>ソコ</t>
    </rPh>
    <rPh sb="37" eb="38">
      <t>オソ</t>
    </rPh>
    <rPh sb="49" eb="51">
      <t>シンサ</t>
    </rPh>
    <rPh sb="52" eb="53">
      <t>オコナ</t>
    </rPh>
    <rPh sb="55" eb="57">
      <t>シンサ</t>
    </rPh>
    <rPh sb="58" eb="60">
      <t>ゴウカク</t>
    </rPh>
    <rPh sb="62" eb="65">
      <t>ブンカザイ</t>
    </rPh>
    <rPh sb="66" eb="68">
      <t>ホゾン</t>
    </rPh>
    <rPh sb="68" eb="70">
      <t>シュウリ</t>
    </rPh>
    <rPh sb="70" eb="72">
      <t>ジギョウ</t>
    </rPh>
    <rPh sb="76" eb="80">
      <t>ソウジギョウヒ</t>
    </rPh>
    <rPh sb="88" eb="90">
      <t>ホジョ</t>
    </rPh>
    <phoneticPr fontId="2"/>
  </si>
  <si>
    <t>教育委員会事務局
学校運営支援
センター
事務管理担当</t>
  </si>
  <si>
    <t>児童生徒就学費補助金(給食費補助)</t>
  </si>
  <si>
    <t>準要保護家庭の児童生徒の保護者</t>
  </si>
  <si>
    <t>教育基本法第4条第3項、学校教育法第19条に基づき、経済的な理由により、就学が困難な児童生徒に対して、必要な援助を行い就学の確保を図り、義務教育の円滑な実施に資することを目的とする</t>
  </si>
  <si>
    <t>就学が困難であると認定され、生活保護に準ずる程度に困窮している者(準要保護者)に対して、学校給食費の支給を行う</t>
  </si>
  <si>
    <t>S34</t>
  </si>
  <si>
    <t>R8</t>
    <phoneticPr fontId="2"/>
  </si>
  <si>
    <t>児童生徒就学費補助金(学用品費等補助)</t>
  </si>
  <si>
    <t>要保護・準要保護家庭の児童生徒の保護者</t>
  </si>
  <si>
    <t>就学が困難であると認定された生活保護受給者(要保護者)、生活保護に準ずる程度に困窮している者(準要保護者)に対して、児童生徒費、校外活動費、修学旅行費、通学費、入学準備金(1･7年生のみ)の支給を行う(修学旅行費以外は準要保護者のみ)</t>
    <phoneticPr fontId="2"/>
  </si>
  <si>
    <t>児童生徒就学費補助金(中学校夜間学級学用品費等補助)</t>
  </si>
  <si>
    <t>本市在住中学校夜間学級生徒、またはその保護者</t>
  </si>
  <si>
    <t>大阪市に在住する中学校夜間学級に通う生徒で、経済的理由により就学が困難な者に対し、就学上の負担を軽減し、教育の円滑な実施を図ることを目的とする</t>
  </si>
  <si>
    <t>就学が困難であると認定された中学校夜間学級生徒またはその保護者に対して、学用品費等、校外活動費(泊を伴わないもの)、修学旅行費、通学費の支給を行う</t>
  </si>
  <si>
    <t>S45</t>
  </si>
  <si>
    <t>児童生徒就学費補助金(小・中学校特別支援学級学用品費等補助)</t>
  </si>
  <si>
    <t>大阪市立小・中学校の特別支援学級に就学する児童生徒の保護者及び学校教育法施行令第22条の3に規定する障がいの程度に該当する児童生徒の保護者</t>
  </si>
  <si>
    <t>大阪市立小学校または中学校の特別支援学級に就学する児童生徒の保護者及び学校教育法施行令第22条の3に規定する障がいの程度に該当する児童生徒の保護者の経済的負担を軽減し、もって、特別支援教育の振興に資することを目的とする</t>
  </si>
  <si>
    <t>小学校または中学校の特別支援学級に就学している児童生徒の保護者及び学校教育法施行令第22条の3に規定する障がいの程度に該当する児童生徒の保護者に対して、「特別支援学校への就学奨励に関する法律施行令」第2条の経費の支弁区分により経済的負担能力に応じて、学用品等購入費、校外活動費、修学旅行費、学校給食費、通学費、新入学児童・生徒学用品費等(1･7年生のみ)、交流学習交通費、職場実習交通費(中学校のみ)、医療費を支給する</t>
    <phoneticPr fontId="2"/>
  </si>
  <si>
    <t>S46</t>
  </si>
  <si>
    <t>教育委員会事務局
学校運営支援
センター
事務管理担当</t>
    <rPh sb="0" eb="8">
      <t>キョウイクイインカイジムキョク</t>
    </rPh>
    <rPh sb="9" eb="13">
      <t>ガッコウウンエイ</t>
    </rPh>
    <rPh sb="13" eb="15">
      <t>シエン</t>
    </rPh>
    <rPh sb="21" eb="27">
      <t>ジムカンリタントウ</t>
    </rPh>
    <phoneticPr fontId="2"/>
  </si>
  <si>
    <t>市奨学費(奨学費補助金)</t>
  </si>
  <si>
    <t>本市在住高校生および高専生</t>
  </si>
  <si>
    <t>経済的理由のために高等学校等の修学が困難な者に対し奨学費を支給し、教育の機会均等を確保することを目的とする</t>
  </si>
  <si>
    <t xml:space="preserve">本市の区域内に住所を有する市民税非課税の世帯(生活保護世帯を除く)を対象として、領収書等により使途確認の上、奨学費を支給する
第一学年は107千円以内、第二学年以上は72千円以内、大阪府「奨学のための給付金」の支給額を差し引いた額を奨学費の支給上限額とする
</t>
  </si>
  <si>
    <t>S24</t>
  </si>
  <si>
    <t>教育委員会事務局
指導部
保健体育担当</t>
  </si>
  <si>
    <t>児童生徒就学費補助金(医療費援助)</t>
  </si>
  <si>
    <t>教育基本法第4条3項、学校教育法第19条、学校保健安全法第25条に基づき、経済的な理由により、就学が困難な児童生徒に対して、必要な援助を行い就学の確保を図り、義務教育の円滑な実施に資することを目的とする</t>
    <phoneticPr fontId="2"/>
  </si>
  <si>
    <t>就学が困難であると認定された生活保護受給者(要保護者)、生活保護に準ずる程度に困窮している者(準要保護者)に対して、学校保健安全法で定める対象疾病にかかる医療費の援助を行う</t>
  </si>
  <si>
    <t>S46</t>
    <phoneticPr fontId="2"/>
  </si>
  <si>
    <t>教育委員会事務局
指導部保健体育担当</t>
    <rPh sb="9" eb="12">
      <t>シドウブ</t>
    </rPh>
    <rPh sb="12" eb="14">
      <t>ホケン</t>
    </rPh>
    <rPh sb="14" eb="16">
      <t>タイイク</t>
    </rPh>
    <rPh sb="16" eb="18">
      <t>タントウ</t>
    </rPh>
    <phoneticPr fontId="2"/>
  </si>
  <si>
    <t>全国中学校スポーツ大会選手派遣補助金</t>
  </si>
  <si>
    <t>全国中学校スポーツ大会に参加する本市中学校生徒の保護者</t>
  </si>
  <si>
    <t>全国中学校体育大会及び全国中学校体育大会では開催されていない競技のうち、全国中学校体育大会と同様の予選会を経る全国規模の競技大会に参加する本市立中学校生徒の交通費及び宿泊費を補助し、スポーツ実践の機会を保証することで心身ともに健康な中学生の育成を図ることを目的とする</t>
  </si>
  <si>
    <t>全国中学校体育大会及び全国中学校体育大会では開催されていない競技のうち、全国中学校体育大会と同様の予選会を経る全国規模の競技大会に出場する中学生に対する交通費および宿泊費の補助。なお、補助額については、交通費はＪＲ大阪駅から開催地（会場）までの往復運賃に相当する額を上限また、空路の方が合理的な場合は空路を適用し、開催都市までの往復運賃に相当する額を上限とする運賃の積算、空路の利用については、職員の旅費に関する条例をもとに積算し、宿泊費は実費とする(1泊上限3,500円、かつ3泊を上限)</t>
    <phoneticPr fontId="2"/>
  </si>
  <si>
    <t>不明</t>
    <rPh sb="0" eb="2">
      <t>フメイ</t>
    </rPh>
    <phoneticPr fontId="2"/>
  </si>
  <si>
    <t>1.補助金一覧(令和７年度予算)</t>
    <rPh sb="2" eb="5">
      <t>ホジョキン</t>
    </rPh>
    <rPh sb="5" eb="7">
      <t>イチラン</t>
    </rPh>
    <rPh sb="8" eb="10">
      <t>レイワ</t>
    </rPh>
    <rPh sb="11" eb="13">
      <t>ネンド</t>
    </rPh>
    <rPh sb="13" eb="15">
      <t>ヨサン</t>
    </rPh>
    <phoneticPr fontId="2"/>
  </si>
  <si>
    <t>一般会計</t>
    <rPh sb="0" eb="4">
      <t>イッパンカイケイ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</si>
</sst>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5">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Alignment="1">
      <alignment horizontal="left" vertical="center"/>
    </xf>
    <xf numFmtId="0" fontId="3" fillId="0" borderId="0" xfId="0" applyFont="1"/>
    <xf numFmtId="0" fontId="4" fillId="0" borderId="0" xfId="0" applyFont="1"/>
    <xf numFmtId="0" fontId="15" fillId="0" borderId="0" xfId="0" applyFont="1"/>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1" xfId="3" applyFont="1" applyBorder="1" applyAlignment="1">
      <alignment horizontal="left" vertical="center" wrapText="1"/>
    </xf>
    <xf numFmtId="0" fontId="3" fillId="0" borderId="1" xfId="0" applyFont="1" applyBorder="1" applyAlignment="1">
      <alignment vertical="top" wrapText="1"/>
    </xf>
    <xf numFmtId="0" fontId="16" fillId="0" borderId="1" xfId="5" applyFont="1" applyBorder="1" applyAlignment="1" applyProtection="1">
      <alignment horizontal="center" vertical="center" wrapText="1"/>
      <protection locked="0"/>
    </xf>
    <xf numFmtId="38" fontId="3" fillId="0" borderId="1" xfId="1" applyFont="1" applyBorder="1" applyAlignment="1">
      <alignment horizontal="right" vertical="center" wrapText="1"/>
    </xf>
    <xf numFmtId="38" fontId="5" fillId="0" borderId="1" xfId="4"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3" applyFont="1" applyBorder="1" applyAlignment="1">
      <alignment horizontal="left" vertical="center" wrapText="1"/>
    </xf>
    <xf numFmtId="3" fontId="5" fillId="0" borderId="1" xfId="0" applyNumberFormat="1" applyFont="1" applyBorder="1" applyAlignment="1">
      <alignment horizontal="right" vertical="center" wrapText="1"/>
    </xf>
    <xf numFmtId="177" fontId="5" fillId="0" borderId="1" xfId="2" applyNumberFormat="1" applyFont="1" applyFill="1" applyBorder="1" applyAlignment="1">
      <alignment horizontal="right" vertical="center" wrapText="1"/>
    </xf>
    <xf numFmtId="0" fontId="5" fillId="0" borderId="1" xfId="0" applyFont="1" applyBorder="1" applyAlignment="1">
      <alignment horizontal="left" vertical="top" wrapText="1"/>
    </xf>
    <xf numFmtId="38" fontId="3" fillId="0" borderId="1" xfId="4" applyFont="1" applyFill="1" applyBorder="1" applyAlignment="1">
      <alignment horizontal="center" vertical="center" wrapText="1"/>
    </xf>
    <xf numFmtId="177" fontId="5" fillId="0" borderId="1" xfId="0" applyNumberFormat="1" applyFont="1" applyBorder="1" applyAlignment="1">
      <alignment horizontal="right" vertical="center" wrapText="1"/>
    </xf>
    <xf numFmtId="0" fontId="5" fillId="0" borderId="1" xfId="0" applyFont="1" applyBorder="1" applyAlignment="1">
      <alignment vertical="top"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center" vertical="center" wrapText="1"/>
    </xf>
    <xf numFmtId="0" fontId="15" fillId="0" borderId="26"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center"/>
    </xf>
    <xf numFmtId="0" fontId="15" fillId="0" borderId="4"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distributed" vertical="center" wrapText="1"/>
    </xf>
    <xf numFmtId="0" fontId="15" fillId="0" borderId="26" xfId="0" applyFont="1" applyBorder="1" applyAlignment="1">
      <alignment vertical="center"/>
    </xf>
    <xf numFmtId="0" fontId="15" fillId="0" borderId="6" xfId="0" applyFont="1" applyBorder="1" applyAlignment="1">
      <alignment vertical="center"/>
    </xf>
    <xf numFmtId="0" fontId="3" fillId="0" borderId="1" xfId="0" applyFont="1" applyBorder="1" applyAlignment="1">
      <alignment horizontal="center"/>
    </xf>
    <xf numFmtId="0" fontId="15" fillId="0" borderId="26" xfId="0" applyFont="1" applyBorder="1"/>
    <xf numFmtId="0" fontId="15" fillId="0" borderId="6" xfId="0" applyFont="1" applyBorder="1"/>
    <xf numFmtId="0" fontId="3" fillId="0" borderId="1" xfId="0" applyFont="1" applyBorder="1"/>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view="pageBreakPreview" zoomScale="85" zoomScaleNormal="70" zoomScaleSheetLayoutView="85" workbookViewId="0">
      <pane xSplit="4" ySplit="2" topLeftCell="E3" activePane="bottomRight" state="frozen"/>
      <selection pane="topRight" activeCell="F1" sqref="F1"/>
      <selection pane="bottomLeft" activeCell="A3" sqref="A3"/>
      <selection pane="bottomRight" activeCell="F7" sqref="F7"/>
    </sheetView>
  </sheetViews>
  <sheetFormatPr defaultColWidth="9" defaultRowHeight="10.8" x14ac:dyDescent="0.15"/>
  <cols>
    <col min="1" max="1" width="4.44140625" style="1" customWidth="1"/>
    <col min="2" max="2" width="16.44140625" style="84" customWidth="1"/>
    <col min="3" max="4" width="18.33203125" style="44" customWidth="1"/>
    <col min="5" max="6" width="15.44140625" style="44" customWidth="1"/>
    <col min="7" max="7" width="41.77734375" style="3" customWidth="1"/>
    <col min="8" max="8" width="41.77734375" style="6" customWidth="1"/>
    <col min="9" max="10" width="8.109375" style="1" customWidth="1"/>
    <col min="11" max="16384" width="9" style="84"/>
  </cols>
  <sheetData>
    <row r="1" spans="1:10" ht="18" customHeight="1" x14ac:dyDescent="0.15">
      <c r="A1" s="83" t="s">
        <v>494</v>
      </c>
      <c r="B1" s="83"/>
      <c r="G1" s="6"/>
      <c r="H1" s="44"/>
      <c r="I1" s="104" t="s">
        <v>495</v>
      </c>
      <c r="J1" s="105"/>
    </row>
    <row r="2" spans="1:10" ht="18" customHeight="1" x14ac:dyDescent="0.2">
      <c r="B2" s="85"/>
      <c r="C2" s="84"/>
      <c r="D2" s="86"/>
      <c r="E2" s="86"/>
      <c r="F2" s="3"/>
      <c r="G2" s="6"/>
      <c r="H2" s="4"/>
      <c r="J2" s="5" t="s">
        <v>435</v>
      </c>
    </row>
    <row r="3" spans="1:10" ht="21" customHeight="1" x14ac:dyDescent="0.15">
      <c r="A3" s="111" t="s">
        <v>1</v>
      </c>
      <c r="B3" s="111" t="s">
        <v>2</v>
      </c>
      <c r="C3" s="113" t="s">
        <v>3</v>
      </c>
      <c r="D3" s="115" t="s">
        <v>4</v>
      </c>
      <c r="E3" s="106" t="s">
        <v>438</v>
      </c>
      <c r="F3" s="106" t="s">
        <v>439</v>
      </c>
      <c r="G3" s="115" t="s">
        <v>8</v>
      </c>
      <c r="H3" s="113" t="s">
        <v>9</v>
      </c>
      <c r="I3" s="116" t="s">
        <v>434</v>
      </c>
      <c r="J3" s="116" t="s">
        <v>436</v>
      </c>
    </row>
    <row r="4" spans="1:10" ht="21" customHeight="1" x14ac:dyDescent="0.15">
      <c r="A4" s="119"/>
      <c r="B4" s="112"/>
      <c r="C4" s="114"/>
      <c r="D4" s="107"/>
      <c r="E4" s="107"/>
      <c r="F4" s="107"/>
      <c r="G4" s="120"/>
      <c r="H4" s="122"/>
      <c r="I4" s="117"/>
      <c r="J4" s="117"/>
    </row>
    <row r="5" spans="1:10" ht="25.5" customHeight="1" x14ac:dyDescent="0.15">
      <c r="A5" s="119"/>
      <c r="B5" s="112"/>
      <c r="C5" s="114"/>
      <c r="D5" s="108"/>
      <c r="E5" s="108"/>
      <c r="F5" s="108"/>
      <c r="G5" s="121"/>
      <c r="H5" s="122"/>
      <c r="I5" s="118"/>
      <c r="J5" s="118"/>
    </row>
    <row r="6" spans="1:10" ht="89.4" customHeight="1" x14ac:dyDescent="0.15">
      <c r="A6" s="103">
        <v>1</v>
      </c>
      <c r="B6" s="93" t="s">
        <v>447</v>
      </c>
      <c r="C6" s="94" t="s">
        <v>448</v>
      </c>
      <c r="D6" s="95" t="s">
        <v>449</v>
      </c>
      <c r="E6" s="96">
        <v>579000</v>
      </c>
      <c r="F6" s="97">
        <v>579000</v>
      </c>
      <c r="G6" s="98" t="s">
        <v>450</v>
      </c>
      <c r="H6" s="98" t="s">
        <v>451</v>
      </c>
      <c r="I6" s="91" t="s">
        <v>304</v>
      </c>
      <c r="J6" s="87" t="s">
        <v>452</v>
      </c>
    </row>
    <row r="7" spans="1:10" s="86" customFormat="1" ht="105" customHeight="1" x14ac:dyDescent="0.2">
      <c r="A7" s="103">
        <v>2</v>
      </c>
      <c r="B7" s="94" t="s">
        <v>447</v>
      </c>
      <c r="C7" s="95" t="s">
        <v>453</v>
      </c>
      <c r="D7" s="94" t="s">
        <v>454</v>
      </c>
      <c r="E7" s="96">
        <v>7530000</v>
      </c>
      <c r="F7" s="100">
        <v>4500000</v>
      </c>
      <c r="G7" s="101" t="s">
        <v>455</v>
      </c>
      <c r="H7" s="101" t="s">
        <v>456</v>
      </c>
      <c r="I7" s="102" t="s">
        <v>34</v>
      </c>
      <c r="J7" s="87" t="s">
        <v>452</v>
      </c>
    </row>
    <row r="8" spans="1:10" ht="97.2" customHeight="1" x14ac:dyDescent="0.15">
      <c r="A8" s="103">
        <v>3</v>
      </c>
      <c r="B8" s="102" t="s">
        <v>440</v>
      </c>
      <c r="C8" s="89" t="s">
        <v>441</v>
      </c>
      <c r="D8" s="16" t="s">
        <v>442</v>
      </c>
      <c r="E8" s="92">
        <v>68444000</v>
      </c>
      <c r="F8" s="17">
        <v>66182000</v>
      </c>
      <c r="G8" s="90" t="s">
        <v>443</v>
      </c>
      <c r="H8" s="90" t="s">
        <v>444</v>
      </c>
      <c r="I8" s="91" t="s">
        <v>445</v>
      </c>
      <c r="J8" s="91" t="s">
        <v>446</v>
      </c>
    </row>
    <row r="9" spans="1:10" s="86" customFormat="1" ht="61.5" customHeight="1" x14ac:dyDescent="0.2">
      <c r="A9" s="103">
        <v>4</v>
      </c>
      <c r="B9" s="99" t="s">
        <v>457</v>
      </c>
      <c r="C9" s="16" t="s">
        <v>458</v>
      </c>
      <c r="D9" s="89" t="s">
        <v>459</v>
      </c>
      <c r="E9" s="24">
        <v>1570265000</v>
      </c>
      <c r="F9" s="38">
        <v>1641184000</v>
      </c>
      <c r="G9" s="21" t="s">
        <v>460</v>
      </c>
      <c r="H9" s="21" t="s">
        <v>461</v>
      </c>
      <c r="I9" s="102" t="s">
        <v>462</v>
      </c>
      <c r="J9" s="87" t="s">
        <v>463</v>
      </c>
    </row>
    <row r="10" spans="1:10" ht="66.75" customHeight="1" x14ac:dyDescent="0.15">
      <c r="A10" s="103">
        <v>5</v>
      </c>
      <c r="B10" s="102" t="s">
        <v>457</v>
      </c>
      <c r="C10" s="89" t="s">
        <v>464</v>
      </c>
      <c r="D10" s="16" t="s">
        <v>465</v>
      </c>
      <c r="E10" s="24">
        <v>1048026000</v>
      </c>
      <c r="F10" s="17">
        <v>1040400000</v>
      </c>
      <c r="G10" s="90" t="s">
        <v>460</v>
      </c>
      <c r="H10" s="90" t="s">
        <v>466</v>
      </c>
      <c r="I10" s="91" t="s">
        <v>462</v>
      </c>
      <c r="J10" s="87" t="s">
        <v>463</v>
      </c>
    </row>
    <row r="11" spans="1:10" ht="54.75" customHeight="1" x14ac:dyDescent="0.15">
      <c r="A11" s="103">
        <v>6</v>
      </c>
      <c r="B11" s="102" t="s">
        <v>457</v>
      </c>
      <c r="C11" s="16" t="s">
        <v>467</v>
      </c>
      <c r="D11" s="16" t="s">
        <v>468</v>
      </c>
      <c r="E11" s="24">
        <v>1302000</v>
      </c>
      <c r="F11" s="17">
        <v>1299000</v>
      </c>
      <c r="G11" s="21" t="s">
        <v>469</v>
      </c>
      <c r="H11" s="21" t="s">
        <v>470</v>
      </c>
      <c r="I11" s="102" t="s">
        <v>471</v>
      </c>
      <c r="J11" s="87" t="s">
        <v>463</v>
      </c>
    </row>
    <row r="12" spans="1:10" s="86" customFormat="1" ht="114.75" customHeight="1" x14ac:dyDescent="0.2">
      <c r="A12" s="103">
        <v>7</v>
      </c>
      <c r="B12" s="102" t="s">
        <v>457</v>
      </c>
      <c r="C12" s="16" t="s">
        <v>472</v>
      </c>
      <c r="D12" s="16" t="s">
        <v>473</v>
      </c>
      <c r="E12" s="24">
        <v>120650000</v>
      </c>
      <c r="F12" s="17">
        <v>119128000</v>
      </c>
      <c r="G12" s="21" t="s">
        <v>474</v>
      </c>
      <c r="H12" s="21" t="s">
        <v>475</v>
      </c>
      <c r="I12" s="102" t="s">
        <v>476</v>
      </c>
      <c r="J12" s="87" t="s">
        <v>463</v>
      </c>
    </row>
    <row r="13" spans="1:10" s="86" customFormat="1" ht="75.599999999999994" x14ac:dyDescent="0.2">
      <c r="A13" s="103">
        <v>8</v>
      </c>
      <c r="B13" s="99" t="s">
        <v>477</v>
      </c>
      <c r="C13" s="16" t="s">
        <v>478</v>
      </c>
      <c r="D13" s="89" t="s">
        <v>479</v>
      </c>
      <c r="E13" s="24">
        <v>10348000</v>
      </c>
      <c r="F13" s="39">
        <v>11087000</v>
      </c>
      <c r="G13" s="21" t="s">
        <v>480</v>
      </c>
      <c r="H13" s="21" t="s">
        <v>481</v>
      </c>
      <c r="I13" s="102" t="s">
        <v>482</v>
      </c>
      <c r="J13" s="87" t="s">
        <v>463</v>
      </c>
    </row>
    <row r="14" spans="1:10" s="86" customFormat="1" ht="61.5" customHeight="1" x14ac:dyDescent="0.2">
      <c r="A14" s="103">
        <v>9</v>
      </c>
      <c r="B14" s="99" t="s">
        <v>483</v>
      </c>
      <c r="C14" s="16" t="s">
        <v>484</v>
      </c>
      <c r="D14" s="89" t="s">
        <v>465</v>
      </c>
      <c r="E14" s="92">
        <v>2489000</v>
      </c>
      <c r="F14" s="38">
        <v>2883000</v>
      </c>
      <c r="G14" s="21" t="s">
        <v>485</v>
      </c>
      <c r="H14" s="21" t="s">
        <v>486</v>
      </c>
      <c r="I14" s="102" t="s">
        <v>487</v>
      </c>
      <c r="J14" s="87" t="s">
        <v>463</v>
      </c>
    </row>
    <row r="15" spans="1:10" s="86" customFormat="1" ht="135" customHeight="1" x14ac:dyDescent="0.2">
      <c r="A15" s="103">
        <v>10</v>
      </c>
      <c r="B15" s="99" t="s">
        <v>488</v>
      </c>
      <c r="C15" s="16" t="s">
        <v>489</v>
      </c>
      <c r="D15" s="89" t="s">
        <v>490</v>
      </c>
      <c r="E15" s="92">
        <v>7176000</v>
      </c>
      <c r="F15" s="38">
        <v>5186000</v>
      </c>
      <c r="G15" s="21" t="s">
        <v>491</v>
      </c>
      <c r="H15" s="21" t="s">
        <v>492</v>
      </c>
      <c r="I15" s="102" t="s">
        <v>493</v>
      </c>
      <c r="J15" s="87" t="s">
        <v>446</v>
      </c>
    </row>
    <row r="16" spans="1:10" ht="54.75" customHeight="1" x14ac:dyDescent="0.15">
      <c r="A16" s="84"/>
      <c r="B16" s="104" t="s">
        <v>437</v>
      </c>
      <c r="C16" s="109"/>
      <c r="D16" s="110"/>
      <c r="E16" s="88">
        <f>SUBTOTAL(9,E6:E15)</f>
        <v>2836809000</v>
      </c>
      <c r="F16" s="88">
        <f>SUBTOTAL(9,F6:F15)</f>
        <v>2892428000</v>
      </c>
      <c r="G16" s="6"/>
    </row>
    <row r="17" spans="1:9" x14ac:dyDescent="0.15">
      <c r="A17" s="44"/>
      <c r="B17" s="44"/>
      <c r="G17" s="44"/>
      <c r="H17" s="44"/>
      <c r="I17" s="44"/>
    </row>
    <row r="18" spans="1:9" x14ac:dyDescent="0.15">
      <c r="A18" s="44"/>
      <c r="B18" s="44"/>
      <c r="G18" s="44"/>
      <c r="H18" s="44"/>
      <c r="I18" s="44"/>
    </row>
  </sheetData>
  <mergeCells count="12">
    <mergeCell ref="A3:A5"/>
    <mergeCell ref="F3:F5"/>
    <mergeCell ref="G3:G5"/>
    <mergeCell ref="H3:H5"/>
    <mergeCell ref="I3:I5"/>
    <mergeCell ref="I1:J1"/>
    <mergeCell ref="E3:E5"/>
    <mergeCell ref="B16:D16"/>
    <mergeCell ref="B3:B5"/>
    <mergeCell ref="C3:C5"/>
    <mergeCell ref="D3:D5"/>
    <mergeCell ref="J3:J5"/>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headerFooter>
    <oddHeader>&amp;R&amp;"ＭＳ ゴシック,標準"&amp;12(様式１)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2" customWidth="1"/>
    <col min="2" max="2" width="3.109375" style="52" customWidth="1"/>
    <col min="3" max="3" width="7.33203125" style="52" customWidth="1"/>
    <col min="4" max="4" width="5.21875" style="52" bestFit="1" customWidth="1"/>
    <col min="5" max="6" width="12.33203125" style="52" customWidth="1"/>
    <col min="7" max="16384" width="9" style="52"/>
  </cols>
  <sheetData>
    <row r="1" spans="1:6" x14ac:dyDescent="0.2">
      <c r="A1" s="52" t="s">
        <v>429</v>
      </c>
    </row>
    <row r="3" spans="1:6" x14ac:dyDescent="0.2">
      <c r="B3" s="52" t="s">
        <v>430</v>
      </c>
    </row>
    <row r="4" spans="1:6" ht="19.2" x14ac:dyDescent="0.2">
      <c r="C4" s="62" t="s">
        <v>432</v>
      </c>
      <c r="D4" s="55" t="s">
        <v>421</v>
      </c>
      <c r="E4" s="55" t="s">
        <v>423</v>
      </c>
      <c r="F4" s="55" t="s">
        <v>425</v>
      </c>
    </row>
    <row r="5" spans="1:6" x14ac:dyDescent="0.2">
      <c r="C5" s="55">
        <v>1</v>
      </c>
      <c r="D5" s="53">
        <f>PT・府市!D25</f>
        <v>1</v>
      </c>
      <c r="E5" s="54">
        <f>PT・府市!F25/1000</f>
        <v>588240</v>
      </c>
      <c r="F5" s="54">
        <f>PT・府市!G25/1000</f>
        <v>529929</v>
      </c>
    </row>
    <row r="6" spans="1:6" x14ac:dyDescent="0.2">
      <c r="C6" s="55">
        <v>2</v>
      </c>
      <c r="D6" s="53">
        <f>PT・府市!D26</f>
        <v>2</v>
      </c>
      <c r="E6" s="54">
        <f>PT・府市!F26/1000</f>
        <v>4527466</v>
      </c>
      <c r="F6" s="54">
        <f>PT・府市!G26/1000</f>
        <v>14504807</v>
      </c>
    </row>
    <row r="7" spans="1:6" x14ac:dyDescent="0.2">
      <c r="C7" s="55">
        <v>3</v>
      </c>
      <c r="D7" s="53">
        <f>PT・府市!D27</f>
        <v>14</v>
      </c>
      <c r="E7" s="54">
        <f>PT・府市!F27/1000</f>
        <v>5129582</v>
      </c>
      <c r="F7" s="54">
        <f>PT・府市!G27/1000</f>
        <v>17399939</v>
      </c>
    </row>
    <row r="8" spans="1:6" ht="13.8" thickBot="1" x14ac:dyDescent="0.25">
      <c r="C8" s="56">
        <v>4</v>
      </c>
      <c r="D8" s="57">
        <f>PT・府市!D28</f>
        <v>0</v>
      </c>
      <c r="E8" s="58">
        <f>PT・府市!F28/1000</f>
        <v>0</v>
      </c>
      <c r="F8" s="58">
        <f>PT・府市!G28/1000</f>
        <v>0</v>
      </c>
    </row>
    <row r="9" spans="1:6" ht="13.8" thickTop="1" x14ac:dyDescent="0.2">
      <c r="C9" s="59" t="s">
        <v>391</v>
      </c>
      <c r="D9" s="60">
        <f>SUM(D5:D8)</f>
        <v>17</v>
      </c>
      <c r="E9" s="61">
        <f>SUM(E5:E8)</f>
        <v>10245288</v>
      </c>
      <c r="F9" s="61">
        <f>SUM(F5:F8)</f>
        <v>32434675</v>
      </c>
    </row>
    <row r="11" spans="1:6" x14ac:dyDescent="0.2">
      <c r="B11" s="52" t="s">
        <v>427</v>
      </c>
    </row>
    <row r="12" spans="1:6" ht="19.2" x14ac:dyDescent="0.2">
      <c r="C12" s="62" t="s">
        <v>432</v>
      </c>
      <c r="D12" s="55" t="s">
        <v>421</v>
      </c>
      <c r="E12" s="55" t="s">
        <v>423</v>
      </c>
      <c r="F12" s="55" t="s">
        <v>425</v>
      </c>
    </row>
    <row r="13" spans="1:6" x14ac:dyDescent="0.2">
      <c r="C13" s="55">
        <v>1</v>
      </c>
      <c r="D13" s="53">
        <f>見直し対象!D95</f>
        <v>4</v>
      </c>
      <c r="E13" s="54">
        <f>見直し対象!F95/1000</f>
        <v>61350</v>
      </c>
      <c r="F13" s="54">
        <f>見直し対象!G95/1000</f>
        <v>54271</v>
      </c>
    </row>
    <row r="14" spans="1:6" x14ac:dyDescent="0.2">
      <c r="C14" s="55">
        <v>2</v>
      </c>
      <c r="D14" s="53">
        <f>見直し対象!D96</f>
        <v>0</v>
      </c>
      <c r="E14" s="54">
        <f>見直し対象!F96/1000</f>
        <v>0</v>
      </c>
      <c r="F14" s="54">
        <f>見直し対象!G96/1000</f>
        <v>0</v>
      </c>
    </row>
    <row r="15" spans="1:6" x14ac:dyDescent="0.2">
      <c r="C15" s="55">
        <v>3</v>
      </c>
      <c r="D15" s="53">
        <f>見直し対象!D97</f>
        <v>81</v>
      </c>
      <c r="E15" s="54">
        <f>見直し対象!F97/1000</f>
        <v>75251</v>
      </c>
      <c r="F15" s="54">
        <f>見直し対象!G97/1000</f>
        <v>884637</v>
      </c>
    </row>
    <row r="16" spans="1:6" ht="13.8" thickBot="1" x14ac:dyDescent="0.25">
      <c r="C16" s="56">
        <v>4</v>
      </c>
      <c r="D16" s="57">
        <f>見直し対象!D98</f>
        <v>2</v>
      </c>
      <c r="E16" s="58">
        <f>見直し対象!F98/1000</f>
        <v>9694</v>
      </c>
      <c r="F16" s="58">
        <f>見直し対象!G98/1000</f>
        <v>1190</v>
      </c>
    </row>
    <row r="17" spans="2:6" ht="13.8" thickTop="1" x14ac:dyDescent="0.2">
      <c r="C17" s="59" t="s">
        <v>391</v>
      </c>
      <c r="D17" s="60">
        <f>SUM(D13:D16)</f>
        <v>87</v>
      </c>
      <c r="E17" s="61">
        <f>SUM(E13:E16)</f>
        <v>146295</v>
      </c>
      <c r="F17" s="61">
        <f>SUM(F13:F16)</f>
        <v>940098</v>
      </c>
    </row>
    <row r="20" spans="2:6" x14ac:dyDescent="0.2">
      <c r="B20" s="52" t="s">
        <v>428</v>
      </c>
    </row>
    <row r="21" spans="2:6" ht="19.2" x14ac:dyDescent="0.2">
      <c r="C21" s="62" t="s">
        <v>432</v>
      </c>
      <c r="D21" s="55" t="s">
        <v>421</v>
      </c>
      <c r="E21" s="55" t="s">
        <v>423</v>
      </c>
      <c r="F21" s="55" t="s">
        <v>425</v>
      </c>
    </row>
    <row r="22" spans="2:6" x14ac:dyDescent="0.2">
      <c r="C22" s="55">
        <v>1</v>
      </c>
      <c r="D22" s="53">
        <f>見直し対象のうち地域交付金!C81</f>
        <v>0</v>
      </c>
      <c r="E22" s="54">
        <f>見直し対象のうち地域交付金!D81/1000</f>
        <v>0</v>
      </c>
      <c r="F22" s="54">
        <f>見直し対象のうち地域交付金!E81/1000</f>
        <v>0</v>
      </c>
    </row>
    <row r="23" spans="2:6" x14ac:dyDescent="0.2">
      <c r="C23" s="55">
        <v>2</v>
      </c>
      <c r="D23" s="53">
        <f>見直し対象のうち地域交付金!C82</f>
        <v>0</v>
      </c>
      <c r="E23" s="54">
        <f>見直し対象のうち地域交付金!D82/1000</f>
        <v>0</v>
      </c>
      <c r="F23" s="54">
        <f>見直し対象のうち地域交付金!E82/1000</f>
        <v>0</v>
      </c>
    </row>
    <row r="24" spans="2:6" x14ac:dyDescent="0.2">
      <c r="C24" s="55">
        <v>3</v>
      </c>
      <c r="D24" s="53">
        <f>見直し対象のうち地域交付金!C83</f>
        <v>72</v>
      </c>
      <c r="E24" s="54">
        <f>見直し対象のうち地域交付金!D83/1000</f>
        <v>0</v>
      </c>
      <c r="F24" s="54">
        <f>見直し対象のうち地域交付金!E83/1000</f>
        <v>613321</v>
      </c>
    </row>
    <row r="25" spans="2:6" ht="13.8" thickBot="1" x14ac:dyDescent="0.25">
      <c r="C25" s="56">
        <v>4</v>
      </c>
      <c r="D25" s="57">
        <f>見直し対象のうち地域交付金!C84</f>
        <v>0</v>
      </c>
      <c r="E25" s="58">
        <f>見直し対象のうち地域交付金!D84/1000</f>
        <v>0</v>
      </c>
      <c r="F25" s="58">
        <f>見直し対象のうち地域交付金!E84/1000</f>
        <v>0</v>
      </c>
    </row>
    <row r="26" spans="2:6" ht="13.8" thickTop="1" x14ac:dyDescent="0.2">
      <c r="C26" s="59" t="s">
        <v>391</v>
      </c>
      <c r="D26" s="60">
        <f>SUM(D22:D25)</f>
        <v>72</v>
      </c>
      <c r="E26" s="61">
        <f>SUM(E22:E25)</f>
        <v>0</v>
      </c>
      <c r="F26" s="61">
        <f>SUM(F22:F25)</f>
        <v>613321</v>
      </c>
    </row>
    <row r="28" spans="2:6" x14ac:dyDescent="0.2">
      <c r="B28" s="52" t="s">
        <v>431</v>
      </c>
    </row>
    <row r="29" spans="2:6" ht="19.2" x14ac:dyDescent="0.2">
      <c r="C29" s="65" t="s">
        <v>432</v>
      </c>
      <c r="D29" s="66" t="s">
        <v>421</v>
      </c>
      <c r="E29" s="66" t="s">
        <v>423</v>
      </c>
      <c r="F29" s="66" t="s">
        <v>425</v>
      </c>
    </row>
    <row r="30" spans="2:6" x14ac:dyDescent="0.2">
      <c r="C30" s="66">
        <v>1</v>
      </c>
      <c r="D30" s="67">
        <f>D13-D22</f>
        <v>4</v>
      </c>
      <c r="E30" s="68">
        <f t="shared" ref="E30:F30" si="0">E13-E22</f>
        <v>61350</v>
      </c>
      <c r="F30" s="68">
        <f t="shared" si="0"/>
        <v>54271</v>
      </c>
    </row>
    <row r="31" spans="2:6" ht="13.8" thickBot="1" x14ac:dyDescent="0.25">
      <c r="C31" s="69">
        <v>2</v>
      </c>
      <c r="D31" s="70">
        <f t="shared" ref="D31:F33" si="1">D14-D23</f>
        <v>0</v>
      </c>
      <c r="E31" s="71">
        <f t="shared" si="1"/>
        <v>0</v>
      </c>
      <c r="F31" s="71">
        <f t="shared" si="1"/>
        <v>0</v>
      </c>
    </row>
    <row r="32" spans="2:6" x14ac:dyDescent="0.2">
      <c r="C32" s="72">
        <v>3</v>
      </c>
      <c r="D32" s="73">
        <f t="shared" si="1"/>
        <v>9</v>
      </c>
      <c r="E32" s="74">
        <f t="shared" si="1"/>
        <v>75251</v>
      </c>
      <c r="F32" s="75">
        <f t="shared" si="1"/>
        <v>271316</v>
      </c>
    </row>
    <row r="33" spans="3:6" ht="13.8" thickBot="1" x14ac:dyDescent="0.25">
      <c r="C33" s="76">
        <v>4</v>
      </c>
      <c r="D33" s="77">
        <f t="shared" si="1"/>
        <v>2</v>
      </c>
      <c r="E33" s="78">
        <f t="shared" si="1"/>
        <v>9694</v>
      </c>
      <c r="F33" s="79">
        <f t="shared" si="1"/>
        <v>1190</v>
      </c>
    </row>
    <row r="34" spans="3:6" x14ac:dyDescent="0.2">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1"/>
      <c r="C1" s="44"/>
      <c r="D1" s="44"/>
      <c r="E1" s="44"/>
      <c r="F1" s="3"/>
      <c r="G1" s="3"/>
      <c r="H1" s="3"/>
      <c r="I1" s="6"/>
      <c r="J1" s="6"/>
      <c r="K1" s="1"/>
      <c r="L1" s="1"/>
      <c r="M1" s="1"/>
      <c r="N1" s="1"/>
      <c r="O1" s="1"/>
      <c r="Q1" s="45"/>
    </row>
    <row r="2" spans="1:31" ht="32.4" x14ac:dyDescent="0.2">
      <c r="A2" s="1"/>
      <c r="B2" s="46" t="s">
        <v>390</v>
      </c>
      <c r="C2" s="2"/>
      <c r="D2" s="2"/>
      <c r="E2" s="2"/>
      <c r="F2" s="3"/>
      <c r="G2" s="4"/>
      <c r="H2" s="3"/>
      <c r="I2" s="6"/>
      <c r="J2" s="4"/>
      <c r="K2" s="1"/>
      <c r="L2" s="1"/>
      <c r="M2" s="7"/>
      <c r="N2" s="7"/>
      <c r="O2" s="7" t="s">
        <v>0</v>
      </c>
      <c r="Q2" s="45"/>
    </row>
    <row r="3" spans="1:31" ht="13.8" thickBot="1" x14ac:dyDescent="0.25">
      <c r="A3" s="1"/>
      <c r="B3" s="8"/>
      <c r="C3" s="9"/>
      <c r="D3" s="9"/>
      <c r="E3" s="9"/>
      <c r="F3" s="10"/>
      <c r="G3" s="11"/>
      <c r="H3" s="10"/>
      <c r="I3" s="6"/>
      <c r="J3" s="6"/>
      <c r="K3" s="1"/>
      <c r="L3" s="1"/>
      <c r="M3" s="5"/>
      <c r="N3" s="5"/>
      <c r="O3" s="5"/>
      <c r="Q3" s="45"/>
    </row>
    <row r="4" spans="1:31" ht="14.25" customHeight="1" thickTop="1" x14ac:dyDescent="0.2">
      <c r="A4" s="139" t="s">
        <v>1</v>
      </c>
      <c r="B4" s="141" t="s">
        <v>2</v>
      </c>
      <c r="C4" s="115" t="s">
        <v>3</v>
      </c>
      <c r="D4" s="115" t="s">
        <v>4</v>
      </c>
      <c r="E4" s="106" t="s">
        <v>5</v>
      </c>
      <c r="F4" s="137" t="s">
        <v>6</v>
      </c>
      <c r="G4" s="12"/>
      <c r="H4" s="124" t="s">
        <v>7</v>
      </c>
      <c r="I4" s="126" t="s">
        <v>8</v>
      </c>
      <c r="J4" s="128" t="s">
        <v>9</v>
      </c>
      <c r="K4" s="128" t="s">
        <v>10</v>
      </c>
      <c r="L4" s="130" t="s">
        <v>11</v>
      </c>
      <c r="M4" s="130" t="s">
        <v>12</v>
      </c>
      <c r="N4" s="132" t="s">
        <v>13</v>
      </c>
      <c r="O4" s="134" t="s">
        <v>14</v>
      </c>
      <c r="P4" s="136" t="s">
        <v>433</v>
      </c>
      <c r="Q4" s="106" t="s">
        <v>394</v>
      </c>
      <c r="R4" s="106" t="s">
        <v>398</v>
      </c>
      <c r="S4" s="106" t="s">
        <v>397</v>
      </c>
      <c r="AE4" s="64"/>
    </row>
    <row r="5" spans="1:31" ht="43.2" x14ac:dyDescent="0.2">
      <c r="A5" s="140"/>
      <c r="B5" s="142"/>
      <c r="C5" s="129"/>
      <c r="D5" s="129"/>
      <c r="E5" s="123"/>
      <c r="F5" s="138"/>
      <c r="G5" s="14" t="s">
        <v>15</v>
      </c>
      <c r="H5" s="125"/>
      <c r="I5" s="127"/>
      <c r="J5" s="129"/>
      <c r="K5" s="129"/>
      <c r="L5" s="131"/>
      <c r="M5" s="131"/>
      <c r="N5" s="133"/>
      <c r="O5" s="135"/>
      <c r="P5" s="136"/>
      <c r="Q5" s="123"/>
      <c r="R5" s="123"/>
      <c r="S5" s="123"/>
    </row>
    <row r="6" spans="1:31" ht="54" x14ac:dyDescent="0.2">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8.8" x14ac:dyDescent="0.2">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18.8" x14ac:dyDescent="0.2">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75.599999999999994" x14ac:dyDescent="0.2">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2.4" x14ac:dyDescent="0.2">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2.4" x14ac:dyDescent="0.2">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54" x14ac:dyDescent="0.2">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54" x14ac:dyDescent="0.2">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4" x14ac:dyDescent="0.2">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2.4" x14ac:dyDescent="0.2">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2.4" x14ac:dyDescent="0.2">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54" x14ac:dyDescent="0.2">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118.8" x14ac:dyDescent="0.2">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205.2" x14ac:dyDescent="0.2">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64.8" x14ac:dyDescent="0.2">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54" x14ac:dyDescent="0.2">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2.2" thickBot="1" x14ac:dyDescent="0.25">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3.8" thickTop="1" x14ac:dyDescent="0.2"/>
    <row r="24" spans="1:19" x14ac:dyDescent="0.2">
      <c r="C24" s="9" t="s">
        <v>422</v>
      </c>
      <c r="D24" s="9" t="s">
        <v>389</v>
      </c>
      <c r="F24" t="s">
        <v>424</v>
      </c>
      <c r="G24" t="s">
        <v>426</v>
      </c>
    </row>
    <row r="25" spans="1:19" x14ac:dyDescent="0.2">
      <c r="C25">
        <v>1</v>
      </c>
      <c r="D25" s="51">
        <f>COUNTIF($P$6:$P$22,C25)</f>
        <v>1</v>
      </c>
      <c r="F25" s="51">
        <f>SUMIF($P$6:$P$22,C25,$F$6:$F$22)</f>
        <v>588240000</v>
      </c>
      <c r="G25" s="51">
        <f>SUMIF($P$6:$P$22,C25,$H$6:$H$22)</f>
        <v>529929000</v>
      </c>
    </row>
    <row r="26" spans="1:19" x14ac:dyDescent="0.2">
      <c r="C26">
        <v>2</v>
      </c>
      <c r="D26" s="51">
        <f t="shared" ref="D26:D28" si="1">COUNTIF($P$6:$P$22,C26)</f>
        <v>2</v>
      </c>
      <c r="F26" s="51">
        <f t="shared" ref="F26:F28" si="2">SUMIF($P$6:$P$22,C26,$F$6:$F$22)</f>
        <v>4527466000</v>
      </c>
      <c r="G26" s="51">
        <f t="shared" ref="G26:G28" si="3">SUMIF($P$6:$P$22,C26,$H$6:$H$22)</f>
        <v>14504807000</v>
      </c>
    </row>
    <row r="27" spans="1:19" x14ac:dyDescent="0.2">
      <c r="C27">
        <v>3</v>
      </c>
      <c r="D27" s="51">
        <f t="shared" si="1"/>
        <v>14</v>
      </c>
      <c r="F27" s="51">
        <f t="shared" si="2"/>
        <v>5129582000</v>
      </c>
      <c r="G27" s="51">
        <f t="shared" si="3"/>
        <v>17399939000</v>
      </c>
    </row>
    <row r="28" spans="1:19" x14ac:dyDescent="0.2">
      <c r="C28">
        <v>4</v>
      </c>
      <c r="D28" s="51">
        <f t="shared" si="1"/>
        <v>0</v>
      </c>
      <c r="F28" s="51">
        <f t="shared" si="2"/>
        <v>0</v>
      </c>
      <c r="G28" s="51">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1"/>
      <c r="C1" s="44"/>
      <c r="D1" s="44"/>
      <c r="E1" s="44"/>
      <c r="F1" s="3"/>
      <c r="G1" s="3"/>
      <c r="H1" s="3"/>
      <c r="I1" s="6"/>
      <c r="J1" s="6"/>
      <c r="K1" s="1"/>
      <c r="L1" s="1"/>
      <c r="M1" s="1"/>
      <c r="O1" s="1"/>
    </row>
    <row r="2" spans="1:31" ht="16.2" x14ac:dyDescent="0.2">
      <c r="A2" s="1"/>
      <c r="B2" s="50" t="s">
        <v>390</v>
      </c>
      <c r="C2" s="2"/>
      <c r="D2" s="2"/>
      <c r="E2" s="2"/>
      <c r="F2" s="3"/>
      <c r="G2" s="4"/>
      <c r="H2" s="3"/>
      <c r="I2" s="6"/>
      <c r="J2" s="4"/>
      <c r="K2" s="1"/>
      <c r="L2" s="1"/>
      <c r="M2" s="7"/>
      <c r="N2" s="7"/>
      <c r="O2" s="7" t="s">
        <v>0</v>
      </c>
    </row>
    <row r="3" spans="1:31" ht="13.8" thickBot="1" x14ac:dyDescent="0.25">
      <c r="A3" s="1"/>
      <c r="B3" s="8"/>
      <c r="C3" s="9"/>
      <c r="D3" s="9"/>
      <c r="E3" s="9"/>
      <c r="F3" s="10"/>
      <c r="G3" s="11"/>
      <c r="H3" s="10"/>
      <c r="I3" s="6"/>
      <c r="J3" s="6"/>
      <c r="K3" s="1"/>
      <c r="L3" s="1"/>
      <c r="M3" s="5"/>
      <c r="N3" s="5"/>
      <c r="O3" s="5"/>
    </row>
    <row r="4" spans="1:31" ht="14.25" customHeight="1" thickTop="1" x14ac:dyDescent="0.2">
      <c r="A4" s="139" t="s">
        <v>1</v>
      </c>
      <c r="B4" s="141" t="s">
        <v>2</v>
      </c>
      <c r="C4" s="115" t="s">
        <v>3</v>
      </c>
      <c r="D4" s="115" t="s">
        <v>4</v>
      </c>
      <c r="E4" s="106" t="s">
        <v>5</v>
      </c>
      <c r="F4" s="137" t="s">
        <v>6</v>
      </c>
      <c r="G4" s="12"/>
      <c r="H4" s="143" t="s">
        <v>7</v>
      </c>
      <c r="I4" s="126" t="s">
        <v>8</v>
      </c>
      <c r="J4" s="128" t="s">
        <v>9</v>
      </c>
      <c r="K4" s="128" t="s">
        <v>10</v>
      </c>
      <c r="L4" s="130" t="s">
        <v>401</v>
      </c>
      <c r="M4" s="130" t="s">
        <v>12</v>
      </c>
      <c r="N4" s="132" t="s">
        <v>13</v>
      </c>
      <c r="O4" s="134" t="s">
        <v>14</v>
      </c>
      <c r="P4" s="136" t="s">
        <v>433</v>
      </c>
      <c r="Q4" s="106" t="s">
        <v>394</v>
      </c>
      <c r="R4" s="106" t="s">
        <v>398</v>
      </c>
      <c r="S4" s="106" t="s">
        <v>397</v>
      </c>
      <c r="AE4" s="64"/>
    </row>
    <row r="5" spans="1:31" ht="43.2" x14ac:dyDescent="0.2">
      <c r="A5" s="140"/>
      <c r="B5" s="142"/>
      <c r="C5" s="129"/>
      <c r="D5" s="129"/>
      <c r="E5" s="123"/>
      <c r="F5" s="138"/>
      <c r="G5" s="14" t="s">
        <v>15</v>
      </c>
      <c r="H5" s="144"/>
      <c r="I5" s="127"/>
      <c r="J5" s="129"/>
      <c r="K5" s="129"/>
      <c r="L5" s="131"/>
      <c r="M5" s="131"/>
      <c r="N5" s="133"/>
      <c r="O5" s="135"/>
      <c r="P5" s="136"/>
      <c r="Q5" s="123"/>
      <c r="R5" s="123"/>
      <c r="S5" s="123"/>
    </row>
    <row r="6" spans="1:31" ht="86.4" x14ac:dyDescent="0.2">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3.2" x14ac:dyDescent="0.2">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75.599999999999994" x14ac:dyDescent="0.2">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75.599999999999994" x14ac:dyDescent="0.2">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75.599999999999994" x14ac:dyDescent="0.2">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54" x14ac:dyDescent="0.2">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75.599999999999994" x14ac:dyDescent="0.2">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54" x14ac:dyDescent="0.2">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75.599999999999994" x14ac:dyDescent="0.2">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64.8" x14ac:dyDescent="0.2">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75.599999999999994" x14ac:dyDescent="0.2">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75.599999999999994" x14ac:dyDescent="0.2">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75.599999999999994" x14ac:dyDescent="0.2">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64.8" x14ac:dyDescent="0.2">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54" x14ac:dyDescent="0.2">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64.8" x14ac:dyDescent="0.2">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4" x14ac:dyDescent="0.2">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86.4" x14ac:dyDescent="0.2">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64.8" x14ac:dyDescent="0.2">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75.599999999999994" x14ac:dyDescent="0.2">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8" x14ac:dyDescent="0.2">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54" x14ac:dyDescent="0.2">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43.2" x14ac:dyDescent="0.2">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64.8" x14ac:dyDescent="0.2">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64.8" x14ac:dyDescent="0.2">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43.2" x14ac:dyDescent="0.2">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75.599999999999994" x14ac:dyDescent="0.2">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64.8" x14ac:dyDescent="0.2">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64.8" x14ac:dyDescent="0.2">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54" x14ac:dyDescent="0.2">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64.8" x14ac:dyDescent="0.2">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64.8" x14ac:dyDescent="0.2">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75.599999999999994" x14ac:dyDescent="0.2">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4.8" x14ac:dyDescent="0.2">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54" x14ac:dyDescent="0.2">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75.599999999999994" x14ac:dyDescent="0.2">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4.8" x14ac:dyDescent="0.2">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54" x14ac:dyDescent="0.2">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43.2" x14ac:dyDescent="0.2">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43.2" x14ac:dyDescent="0.2">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43.2" x14ac:dyDescent="0.2">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64.8" x14ac:dyDescent="0.2">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4" x14ac:dyDescent="0.2">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64.8" x14ac:dyDescent="0.2">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54" x14ac:dyDescent="0.2">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64.8" x14ac:dyDescent="0.2">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54" x14ac:dyDescent="0.2">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75.599999999999994" x14ac:dyDescent="0.2">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8" x14ac:dyDescent="0.2">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75.599999999999994" x14ac:dyDescent="0.2">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54" x14ac:dyDescent="0.2">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64.8" x14ac:dyDescent="0.2">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4" x14ac:dyDescent="0.2">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54" x14ac:dyDescent="0.2">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64.8" x14ac:dyDescent="0.2">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64.8" x14ac:dyDescent="0.2">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54" x14ac:dyDescent="0.2">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64.8" x14ac:dyDescent="0.2">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64.8" x14ac:dyDescent="0.2">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9.6" x14ac:dyDescent="0.2">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72.8" x14ac:dyDescent="0.2">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108" x14ac:dyDescent="0.2">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2.4" x14ac:dyDescent="0.2">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29.6" x14ac:dyDescent="0.2">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86.4" x14ac:dyDescent="0.2">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54" x14ac:dyDescent="0.2">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64.8" x14ac:dyDescent="0.2">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64.8" x14ac:dyDescent="0.2">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54" x14ac:dyDescent="0.2">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75.599999999999994" x14ac:dyDescent="0.2">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75.599999999999994" x14ac:dyDescent="0.2">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94.4" x14ac:dyDescent="0.2">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64.8" x14ac:dyDescent="0.2">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75.599999999999994" x14ac:dyDescent="0.2">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75.599999999999994" x14ac:dyDescent="0.2">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8" x14ac:dyDescent="0.2">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64.8" x14ac:dyDescent="0.2">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86.4" x14ac:dyDescent="0.2">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29.6" x14ac:dyDescent="0.2">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75.599999999999994" x14ac:dyDescent="0.2">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40.4" x14ac:dyDescent="0.2">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40.4" x14ac:dyDescent="0.2">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75.599999999999994" x14ac:dyDescent="0.2">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64.8" x14ac:dyDescent="0.2">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64.8" x14ac:dyDescent="0.2">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3.2" x14ac:dyDescent="0.2">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2.4" x14ac:dyDescent="0.2">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x14ac:dyDescent="0.2">
      <c r="C94" s="9" t="s">
        <v>422</v>
      </c>
      <c r="D94" s="9" t="s">
        <v>389</v>
      </c>
      <c r="F94" t="s">
        <v>424</v>
      </c>
      <c r="G94" t="s">
        <v>426</v>
      </c>
    </row>
    <row r="95" spans="1:19" x14ac:dyDescent="0.2">
      <c r="C95">
        <v>1</v>
      </c>
      <c r="D95" s="51">
        <f>COUNTIF($P$6:$P$92,C95)</f>
        <v>4</v>
      </c>
      <c r="E95" s="51"/>
      <c r="F95" s="51">
        <f>SUMIF($P$6:$P$92,C95,$F$6:$F$92)</f>
        <v>61350000</v>
      </c>
      <c r="G95" s="51">
        <f>SUMIF($P$6:$P$92,C95,$H$6:$H$92)</f>
        <v>54271000</v>
      </c>
    </row>
    <row r="96" spans="1:19" x14ac:dyDescent="0.2">
      <c r="C96">
        <v>2</v>
      </c>
      <c r="D96" s="51">
        <f t="shared" ref="D96:D98" si="0">COUNTIF($P$6:$P$92,C96)</f>
        <v>0</v>
      </c>
      <c r="E96" s="51"/>
      <c r="F96" s="51">
        <f t="shared" ref="F96:F98" si="1">SUMIF($P$6:$P$92,C96,$F$6:$F$92)</f>
        <v>0</v>
      </c>
      <c r="G96" s="51">
        <f t="shared" ref="G96:G98" si="2">SUMIF($P$6:$P$92,C96,$H$6:$H$92)</f>
        <v>0</v>
      </c>
    </row>
    <row r="97" spans="3:7" x14ac:dyDescent="0.2">
      <c r="C97">
        <v>3</v>
      </c>
      <c r="D97" s="51">
        <f t="shared" si="0"/>
        <v>81</v>
      </c>
      <c r="E97" s="51"/>
      <c r="F97" s="51">
        <f t="shared" si="1"/>
        <v>75251000</v>
      </c>
      <c r="G97" s="51">
        <f t="shared" si="2"/>
        <v>884637000</v>
      </c>
    </row>
    <row r="98" spans="3:7" x14ac:dyDescent="0.2">
      <c r="C98">
        <v>4</v>
      </c>
      <c r="D98" s="51">
        <f t="shared" si="0"/>
        <v>2</v>
      </c>
      <c r="E98" s="51"/>
      <c r="F98" s="51">
        <f t="shared" si="1"/>
        <v>9694000</v>
      </c>
      <c r="G98" s="51">
        <f t="shared" si="2"/>
        <v>1190000</v>
      </c>
    </row>
    <row r="99" spans="3:7" x14ac:dyDescent="0.2">
      <c r="D99" s="63">
        <f>SUM(D95:D98)</f>
        <v>87</v>
      </c>
      <c r="F99" s="63">
        <f>SUM(F95:F98)</f>
        <v>146295000</v>
      </c>
      <c r="G99" s="63">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1"/>
      <c r="C1" s="44"/>
      <c r="D1" s="44"/>
      <c r="E1" s="3"/>
      <c r="F1" s="3"/>
      <c r="G1" s="3"/>
      <c r="H1" s="6"/>
      <c r="I1" s="6"/>
      <c r="J1" s="1"/>
      <c r="L1" s="1"/>
    </row>
    <row r="2" spans="1:31" ht="16.2" x14ac:dyDescent="0.2">
      <c r="A2" s="1"/>
      <c r="B2" s="50" t="s">
        <v>390</v>
      </c>
      <c r="C2" s="2"/>
      <c r="D2" s="2"/>
      <c r="E2" s="3"/>
      <c r="F2" s="4"/>
      <c r="G2" s="3"/>
      <c r="H2" s="6"/>
      <c r="I2" s="4"/>
      <c r="J2" s="7"/>
      <c r="K2" s="7"/>
      <c r="L2" s="7" t="s">
        <v>0</v>
      </c>
    </row>
    <row r="3" spans="1:31" ht="13.8" thickBot="1" x14ac:dyDescent="0.25">
      <c r="A3" s="1"/>
      <c r="B3" s="8"/>
      <c r="C3" s="9"/>
      <c r="D3" s="9"/>
      <c r="E3" s="10"/>
      <c r="F3" s="11"/>
      <c r="G3" s="10"/>
      <c r="H3" s="6"/>
      <c r="I3" s="6"/>
      <c r="J3" s="5"/>
      <c r="K3" s="5"/>
      <c r="L3" s="5"/>
    </row>
    <row r="4" spans="1:31" ht="14.25" customHeight="1" thickTop="1" x14ac:dyDescent="0.2">
      <c r="A4" s="139" t="s">
        <v>1</v>
      </c>
      <c r="B4" s="141" t="s">
        <v>2</v>
      </c>
      <c r="C4" s="115" t="s">
        <v>3</v>
      </c>
      <c r="D4" s="115" t="s">
        <v>4</v>
      </c>
      <c r="E4" s="137" t="s">
        <v>6</v>
      </c>
      <c r="F4" s="12"/>
      <c r="G4" s="143" t="s">
        <v>7</v>
      </c>
      <c r="H4" s="126" t="s">
        <v>8</v>
      </c>
      <c r="I4" s="128" t="s">
        <v>9</v>
      </c>
      <c r="J4" s="130" t="s">
        <v>12</v>
      </c>
      <c r="K4" s="132" t="s">
        <v>13</v>
      </c>
      <c r="L4" s="134" t="s">
        <v>14</v>
      </c>
      <c r="M4" s="136" t="s">
        <v>433</v>
      </c>
      <c r="N4" s="106" t="s">
        <v>394</v>
      </c>
      <c r="O4" s="106" t="s">
        <v>398</v>
      </c>
      <c r="P4" s="106" t="s">
        <v>397</v>
      </c>
      <c r="AE4" s="64"/>
    </row>
    <row r="5" spans="1:31" ht="43.2" x14ac:dyDescent="0.2">
      <c r="A5" s="140"/>
      <c r="B5" s="142"/>
      <c r="C5" s="129"/>
      <c r="D5" s="129"/>
      <c r="E5" s="138"/>
      <c r="F5" s="14" t="s">
        <v>15</v>
      </c>
      <c r="G5" s="144"/>
      <c r="H5" s="127"/>
      <c r="I5" s="129"/>
      <c r="J5" s="131"/>
      <c r="K5" s="133"/>
      <c r="L5" s="135"/>
      <c r="M5" s="136"/>
      <c r="N5" s="123"/>
      <c r="O5" s="123"/>
      <c r="P5" s="123"/>
    </row>
    <row r="6" spans="1:31" ht="86.4" x14ac:dyDescent="0.2">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75.599999999999994" x14ac:dyDescent="0.2">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75.599999999999994" x14ac:dyDescent="0.2">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54" x14ac:dyDescent="0.2">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75.599999999999994" x14ac:dyDescent="0.2">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54" x14ac:dyDescent="0.2">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75.599999999999994" x14ac:dyDescent="0.2">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64.8" x14ac:dyDescent="0.2">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75.599999999999994" x14ac:dyDescent="0.2">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75.599999999999994" x14ac:dyDescent="0.2">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75.599999999999994" x14ac:dyDescent="0.2">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64.8" x14ac:dyDescent="0.2">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54" x14ac:dyDescent="0.2">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75.599999999999994" x14ac:dyDescent="0.2">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4" x14ac:dyDescent="0.2">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97.2" x14ac:dyDescent="0.2">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64.8" x14ac:dyDescent="0.2">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75.599999999999994" x14ac:dyDescent="0.2">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8.8" x14ac:dyDescent="0.2">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54" x14ac:dyDescent="0.2">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54" x14ac:dyDescent="0.2">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64.8" x14ac:dyDescent="0.2">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64.8" x14ac:dyDescent="0.2">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3.2" x14ac:dyDescent="0.2">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75.599999999999994" x14ac:dyDescent="0.2">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75.599999999999994" x14ac:dyDescent="0.2">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75.599999999999994" x14ac:dyDescent="0.2">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54" x14ac:dyDescent="0.2">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75.599999999999994" x14ac:dyDescent="0.2">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64.8" x14ac:dyDescent="0.2">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75.599999999999994" x14ac:dyDescent="0.2">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75.599999999999994" x14ac:dyDescent="0.2">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54" x14ac:dyDescent="0.2">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75.599999999999994" x14ac:dyDescent="0.2">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75.599999999999994" x14ac:dyDescent="0.2">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54" x14ac:dyDescent="0.2">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43.2" x14ac:dyDescent="0.2">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43.2" x14ac:dyDescent="0.2">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3.2" x14ac:dyDescent="0.2">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64.8" x14ac:dyDescent="0.2">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64.8" x14ac:dyDescent="0.2">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75.599999999999994" x14ac:dyDescent="0.2">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54" x14ac:dyDescent="0.2">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75.599999999999994" x14ac:dyDescent="0.2">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54" x14ac:dyDescent="0.2">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97.2" x14ac:dyDescent="0.2">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8.8" x14ac:dyDescent="0.2">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5.599999999999994" x14ac:dyDescent="0.2">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54" x14ac:dyDescent="0.2">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75.599999999999994" x14ac:dyDescent="0.2">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64.8" x14ac:dyDescent="0.2">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54" x14ac:dyDescent="0.2">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75.599999999999994" x14ac:dyDescent="0.2">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64.8" x14ac:dyDescent="0.2">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54" x14ac:dyDescent="0.2">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75.599999999999994" x14ac:dyDescent="0.2">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64.8" x14ac:dyDescent="0.2">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40.4" x14ac:dyDescent="0.2">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226.8" x14ac:dyDescent="0.2">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108" x14ac:dyDescent="0.2">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2.4" x14ac:dyDescent="0.2">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40.4" x14ac:dyDescent="0.2">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97.2" x14ac:dyDescent="0.2">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54" x14ac:dyDescent="0.2">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75.599999999999994" x14ac:dyDescent="0.2">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64.8" x14ac:dyDescent="0.2">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54" x14ac:dyDescent="0.2">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75.599999999999994" x14ac:dyDescent="0.2">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75.599999999999994" x14ac:dyDescent="0.2">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94.4" x14ac:dyDescent="0.2">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75.599999999999994" x14ac:dyDescent="0.2">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75.599999999999994" x14ac:dyDescent="0.2">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x14ac:dyDescent="0.2">
      <c r="B80" s="9" t="s">
        <v>422</v>
      </c>
      <c r="C80" s="9" t="s">
        <v>389</v>
      </c>
      <c r="D80" t="s">
        <v>424</v>
      </c>
      <c r="E80" t="s">
        <v>426</v>
      </c>
    </row>
    <row r="81" spans="2:5" x14ac:dyDescent="0.2">
      <c r="B81">
        <v>1</v>
      </c>
      <c r="C81" s="51">
        <f>COUNTIF($M$6:$M$77,B81)</f>
        <v>0</v>
      </c>
      <c r="D81" s="51">
        <f>SUMIF($M$6:$M$77,B81,$E$6:$E$77)</f>
        <v>0</v>
      </c>
      <c r="E81" s="51">
        <f>SUMIF($M$6:$M$77,B81,$G$6:$G$77)</f>
        <v>0</v>
      </c>
    </row>
    <row r="82" spans="2:5" x14ac:dyDescent="0.2">
      <c r="B82">
        <v>2</v>
      </c>
      <c r="C82" s="51">
        <f t="shared" ref="C82:C84" si="0">COUNTIF($M$6:$M$77,B82)</f>
        <v>0</v>
      </c>
      <c r="D82" s="51">
        <f t="shared" ref="D82:D84" si="1">SUMIF($M$6:$M$77,B82,$E$6:$E$77)</f>
        <v>0</v>
      </c>
      <c r="E82" s="51">
        <f t="shared" ref="E82:E84" si="2">SUMIF($M$6:$M$77,B82,$G$6:$G$77)</f>
        <v>0</v>
      </c>
    </row>
    <row r="83" spans="2:5" x14ac:dyDescent="0.2">
      <c r="B83">
        <v>3</v>
      </c>
      <c r="C83" s="51">
        <f t="shared" si="0"/>
        <v>72</v>
      </c>
      <c r="D83" s="51">
        <f t="shared" si="1"/>
        <v>0</v>
      </c>
      <c r="E83" s="51">
        <f t="shared" si="2"/>
        <v>613321000</v>
      </c>
    </row>
    <row r="84" spans="2:5" x14ac:dyDescent="0.2">
      <c r="B84">
        <v>4</v>
      </c>
      <c r="C84" s="51">
        <f t="shared" si="0"/>
        <v>0</v>
      </c>
      <c r="D84" s="51">
        <f t="shared" si="1"/>
        <v>0</v>
      </c>
      <c r="E84" s="51">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（様式１）補助金</vt:lpstr>
      <vt:lpstr>集約</vt:lpstr>
      <vt:lpstr>PT・府市</vt:lpstr>
      <vt:lpstr>見直し対象</vt:lpstr>
      <vt:lpstr>見直し対象のうち地域交付金</vt:lpstr>
      <vt:lpstr>'（様式１）補助金'!Print_Area</vt:lpstr>
      <vt:lpstr>見直し対象!Print_Area</vt:lpstr>
      <vt:lpstr>'（様式１）補助金'!Print_Titles</vt:lpstr>
      <vt:lpstr>PT・府市!Print_Titles</vt:lpstr>
      <vt:lpstr>見直し対象!Print_Titles</vt:lpstr>
      <vt:lpstr>見直し対象のうち地域交付金!Print_Titles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2025-02-10T08:28:25Z</dcterms:created>
  <dcterms:modified xsi:type="dcterms:W3CDTF">2025-02-12T00:39:09Z</dcterms:modified>
</cp:coreProperties>
</file>