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42781AB6-CC37-499D-A470-9E85B5375C0B}" xr6:coauthVersionLast="47" xr6:coauthVersionMax="47" xr10:uidLastSave="{00000000-0000-0000-0000-000000000000}"/>
  <bookViews>
    <workbookView xWindow="-108" yWindow="-108" windowWidth="23256" windowHeight="12456" xr2:uid="{00000000-000D-0000-FFFF-FFFF00000000}"/>
  </bookViews>
  <sheets>
    <sheet name="歳入一覧" sheetId="1" r:id="rId1"/>
  </sheets>
  <definedNames>
    <definedName name="_xlnm._FilterDatabase" localSheetId="0" hidden="1">歳入一覧!$A$6:$FG$100</definedName>
    <definedName name="_xlnm.Print_Area" localSheetId="0">歳入一覧!$A$1:$K$100</definedName>
    <definedName name="_xlnm.Print_Titles" localSheetId="0">歳入一覧!$4:$7</definedName>
    <definedName name="Z_01EAA192_030B_4B32_8504_E8B9ACF08987_.wvu.FilterData" localSheetId="0" hidden="1">歳入一覧!$A$6:$K$100</definedName>
    <definedName name="Z_03AE82A1_1BE2_4ECA_87A2_03B930490FC4_.wvu.FilterData" localSheetId="0" hidden="1">歳入一覧!$A$6:$FG$100</definedName>
    <definedName name="Z_04C8A1BA_9D22_46C9_9CEB_2BC0004FC685_.wvu.FilterData" localSheetId="0" hidden="1">歳入一覧!$B$6:$K$100</definedName>
    <definedName name="Z_04D09D8C_94A5_461B_8EBD_462A08259C45_.wvu.FilterData" localSheetId="0" hidden="1">歳入一覧!$A$6:$FG$100</definedName>
    <definedName name="Z_0984F2AA_60F2_4912_A9FF_2F9A955D5FE3_.wvu.FilterData" localSheetId="0" hidden="1">歳入一覧!$A$7:$FG$100</definedName>
    <definedName name="Z_0C68AD9F_EAAC_4D8C_8595_325E5145CCC9_.wvu.FilterData" localSheetId="0" hidden="1">歳入一覧!$B$6:$K$100</definedName>
    <definedName name="Z_0EC137BB_4649_439E_A306_A2900F1F636A_.wvu.FilterData" localSheetId="0" hidden="1">歳入一覧!$B$6:$K$100</definedName>
    <definedName name="Z_1199D24E_5AB2_4E7F_AA3B_409733D51AC4_.wvu.FilterData" localSheetId="0" hidden="1">歳入一覧!$A$6:$FG$100</definedName>
    <definedName name="Z_1E7D5732_EF56_415D_8F2A_A9A6136A4DC3_.wvu.FilterData" localSheetId="0" hidden="1">歳入一覧!$B$6:$K$100</definedName>
    <definedName name="Z_20E8B0EC_118D_49EF_9836_FFD168BFA307_.wvu.FilterData" localSheetId="0" hidden="1">歳入一覧!$A$6:$L$100</definedName>
    <definedName name="Z_23F43B3A_3258_499E_84AA_5934348FFA54_.wvu.FilterData" localSheetId="0" hidden="1">歳入一覧!$A$6:$FG$100</definedName>
    <definedName name="Z_24D4AB45_3A64_4C2A_93AD_95EA6B944657_.wvu.FilterData" localSheetId="0" hidden="1">歳入一覧!$B$6:$K$100</definedName>
    <definedName name="Z_27FE125A_CAC0_4187_BAC1_FA85A21F8068_.wvu.FilterData" localSheetId="0" hidden="1">歳入一覧!$A$6:$FG$100</definedName>
    <definedName name="Z_291BEBD1_3E67_44D7_B7E4_9799E8B2AEED_.wvu.FilterData" localSheetId="0" hidden="1">歳入一覧!$B$6:$K$100</definedName>
    <definedName name="Z_2C82E193_3E09_4CE3_80B4_E2A9361A46F4_.wvu.FilterData" localSheetId="0" hidden="1">歳入一覧!$B$6:$K$100</definedName>
    <definedName name="Z_300532A4_C979_47B6_AE96_7529D1452A32_.wvu.FilterData" localSheetId="0" hidden="1">歳入一覧!$A$6:$FG$100</definedName>
    <definedName name="Z_340A5395_F3C0_4C00_AD4A_45ABD0096A3A_.wvu.FilterData" localSheetId="0" hidden="1">歳入一覧!$A$7:$FG$100</definedName>
    <definedName name="Z_374AF662_332C_4305_9FF2_82EBDABE1ECA_.wvu.FilterData" localSheetId="0" hidden="1">歳入一覧!$B$6:$K$100</definedName>
    <definedName name="Z_38677CFC_38FD_428F_B2E6_28D6556AF30E_.wvu.FilterData" localSheetId="0" hidden="1">歳入一覧!$A$6:$K$100</definedName>
    <definedName name="Z_3EED8F5F_471C_4B50_994D_BB7BEF016969_.wvu.FilterData" localSheetId="0" hidden="1">歳入一覧!$B$6:$K$100</definedName>
    <definedName name="Z_443FC1F6_4EB0_4043_84B4_EA880B09B87F_.wvu.FilterData" localSheetId="0" hidden="1">歳入一覧!$A$6:$L$100</definedName>
    <definedName name="Z_4FA438CA_84A7_4E4A_B647_D9C724313A30_.wvu.FilterData" localSheetId="0" hidden="1">歳入一覧!$A$6:$K$100</definedName>
    <definedName name="Z_554CCE7A_C6CE_47E9_833C_4F6A16FE021F_.wvu.FilterData" localSheetId="0" hidden="1">歳入一覧!$A$6:$FG$100</definedName>
    <definedName name="Z_5668B71E_8807_468B_9970_38F9A9F9382A_.wvu.FilterData" localSheetId="0" hidden="1">歳入一覧!$B$6:$K$100</definedName>
    <definedName name="Z_56C3E958_62F0_4D5E_80EF_1B0A7490DD11_.wvu.FilterData" localSheetId="0" hidden="1">歳入一覧!$A$6:$FG$100</definedName>
    <definedName name="Z_571E855B_8DA1_45D3_B25A_CFB379B91A2B_.wvu.FilterData" localSheetId="0" hidden="1">歳入一覧!$A$7:$P$100</definedName>
    <definedName name="Z_57745067_BF0B_4087_B5A6_8A5691A551DD_.wvu.FilterData" localSheetId="0" hidden="1">歳入一覧!$A$6:$L$100</definedName>
    <definedName name="Z_593CF9A4_75B1_449B_AD6A_05BC18F73933_.wvu.FilterData" localSheetId="0" hidden="1">歳入一覧!$A$6:$FG$100</definedName>
    <definedName name="Z_640D24A1_F93A_49AE_989A_09EA35DB6178_.wvu.FilterData" localSheetId="0" hidden="1">歳入一覧!$A$7:$FG$100</definedName>
    <definedName name="Z_66224404_EA19_4356_92BE_A2F395931004_.wvu.FilterData" localSheetId="0" hidden="1">歳入一覧!$A$6:$K$100</definedName>
    <definedName name="Z_665488CF_8ABE_4275_9644_48E5F5043390_.wvu.FilterData" localSheetId="0" hidden="1">歳入一覧!$B$6:$K$100</definedName>
    <definedName name="Z_70924426_1D8A_405C_99DB_5F184299D133_.wvu.FilterData" localSheetId="0" hidden="1">歳入一覧!$A$6:$FG$100</definedName>
    <definedName name="Z_749145BA_5224_4309_8744_80063D3AC2A1_.wvu.FilterData" localSheetId="0" hidden="1">歳入一覧!$B$6:$K$100</definedName>
    <definedName name="Z_7959981C_996C_4AED_A61B_9791C16E24F0_.wvu.FilterData" localSheetId="0" hidden="1">歳入一覧!$A$6:$FG$100</definedName>
    <definedName name="Z_7A18676E_04A4_4AFB_8334_7BB0F24E5EE3_.wvu.FilterData" localSheetId="0" hidden="1">歳入一覧!$A$7:$FG$100</definedName>
    <definedName name="Z_7D518F9E_8A7F_4DB5_A328_AF9BA1D8A68F_.wvu.FilterData" localSheetId="0" hidden="1">歳入一覧!$B$6:$K$100</definedName>
    <definedName name="Z_7D7B3232_DD2F_4BAD_9D61_7BB9E8FBC5D0_.wvu.FilterData" localSheetId="0" hidden="1">歳入一覧!$A$7:$FG$100</definedName>
    <definedName name="Z_7E2DCBD7_F134_4F01_A073_369742F025BC_.wvu.FilterData" localSheetId="0" hidden="1">歳入一覧!$B$6:$K$100</definedName>
    <definedName name="Z_7F9543F0_7900_417C_8668_8D9DC3C6A87C_.wvu.FilterData" localSheetId="0" hidden="1">歳入一覧!$B$6:$K$100</definedName>
    <definedName name="Z_81B5A484_EBF1_4915_9B07_DDCCFE2DB28C_.wvu.FilterData" localSheetId="0" hidden="1">歳入一覧!$B$6:$K$100</definedName>
    <definedName name="Z_86736FF6_D9DA_4CB4_A1A0_805D5D48FA90_.wvu.FilterData" localSheetId="0" hidden="1">歳入一覧!$B$6:$K$100</definedName>
    <definedName name="Z_88E44795_6332_42B5_AD03_CD37EB030AF2_.wvu.FilterData" localSheetId="0" hidden="1">歳入一覧!$B$6:$K$100</definedName>
    <definedName name="Z_89110E34_4E32_4289_9AEB_D2891C4E270B_.wvu.FilterData" localSheetId="0" hidden="1">歳入一覧!$A$6:$L$100</definedName>
    <definedName name="Z_89C710E6_1500_4641_966A_C6D35D6B7EB2_.wvu.FilterData" localSheetId="0" hidden="1">歳入一覧!$B$6:$K$100</definedName>
    <definedName name="Z_8B9E1F4E_8704_47E3_AFC2_BD7B7399C304_.wvu.FilterData" localSheetId="0" hidden="1">歳入一覧!$B$6:$K$100</definedName>
    <definedName name="Z_901A4DB5_9501_4EB6_9268_72DC5604D1B1_.wvu.FilterData" localSheetId="0" hidden="1">歳入一覧!$A$7:$FG$100</definedName>
    <definedName name="Z_938E702C_B36A_4670_81CA_FE17F251577A_.wvu.FilterData" localSheetId="0" hidden="1">歳入一覧!$A$7:$FG$100</definedName>
    <definedName name="Z_97250119_8D07_4D98_BD4A_0062145CE139_.wvu.FilterData" localSheetId="0" hidden="1">歳入一覧!$A$7:$FG$100</definedName>
    <definedName name="Z_9B4A25DD_435F_45A5_893D_7D8E03D5FC78_.wvu.FilterData" localSheetId="0" hidden="1">歳入一覧!$B$6:$K$100</definedName>
    <definedName name="Z_9C40EDED_6440_486C_B2C2_1C1E7F80BEFD_.wvu.FilterData" localSheetId="0" hidden="1">歳入一覧!$A$6:$FG$100</definedName>
    <definedName name="Z_A1410A53_A816_48E6_BA3B_34AFBECBBF89_.wvu.FilterData" localSheetId="0" hidden="1">歳入一覧!$A$6:$FG$100</definedName>
    <definedName name="Z_A5081DD8_9472_4A84_A31C_C87428B96836_.wvu.FilterData" localSheetId="0" hidden="1">歳入一覧!$A$6:$FG$100</definedName>
    <definedName name="Z_A62B912E_02A1_47A6_A44F_AD1D542D7EAA_.wvu.FilterData" localSheetId="0" hidden="1">歳入一覧!$B$6:$K$100</definedName>
    <definedName name="Z_AB5F7232_79D3_4A00_BF97_AF858AB78B28_.wvu.FilterData" localSheetId="0" hidden="1">歳入一覧!$A$6:$L$100</definedName>
    <definedName name="Z_ABE7CFFB_C659_4189_B81A_6BEE666EADF0_.wvu.FilterData" localSheetId="0" hidden="1">歳入一覧!$B$6:$K$100</definedName>
    <definedName name="Z_ACF9747A_930D_4496_B09E_8726FC61D724_.wvu.FilterData" localSheetId="0" hidden="1">歳入一覧!$B$6:$K$100</definedName>
    <definedName name="Z_AD4EEFD1_EF9D_4286_82C0_7E3CB759B6A3_.wvu.FilterData" localSheetId="0" hidden="1">歳入一覧!$A$7:$FG$100</definedName>
    <definedName name="Z_B02E5B7B_53CC_43E2_B229_62838E357858_.wvu.FilterData" localSheetId="0" hidden="1">歳入一覧!$A$6:$FG$100</definedName>
    <definedName name="Z_B0B21E7F_41F6_4286_9120_7856223C7AC9_.wvu.FilterData" localSheetId="0" hidden="1">歳入一覧!$A$6:$P$100</definedName>
    <definedName name="Z_B1F42F59_5BB5_41C4_97C6_4484184E13F1_.wvu.FilterData" localSheetId="0" hidden="1">歳入一覧!$A$6:$L$100</definedName>
    <definedName name="Z_B2687233_4AA3_4362_A023_25CC6BE303C3_.wvu.FilterData" localSheetId="0" hidden="1">歳入一覧!$A$7:$FG$100</definedName>
    <definedName name="Z_B4678970_F49A_41CB_BDF8_35F7BBC61272_.wvu.FilterData" localSheetId="0" hidden="1">歳入一覧!$A$6:$FG$100</definedName>
    <definedName name="Z_B4B87361_AF8D_47C5_957E_E5D261105FF8_.wvu.FilterData" localSheetId="0" hidden="1">歳入一覧!$B$6:$K$100</definedName>
    <definedName name="Z_B6553749_8496_48D9_9B28_2FAA782B16AA_.wvu.FilterData" localSheetId="0" hidden="1">歳入一覧!$A$6:$L$100</definedName>
    <definedName name="Z_BEBE1D7C_DEFF_404E_81F6_1D5210FB524E_.wvu.FilterData" localSheetId="0" hidden="1">歳入一覧!$A$6:$P$100</definedName>
    <definedName name="Z_C16C9525_F2AB_499F_8B03_B5D0380B83C8_.wvu.FilterData" localSheetId="0" hidden="1">歳入一覧!$A$6:$FG$100</definedName>
    <definedName name="Z_C54337A2_366C_46A1_A9F7_6549EFAAF442_.wvu.FilterData" localSheetId="0" hidden="1">歳入一覧!$A$6:$L$100</definedName>
    <definedName name="Z_CA064EC8_4D5C_43EE_BBED_E1B6AF542620_.wvu.FilterData" localSheetId="0" hidden="1">歳入一覧!$A$6:$K$100</definedName>
    <definedName name="Z_CB304CF9_F4A6_48BF_A213_8A97A2321FFB_.wvu.FilterData" localSheetId="0" hidden="1">歳入一覧!$A$7:$FG$100</definedName>
    <definedName name="Z_CC508307_D119_49FF_8BAA_92AABCA0A5FE_.wvu.FilterData" localSheetId="0" hidden="1">歳入一覧!$A$6:$L$100</definedName>
    <definedName name="Z_CD5934FC_09B2_46D2_BD46_603DD634A2B3_.wvu.FilterData" localSheetId="0" hidden="1">歳入一覧!$B$6:$K$100</definedName>
    <definedName name="Z_CF210D75_E9EC_484F_8319_9012F4240FCE_.wvu.FilterData" localSheetId="0" hidden="1">歳入一覧!$B$6:$K$100</definedName>
    <definedName name="Z_D1B1F72B_6819_4930_8144_DE97EF61D4BF_.wvu.FilterData" localSheetId="0" hidden="1">歳入一覧!$A$6:$FG$100</definedName>
    <definedName name="Z_D256FE90_7AAC_4F17_90E9_624F563EB144_.wvu.FilterData" localSheetId="0" hidden="1">歳入一覧!$B$6:$K$100</definedName>
    <definedName name="Z_D6BF0446_50C6_4678_A04B_32751588DCF3_.wvu.FilterData" localSheetId="0" hidden="1">歳入一覧!$A$6:$K$100</definedName>
    <definedName name="Z_D8CB58F5_96B6_4D98_AA0B_1C30DB37037E_.wvu.FilterData" localSheetId="0" hidden="1">歳入一覧!$A$6:$L$100</definedName>
    <definedName name="Z_DBBA8445_9E0F_40D4_9DE9_2933FE897DAF_.wvu.FilterData" localSheetId="0" hidden="1">歳入一覧!$A$6:$L$100</definedName>
    <definedName name="Z_DCF9EBB2_7E40_4D30_A631_26C53A48C875_.wvu.FilterData" localSheetId="0" hidden="1">歳入一覧!$A$6:$FG$100</definedName>
    <definedName name="Z_DD5041F1_D646_4B19_8029_60E491D20DFE_.wvu.FilterData" localSheetId="0" hidden="1">歳入一覧!$B$6:$K$100</definedName>
    <definedName name="Z_DE09C4E9_0758_44B2_A8EA_EB4A253DB03B_.wvu.FilterData" localSheetId="0" hidden="1">歳入一覧!$A$6:$L$100</definedName>
    <definedName name="Z_E2E7A86C_90FB_4339_8885_AFCEC833D4CF_.wvu.FilterData" localSheetId="0" hidden="1">歳入一覧!$A$6:$FG$100</definedName>
    <definedName name="Z_E3738867_F5D5_4516_9C4E_FA0FEDF4A671_.wvu.FilterData" localSheetId="0" hidden="1">歳入一覧!$B$6:$K$100</definedName>
    <definedName name="Z_EA41A870_F127_49E7_A3AB_BAEABD1815B4_.wvu.FilterData" localSheetId="0" hidden="1">歳入一覧!$A$6:$L$100</definedName>
    <definedName name="Z_EC7ABD86_73FB_4738_8E62_37D9777EF768_.wvu.FilterData" localSheetId="0" hidden="1">歳入一覧!$A$6:$L$100</definedName>
    <definedName name="Z_ECE06993_6D41_42FC_98A7_AAC2020FADCC_.wvu.FilterData" localSheetId="0" hidden="1">歳入一覧!$B$6:$K$100</definedName>
    <definedName name="Z_EDE797E3_EF62_4135_93F5_F9D63E4A645A_.wvu.FilterData" localSheetId="0" hidden="1">歳入一覧!$A$6:$FG$100</definedName>
    <definedName name="Z_F060692F_E6DF_412F_9701_0C64A0D5BC00_.wvu.FilterData" localSheetId="0" hidden="1">歳入一覧!$A$6:$FG$100</definedName>
    <definedName name="Z_F20F9FC5_3352_4FFB_AB07_F5B59EDE673F_.wvu.FilterData" localSheetId="0" hidden="1">歳入一覧!$A$6:$P$100</definedName>
    <definedName name="Z_F32AF5A1_2DE1_4018_B247_AC621BD307C4_.wvu.FilterData" localSheetId="0" hidden="1">歳入一覧!$A$7:$FG$100</definedName>
    <definedName name="Z_F4877DFA_CD25_4ACD_8FD8_51FEDFFE69C4_.wvu.FilterData" localSheetId="0" hidden="1">歳入一覧!$A$6:$FG$100</definedName>
    <definedName name="Z_F552F5E9_56D0_45EB_BAC2_4EDB8E6C3152_.wvu.FilterData" localSheetId="0" hidden="1">歳入一覧!$A$6:$L$100</definedName>
    <definedName name="Z_F6ADF229_4919_4DA6_81C9_9FB0BF082A60_.wvu.FilterData" localSheetId="0" hidden="1">歳入一覧!$B$6:$K$100</definedName>
    <definedName name="Z_FC27523E_F7B2_4FC2_87C5_2688147494EC_.wvu.FilterData" localSheetId="0" hidden="1">歳入一覧!$B$6:$K$100</definedName>
    <definedName name="Z_FE190E17_C77D_49C1_A972_F9F2A53C5F62_.wvu.FilterData" localSheetId="0" hidden="1">歳入一覧!$A$6:$FG$100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 l="1"/>
  <c r="G32" i="1"/>
  <c r="H70" i="1"/>
  <c r="H91" i="1"/>
  <c r="H94" i="1"/>
  <c r="H92" i="1"/>
  <c r="H93" i="1"/>
  <c r="G93" i="1"/>
  <c r="G95" i="1" s="1"/>
  <c r="H43" i="1"/>
  <c r="G43" i="1"/>
  <c r="I45" i="1"/>
  <c r="I36" i="1"/>
  <c r="I35" i="1"/>
  <c r="I34" i="1"/>
  <c r="I33" i="1"/>
  <c r="G25" i="1"/>
  <c r="I27" i="1"/>
  <c r="I28" i="1"/>
  <c r="H26" i="1"/>
  <c r="H25" i="1" s="1"/>
  <c r="I93" i="1" l="1"/>
  <c r="H95" i="1"/>
  <c r="G98" i="1"/>
  <c r="G97" i="1" s="1"/>
  <c r="G89" i="1"/>
  <c r="G87" i="1"/>
  <c r="G85" i="1"/>
  <c r="G83" i="1"/>
  <c r="G80" i="1"/>
  <c r="G77" i="1"/>
  <c r="G76" i="1" s="1"/>
  <c r="G74" i="1"/>
  <c r="G73" i="1" s="1"/>
  <c r="G68" i="1"/>
  <c r="G67" i="1" s="1"/>
  <c r="G64" i="1"/>
  <c r="G63" i="1" s="1"/>
  <c r="G62" i="1" s="1"/>
  <c r="G60" i="1"/>
  <c r="G59" i="1" s="1"/>
  <c r="G57" i="1"/>
  <c r="G56" i="1" s="1"/>
  <c r="G53" i="1"/>
  <c r="G52" i="1" s="1"/>
  <c r="G47" i="1" s="1"/>
  <c r="G49" i="1"/>
  <c r="G42" i="1"/>
  <c r="G41" i="1" s="1"/>
  <c r="G38" i="1"/>
  <c r="G37" i="1" s="1"/>
  <c r="G23" i="1"/>
  <c r="G22" i="1" s="1"/>
  <c r="G19" i="1"/>
  <c r="G18" i="1" s="1"/>
  <c r="G14" i="1"/>
  <c r="G13" i="1" s="1"/>
  <c r="G10" i="1"/>
  <c r="G9" i="1" s="1"/>
  <c r="H98" i="1"/>
  <c r="H97" i="1" s="1"/>
  <c r="H96" i="1" s="1"/>
  <c r="H89" i="1"/>
  <c r="H87" i="1"/>
  <c r="I87" i="1" s="1"/>
  <c r="H85" i="1"/>
  <c r="I85" i="1" s="1"/>
  <c r="H83" i="1"/>
  <c r="I83" i="1" s="1"/>
  <c r="H80" i="1"/>
  <c r="H77" i="1"/>
  <c r="H76" i="1" s="1"/>
  <c r="H74" i="1"/>
  <c r="H73" i="1" s="1"/>
  <c r="H68" i="1"/>
  <c r="H64" i="1"/>
  <c r="H63" i="1" s="1"/>
  <c r="H62" i="1" s="1"/>
  <c r="H60" i="1"/>
  <c r="H59" i="1" s="1"/>
  <c r="H57" i="1"/>
  <c r="H56" i="1" s="1"/>
  <c r="H53" i="1"/>
  <c r="H52" i="1" s="1"/>
  <c r="H49" i="1"/>
  <c r="H42" i="1"/>
  <c r="H38" i="1"/>
  <c r="H37" i="1" s="1"/>
  <c r="H23" i="1"/>
  <c r="H22" i="1" s="1"/>
  <c r="H19" i="1"/>
  <c r="H18" i="1" s="1"/>
  <c r="H14" i="1"/>
  <c r="H13" i="1" s="1"/>
  <c r="H10" i="1"/>
  <c r="H9" i="1" s="1"/>
  <c r="I99" i="1"/>
  <c r="I11" i="1"/>
  <c r="I12" i="1"/>
  <c r="I15" i="1"/>
  <c r="I16" i="1"/>
  <c r="I20" i="1"/>
  <c r="I21" i="1"/>
  <c r="I24" i="1"/>
  <c r="I25" i="1"/>
  <c r="I26" i="1"/>
  <c r="I29" i="1"/>
  <c r="I30" i="1"/>
  <c r="I31" i="1"/>
  <c r="I32" i="1"/>
  <c r="I39" i="1"/>
  <c r="I40" i="1"/>
  <c r="I44" i="1"/>
  <c r="I46" i="1"/>
  <c r="I48" i="1"/>
  <c r="I50" i="1"/>
  <c r="I51" i="1"/>
  <c r="I54" i="1"/>
  <c r="I58" i="1"/>
  <c r="I61" i="1"/>
  <c r="I65" i="1"/>
  <c r="I69" i="1"/>
  <c r="I70" i="1"/>
  <c r="I71" i="1"/>
  <c r="I75" i="1"/>
  <c r="I78" i="1"/>
  <c r="I81" i="1"/>
  <c r="I82" i="1"/>
  <c r="I84" i="1"/>
  <c r="I86" i="1"/>
  <c r="I88" i="1"/>
  <c r="I90" i="1"/>
  <c r="I94" i="1"/>
  <c r="I91" i="1"/>
  <c r="I92" i="1"/>
  <c r="I95" i="1"/>
  <c r="H67" i="1" l="1"/>
  <c r="H66" i="1" s="1"/>
  <c r="H79" i="1"/>
  <c r="G79" i="1"/>
  <c r="I53" i="1"/>
  <c r="I49" i="1"/>
  <c r="I76" i="1"/>
  <c r="I80" i="1"/>
  <c r="I77" i="1"/>
  <c r="I74" i="1"/>
  <c r="I68" i="1"/>
  <c r="I43" i="1"/>
  <c r="I14" i="1"/>
  <c r="H55" i="1"/>
  <c r="G8" i="1"/>
  <c r="I89" i="1"/>
  <c r="H72" i="1"/>
  <c r="G72" i="1"/>
  <c r="I73" i="1"/>
  <c r="I64" i="1"/>
  <c r="H41" i="1"/>
  <c r="I41" i="1" s="1"/>
  <c r="I42" i="1"/>
  <c r="H47" i="1"/>
  <c r="I47" i="1" s="1"/>
  <c r="I52" i="1"/>
  <c r="I37" i="1"/>
  <c r="I59" i="1"/>
  <c r="I63" i="1"/>
  <c r="I60" i="1"/>
  <c r="I38" i="1"/>
  <c r="I13" i="1"/>
  <c r="I22" i="1"/>
  <c r="H8" i="1"/>
  <c r="I10" i="1"/>
  <c r="G55" i="1"/>
  <c r="I56" i="1"/>
  <c r="I67" i="1"/>
  <c r="G66" i="1"/>
  <c r="G17" i="1"/>
  <c r="I18" i="1"/>
  <c r="G96" i="1"/>
  <c r="I96" i="1" s="1"/>
  <c r="I97" i="1"/>
  <c r="I62" i="1"/>
  <c r="I98" i="1"/>
  <c r="I57" i="1"/>
  <c r="I23" i="1"/>
  <c r="I19" i="1"/>
  <c r="I9" i="1"/>
  <c r="H17" i="1"/>
  <c r="I72" i="1" l="1"/>
  <c r="I8" i="1"/>
  <c r="I79" i="1"/>
  <c r="I66" i="1"/>
  <c r="I55" i="1"/>
  <c r="I17" i="1"/>
  <c r="G100" i="1"/>
  <c r="H100" i="1"/>
  <c r="I100" i="1" l="1"/>
</calcChain>
</file>

<file path=xl/sharedStrings.xml><?xml version="1.0" encoding="utf-8"?>
<sst xmlns="http://schemas.openxmlformats.org/spreadsheetml/2006/main" count="136" uniqueCount="135">
  <si>
    <t>科目</t>
    <rPh sb="0" eb="2">
      <t>カモク</t>
    </rPh>
    <phoneticPr fontId="5"/>
  </si>
  <si>
    <t>増減</t>
    <rPh sb="0" eb="2">
      <t>ゾウゲン</t>
    </rPh>
    <phoneticPr fontId="5"/>
  </si>
  <si>
    <t>1項　使用料</t>
    <rPh sb="1" eb="2">
      <t>コウ</t>
    </rPh>
    <rPh sb="3" eb="6">
      <t>シヨウリョウ</t>
    </rPh>
    <phoneticPr fontId="3"/>
  </si>
  <si>
    <t>1項　国庫負担金</t>
    <rPh sb="1" eb="2">
      <t>コウ</t>
    </rPh>
    <rPh sb="3" eb="5">
      <t>コッコ</t>
    </rPh>
    <rPh sb="5" eb="8">
      <t>フタンキン</t>
    </rPh>
    <phoneticPr fontId="3"/>
  </si>
  <si>
    <t>10目　教育手数料</t>
    <rPh sb="2" eb="3">
      <t>モク</t>
    </rPh>
    <rPh sb="4" eb="6">
      <t>キョウイク</t>
    </rPh>
    <rPh sb="6" eb="8">
      <t>テスウ</t>
    </rPh>
    <rPh sb="8" eb="9">
      <t>リョウ</t>
    </rPh>
    <phoneticPr fontId="3"/>
  </si>
  <si>
    <t>2項　国庫補助金</t>
    <rPh sb="1" eb="2">
      <t>コウ</t>
    </rPh>
    <rPh sb="3" eb="5">
      <t>コッコ</t>
    </rPh>
    <rPh sb="5" eb="8">
      <t>ホジョキン</t>
    </rPh>
    <phoneticPr fontId="3"/>
  </si>
  <si>
    <t>3項　委託金</t>
    <rPh sb="1" eb="2">
      <t>コウ</t>
    </rPh>
    <rPh sb="3" eb="5">
      <t>イタク</t>
    </rPh>
    <rPh sb="5" eb="6">
      <t>キン</t>
    </rPh>
    <phoneticPr fontId="3"/>
  </si>
  <si>
    <t>1節　教育調査委託金</t>
    <rPh sb="1" eb="2">
      <t>セツ</t>
    </rPh>
    <rPh sb="3" eb="5">
      <t>キョウイク</t>
    </rPh>
    <rPh sb="5" eb="7">
      <t>チョウサ</t>
    </rPh>
    <rPh sb="7" eb="9">
      <t>イタク</t>
    </rPh>
    <rPh sb="9" eb="10">
      <t>キン</t>
    </rPh>
    <phoneticPr fontId="3"/>
  </si>
  <si>
    <t>2項　府補助金</t>
    <rPh sb="1" eb="2">
      <t>コウ</t>
    </rPh>
    <rPh sb="3" eb="4">
      <t>フ</t>
    </rPh>
    <rPh sb="4" eb="7">
      <t>ホジョキン</t>
    </rPh>
    <phoneticPr fontId="3"/>
  </si>
  <si>
    <t>1節　指導研修費補助金</t>
    <rPh sb="1" eb="2">
      <t>セツ</t>
    </rPh>
    <rPh sb="3" eb="5">
      <t>シドウ</t>
    </rPh>
    <rPh sb="5" eb="8">
      <t>ケンシュウヒ</t>
    </rPh>
    <rPh sb="8" eb="11">
      <t>ホジョキン</t>
    </rPh>
    <phoneticPr fontId="3"/>
  </si>
  <si>
    <t>2節　児童生徒就学費補助金</t>
    <rPh sb="1" eb="2">
      <t>セツ</t>
    </rPh>
    <rPh sb="3" eb="5">
      <t>ジドウ</t>
    </rPh>
    <rPh sb="5" eb="7">
      <t>セイト</t>
    </rPh>
    <rPh sb="7" eb="9">
      <t>シュウガク</t>
    </rPh>
    <rPh sb="9" eb="10">
      <t>ヒ</t>
    </rPh>
    <rPh sb="10" eb="13">
      <t>ホジョキン</t>
    </rPh>
    <phoneticPr fontId="3"/>
  </si>
  <si>
    <t>1項　財産貸付収入</t>
    <rPh sb="1" eb="2">
      <t>コウ</t>
    </rPh>
    <rPh sb="3" eb="5">
      <t>ザイサン</t>
    </rPh>
    <rPh sb="5" eb="7">
      <t>カシツケ</t>
    </rPh>
    <rPh sb="7" eb="9">
      <t>シュウニュウ</t>
    </rPh>
    <phoneticPr fontId="3"/>
  </si>
  <si>
    <t>1目　賃貸料</t>
    <rPh sb="1" eb="2">
      <t>モク</t>
    </rPh>
    <rPh sb="3" eb="6">
      <t>チンタイリョウ</t>
    </rPh>
    <phoneticPr fontId="3"/>
  </si>
  <si>
    <t>1節　土地賃貸料</t>
    <rPh sb="1" eb="2">
      <t>セツ</t>
    </rPh>
    <rPh sb="3" eb="5">
      <t>トチ</t>
    </rPh>
    <rPh sb="5" eb="8">
      <t>チンタイリョウ</t>
    </rPh>
    <phoneticPr fontId="3"/>
  </si>
  <si>
    <t>2節　建物賃貸料</t>
    <rPh sb="1" eb="2">
      <t>セツ</t>
    </rPh>
    <rPh sb="3" eb="5">
      <t>タテモノ</t>
    </rPh>
    <rPh sb="5" eb="8">
      <t>チンタイリョウ</t>
    </rPh>
    <phoneticPr fontId="3"/>
  </si>
  <si>
    <t>2項　利子及配当金収入</t>
    <rPh sb="1" eb="2">
      <t>コウ</t>
    </rPh>
    <rPh sb="3" eb="5">
      <t>リシ</t>
    </rPh>
    <rPh sb="5" eb="6">
      <t>オヨ</t>
    </rPh>
    <rPh sb="6" eb="9">
      <t>ハイトウキン</t>
    </rPh>
    <rPh sb="9" eb="11">
      <t>シュウニュウ</t>
    </rPh>
    <phoneticPr fontId="3"/>
  </si>
  <si>
    <t>1節　蓄積基金利子</t>
    <rPh sb="1" eb="2">
      <t>セツ</t>
    </rPh>
    <rPh sb="3" eb="5">
      <t>チクセキ</t>
    </rPh>
    <rPh sb="5" eb="7">
      <t>キキン</t>
    </rPh>
    <rPh sb="7" eb="9">
      <t>リシ</t>
    </rPh>
    <phoneticPr fontId="3"/>
  </si>
  <si>
    <t>2項　物品売却代</t>
    <rPh sb="1" eb="2">
      <t>コウ</t>
    </rPh>
    <rPh sb="3" eb="5">
      <t>ブッピン</t>
    </rPh>
    <rPh sb="5" eb="7">
      <t>バイキャク</t>
    </rPh>
    <rPh sb="7" eb="8">
      <t>ダイ</t>
    </rPh>
    <phoneticPr fontId="3"/>
  </si>
  <si>
    <t>1目　雑品売却代</t>
    <rPh sb="1" eb="2">
      <t>モク</t>
    </rPh>
    <rPh sb="3" eb="5">
      <t>ザッピン</t>
    </rPh>
    <rPh sb="5" eb="7">
      <t>バイキャク</t>
    </rPh>
    <rPh sb="7" eb="8">
      <t>ダイ</t>
    </rPh>
    <phoneticPr fontId="3"/>
  </si>
  <si>
    <t>1節　各種不用品</t>
    <rPh sb="1" eb="2">
      <t>セツ</t>
    </rPh>
    <rPh sb="3" eb="5">
      <t>カクシュ</t>
    </rPh>
    <rPh sb="5" eb="8">
      <t>フヨウヒン</t>
    </rPh>
    <phoneticPr fontId="3"/>
  </si>
  <si>
    <t>3項　蓄積基金繰入金</t>
    <rPh sb="1" eb="2">
      <t>コウ</t>
    </rPh>
    <rPh sb="3" eb="5">
      <t>チクセキ</t>
    </rPh>
    <rPh sb="5" eb="7">
      <t>キキン</t>
    </rPh>
    <rPh sb="7" eb="9">
      <t>クリイレ</t>
    </rPh>
    <rPh sb="9" eb="10">
      <t>キン</t>
    </rPh>
    <phoneticPr fontId="3"/>
  </si>
  <si>
    <t>1節　教育振興基金繰入金</t>
    <rPh sb="1" eb="2">
      <t>セツ</t>
    </rPh>
    <rPh sb="3" eb="5">
      <t>キョウイク</t>
    </rPh>
    <rPh sb="5" eb="7">
      <t>シンコウ</t>
    </rPh>
    <rPh sb="7" eb="9">
      <t>キキン</t>
    </rPh>
    <rPh sb="9" eb="11">
      <t>クリイレ</t>
    </rPh>
    <rPh sb="11" eb="12">
      <t>キン</t>
    </rPh>
    <phoneticPr fontId="3"/>
  </si>
  <si>
    <t>1項　延滞金、加算金及過料</t>
    <rPh sb="1" eb="2">
      <t>コウ</t>
    </rPh>
    <rPh sb="3" eb="6">
      <t>エンタイキン</t>
    </rPh>
    <rPh sb="7" eb="10">
      <t>カサンキン</t>
    </rPh>
    <rPh sb="10" eb="11">
      <t>オヨ</t>
    </rPh>
    <rPh sb="11" eb="13">
      <t>カリョウ</t>
    </rPh>
    <phoneticPr fontId="3"/>
  </si>
  <si>
    <t>1目　延滞金</t>
    <rPh sb="1" eb="2">
      <t>モク</t>
    </rPh>
    <rPh sb="3" eb="6">
      <t>エンタイキン</t>
    </rPh>
    <phoneticPr fontId="3"/>
  </si>
  <si>
    <t>1節　延滞金</t>
    <rPh sb="1" eb="2">
      <t>セツ</t>
    </rPh>
    <rPh sb="3" eb="6">
      <t>エンタイキン</t>
    </rPh>
    <phoneticPr fontId="3"/>
  </si>
  <si>
    <t>3項　貸付金元利収入</t>
    <rPh sb="1" eb="2">
      <t>コウ</t>
    </rPh>
    <rPh sb="3" eb="5">
      <t>カシツケ</t>
    </rPh>
    <rPh sb="5" eb="6">
      <t>キン</t>
    </rPh>
    <rPh sb="6" eb="8">
      <t>ガンリ</t>
    </rPh>
    <rPh sb="8" eb="10">
      <t>シュウニュウ</t>
    </rPh>
    <phoneticPr fontId="3"/>
  </si>
  <si>
    <t>6項　雑入</t>
    <rPh sb="1" eb="2">
      <t>コウ</t>
    </rPh>
    <rPh sb="3" eb="5">
      <t>ザツニュウ</t>
    </rPh>
    <phoneticPr fontId="3"/>
  </si>
  <si>
    <t>1節　小学校給食事業収入</t>
    <rPh sb="1" eb="2">
      <t>セツ</t>
    </rPh>
    <rPh sb="3" eb="6">
      <t>ショウガッコウ</t>
    </rPh>
    <rPh sb="6" eb="8">
      <t>キュウショク</t>
    </rPh>
    <rPh sb="8" eb="10">
      <t>ジギョウ</t>
    </rPh>
    <rPh sb="10" eb="12">
      <t>シュウニュウ</t>
    </rPh>
    <phoneticPr fontId="3"/>
  </si>
  <si>
    <t>2節　中学校給食事業収入</t>
    <rPh sb="1" eb="2">
      <t>セツ</t>
    </rPh>
    <rPh sb="3" eb="6">
      <t>チュウガッコウ</t>
    </rPh>
    <rPh sb="6" eb="8">
      <t>キュウショク</t>
    </rPh>
    <rPh sb="8" eb="10">
      <t>ジギョウ</t>
    </rPh>
    <rPh sb="10" eb="12">
      <t>シュウニュウ</t>
    </rPh>
    <phoneticPr fontId="3"/>
  </si>
  <si>
    <t>1節　日本スポーツ振興センター負担金収入</t>
    <rPh sb="1" eb="2">
      <t>セツ</t>
    </rPh>
    <rPh sb="3" eb="5">
      <t>ニホン</t>
    </rPh>
    <rPh sb="9" eb="11">
      <t>シンコウ</t>
    </rPh>
    <rPh sb="15" eb="18">
      <t>フタンキン</t>
    </rPh>
    <rPh sb="18" eb="20">
      <t>シュウニュウ</t>
    </rPh>
    <phoneticPr fontId="3"/>
  </si>
  <si>
    <t>1節　文化財調査事業収入</t>
    <rPh sb="1" eb="2">
      <t>セツ</t>
    </rPh>
    <rPh sb="3" eb="6">
      <t>ブンカザイ</t>
    </rPh>
    <rPh sb="6" eb="8">
      <t>チョウサ</t>
    </rPh>
    <rPh sb="8" eb="10">
      <t>ジギョウ</t>
    </rPh>
    <rPh sb="10" eb="12">
      <t>シュウニュウ</t>
    </rPh>
    <phoneticPr fontId="3"/>
  </si>
  <si>
    <t>1節　市税外収入</t>
    <rPh sb="1" eb="2">
      <t>セツ</t>
    </rPh>
    <rPh sb="3" eb="4">
      <t>シ</t>
    </rPh>
    <rPh sb="4" eb="5">
      <t>ゼイ</t>
    </rPh>
    <rPh sb="5" eb="6">
      <t>ガイ</t>
    </rPh>
    <rPh sb="6" eb="8">
      <t>シュウニュウ</t>
    </rPh>
    <phoneticPr fontId="3"/>
  </si>
  <si>
    <t>1節　雑収</t>
    <rPh sb="1" eb="2">
      <t>セツ</t>
    </rPh>
    <rPh sb="3" eb="4">
      <t>ザツ</t>
    </rPh>
    <rPh sb="4" eb="5">
      <t>シュウ</t>
    </rPh>
    <phoneticPr fontId="3"/>
  </si>
  <si>
    <t>1項　市債</t>
    <rPh sb="1" eb="2">
      <t>コウ</t>
    </rPh>
    <rPh sb="3" eb="5">
      <t>シサイ</t>
    </rPh>
    <phoneticPr fontId="3"/>
  </si>
  <si>
    <t>11目　教育債</t>
    <rPh sb="2" eb="3">
      <t>モク</t>
    </rPh>
    <rPh sb="4" eb="6">
      <t>キョウイク</t>
    </rPh>
    <rPh sb="6" eb="7">
      <t>サイ</t>
    </rPh>
    <phoneticPr fontId="3"/>
  </si>
  <si>
    <t>1節　学校教育施設整備事業資金</t>
    <rPh sb="1" eb="2">
      <t>セツ</t>
    </rPh>
    <rPh sb="3" eb="5">
      <t>ガッコウ</t>
    </rPh>
    <rPh sb="5" eb="7">
      <t>キョウイク</t>
    </rPh>
    <rPh sb="7" eb="9">
      <t>シセツ</t>
    </rPh>
    <rPh sb="9" eb="11">
      <t>セイビ</t>
    </rPh>
    <rPh sb="11" eb="13">
      <t>ジギョウ</t>
    </rPh>
    <rPh sb="13" eb="15">
      <t>シキン</t>
    </rPh>
    <phoneticPr fontId="3"/>
  </si>
  <si>
    <t>歳入合計</t>
    <rPh sb="0" eb="2">
      <t>サイニュウ</t>
    </rPh>
    <rPh sb="2" eb="4">
      <t>ゴウケイ</t>
    </rPh>
    <phoneticPr fontId="3"/>
  </si>
  <si>
    <t>3節　文化財調査費補助金</t>
    <rPh sb="1" eb="2">
      <t>セツ</t>
    </rPh>
    <rPh sb="3" eb="6">
      <t>ブンカザイ</t>
    </rPh>
    <rPh sb="6" eb="8">
      <t>チョウサ</t>
    </rPh>
    <rPh sb="8" eb="9">
      <t>ヒ</t>
    </rPh>
    <rPh sb="9" eb="12">
      <t>ホジョキン</t>
    </rPh>
    <phoneticPr fontId="3"/>
  </si>
  <si>
    <t>4節　教育施設整備費補助金</t>
    <rPh sb="1" eb="2">
      <t>セツ</t>
    </rPh>
    <rPh sb="3" eb="5">
      <t>キョウイク</t>
    </rPh>
    <rPh sb="5" eb="7">
      <t>シセツ</t>
    </rPh>
    <rPh sb="7" eb="10">
      <t>セイビヒ</t>
    </rPh>
    <rPh sb="10" eb="13">
      <t>ホジョキン</t>
    </rPh>
    <phoneticPr fontId="3"/>
  </si>
  <si>
    <t>11目　教育使用料</t>
    <rPh sb="2" eb="3">
      <t>モク</t>
    </rPh>
    <rPh sb="4" eb="6">
      <t>キョウイク</t>
    </rPh>
    <rPh sb="6" eb="8">
      <t>シヨウ</t>
    </rPh>
    <rPh sb="8" eb="9">
      <t>リョウ</t>
    </rPh>
    <phoneticPr fontId="3"/>
  </si>
  <si>
    <t>建物賃貸料</t>
    <rPh sb="0" eb="2">
      <t>タテモノ</t>
    </rPh>
    <rPh sb="2" eb="5">
      <t>チンタイリョウ</t>
    </rPh>
    <phoneticPr fontId="3"/>
  </si>
  <si>
    <t>各種不用品売却代</t>
    <rPh sb="0" eb="2">
      <t>カクシュ</t>
    </rPh>
    <rPh sb="2" eb="5">
      <t>フヨウヒン</t>
    </rPh>
    <rPh sb="5" eb="7">
      <t>バイキャク</t>
    </rPh>
    <rPh sb="7" eb="8">
      <t>ダイ</t>
    </rPh>
    <phoneticPr fontId="3"/>
  </si>
  <si>
    <t>蓄積基金の運用利子収入</t>
    <rPh sb="0" eb="2">
      <t>チクセキ</t>
    </rPh>
    <rPh sb="2" eb="4">
      <t>キキン</t>
    </rPh>
    <rPh sb="5" eb="7">
      <t>ウンヨウ</t>
    </rPh>
    <rPh sb="7" eb="9">
      <t>リシ</t>
    </rPh>
    <rPh sb="9" eb="11">
      <t>シュウニュウ</t>
    </rPh>
    <phoneticPr fontId="3"/>
  </si>
  <si>
    <t>中学校給食費</t>
    <rPh sb="0" eb="3">
      <t>チュウガッコウ</t>
    </rPh>
    <rPh sb="3" eb="5">
      <t>キュウショク</t>
    </rPh>
    <rPh sb="5" eb="6">
      <t>ヒ</t>
    </rPh>
    <phoneticPr fontId="3"/>
  </si>
  <si>
    <t>災害共済給付制度に係る保護者負担金</t>
    <rPh sb="0" eb="6">
      <t>サイガイキョウサイキュウフ</t>
    </rPh>
    <rPh sb="6" eb="8">
      <t>セイド</t>
    </rPh>
    <rPh sb="9" eb="10">
      <t>カカ</t>
    </rPh>
    <rPh sb="11" eb="14">
      <t>ホゴシャ</t>
    </rPh>
    <rPh sb="14" eb="17">
      <t>フタンキン</t>
    </rPh>
    <phoneticPr fontId="3"/>
  </si>
  <si>
    <t>説明</t>
    <rPh sb="0" eb="2">
      <t>セツメイ</t>
    </rPh>
    <phoneticPr fontId="6"/>
  </si>
  <si>
    <t>2項　手数料</t>
    <rPh sb="1" eb="2">
      <t>コウ</t>
    </rPh>
    <rPh sb="3" eb="6">
      <t>テスウリョウ</t>
    </rPh>
    <phoneticPr fontId="3"/>
  </si>
  <si>
    <t>(②-①)</t>
  </si>
  <si>
    <t>通し</t>
    <phoneticPr fontId="5"/>
  </si>
  <si>
    <t>番号</t>
    <phoneticPr fontId="5"/>
  </si>
  <si>
    <t>備考</t>
    <phoneticPr fontId="5"/>
  </si>
  <si>
    <t>一般会計歳入予算一覧</t>
    <rPh sb="0" eb="2">
      <t>イッパン</t>
    </rPh>
    <rPh sb="2" eb="4">
      <t>カイケイ</t>
    </rPh>
    <rPh sb="4" eb="6">
      <t>サイニュウ</t>
    </rPh>
    <rPh sb="6" eb="8">
      <t>ヨサン</t>
    </rPh>
    <rPh sb="8" eb="10">
      <t>イチラン</t>
    </rPh>
    <phoneticPr fontId="5"/>
  </si>
  <si>
    <t>広告収入、私用光熱水費に係る収入等</t>
    <rPh sb="0" eb="2">
      <t>コウコク</t>
    </rPh>
    <rPh sb="2" eb="4">
      <t>シュウニュウ</t>
    </rPh>
    <rPh sb="5" eb="7">
      <t>シヨウ</t>
    </rPh>
    <rPh sb="12" eb="13">
      <t>カカ</t>
    </rPh>
    <rPh sb="14" eb="16">
      <t>シュウニュウ</t>
    </rPh>
    <phoneticPr fontId="3"/>
  </si>
  <si>
    <t>(単位：千円)</t>
    <phoneticPr fontId="3"/>
  </si>
  <si>
    <t>1節　義務教育費負担金</t>
    <rPh sb="1" eb="2">
      <t>セツ</t>
    </rPh>
    <rPh sb="3" eb="5">
      <t>ギム</t>
    </rPh>
    <rPh sb="5" eb="8">
      <t>キョウイクヒ</t>
    </rPh>
    <rPh sb="8" eb="11">
      <t>フタンキン</t>
    </rPh>
    <phoneticPr fontId="3"/>
  </si>
  <si>
    <t>2節　教育派遣委託金</t>
    <rPh sb="1" eb="2">
      <t>セツ</t>
    </rPh>
    <phoneticPr fontId="3"/>
  </si>
  <si>
    <t>1節　デザイン教育研究所授業料</t>
  </si>
  <si>
    <t>デザイン教育研究所授業料</t>
  </si>
  <si>
    <t>行政財産の目的外使用料</t>
  </si>
  <si>
    <t>1節　デザイン教育研究所検定料</t>
  </si>
  <si>
    <t>デザイン教育研究所入所検定料</t>
  </si>
  <si>
    <t>2節　デザイン教育研究所入所料</t>
  </si>
  <si>
    <t>デザイン教育研究所入所料</t>
  </si>
  <si>
    <t>教育派遣に対する委託金</t>
  </si>
  <si>
    <t>小学校給食費</t>
  </si>
  <si>
    <t>原因者負担分発掘調査経費等</t>
  </si>
  <si>
    <t>小・中学校給食費等の過年度収入</t>
  </si>
  <si>
    <t>学校教育施設整備事業に係る市債</t>
  </si>
  <si>
    <t>特別支援教育就学奨励事業に対する補助金等</t>
    <rPh sb="10" eb="12">
      <t>ジギョウ</t>
    </rPh>
    <phoneticPr fontId="3"/>
  </si>
  <si>
    <t>5目　教育費国庫負担金</t>
    <rPh sb="1" eb="2">
      <t>モク</t>
    </rPh>
    <rPh sb="3" eb="5">
      <t>キョウイク</t>
    </rPh>
    <rPh sb="5" eb="6">
      <t>ヒ</t>
    </rPh>
    <rPh sb="6" eb="8">
      <t>コッコ</t>
    </rPh>
    <rPh sb="8" eb="11">
      <t>フタンキン</t>
    </rPh>
    <phoneticPr fontId="3"/>
  </si>
  <si>
    <t>当初①</t>
    <rPh sb="0" eb="2">
      <t>トウショ</t>
    </rPh>
    <phoneticPr fontId="3"/>
  </si>
  <si>
    <t>求償金延滞金</t>
    <rPh sb="0" eb="3">
      <t>キュウショウキン</t>
    </rPh>
    <rPh sb="3" eb="6">
      <t>エンタイキン</t>
    </rPh>
    <phoneticPr fontId="0"/>
  </si>
  <si>
    <t>児童・生徒数の増加に伴う小・中学校校舎の建設に対する負担金等</t>
    <phoneticPr fontId="3"/>
  </si>
  <si>
    <t>試食等給食に係る負担金</t>
    <rPh sb="0" eb="2">
      <t>シショク</t>
    </rPh>
    <rPh sb="2" eb="3">
      <t>トウ</t>
    </rPh>
    <rPh sb="3" eb="5">
      <t>キュウショク</t>
    </rPh>
    <rPh sb="6" eb="7">
      <t>カカ</t>
    </rPh>
    <rPh sb="8" eb="11">
      <t>フタンキン</t>
    </rPh>
    <phoneticPr fontId="0"/>
  </si>
  <si>
    <t>教育振興基金からの繰入金</t>
    <phoneticPr fontId="3"/>
  </si>
  <si>
    <t>2節　其他使用料</t>
    <phoneticPr fontId="3"/>
  </si>
  <si>
    <t>2節　教育施設整備費負担金</t>
    <rPh sb="1" eb="2">
      <t>セツ</t>
    </rPh>
    <rPh sb="3" eb="5">
      <t>キョウイク</t>
    </rPh>
    <rPh sb="5" eb="7">
      <t>シセツ</t>
    </rPh>
    <rPh sb="7" eb="9">
      <t>セイビ</t>
    </rPh>
    <rPh sb="9" eb="10">
      <t>ヒ</t>
    </rPh>
    <rPh sb="10" eb="13">
      <t>フタンキン</t>
    </rPh>
    <phoneticPr fontId="3"/>
  </si>
  <si>
    <t>1項　不動産売却代</t>
    <rPh sb="1" eb="2">
      <t>コウ</t>
    </rPh>
    <rPh sb="3" eb="8">
      <t>フドウサンバイキャク</t>
    </rPh>
    <rPh sb="8" eb="9">
      <t>ダイ</t>
    </rPh>
    <phoneticPr fontId="3"/>
  </si>
  <si>
    <t>1節　其他不用地</t>
    <rPh sb="1" eb="2">
      <t>セツ</t>
    </rPh>
    <rPh sb="3" eb="4">
      <t>ソ</t>
    </rPh>
    <rPh sb="4" eb="5">
      <t>タ</t>
    </rPh>
    <rPh sb="5" eb="8">
      <t>フヨウチ</t>
    </rPh>
    <phoneticPr fontId="3"/>
  </si>
  <si>
    <t>1目　土地売却代</t>
    <rPh sb="1" eb="2">
      <t>モク</t>
    </rPh>
    <rPh sb="3" eb="7">
      <t>トチバイキャク</t>
    </rPh>
    <rPh sb="7" eb="8">
      <t>ダイ</t>
    </rPh>
    <phoneticPr fontId="3"/>
  </si>
  <si>
    <t>高等学校等移管に伴う大阪府派遣職員人件費相当負担金</t>
    <phoneticPr fontId="3"/>
  </si>
  <si>
    <t>高等学校等及び特別支援学校の大阪府移管前起債元利償還金に係る負担金</t>
    <rPh sb="0" eb="2">
      <t>コウトウ</t>
    </rPh>
    <rPh sb="2" eb="4">
      <t>ガッコウ</t>
    </rPh>
    <rPh sb="4" eb="5">
      <t>トウ</t>
    </rPh>
    <rPh sb="5" eb="6">
      <t>オヨ</t>
    </rPh>
    <rPh sb="7" eb="9">
      <t>トクベツ</t>
    </rPh>
    <rPh sb="9" eb="11">
      <t>シエン</t>
    </rPh>
    <rPh sb="11" eb="13">
      <t>ガッコウ</t>
    </rPh>
    <rPh sb="14" eb="17">
      <t>オオサカフ</t>
    </rPh>
    <rPh sb="17" eb="19">
      <t>イカン</t>
    </rPh>
    <rPh sb="19" eb="20">
      <t>マエ</t>
    </rPh>
    <rPh sb="20" eb="22">
      <t>キサイ</t>
    </rPh>
    <rPh sb="22" eb="24">
      <t>ガンリ</t>
    </rPh>
    <rPh sb="24" eb="27">
      <t>ショウカンキン</t>
    </rPh>
    <rPh sb="28" eb="29">
      <t>カカ</t>
    </rPh>
    <rPh sb="30" eb="33">
      <t>フタンキン</t>
    </rPh>
    <phoneticPr fontId="3"/>
  </si>
  <si>
    <t>所属名　教育委員会事務局</t>
    <rPh sb="0" eb="2">
      <t>ショゾク</t>
    </rPh>
    <rPh sb="2" eb="3">
      <t>メイ</t>
    </rPh>
    <rPh sb="4" eb="12">
      <t>キョウイクイインカイジムキョク</t>
    </rPh>
    <phoneticPr fontId="5"/>
  </si>
  <si>
    <t>1項　寄附金</t>
    <rPh sb="1" eb="2">
      <t>コウ</t>
    </rPh>
    <phoneticPr fontId="3"/>
  </si>
  <si>
    <t>14目　教育費寄附金</t>
    <rPh sb="2" eb="3">
      <t>モク</t>
    </rPh>
    <rPh sb="4" eb="7">
      <t>キョウイクヒ</t>
    </rPh>
    <phoneticPr fontId="3"/>
  </si>
  <si>
    <t>1節　教育費寄附金</t>
    <rPh sb="1" eb="2">
      <t>セツ</t>
    </rPh>
    <rPh sb="3" eb="6">
      <t>キョウイクヒ</t>
    </rPh>
    <phoneticPr fontId="3"/>
  </si>
  <si>
    <t>教育関係事業に対する寄附金</t>
  </si>
  <si>
    <t>1目　貸付金元利収入</t>
    <rPh sb="1" eb="2">
      <t>モク</t>
    </rPh>
    <rPh sb="3" eb="5">
      <t>カシツケ</t>
    </rPh>
    <rPh sb="5" eb="6">
      <t>キン</t>
    </rPh>
    <rPh sb="6" eb="8">
      <t>ガンリ</t>
    </rPh>
    <rPh sb="8" eb="10">
      <t>シュウニュウ</t>
    </rPh>
    <phoneticPr fontId="3"/>
  </si>
  <si>
    <t>高等学校等奨学金貸付金元利収入</t>
    <phoneticPr fontId="3"/>
  </si>
  <si>
    <t>小・中学校等教職員の給与等に対する負担金</t>
    <rPh sb="5" eb="6">
      <t>トウ</t>
    </rPh>
    <rPh sb="12" eb="13">
      <t>トウ</t>
    </rPh>
    <phoneticPr fontId="3"/>
  </si>
  <si>
    <t>予算案②</t>
    <rPh sb="0" eb="3">
      <t>ヨサンアン</t>
    </rPh>
    <phoneticPr fontId="3"/>
  </si>
  <si>
    <t>７年度</t>
    <rPh sb="1" eb="3">
      <t>ネンド</t>
    </rPh>
    <phoneticPr fontId="3"/>
  </si>
  <si>
    <t>道徳教育推進事業に対する委託金等</t>
    <rPh sb="0" eb="8">
      <t>ドウトクキョウイクスイシンジギョウ</t>
    </rPh>
    <rPh sb="9" eb="10">
      <t>タイ</t>
    </rPh>
    <rPh sb="12" eb="14">
      <t>イタク</t>
    </rPh>
    <rPh sb="14" eb="15">
      <t>キン</t>
    </rPh>
    <rPh sb="15" eb="16">
      <t>トウ</t>
    </rPh>
    <phoneticPr fontId="3"/>
  </si>
  <si>
    <t>特別支援教育の充実に対する補助金等</t>
    <rPh sb="0" eb="6">
      <t>トクベツシエンキョウイク</t>
    </rPh>
    <rPh sb="7" eb="9">
      <t>ジュウジツ</t>
    </rPh>
    <phoneticPr fontId="3"/>
  </si>
  <si>
    <t>5目　教育費委託金</t>
    <rPh sb="1" eb="2">
      <t>モク</t>
    </rPh>
    <rPh sb="3" eb="5">
      <t>キョウイク</t>
    </rPh>
    <rPh sb="5" eb="6">
      <t>ヒ</t>
    </rPh>
    <rPh sb="6" eb="8">
      <t>イタク</t>
    </rPh>
    <rPh sb="8" eb="9">
      <t>キン</t>
    </rPh>
    <phoneticPr fontId="3"/>
  </si>
  <si>
    <t>未利用地賃貸料等</t>
    <phoneticPr fontId="3"/>
  </si>
  <si>
    <t>埋蔵文化財緊急発掘調査事業に対する補助金</t>
    <phoneticPr fontId="3"/>
  </si>
  <si>
    <t>８年度</t>
    <rPh sb="1" eb="3">
      <t>ネンド</t>
    </rPh>
    <phoneticPr fontId="3"/>
  </si>
  <si>
    <t>外国につながる児童生徒の保護者を対象とした日本語学習支援事業に対する補助金</t>
    <rPh sb="0" eb="2">
      <t>ガイコク</t>
    </rPh>
    <rPh sb="7" eb="11">
      <t>ジドウセイト</t>
    </rPh>
    <rPh sb="12" eb="15">
      <t>ホゴシャ</t>
    </rPh>
    <rPh sb="16" eb="18">
      <t>タイショウ</t>
    </rPh>
    <rPh sb="21" eb="26">
      <t>ニホンゴガクシュウ</t>
    </rPh>
    <rPh sb="26" eb="30">
      <t>シエンジギョウ</t>
    </rPh>
    <rPh sb="31" eb="32">
      <t>タイ</t>
    </rPh>
    <rPh sb="34" eb="37">
      <t>ホジョキン</t>
    </rPh>
    <phoneticPr fontId="3"/>
  </si>
  <si>
    <t>教育支援センター（メタバース）のモデル設置事業に対する補助金</t>
    <rPh sb="0" eb="2">
      <t>キョウイク</t>
    </rPh>
    <rPh sb="2" eb="4">
      <t>シエン</t>
    </rPh>
    <rPh sb="19" eb="23">
      <t>セッチジギョウ</t>
    </rPh>
    <rPh sb="24" eb="25">
      <t>タイ</t>
    </rPh>
    <rPh sb="27" eb="30">
      <t>ホジョキン</t>
    </rPh>
    <phoneticPr fontId="0"/>
  </si>
  <si>
    <t>学校施設等におけるブロック塀の安全対策事業に対する補助金</t>
    <rPh sb="0" eb="5">
      <t>ガッコウシセツトウ</t>
    </rPh>
    <rPh sb="13" eb="14">
      <t>ベイ</t>
    </rPh>
    <rPh sb="15" eb="21">
      <t>アンゼンタイサクジギョウ</t>
    </rPh>
    <rPh sb="22" eb="23">
      <t>タイ</t>
    </rPh>
    <rPh sb="25" eb="28">
      <t>ホジョキン</t>
    </rPh>
    <phoneticPr fontId="0"/>
  </si>
  <si>
    <t>講堂兼体育館整備事業に対する補助金</t>
    <rPh sb="0" eb="2">
      <t>コウドウ</t>
    </rPh>
    <rPh sb="2" eb="3">
      <t>ケン</t>
    </rPh>
    <rPh sb="3" eb="6">
      <t>タイイクカン</t>
    </rPh>
    <rPh sb="6" eb="10">
      <t>セイビジギョウ</t>
    </rPh>
    <rPh sb="11" eb="12">
      <t>タイ</t>
    </rPh>
    <rPh sb="14" eb="17">
      <t>ホジョキン</t>
    </rPh>
    <phoneticPr fontId="0"/>
  </si>
  <si>
    <t>2節　学校給食費補助金</t>
    <rPh sb="1" eb="2">
      <t>セツ</t>
    </rPh>
    <rPh sb="3" eb="8">
      <t>ガッコウキュウショクヒ</t>
    </rPh>
    <rPh sb="8" eb="11">
      <t>ホジョキン</t>
    </rPh>
    <phoneticPr fontId="3"/>
  </si>
  <si>
    <t>（学力向上支援チーム事業に対する補助金）</t>
    <rPh sb="1" eb="5">
      <t>ガクリョクコウジョウ</t>
    </rPh>
    <rPh sb="5" eb="7">
      <t>シエン</t>
    </rPh>
    <rPh sb="10" eb="12">
      <t>ジギョウ</t>
    </rPh>
    <rPh sb="13" eb="14">
      <t>タイ</t>
    </rPh>
    <rPh sb="16" eb="19">
      <t>ホジョキン</t>
    </rPh>
    <phoneticPr fontId="3"/>
  </si>
  <si>
    <t>（クラフトパーク設備改修に対する補助金）</t>
    <rPh sb="8" eb="10">
      <t>セツビ</t>
    </rPh>
    <rPh sb="10" eb="12">
      <t>カイシュウ</t>
    </rPh>
    <rPh sb="13" eb="14">
      <t>タイ</t>
    </rPh>
    <rPh sb="16" eb="19">
      <t>ホジョキン</t>
    </rPh>
    <phoneticPr fontId="0"/>
  </si>
  <si>
    <t>システム標準化移行関係経費</t>
    <rPh sb="4" eb="7">
      <t>ヒョウジュンカ</t>
    </rPh>
    <rPh sb="7" eb="9">
      <t>イコウ</t>
    </rPh>
    <rPh sb="9" eb="11">
      <t>カンケイ</t>
    </rPh>
    <rPh sb="11" eb="13">
      <t>ケイヒ</t>
    </rPh>
    <phoneticPr fontId="3"/>
  </si>
  <si>
    <t>15款　使用料及手数料</t>
    <rPh sb="2" eb="3">
      <t>カン</t>
    </rPh>
    <rPh sb="4" eb="7">
      <t>シヨウリョウ</t>
    </rPh>
    <rPh sb="7" eb="8">
      <t>オヨ</t>
    </rPh>
    <rPh sb="8" eb="11">
      <t>テスウリョウ</t>
    </rPh>
    <phoneticPr fontId="3"/>
  </si>
  <si>
    <t>16款　国庫支出金</t>
    <rPh sb="2" eb="3">
      <t>カン</t>
    </rPh>
    <rPh sb="4" eb="6">
      <t>コッコ</t>
    </rPh>
    <rPh sb="6" eb="9">
      <t>シシュツキン</t>
    </rPh>
    <phoneticPr fontId="3"/>
  </si>
  <si>
    <t>11目　教育費国庫補助金</t>
    <rPh sb="2" eb="3">
      <t>モク</t>
    </rPh>
    <rPh sb="4" eb="6">
      <t>キョウイク</t>
    </rPh>
    <rPh sb="6" eb="7">
      <t>ヒ</t>
    </rPh>
    <rPh sb="7" eb="9">
      <t>コッコ</t>
    </rPh>
    <rPh sb="9" eb="12">
      <t>ホジョキン</t>
    </rPh>
    <phoneticPr fontId="3"/>
  </si>
  <si>
    <t>17款　府支出金</t>
    <rPh sb="2" eb="3">
      <t>カン</t>
    </rPh>
    <rPh sb="4" eb="5">
      <t>フ</t>
    </rPh>
    <rPh sb="5" eb="8">
      <t>シシュツキン</t>
    </rPh>
    <phoneticPr fontId="3"/>
  </si>
  <si>
    <t>11目　教育費府補助金</t>
    <rPh sb="2" eb="3">
      <t>モク</t>
    </rPh>
    <rPh sb="4" eb="6">
      <t>キョウイク</t>
    </rPh>
    <rPh sb="6" eb="7">
      <t>ヒ</t>
    </rPh>
    <rPh sb="7" eb="8">
      <t>フ</t>
    </rPh>
    <rPh sb="8" eb="11">
      <t>ホジョキン</t>
    </rPh>
    <phoneticPr fontId="3"/>
  </si>
  <si>
    <t>3節　教育施設整備費補助金</t>
    <rPh sb="1" eb="2">
      <t>セツ</t>
    </rPh>
    <rPh sb="3" eb="5">
      <t>キョウイク</t>
    </rPh>
    <rPh sb="5" eb="7">
      <t>シセツ</t>
    </rPh>
    <rPh sb="7" eb="9">
      <t>セイビ</t>
    </rPh>
    <rPh sb="9" eb="10">
      <t>ヒ</t>
    </rPh>
    <rPh sb="10" eb="13">
      <t>ホジョキン</t>
    </rPh>
    <phoneticPr fontId="3"/>
  </si>
  <si>
    <t>18款　財産収入</t>
    <rPh sb="2" eb="3">
      <t>カン</t>
    </rPh>
    <rPh sb="4" eb="6">
      <t>ザイサン</t>
    </rPh>
    <rPh sb="6" eb="8">
      <t>シュウニュウ</t>
    </rPh>
    <phoneticPr fontId="3"/>
  </si>
  <si>
    <t>2目　蓄積基金利子</t>
    <rPh sb="1" eb="2">
      <t>モク</t>
    </rPh>
    <rPh sb="3" eb="5">
      <t>チクセキ</t>
    </rPh>
    <rPh sb="5" eb="7">
      <t>キキン</t>
    </rPh>
    <rPh sb="7" eb="9">
      <t>リシ</t>
    </rPh>
    <phoneticPr fontId="3"/>
  </si>
  <si>
    <t>19款　財産売却代</t>
    <rPh sb="2" eb="3">
      <t>カン</t>
    </rPh>
    <rPh sb="4" eb="6">
      <t>ザイサン</t>
    </rPh>
    <rPh sb="6" eb="8">
      <t>バイキャク</t>
    </rPh>
    <rPh sb="8" eb="9">
      <t>ダイ</t>
    </rPh>
    <phoneticPr fontId="3"/>
  </si>
  <si>
    <t>20款　寄附金</t>
    <rPh sb="2" eb="3">
      <t>カン</t>
    </rPh>
    <phoneticPr fontId="3"/>
  </si>
  <si>
    <t>21款　繰入金</t>
    <rPh sb="2" eb="3">
      <t>カン</t>
    </rPh>
    <rPh sb="4" eb="6">
      <t>クリイレ</t>
    </rPh>
    <rPh sb="6" eb="7">
      <t>キン</t>
    </rPh>
    <phoneticPr fontId="3"/>
  </si>
  <si>
    <t>21目　教育振興基金繰入金</t>
    <rPh sb="2" eb="3">
      <t>モク</t>
    </rPh>
    <rPh sb="4" eb="6">
      <t>キョウイク</t>
    </rPh>
    <rPh sb="6" eb="8">
      <t>シンコウ</t>
    </rPh>
    <rPh sb="8" eb="10">
      <t>キキン</t>
    </rPh>
    <rPh sb="10" eb="12">
      <t>クリイレ</t>
    </rPh>
    <rPh sb="12" eb="13">
      <t>キン</t>
    </rPh>
    <phoneticPr fontId="3"/>
  </si>
  <si>
    <t>23款　諸収入</t>
    <rPh sb="2" eb="3">
      <t>カン</t>
    </rPh>
    <rPh sb="4" eb="5">
      <t>ショ</t>
    </rPh>
    <rPh sb="5" eb="7">
      <t>シュウニュウ</t>
    </rPh>
    <phoneticPr fontId="3"/>
  </si>
  <si>
    <t>22目　田村教育振興基金繰入金</t>
    <rPh sb="2" eb="3">
      <t>モク</t>
    </rPh>
    <rPh sb="4" eb="6">
      <t>タムラ</t>
    </rPh>
    <rPh sb="6" eb="8">
      <t>キョウイク</t>
    </rPh>
    <rPh sb="8" eb="10">
      <t>シンコウ</t>
    </rPh>
    <rPh sb="10" eb="12">
      <t>キキン</t>
    </rPh>
    <rPh sb="12" eb="14">
      <t>クリイレ</t>
    </rPh>
    <rPh sb="14" eb="15">
      <t>キン</t>
    </rPh>
    <phoneticPr fontId="3"/>
  </si>
  <si>
    <t>1節　田村教育振興基金繰入金</t>
    <rPh sb="1" eb="2">
      <t>セツ</t>
    </rPh>
    <rPh sb="3" eb="5">
      <t>タムラ</t>
    </rPh>
    <rPh sb="5" eb="7">
      <t>キョウイク</t>
    </rPh>
    <rPh sb="7" eb="9">
      <t>シンコウ</t>
    </rPh>
    <rPh sb="9" eb="11">
      <t>キキン</t>
    </rPh>
    <rPh sb="11" eb="13">
      <t>クリイレ</t>
    </rPh>
    <rPh sb="13" eb="14">
      <t>キン</t>
    </rPh>
    <phoneticPr fontId="3"/>
  </si>
  <si>
    <t>田村教育振興基金からの繰入金</t>
    <phoneticPr fontId="3"/>
  </si>
  <si>
    <t>16節　高等学校等奨学金貸付金元利収入</t>
    <rPh sb="2" eb="3">
      <t>セツ</t>
    </rPh>
    <rPh sb="4" eb="6">
      <t>コウトウ</t>
    </rPh>
    <rPh sb="6" eb="8">
      <t>ガッコウ</t>
    </rPh>
    <rPh sb="8" eb="9">
      <t>トウ</t>
    </rPh>
    <rPh sb="9" eb="11">
      <t>ショウガク</t>
    </rPh>
    <rPh sb="11" eb="12">
      <t>キン</t>
    </rPh>
    <rPh sb="12" eb="14">
      <t>カシツケ</t>
    </rPh>
    <rPh sb="14" eb="15">
      <t>キン</t>
    </rPh>
    <rPh sb="15" eb="17">
      <t>ガンリ</t>
    </rPh>
    <rPh sb="17" eb="19">
      <t>シュウニュウ</t>
    </rPh>
    <phoneticPr fontId="3"/>
  </si>
  <si>
    <t>16目　学校給食事業収入</t>
    <rPh sb="2" eb="3">
      <t>モク</t>
    </rPh>
    <rPh sb="4" eb="6">
      <t>ガッコウ</t>
    </rPh>
    <rPh sb="6" eb="8">
      <t>キュウショク</t>
    </rPh>
    <rPh sb="8" eb="10">
      <t>ジギョウ</t>
    </rPh>
    <rPh sb="10" eb="12">
      <t>シュウニュウ</t>
    </rPh>
    <phoneticPr fontId="3"/>
  </si>
  <si>
    <t>17目　日本スポーツ振興センター負担金収入</t>
    <rPh sb="2" eb="3">
      <t>モク</t>
    </rPh>
    <rPh sb="4" eb="6">
      <t>ニホン</t>
    </rPh>
    <rPh sb="10" eb="12">
      <t>シンコウ</t>
    </rPh>
    <rPh sb="16" eb="19">
      <t>フタンキン</t>
    </rPh>
    <rPh sb="19" eb="21">
      <t>シュウニュウ</t>
    </rPh>
    <phoneticPr fontId="3"/>
  </si>
  <si>
    <t>18目　文化財調査事業収入</t>
    <rPh sb="2" eb="3">
      <t>モク</t>
    </rPh>
    <rPh sb="4" eb="7">
      <t>ブンカザイ</t>
    </rPh>
    <rPh sb="7" eb="9">
      <t>チョウサ</t>
    </rPh>
    <rPh sb="9" eb="11">
      <t>ジギョウ</t>
    </rPh>
    <rPh sb="11" eb="13">
      <t>シュウニュウ</t>
    </rPh>
    <phoneticPr fontId="3"/>
  </si>
  <si>
    <t>20目　過年度収入</t>
    <rPh sb="2" eb="3">
      <t>モク</t>
    </rPh>
    <rPh sb="4" eb="7">
      <t>カネンド</t>
    </rPh>
    <rPh sb="7" eb="9">
      <t>シュウニュウ</t>
    </rPh>
    <phoneticPr fontId="3"/>
  </si>
  <si>
    <t>21目　雑収</t>
    <rPh sb="2" eb="3">
      <t>モク</t>
    </rPh>
    <rPh sb="4" eb="5">
      <t>ザツ</t>
    </rPh>
    <rPh sb="5" eb="6">
      <t>シュウ</t>
    </rPh>
    <phoneticPr fontId="3"/>
  </si>
  <si>
    <t>24款　市債</t>
    <rPh sb="2" eb="3">
      <t>カン</t>
    </rPh>
    <rPh sb="4" eb="6">
      <t>シサイ</t>
    </rPh>
    <phoneticPr fontId="3"/>
  </si>
  <si>
    <t>（児童生徒の急増に伴う教育環境改善に対する補助金）</t>
    <rPh sb="3" eb="5">
      <t>セイト</t>
    </rPh>
    <rPh sb="6" eb="8">
      <t>キュウゾウ</t>
    </rPh>
    <rPh sb="9" eb="10">
      <t>トモナ</t>
    </rPh>
    <rPh sb="11" eb="17">
      <t>キョウイクカンキョウカイゼン</t>
    </rPh>
    <rPh sb="18" eb="19">
      <t>タイ</t>
    </rPh>
    <rPh sb="21" eb="24">
      <t>ホジョキン</t>
    </rPh>
    <phoneticPr fontId="3"/>
  </si>
  <si>
    <t>ブロック化による学校支援事業に対する補助金等</t>
    <rPh sb="4" eb="5">
      <t>カ</t>
    </rPh>
    <rPh sb="8" eb="10">
      <t>ガッコウ</t>
    </rPh>
    <rPh sb="10" eb="12">
      <t>シエン</t>
    </rPh>
    <rPh sb="12" eb="14">
      <t>ジギョウ</t>
    </rPh>
    <rPh sb="15" eb="16">
      <t>タイ</t>
    </rPh>
    <rPh sb="18" eb="21">
      <t>ホジョキン</t>
    </rPh>
    <rPh sb="21" eb="22">
      <t>トウ</t>
    </rPh>
    <phoneticPr fontId="0"/>
  </si>
  <si>
    <t>学校教育ICT活用事業に対する補助金</t>
    <phoneticPr fontId="3"/>
  </si>
  <si>
    <t>校務支援ICT活用事業に対する補助金等</t>
    <rPh sb="0" eb="2">
      <t>コウム</t>
    </rPh>
    <rPh sb="2" eb="4">
      <t>シエン</t>
    </rPh>
    <rPh sb="7" eb="9">
      <t>カツヨウ</t>
    </rPh>
    <rPh sb="9" eb="11">
      <t>ジギョウ</t>
    </rPh>
    <rPh sb="12" eb="13">
      <t>タイ</t>
    </rPh>
    <rPh sb="15" eb="18">
      <t>ホジョキン</t>
    </rPh>
    <rPh sb="18" eb="19">
      <t>トウ</t>
    </rPh>
    <phoneticPr fontId="0"/>
  </si>
  <si>
    <t>（不用地売却代）</t>
    <rPh sb="1" eb="2">
      <t>フ</t>
    </rPh>
    <rPh sb="2" eb="4">
      <t>ヨウチ</t>
    </rPh>
    <rPh sb="4" eb="6">
      <t>バイキャク</t>
    </rPh>
    <rPh sb="6" eb="7">
      <t>ダイ</t>
    </rPh>
    <phoneticPr fontId="3"/>
  </si>
  <si>
    <t>学校給食費の管理（食材費等）に対する補助金</t>
    <rPh sb="0" eb="5">
      <t>ガッコウキュウショクヒ</t>
    </rPh>
    <rPh sb="6" eb="8">
      <t>カンリ</t>
    </rPh>
    <rPh sb="9" eb="13">
      <t>ショクザイヒトウ</t>
    </rPh>
    <rPh sb="15" eb="16">
      <t>タイ</t>
    </rPh>
    <rPh sb="18" eb="21">
      <t>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</si>
</sst>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5"/>
      <name val="明朝体"/>
      <family val="3"/>
      <charset val="128"/>
    </font>
    <font>
      <sz val="6"/>
      <name val="明朝体"/>
      <family val="3"/>
      <charset val="128"/>
    </font>
    <font>
      <sz val="6"/>
      <name val="ＭＳ Ｐゴシック"/>
      <family val="3"/>
      <charset val="128"/>
    </font>
    <font>
      <sz val="11"/>
      <name val="ＭＳ Ｐゴシック"/>
      <family val="3"/>
      <charset val="128"/>
    </font>
    <font>
      <sz val="11"/>
      <color theme="1"/>
      <name val="ＭＳ Ｐゴシック"/>
      <family val="2"/>
      <scheme val="minor"/>
    </font>
    <font>
      <sz val="12"/>
      <name val="ＭＳ Ｐゴシック"/>
      <family val="3"/>
      <charset val="128"/>
      <scheme val="major"/>
    </font>
    <font>
      <sz val="10.5"/>
      <name val="ＭＳ Ｐゴシック"/>
      <family val="3"/>
      <charset val="128"/>
      <scheme val="major"/>
    </font>
    <font>
      <sz val="10"/>
      <name val="ＭＳ Ｐゴシック"/>
      <family val="3"/>
      <charset val="128"/>
      <scheme val="major"/>
    </font>
    <font>
      <u/>
      <sz val="10.5"/>
      <name val="ＭＳ Ｐゴシック"/>
      <family val="3"/>
      <charset val="128"/>
      <scheme val="major"/>
    </font>
    <font>
      <sz val="9"/>
      <name val="ＭＳ Ｐゴシック"/>
      <family val="3"/>
      <charset val="128"/>
      <scheme val="major"/>
    </font>
    <font>
      <u/>
      <sz val="10"/>
      <name val="ＭＳ Ｐゴシック"/>
      <family val="3"/>
      <charset val="128"/>
      <scheme val="major"/>
    </font>
    <font>
      <b/>
      <sz val="11"/>
      <name val="ＭＳ Ｐゴシック"/>
      <family val="3"/>
      <charset val="128"/>
      <scheme val="major"/>
    </font>
    <font>
      <sz val="11"/>
      <name val="ＭＳ Ｐゴシック"/>
      <family val="3"/>
      <charset val="128"/>
      <scheme val="major"/>
    </font>
    <font>
      <b/>
      <sz val="10"/>
      <name val="ＭＳ Ｐゴシック"/>
      <family val="3"/>
      <charset val="128"/>
      <scheme val="major"/>
    </font>
  </fonts>
  <fills count="3">
    <fill>
      <patternFill patternType="none"/>
    </fill>
    <fill>
      <patternFill patternType="gray125"/>
    </fill>
    <fill>
      <patternFill patternType="solid">
        <fgColor rgb="FFFFFF00"/>
        <bgColor indexed="64"/>
      </patternFill>
    </fill>
  </fills>
  <borders count="30">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0" fontId="4" fillId="0" borderId="0"/>
    <xf numFmtId="38" fontId="7" fillId="0" borderId="0" applyFont="0" applyFill="0" applyBorder="0" applyAlignment="0" applyProtection="0"/>
    <xf numFmtId="0" fontId="7" fillId="0" borderId="0"/>
    <xf numFmtId="0" fontId="2" fillId="0" borderId="0">
      <alignment vertical="center"/>
    </xf>
    <xf numFmtId="38" fontId="7" fillId="0" borderId="0" applyFont="0" applyFill="0" applyBorder="0" applyAlignment="0" applyProtection="0"/>
    <xf numFmtId="0" fontId="1" fillId="0" borderId="0">
      <alignment vertical="center"/>
    </xf>
    <xf numFmtId="38" fontId="8" fillId="0" borderId="0" applyFont="0" applyFill="0" applyBorder="0" applyAlignment="0" applyProtection="0">
      <alignment vertical="center"/>
    </xf>
    <xf numFmtId="0" fontId="8" fillId="0" borderId="0"/>
  </cellStyleXfs>
  <cellXfs count="97">
    <xf numFmtId="0" fontId="0" fillId="0" borderId="0" xfId="0"/>
    <xf numFmtId="0" fontId="9" fillId="0" borderId="0" xfId="1" applyNumberFormat="1" applyFont="1" applyFill="1" applyAlignment="1">
      <alignment vertical="center"/>
    </xf>
    <xf numFmtId="49" fontId="10" fillId="0" borderId="0" xfId="1" applyNumberFormat="1" applyFont="1" applyFill="1" applyAlignment="1">
      <alignment vertical="center" wrapText="1"/>
    </xf>
    <xf numFmtId="0" fontId="9" fillId="0" borderId="0" xfId="1" applyNumberFormat="1" applyFont="1" applyFill="1" applyAlignment="1">
      <alignment vertical="center" wrapText="1"/>
    </xf>
    <xf numFmtId="0" fontId="9" fillId="0" borderId="0" xfId="1" applyNumberFormat="1" applyFont="1" applyFill="1" applyBorder="1" applyAlignment="1">
      <alignment horizontal="center" vertical="center" wrapText="1"/>
    </xf>
    <xf numFmtId="176" fontId="10" fillId="0" borderId="0" xfId="1" applyNumberFormat="1" applyFont="1" applyFill="1" applyAlignment="1">
      <alignment horizontal="center" vertical="center"/>
    </xf>
    <xf numFmtId="176" fontId="10" fillId="0" borderId="0" xfId="1" applyNumberFormat="1" applyFont="1" applyFill="1" applyAlignment="1">
      <alignment horizontal="right" vertical="center"/>
    </xf>
    <xf numFmtId="0" fontId="10" fillId="0" borderId="0" xfId="1" applyFont="1" applyFill="1" applyAlignment="1">
      <alignment vertical="center"/>
    </xf>
    <xf numFmtId="0" fontId="10" fillId="0" borderId="0" xfId="1" applyNumberFormat="1" applyFont="1" applyFill="1" applyAlignment="1">
      <alignment vertical="center"/>
    </xf>
    <xf numFmtId="0" fontId="10" fillId="0" borderId="0" xfId="1" applyNumberFormat="1" applyFont="1" applyFill="1" applyAlignment="1">
      <alignment vertical="center" wrapText="1"/>
    </xf>
    <xf numFmtId="0" fontId="10" fillId="0" borderId="0" xfId="1" applyNumberFormat="1" applyFont="1" applyFill="1" applyAlignment="1">
      <alignment horizontal="center" vertical="center" wrapText="1"/>
    </xf>
    <xf numFmtId="176" fontId="10" fillId="0" borderId="0" xfId="1" applyNumberFormat="1" applyFont="1" applyFill="1" applyAlignment="1">
      <alignment vertical="center"/>
    </xf>
    <xf numFmtId="0" fontId="11" fillId="0" borderId="0" xfId="1" applyFont="1" applyFill="1" applyAlignment="1">
      <alignment horizontal="left" vertical="center"/>
    </xf>
    <xf numFmtId="0" fontId="11" fillId="0" borderId="0" xfId="1" applyFont="1" applyFill="1" applyAlignment="1">
      <alignment vertical="center"/>
    </xf>
    <xf numFmtId="0" fontId="12" fillId="0" borderId="0" xfId="1" applyNumberFormat="1" applyFont="1" applyFill="1" applyAlignment="1">
      <alignment horizontal="left" vertical="center"/>
    </xf>
    <xf numFmtId="0" fontId="12" fillId="0" borderId="0" xfId="1" applyNumberFormat="1" applyFont="1" applyFill="1" applyAlignment="1">
      <alignment horizontal="left" vertical="center" wrapText="1"/>
    </xf>
    <xf numFmtId="0" fontId="12" fillId="0" borderId="0" xfId="1" applyNumberFormat="1" applyFont="1" applyFill="1" applyAlignment="1">
      <alignment horizontal="center" vertical="center" wrapText="1"/>
    </xf>
    <xf numFmtId="176" fontId="12" fillId="0" borderId="0" xfId="1" applyNumberFormat="1" applyFont="1" applyFill="1" applyAlignment="1">
      <alignment horizontal="left" vertical="center"/>
    </xf>
    <xf numFmtId="49" fontId="10" fillId="0" borderId="0" xfId="1" applyNumberFormat="1" applyFont="1" applyFill="1" applyAlignment="1">
      <alignment vertical="center"/>
    </xf>
    <xf numFmtId="0" fontId="10" fillId="0" borderId="0" xfId="1" applyFont="1" applyFill="1" applyAlignment="1">
      <alignment horizontal="center" vertical="center" wrapText="1"/>
    </xf>
    <xf numFmtId="0" fontId="13" fillId="0" borderId="0" xfId="1" applyNumberFormat="1" applyFont="1" applyFill="1" applyBorder="1" applyAlignment="1">
      <alignment vertical="center" wrapText="1"/>
    </xf>
    <xf numFmtId="0" fontId="13" fillId="0" borderId="0" xfId="1" applyNumberFormat="1" applyFont="1" applyFill="1" applyAlignment="1">
      <alignment horizontal="right" vertical="center"/>
    </xf>
    <xf numFmtId="0" fontId="14" fillId="0" borderId="0" xfId="1" applyNumberFormat="1" applyFont="1" applyFill="1" applyAlignment="1">
      <alignment horizontal="right" vertical="center"/>
    </xf>
    <xf numFmtId="0" fontId="15" fillId="0" borderId="0" xfId="1" applyFont="1" applyFill="1" applyAlignment="1">
      <alignment horizontal="center" vertical="center" wrapText="1"/>
    </xf>
    <xf numFmtId="176" fontId="15" fillId="0" borderId="0" xfId="1" applyNumberFormat="1" applyFont="1" applyFill="1" applyBorder="1" applyAlignment="1">
      <alignment horizontal="right" vertical="center" wrapText="1"/>
    </xf>
    <xf numFmtId="176" fontId="16" fillId="0" borderId="0" xfId="1" applyNumberFormat="1" applyFont="1" applyFill="1" applyAlignment="1">
      <alignment horizontal="right" vertical="center"/>
    </xf>
    <xf numFmtId="0" fontId="17" fillId="0" borderId="0" xfId="1" applyFont="1" applyFill="1" applyAlignment="1">
      <alignment horizontal="left" vertical="center"/>
    </xf>
    <xf numFmtId="0" fontId="11" fillId="0" borderId="13" xfId="1" applyNumberFormat="1" applyFont="1" applyFill="1" applyBorder="1" applyAlignment="1">
      <alignment horizontal="center" vertical="center"/>
    </xf>
    <xf numFmtId="0" fontId="11" fillId="0" borderId="17" xfId="1" applyNumberFormat="1" applyFont="1" applyFill="1" applyBorder="1" applyAlignment="1">
      <alignment horizontal="distributed" vertical="center" justifyLastLine="1"/>
    </xf>
    <xf numFmtId="176" fontId="11" fillId="0" borderId="15" xfId="1" applyNumberFormat="1" applyFont="1" applyFill="1" applyBorder="1" applyAlignment="1">
      <alignment horizontal="distributed" vertical="center" justifyLastLine="1"/>
    </xf>
    <xf numFmtId="0" fontId="11" fillId="0" borderId="14" xfId="1" applyNumberFormat="1" applyFont="1" applyFill="1" applyBorder="1" applyAlignment="1">
      <alignment horizontal="center" vertical="center"/>
    </xf>
    <xf numFmtId="0" fontId="11" fillId="0" borderId="1" xfId="1" applyNumberFormat="1" applyFont="1" applyFill="1" applyBorder="1" applyAlignment="1">
      <alignment horizontal="distributed" vertical="center" justifyLastLine="1"/>
    </xf>
    <xf numFmtId="176" fontId="11" fillId="0" borderId="1" xfId="1" applyNumberFormat="1" applyFont="1" applyFill="1" applyBorder="1" applyAlignment="1">
      <alignment horizontal="center" vertical="center"/>
    </xf>
    <xf numFmtId="0" fontId="11" fillId="0" borderId="16" xfId="1" applyNumberFormat="1" applyFont="1" applyFill="1" applyBorder="1" applyAlignment="1">
      <alignment horizontal="center" vertical="center" shrinkToFit="1"/>
    </xf>
    <xf numFmtId="38" fontId="11" fillId="0" borderId="9" xfId="2" applyFont="1" applyFill="1" applyBorder="1" applyAlignment="1">
      <alignment horizontal="left" vertical="center" wrapText="1"/>
    </xf>
    <xf numFmtId="176" fontId="10" fillId="0" borderId="9" xfId="1" applyNumberFormat="1" applyFont="1" applyFill="1" applyBorder="1" applyAlignment="1">
      <alignment horizontal="right" vertical="center" shrinkToFit="1"/>
    </xf>
    <xf numFmtId="0" fontId="9" fillId="0" borderId="10" xfId="1" applyFont="1" applyFill="1" applyBorder="1" applyAlignment="1">
      <alignment horizontal="left" vertical="center"/>
    </xf>
    <xf numFmtId="176" fontId="11" fillId="0" borderId="24" xfId="1" applyNumberFormat="1" applyFont="1" applyFill="1" applyBorder="1" applyAlignment="1">
      <alignment horizontal="right" vertical="center" shrinkToFit="1"/>
    </xf>
    <xf numFmtId="49" fontId="11" fillId="0" borderId="6" xfId="1" applyNumberFormat="1" applyFont="1" applyFill="1" applyBorder="1" applyAlignment="1">
      <alignment horizontal="center" vertical="center" wrapText="1"/>
    </xf>
    <xf numFmtId="0" fontId="11" fillId="0" borderId="24" xfId="3" applyFont="1" applyFill="1" applyBorder="1" applyAlignment="1">
      <alignment vertical="center"/>
    </xf>
    <xf numFmtId="49" fontId="11" fillId="0" borderId="3" xfId="1" applyNumberFormat="1" applyFont="1" applyFill="1" applyBorder="1" applyAlignment="1">
      <alignment horizontal="center" vertical="center" wrapText="1"/>
    </xf>
    <xf numFmtId="0" fontId="11" fillId="0" borderId="9" xfId="1" applyNumberFormat="1" applyFont="1" applyFill="1" applyBorder="1" applyAlignment="1">
      <alignment horizontal="left" vertical="center" wrapText="1"/>
    </xf>
    <xf numFmtId="0" fontId="9" fillId="0" borderId="2" xfId="1" applyFont="1" applyFill="1" applyBorder="1" applyAlignment="1">
      <alignment horizontal="left" vertical="center"/>
    </xf>
    <xf numFmtId="49" fontId="11" fillId="0" borderId="4" xfId="1" applyNumberFormat="1" applyFont="1" applyFill="1" applyBorder="1" applyAlignment="1">
      <alignment horizontal="center" vertical="center" wrapText="1"/>
    </xf>
    <xf numFmtId="49" fontId="11" fillId="0" borderId="9" xfId="1" applyNumberFormat="1" applyFont="1" applyFill="1" applyBorder="1" applyAlignment="1">
      <alignment vertical="center" wrapText="1"/>
    </xf>
    <xf numFmtId="49" fontId="11" fillId="0" borderId="1" xfId="1" applyNumberFormat="1" applyFont="1" applyFill="1" applyBorder="1" applyAlignment="1">
      <alignment vertical="center" wrapText="1"/>
    </xf>
    <xf numFmtId="0" fontId="11" fillId="0" borderId="1" xfId="1" applyNumberFormat="1" applyFont="1" applyFill="1" applyBorder="1" applyAlignment="1">
      <alignment horizontal="left" vertical="center" wrapText="1"/>
    </xf>
    <xf numFmtId="176" fontId="10" fillId="0" borderId="1" xfId="1" applyNumberFormat="1" applyFont="1" applyFill="1" applyBorder="1" applyAlignment="1">
      <alignment horizontal="right" vertical="center" shrinkToFit="1"/>
    </xf>
    <xf numFmtId="0" fontId="11" fillId="0" borderId="23" xfId="3" applyFont="1" applyFill="1" applyBorder="1" applyAlignment="1">
      <alignment vertical="center"/>
    </xf>
    <xf numFmtId="38" fontId="11" fillId="0" borderId="1" xfId="2" applyFont="1" applyFill="1" applyBorder="1" applyAlignment="1">
      <alignment horizontal="left" vertical="center" wrapText="1"/>
    </xf>
    <xf numFmtId="49" fontId="11" fillId="0" borderId="1" xfId="1" applyNumberFormat="1" applyFont="1" applyFill="1" applyBorder="1" applyAlignment="1">
      <alignment horizontal="center" vertical="center" wrapText="1"/>
    </xf>
    <xf numFmtId="49" fontId="11" fillId="0" borderId="5" xfId="1" applyNumberFormat="1" applyFont="1" applyFill="1" applyBorder="1" applyAlignment="1">
      <alignment horizontal="center" vertical="center" wrapText="1"/>
    </xf>
    <xf numFmtId="38" fontId="11" fillId="0" borderId="4" xfId="2" applyFont="1" applyFill="1" applyBorder="1" applyAlignment="1">
      <alignment horizontal="left" vertical="center" wrapText="1"/>
    </xf>
    <xf numFmtId="176" fontId="10" fillId="0" borderId="4" xfId="1" applyNumberFormat="1" applyFont="1" applyFill="1" applyBorder="1" applyAlignment="1">
      <alignment horizontal="right" vertical="center" shrinkToFit="1"/>
    </xf>
    <xf numFmtId="0" fontId="9" fillId="0" borderId="19" xfId="1" applyFont="1" applyFill="1" applyBorder="1" applyAlignment="1">
      <alignment horizontal="left" vertical="center"/>
    </xf>
    <xf numFmtId="176" fontId="11" fillId="0" borderId="25" xfId="1" applyNumberFormat="1" applyFont="1" applyFill="1" applyBorder="1" applyAlignment="1">
      <alignment horizontal="right" vertical="center" shrinkToFit="1"/>
    </xf>
    <xf numFmtId="49" fontId="11" fillId="0" borderId="9" xfId="1" applyNumberFormat="1" applyFont="1" applyFill="1" applyBorder="1" applyAlignment="1">
      <alignment horizontal="center" vertical="center" wrapText="1"/>
    </xf>
    <xf numFmtId="0" fontId="11" fillId="0" borderId="27" xfId="1" applyNumberFormat="1" applyFont="1" applyFill="1" applyBorder="1" applyAlignment="1">
      <alignment horizontal="left" vertical="center" wrapText="1"/>
    </xf>
    <xf numFmtId="176" fontId="10" fillId="0" borderId="27" xfId="1" applyNumberFormat="1" applyFont="1" applyFill="1" applyBorder="1" applyAlignment="1">
      <alignment horizontal="right" vertical="center" shrinkToFit="1"/>
    </xf>
    <xf numFmtId="176" fontId="10" fillId="0" borderId="28" xfId="1" applyNumberFormat="1" applyFont="1" applyFill="1" applyBorder="1" applyAlignment="1">
      <alignment horizontal="right" vertical="center" shrinkToFit="1"/>
    </xf>
    <xf numFmtId="0" fontId="9" fillId="0" borderId="28" xfId="1" applyFont="1" applyFill="1" applyBorder="1" applyAlignment="1">
      <alignment horizontal="left" vertical="center"/>
    </xf>
    <xf numFmtId="0" fontId="11" fillId="0" borderId="29" xfId="3" applyFont="1" applyFill="1" applyBorder="1" applyAlignment="1">
      <alignment vertical="center"/>
    </xf>
    <xf numFmtId="0" fontId="11" fillId="0" borderId="0" xfId="1" applyNumberFormat="1" applyFont="1" applyFill="1" applyBorder="1" applyAlignment="1">
      <alignment horizontal="center" vertical="center"/>
    </xf>
    <xf numFmtId="0" fontId="11" fillId="0" borderId="0" xfId="1" applyNumberFormat="1" applyFont="1" applyFill="1" applyBorder="1" applyAlignment="1">
      <alignment horizontal="left" vertical="center" wrapText="1"/>
    </xf>
    <xf numFmtId="176" fontId="10" fillId="0" borderId="0" xfId="1" applyNumberFormat="1" applyFont="1" applyFill="1" applyBorder="1" applyAlignment="1">
      <alignment horizontal="right" vertical="center" shrinkToFit="1"/>
    </xf>
    <xf numFmtId="0" fontId="9" fillId="0" borderId="0" xfId="1" applyFont="1" applyFill="1" applyBorder="1" applyAlignment="1">
      <alignment horizontal="left" vertical="center"/>
    </xf>
    <xf numFmtId="0" fontId="11" fillId="0" borderId="0" xfId="3" applyFont="1" applyFill="1" applyBorder="1" applyAlignment="1">
      <alignment vertical="center"/>
    </xf>
    <xf numFmtId="0" fontId="10" fillId="0" borderId="0" xfId="1" applyNumberFormat="1" applyFont="1" applyFill="1" applyBorder="1" applyAlignment="1">
      <alignment horizontal="center" vertical="center" wrapText="1"/>
    </xf>
    <xf numFmtId="176" fontId="10" fillId="0" borderId="0" xfId="1" applyNumberFormat="1" applyFont="1" applyFill="1" applyBorder="1" applyAlignment="1">
      <alignment horizontal="center" vertical="center"/>
    </xf>
    <xf numFmtId="176" fontId="10" fillId="0" borderId="0" xfId="1" applyNumberFormat="1" applyFont="1" applyFill="1" applyBorder="1" applyAlignment="1">
      <alignment vertical="center"/>
    </xf>
    <xf numFmtId="0" fontId="10" fillId="2" borderId="0" xfId="1" applyFont="1" applyFill="1" applyAlignment="1">
      <alignment vertical="center"/>
    </xf>
    <xf numFmtId="49" fontId="11" fillId="0" borderId="12" xfId="1" applyNumberFormat="1" applyFont="1" applyFill="1" applyBorder="1" applyAlignment="1">
      <alignment vertical="center" wrapText="1"/>
    </xf>
    <xf numFmtId="49" fontId="11" fillId="0" borderId="8" xfId="1" applyNumberFormat="1" applyFont="1" applyFill="1" applyBorder="1" applyAlignment="1">
      <alignment vertical="center" wrapText="1"/>
    </xf>
    <xf numFmtId="49" fontId="11" fillId="0" borderId="10" xfId="1" applyNumberFormat="1" applyFont="1" applyFill="1" applyBorder="1" applyAlignment="1">
      <alignment vertical="center" wrapText="1"/>
    </xf>
    <xf numFmtId="49" fontId="11" fillId="0" borderId="11" xfId="1" applyNumberFormat="1" applyFont="1" applyFill="1" applyBorder="1" applyAlignment="1">
      <alignment vertical="center" wrapText="1"/>
    </xf>
    <xf numFmtId="49" fontId="11" fillId="0" borderId="12" xfId="1" applyNumberFormat="1" applyFont="1" applyFill="1" applyBorder="1" applyAlignment="1">
      <alignment vertical="center" wrapText="1"/>
    </xf>
    <xf numFmtId="49" fontId="11" fillId="0" borderId="19" xfId="1" applyNumberFormat="1" applyFont="1" applyFill="1" applyBorder="1" applyAlignment="1">
      <alignment vertical="center" wrapText="1"/>
    </xf>
    <xf numFmtId="49" fontId="11" fillId="0" borderId="20" xfId="1" applyNumberFormat="1" applyFont="1" applyFill="1" applyBorder="1" applyAlignment="1">
      <alignment vertical="center" wrapText="1"/>
    </xf>
    <xf numFmtId="49" fontId="11" fillId="0" borderId="6" xfId="1" applyNumberFormat="1" applyFont="1" applyFill="1" applyBorder="1" applyAlignment="1">
      <alignment vertical="center" wrapText="1"/>
    </xf>
    <xf numFmtId="0" fontId="11" fillId="0" borderId="26" xfId="1" applyNumberFormat="1" applyFont="1" applyFill="1" applyBorder="1" applyAlignment="1">
      <alignment horizontal="center" vertical="center"/>
    </xf>
    <xf numFmtId="0" fontId="11" fillId="0" borderId="27" xfId="1" applyNumberFormat="1" applyFont="1" applyFill="1" applyBorder="1" applyAlignment="1">
      <alignment horizontal="center" vertical="center"/>
    </xf>
    <xf numFmtId="49" fontId="11" fillId="0" borderId="2" xfId="1" applyNumberFormat="1" applyFont="1" applyFill="1" applyBorder="1" applyAlignment="1">
      <alignment vertical="center" wrapText="1"/>
    </xf>
    <xf numFmtId="49" fontId="11" fillId="0" borderId="7" xfId="1" applyNumberFormat="1" applyFont="1" applyFill="1" applyBorder="1" applyAlignment="1">
      <alignment vertical="center" wrapText="1"/>
    </xf>
    <xf numFmtId="49" fontId="11" fillId="0" borderId="8" xfId="1" applyNumberFormat="1" applyFont="1" applyFill="1" applyBorder="1" applyAlignment="1">
      <alignment vertical="center" wrapText="1"/>
    </xf>
    <xf numFmtId="0" fontId="11" fillId="0" borderId="0" xfId="1" applyFont="1" applyFill="1" applyAlignment="1">
      <alignment horizontal="right" vertical="center"/>
    </xf>
    <xf numFmtId="49" fontId="11" fillId="0" borderId="18" xfId="1" applyNumberFormat="1" applyFont="1" applyFill="1" applyBorder="1" applyAlignment="1">
      <alignment horizontal="distributed" vertical="center" wrapText="1" justifyLastLine="1"/>
    </xf>
    <xf numFmtId="49" fontId="11" fillId="0" borderId="21" xfId="1" applyNumberFormat="1" applyFont="1" applyFill="1" applyBorder="1" applyAlignment="1">
      <alignment horizontal="distributed" vertical="center" wrapText="1" justifyLastLine="1"/>
    </xf>
    <xf numFmtId="49" fontId="11" fillId="0" borderId="17" xfId="1" applyNumberFormat="1" applyFont="1" applyFill="1" applyBorder="1" applyAlignment="1">
      <alignment horizontal="distributed" vertical="center" wrapText="1" justifyLastLine="1"/>
    </xf>
    <xf numFmtId="49" fontId="11" fillId="0" borderId="2" xfId="1" applyNumberFormat="1" applyFont="1" applyFill="1" applyBorder="1" applyAlignment="1">
      <alignment horizontal="distributed" vertical="center" wrapText="1" justifyLastLine="1"/>
    </xf>
    <xf numFmtId="49" fontId="11" fillId="0" borderId="7" xfId="1" applyNumberFormat="1" applyFont="1" applyFill="1" applyBorder="1" applyAlignment="1">
      <alignment horizontal="distributed" vertical="center" wrapText="1" justifyLastLine="1"/>
    </xf>
    <xf numFmtId="49" fontId="11" fillId="0" borderId="8" xfId="1" applyNumberFormat="1" applyFont="1" applyFill="1" applyBorder="1" applyAlignment="1">
      <alignment horizontal="distributed" vertical="center" wrapText="1" justifyLastLine="1"/>
    </xf>
    <xf numFmtId="0" fontId="11" fillId="0" borderId="15" xfId="1" applyNumberFormat="1" applyFont="1" applyFill="1" applyBorder="1" applyAlignment="1">
      <alignment horizontal="distributed" vertical="center" wrapText="1" justifyLastLine="1"/>
    </xf>
    <xf numFmtId="0" fontId="11" fillId="0" borderId="1" xfId="1" applyNumberFormat="1" applyFont="1" applyFill="1" applyBorder="1" applyAlignment="1">
      <alignment horizontal="distributed" vertical="center" wrapText="1" justifyLastLine="1"/>
    </xf>
    <xf numFmtId="0" fontId="11" fillId="0" borderId="18" xfId="1" applyNumberFormat="1" applyFont="1" applyFill="1" applyBorder="1" applyAlignment="1">
      <alignment horizontal="distributed" vertical="center" justifyLastLine="1"/>
    </xf>
    <xf numFmtId="0" fontId="11" fillId="0" borderId="22" xfId="1" applyNumberFormat="1" applyFont="1" applyFill="1" applyBorder="1" applyAlignment="1">
      <alignment horizontal="distributed" vertical="center" justifyLastLine="1"/>
    </xf>
    <xf numFmtId="0" fontId="11" fillId="0" borderId="2" xfId="1" applyNumberFormat="1" applyFont="1" applyFill="1" applyBorder="1" applyAlignment="1">
      <alignment horizontal="distributed" vertical="center" justifyLastLine="1"/>
    </xf>
    <xf numFmtId="0" fontId="11" fillId="0" borderId="23" xfId="1" applyNumberFormat="1" applyFont="1" applyFill="1" applyBorder="1" applyAlignment="1">
      <alignment horizontal="distributed" vertical="center" justifyLastLine="1"/>
    </xf>
  </cellXfs>
  <cellStyles count="9">
    <cellStyle name="桁区切り 2" xfId="2" xr:uid="{00000000-0005-0000-0000-000000000000}"/>
    <cellStyle name="桁区切り 2 2" xfId="5" xr:uid="{00000000-0005-0000-0000-000001000000}"/>
    <cellStyle name="桁区切り 2 2 2" xfId="7" xr:uid="{00000000-0005-0000-0000-000002000000}"/>
    <cellStyle name="標準" xfId="0" builtinId="0"/>
    <cellStyle name="標準 2" xfId="3" xr:uid="{00000000-0005-0000-0000-000004000000}"/>
    <cellStyle name="標準 2 2" xfId="8" xr:uid="{00000000-0005-0000-0000-000005000000}"/>
    <cellStyle name="標準 3" xfId="4" xr:uid="{00000000-0005-0000-0000-000006000000}"/>
    <cellStyle name="標準 3 2" xfId="6" xr:uid="{00000000-0005-0000-0000-000007000000}"/>
    <cellStyle name="標準_③予算事業別調書(目次様式)" xfId="1" xr:uid="{00000000-0005-0000-0000-000008000000}"/>
  </cellStyles>
  <dxfs count="2">
    <dxf>
      <fill>
        <patternFill>
          <bgColor rgb="FFFFFF00"/>
        </patternFill>
      </fill>
    </dxf>
    <dxf>
      <fill>
        <patternFill>
          <bgColor rgb="FFFFC000"/>
        </patternFill>
      </fill>
    </dxf>
  </dxfs>
  <tableStyles count="0" defaultTableStyle="TableStyleMedium2" defaultPivotStyle="PivotStyleMedium9"/>
  <colors>
    <mruColors>
      <color rgb="FF00FF00"/>
      <color rgb="FF0000FF"/>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7"/>
  <sheetViews>
    <sheetView tabSelected="1" view="pageBreakPreview" zoomScaleNormal="100" zoomScaleSheetLayoutView="100" workbookViewId="0">
      <selection activeCell="L1" sqref="L1"/>
    </sheetView>
  </sheetViews>
  <sheetFormatPr defaultColWidth="8.6640625" defaultRowHeight="18" customHeight="1"/>
  <cols>
    <col min="1" max="1" width="3.77734375" style="18" customWidth="1"/>
    <col min="2" max="4" width="1.21875" style="2" customWidth="1"/>
    <col min="5" max="5" width="25" style="2" customWidth="1"/>
    <col min="6" max="6" width="31.21875" style="10" customWidth="1"/>
    <col min="7" max="8" width="11.21875" style="5" customWidth="1"/>
    <col min="9" max="9" width="11.21875" style="11" customWidth="1"/>
    <col min="10" max="10" width="5" style="12" customWidth="1"/>
    <col min="11" max="11" width="5" style="13" customWidth="1"/>
    <col min="12" max="163" width="8.6640625" style="7" customWidth="1"/>
    <col min="164" max="16384" width="8.6640625" style="7"/>
  </cols>
  <sheetData>
    <row r="1" spans="1:11" ht="18" customHeight="1">
      <c r="A1" s="1" t="s">
        <v>51</v>
      </c>
      <c r="C1" s="3"/>
      <c r="D1" s="3"/>
      <c r="E1" s="3"/>
      <c r="F1" s="4"/>
      <c r="I1" s="6"/>
      <c r="J1" s="84"/>
      <c r="K1" s="84"/>
    </row>
    <row r="2" spans="1:11" ht="14.25" customHeight="1">
      <c r="A2" s="8"/>
      <c r="C2" s="9"/>
      <c r="D2" s="9"/>
      <c r="E2" s="9"/>
    </row>
    <row r="3" spans="1:11" ht="13.2">
      <c r="A3" s="14"/>
      <c r="C3" s="15"/>
      <c r="D3" s="15"/>
      <c r="E3" s="15"/>
      <c r="F3" s="16"/>
      <c r="I3" s="17"/>
    </row>
    <row r="4" spans="1:11" ht="15" customHeight="1">
      <c r="F4" s="19"/>
      <c r="G4" s="20"/>
      <c r="H4" s="20"/>
      <c r="I4" s="21"/>
      <c r="K4" s="22" t="s">
        <v>82</v>
      </c>
    </row>
    <row r="5" spans="1:11" ht="27.75" customHeight="1" thickBot="1">
      <c r="F5" s="23"/>
      <c r="G5" s="24"/>
      <c r="H5" s="24"/>
      <c r="I5" s="25"/>
      <c r="J5" s="26"/>
      <c r="K5" s="21" t="s">
        <v>53</v>
      </c>
    </row>
    <row r="6" spans="1:11" ht="18" customHeight="1">
      <c r="A6" s="27" t="s">
        <v>48</v>
      </c>
      <c r="B6" s="85" t="s">
        <v>0</v>
      </c>
      <c r="C6" s="86"/>
      <c r="D6" s="86"/>
      <c r="E6" s="87"/>
      <c r="F6" s="91" t="s">
        <v>45</v>
      </c>
      <c r="G6" s="28" t="s">
        <v>91</v>
      </c>
      <c r="H6" s="28" t="s">
        <v>97</v>
      </c>
      <c r="I6" s="29" t="s">
        <v>1</v>
      </c>
      <c r="J6" s="93" t="s">
        <v>50</v>
      </c>
      <c r="K6" s="94"/>
    </row>
    <row r="7" spans="1:11" ht="18" customHeight="1">
      <c r="A7" s="30" t="s">
        <v>49</v>
      </c>
      <c r="B7" s="88"/>
      <c r="C7" s="89"/>
      <c r="D7" s="89"/>
      <c r="E7" s="90"/>
      <c r="F7" s="92"/>
      <c r="G7" s="31" t="s">
        <v>70</v>
      </c>
      <c r="H7" s="31" t="s">
        <v>90</v>
      </c>
      <c r="I7" s="32" t="s">
        <v>47</v>
      </c>
      <c r="J7" s="95"/>
      <c r="K7" s="96"/>
    </row>
    <row r="8" spans="1:11" ht="27" customHeight="1">
      <c r="A8" s="33">
        <v>1</v>
      </c>
      <c r="B8" s="73" t="s">
        <v>106</v>
      </c>
      <c r="C8" s="74"/>
      <c r="D8" s="74"/>
      <c r="E8" s="75"/>
      <c r="F8" s="34"/>
      <c r="G8" s="35">
        <f>G9+G13</f>
        <v>71237</v>
      </c>
      <c r="H8" s="35">
        <f>H9+H13</f>
        <v>75848</v>
      </c>
      <c r="I8" s="35">
        <f>H8-G8</f>
        <v>4611</v>
      </c>
      <c r="J8" s="36"/>
      <c r="K8" s="37"/>
    </row>
    <row r="9" spans="1:11" ht="27" customHeight="1">
      <c r="A9" s="33">
        <v>2</v>
      </c>
      <c r="B9" s="38"/>
      <c r="C9" s="73" t="s">
        <v>2</v>
      </c>
      <c r="D9" s="74"/>
      <c r="E9" s="75"/>
      <c r="F9" s="34"/>
      <c r="G9" s="35">
        <f>G10</f>
        <v>60865</v>
      </c>
      <c r="H9" s="35">
        <f>H10</f>
        <v>65390</v>
      </c>
      <c r="I9" s="35">
        <f t="shared" ref="I9:I69" si="0">H9-G9</f>
        <v>4525</v>
      </c>
      <c r="J9" s="36"/>
      <c r="K9" s="39"/>
    </row>
    <row r="10" spans="1:11" ht="27" customHeight="1">
      <c r="A10" s="33">
        <v>3</v>
      </c>
      <c r="B10" s="40"/>
      <c r="C10" s="40"/>
      <c r="D10" s="73" t="s">
        <v>39</v>
      </c>
      <c r="E10" s="75"/>
      <c r="F10" s="41"/>
      <c r="G10" s="35">
        <f>G11+G12</f>
        <v>60865</v>
      </c>
      <c r="H10" s="35">
        <f>H11+H12</f>
        <v>65390</v>
      </c>
      <c r="I10" s="35">
        <f t="shared" si="0"/>
        <v>4525</v>
      </c>
      <c r="J10" s="42"/>
      <c r="K10" s="39"/>
    </row>
    <row r="11" spans="1:11" ht="27" customHeight="1">
      <c r="A11" s="33">
        <v>4</v>
      </c>
      <c r="B11" s="40"/>
      <c r="C11" s="40"/>
      <c r="D11" s="43"/>
      <c r="E11" s="44" t="s">
        <v>56</v>
      </c>
      <c r="F11" s="41" t="s">
        <v>57</v>
      </c>
      <c r="G11" s="35">
        <v>25295</v>
      </c>
      <c r="H11" s="35">
        <v>29328</v>
      </c>
      <c r="I11" s="35">
        <f t="shared" si="0"/>
        <v>4033</v>
      </c>
      <c r="J11" s="42"/>
      <c r="K11" s="39"/>
    </row>
    <row r="12" spans="1:11" ht="27" customHeight="1">
      <c r="A12" s="33">
        <v>5</v>
      </c>
      <c r="B12" s="40"/>
      <c r="C12" s="40"/>
      <c r="D12" s="40"/>
      <c r="E12" s="45" t="s">
        <v>75</v>
      </c>
      <c r="F12" s="41" t="s">
        <v>58</v>
      </c>
      <c r="G12" s="35">
        <v>35570</v>
      </c>
      <c r="H12" s="35">
        <v>36062</v>
      </c>
      <c r="I12" s="35">
        <f t="shared" si="0"/>
        <v>492</v>
      </c>
      <c r="J12" s="42"/>
      <c r="K12" s="39"/>
    </row>
    <row r="13" spans="1:11" ht="27" customHeight="1">
      <c r="A13" s="33">
        <v>6</v>
      </c>
      <c r="B13" s="40"/>
      <c r="C13" s="73" t="s">
        <v>46</v>
      </c>
      <c r="D13" s="74"/>
      <c r="E13" s="75"/>
      <c r="F13" s="34"/>
      <c r="G13" s="35">
        <f>G14</f>
        <v>10372</v>
      </c>
      <c r="H13" s="35">
        <f>H14</f>
        <v>10458</v>
      </c>
      <c r="I13" s="35">
        <f t="shared" si="0"/>
        <v>86</v>
      </c>
      <c r="J13" s="42"/>
      <c r="K13" s="39"/>
    </row>
    <row r="14" spans="1:11" ht="27" customHeight="1">
      <c r="A14" s="33">
        <v>7</v>
      </c>
      <c r="B14" s="40"/>
      <c r="C14" s="40"/>
      <c r="D14" s="73" t="s">
        <v>4</v>
      </c>
      <c r="E14" s="75"/>
      <c r="F14" s="41"/>
      <c r="G14" s="35">
        <f>G15+G16</f>
        <v>10372</v>
      </c>
      <c r="H14" s="35">
        <f>H15+H16</f>
        <v>10458</v>
      </c>
      <c r="I14" s="35">
        <f t="shared" si="0"/>
        <v>86</v>
      </c>
      <c r="J14" s="36"/>
      <c r="K14" s="39"/>
    </row>
    <row r="15" spans="1:11" ht="27" customHeight="1">
      <c r="A15" s="33">
        <v>8</v>
      </c>
      <c r="B15" s="40"/>
      <c r="C15" s="40"/>
      <c r="D15" s="40"/>
      <c r="E15" s="45" t="s">
        <v>59</v>
      </c>
      <c r="F15" s="46" t="s">
        <v>60</v>
      </c>
      <c r="G15" s="47">
        <v>810</v>
      </c>
      <c r="H15" s="47">
        <v>810</v>
      </c>
      <c r="I15" s="47">
        <f t="shared" si="0"/>
        <v>0</v>
      </c>
      <c r="J15" s="42"/>
      <c r="K15" s="48"/>
    </row>
    <row r="16" spans="1:11" ht="27" customHeight="1">
      <c r="A16" s="33">
        <v>9</v>
      </c>
      <c r="B16" s="40"/>
      <c r="C16" s="40"/>
      <c r="D16" s="40"/>
      <c r="E16" s="45" t="s">
        <v>61</v>
      </c>
      <c r="F16" s="46" t="s">
        <v>62</v>
      </c>
      <c r="G16" s="47">
        <v>9562</v>
      </c>
      <c r="H16" s="47">
        <v>9648</v>
      </c>
      <c r="I16" s="47">
        <f t="shared" si="0"/>
        <v>86</v>
      </c>
      <c r="J16" s="42"/>
      <c r="K16" s="48"/>
    </row>
    <row r="17" spans="1:11" ht="27" customHeight="1">
      <c r="A17" s="33">
        <v>10</v>
      </c>
      <c r="B17" s="73" t="s">
        <v>107</v>
      </c>
      <c r="C17" s="74"/>
      <c r="D17" s="74"/>
      <c r="E17" s="75"/>
      <c r="F17" s="34"/>
      <c r="G17" s="35">
        <f>G18+G22+G37</f>
        <v>34148191</v>
      </c>
      <c r="H17" s="35">
        <f>H18+H22+H37</f>
        <v>38596646</v>
      </c>
      <c r="I17" s="35">
        <f t="shared" si="0"/>
        <v>4448455</v>
      </c>
      <c r="J17" s="36"/>
      <c r="K17" s="37"/>
    </row>
    <row r="18" spans="1:11" ht="27" customHeight="1">
      <c r="A18" s="33">
        <v>11</v>
      </c>
      <c r="B18" s="38"/>
      <c r="C18" s="73" t="s">
        <v>3</v>
      </c>
      <c r="D18" s="74"/>
      <c r="E18" s="75"/>
      <c r="F18" s="34"/>
      <c r="G18" s="35">
        <f>G19</f>
        <v>32020101</v>
      </c>
      <c r="H18" s="35">
        <f>H19</f>
        <v>34738011</v>
      </c>
      <c r="I18" s="35">
        <f t="shared" si="0"/>
        <v>2717910</v>
      </c>
      <c r="J18" s="36"/>
      <c r="K18" s="39"/>
    </row>
    <row r="19" spans="1:11" ht="27" customHeight="1">
      <c r="A19" s="33">
        <v>12</v>
      </c>
      <c r="B19" s="40"/>
      <c r="C19" s="40"/>
      <c r="D19" s="73" t="s">
        <v>69</v>
      </c>
      <c r="E19" s="75"/>
      <c r="F19" s="41"/>
      <c r="G19" s="35">
        <f>G20+G21</f>
        <v>32020101</v>
      </c>
      <c r="H19" s="35">
        <f>H20+H21</f>
        <v>34738011</v>
      </c>
      <c r="I19" s="35">
        <f t="shared" si="0"/>
        <v>2717910</v>
      </c>
      <c r="J19" s="36"/>
      <c r="K19" s="39"/>
    </row>
    <row r="20" spans="1:11" ht="40.5" customHeight="1">
      <c r="A20" s="33">
        <v>13</v>
      </c>
      <c r="B20" s="40"/>
      <c r="C20" s="40"/>
      <c r="D20" s="40"/>
      <c r="E20" s="45" t="s">
        <v>54</v>
      </c>
      <c r="F20" s="46" t="s">
        <v>89</v>
      </c>
      <c r="G20" s="47">
        <v>31625020</v>
      </c>
      <c r="H20" s="47">
        <v>33915056</v>
      </c>
      <c r="I20" s="47">
        <f t="shared" si="0"/>
        <v>2290036</v>
      </c>
      <c r="J20" s="42"/>
      <c r="K20" s="48"/>
    </row>
    <row r="21" spans="1:11" ht="40.5" customHeight="1">
      <c r="A21" s="33">
        <v>14</v>
      </c>
      <c r="B21" s="40"/>
      <c r="C21" s="40"/>
      <c r="D21" s="40"/>
      <c r="E21" s="45" t="s">
        <v>76</v>
      </c>
      <c r="F21" s="46" t="s">
        <v>72</v>
      </c>
      <c r="G21" s="47">
        <v>395081</v>
      </c>
      <c r="H21" s="47">
        <v>822955</v>
      </c>
      <c r="I21" s="47">
        <f t="shared" si="0"/>
        <v>427874</v>
      </c>
      <c r="J21" s="42"/>
      <c r="K21" s="48"/>
    </row>
    <row r="22" spans="1:11" ht="27" customHeight="1">
      <c r="A22" s="33">
        <v>15</v>
      </c>
      <c r="B22" s="40"/>
      <c r="C22" s="73" t="s">
        <v>5</v>
      </c>
      <c r="D22" s="74"/>
      <c r="E22" s="75"/>
      <c r="F22" s="34"/>
      <c r="G22" s="35">
        <f>G23</f>
        <v>2064711</v>
      </c>
      <c r="H22" s="35">
        <f>H23</f>
        <v>3766780</v>
      </c>
      <c r="I22" s="35">
        <f t="shared" si="0"/>
        <v>1702069</v>
      </c>
      <c r="J22" s="36"/>
      <c r="K22" s="39"/>
    </row>
    <row r="23" spans="1:11" ht="27" customHeight="1">
      <c r="A23" s="33">
        <v>16</v>
      </c>
      <c r="B23" s="40"/>
      <c r="C23" s="40"/>
      <c r="D23" s="73" t="s">
        <v>108</v>
      </c>
      <c r="E23" s="75"/>
      <c r="F23" s="41"/>
      <c r="G23" s="35">
        <f>G24+G29+G30+G31</f>
        <v>2064711</v>
      </c>
      <c r="H23" s="35">
        <f>H24+H29+H30+H31</f>
        <v>3766780</v>
      </c>
      <c r="I23" s="35">
        <f t="shared" si="0"/>
        <v>1702069</v>
      </c>
      <c r="J23" s="36"/>
      <c r="K23" s="39"/>
    </row>
    <row r="24" spans="1:11" ht="27" customHeight="1">
      <c r="A24" s="33">
        <v>17</v>
      </c>
      <c r="B24" s="40"/>
      <c r="C24" s="40"/>
      <c r="D24" s="43"/>
      <c r="E24" s="44" t="s">
        <v>9</v>
      </c>
      <c r="F24" s="44"/>
      <c r="G24" s="35">
        <v>1651506</v>
      </c>
      <c r="H24" s="35">
        <v>2050829</v>
      </c>
      <c r="I24" s="35">
        <f t="shared" si="0"/>
        <v>399323</v>
      </c>
      <c r="J24" s="36"/>
      <c r="K24" s="39"/>
    </row>
    <row r="25" spans="1:11" ht="40.5" customHeight="1">
      <c r="A25" s="33">
        <v>18</v>
      </c>
      <c r="B25" s="40"/>
      <c r="C25" s="40"/>
      <c r="D25" s="40"/>
      <c r="E25" s="44"/>
      <c r="F25" s="44" t="s">
        <v>130</v>
      </c>
      <c r="G25" s="35">
        <f>G24-G26-G27-G28</f>
        <v>1597704</v>
      </c>
      <c r="H25" s="35">
        <f>H24-H26-H27-H28</f>
        <v>2043202</v>
      </c>
      <c r="I25" s="35">
        <f t="shared" si="0"/>
        <v>445498</v>
      </c>
      <c r="J25" s="36"/>
      <c r="K25" s="39"/>
    </row>
    <row r="26" spans="1:11" ht="40.5" customHeight="1">
      <c r="A26" s="33">
        <v>19</v>
      </c>
      <c r="B26" s="40"/>
      <c r="C26" s="40"/>
      <c r="D26" s="40"/>
      <c r="E26" s="44"/>
      <c r="F26" s="44" t="s">
        <v>98</v>
      </c>
      <c r="G26" s="35">
        <v>0</v>
      </c>
      <c r="H26" s="35">
        <f>2018+2243</f>
        <v>4261</v>
      </c>
      <c r="I26" s="35">
        <f t="shared" si="0"/>
        <v>4261</v>
      </c>
      <c r="J26" s="36"/>
      <c r="K26" s="39"/>
    </row>
    <row r="27" spans="1:11" ht="40.5" customHeight="1">
      <c r="A27" s="33">
        <v>20</v>
      </c>
      <c r="B27" s="40"/>
      <c r="C27" s="40"/>
      <c r="D27" s="40"/>
      <c r="E27" s="44"/>
      <c r="F27" s="44" t="s">
        <v>99</v>
      </c>
      <c r="G27" s="35">
        <v>0</v>
      </c>
      <c r="H27" s="35">
        <v>3366</v>
      </c>
      <c r="I27" s="35">
        <f t="shared" ref="I27" si="1">H27-G27</f>
        <v>3366</v>
      </c>
      <c r="J27" s="36"/>
      <c r="K27" s="39"/>
    </row>
    <row r="28" spans="1:11" ht="40.5" customHeight="1">
      <c r="A28" s="33">
        <v>21</v>
      </c>
      <c r="B28" s="40"/>
      <c r="C28" s="40"/>
      <c r="D28" s="40"/>
      <c r="E28" s="44"/>
      <c r="F28" s="44" t="s">
        <v>103</v>
      </c>
      <c r="G28" s="35">
        <v>53802</v>
      </c>
      <c r="H28" s="35">
        <v>0</v>
      </c>
      <c r="I28" s="35">
        <f t="shared" ref="I28" si="2">H28-G28</f>
        <v>-53802</v>
      </c>
      <c r="J28" s="36"/>
      <c r="K28" s="39"/>
    </row>
    <row r="29" spans="1:11" ht="40.5" customHeight="1">
      <c r="A29" s="33">
        <v>22</v>
      </c>
      <c r="B29" s="40"/>
      <c r="C29" s="40"/>
      <c r="D29" s="40"/>
      <c r="E29" s="44" t="s">
        <v>10</v>
      </c>
      <c r="F29" s="44" t="s">
        <v>68</v>
      </c>
      <c r="G29" s="35">
        <v>82346</v>
      </c>
      <c r="H29" s="35">
        <v>93783</v>
      </c>
      <c r="I29" s="35">
        <f t="shared" si="0"/>
        <v>11437</v>
      </c>
      <c r="J29" s="36"/>
      <c r="K29" s="39"/>
    </row>
    <row r="30" spans="1:11" ht="40.5" customHeight="1">
      <c r="A30" s="33">
        <v>23</v>
      </c>
      <c r="B30" s="40"/>
      <c r="C30" s="40"/>
      <c r="D30" s="40"/>
      <c r="E30" s="44" t="s">
        <v>37</v>
      </c>
      <c r="F30" s="44" t="s">
        <v>96</v>
      </c>
      <c r="G30" s="35">
        <v>950</v>
      </c>
      <c r="H30" s="35">
        <v>1200</v>
      </c>
      <c r="I30" s="35">
        <f t="shared" si="0"/>
        <v>250</v>
      </c>
      <c r="J30" s="36"/>
      <c r="K30" s="39"/>
    </row>
    <row r="31" spans="1:11" s="70" customFormat="1" ht="27" customHeight="1">
      <c r="A31" s="33">
        <v>24</v>
      </c>
      <c r="B31" s="40"/>
      <c r="C31" s="40"/>
      <c r="D31" s="40"/>
      <c r="E31" s="45" t="s">
        <v>38</v>
      </c>
      <c r="F31" s="46"/>
      <c r="G31" s="47">
        <v>329909</v>
      </c>
      <c r="H31" s="47">
        <v>1620968</v>
      </c>
      <c r="I31" s="47">
        <f t="shared" si="0"/>
        <v>1291059</v>
      </c>
      <c r="J31" s="42"/>
      <c r="K31" s="48"/>
    </row>
    <row r="32" spans="1:11" ht="40.5" customHeight="1">
      <c r="A32" s="33">
        <v>25</v>
      </c>
      <c r="B32" s="40"/>
      <c r="C32" s="40"/>
      <c r="D32" s="40"/>
      <c r="E32" s="44"/>
      <c r="F32" s="41" t="s">
        <v>132</v>
      </c>
      <c r="G32" s="35">
        <f>G31-G33-G34-G36-G35</f>
        <v>309874</v>
      </c>
      <c r="H32" s="35">
        <f>H31-H33-H34-H36-H35</f>
        <v>1597891</v>
      </c>
      <c r="I32" s="35">
        <f t="shared" si="0"/>
        <v>1288017</v>
      </c>
      <c r="J32" s="36"/>
      <c r="K32" s="39"/>
    </row>
    <row r="33" spans="1:11" ht="40.5" customHeight="1">
      <c r="A33" s="33">
        <v>26</v>
      </c>
      <c r="B33" s="40"/>
      <c r="C33" s="40"/>
      <c r="D33" s="40"/>
      <c r="E33" s="44"/>
      <c r="F33" s="41" t="s">
        <v>100</v>
      </c>
      <c r="G33" s="35">
        <v>0</v>
      </c>
      <c r="H33" s="35">
        <v>16273</v>
      </c>
      <c r="I33" s="35">
        <f t="shared" ref="I33" si="3">H33-G33</f>
        <v>16273</v>
      </c>
      <c r="J33" s="36"/>
      <c r="K33" s="39"/>
    </row>
    <row r="34" spans="1:11" ht="40.5" customHeight="1">
      <c r="A34" s="33">
        <v>27</v>
      </c>
      <c r="B34" s="40"/>
      <c r="C34" s="40"/>
      <c r="D34" s="40"/>
      <c r="E34" s="44"/>
      <c r="F34" s="41" t="s">
        <v>101</v>
      </c>
      <c r="G34" s="35">
        <v>0</v>
      </c>
      <c r="H34" s="35">
        <v>6804</v>
      </c>
      <c r="I34" s="35">
        <f t="shared" ref="I34" si="4">H34-G34</f>
        <v>6804</v>
      </c>
      <c r="J34" s="36"/>
      <c r="K34" s="39"/>
    </row>
    <row r="35" spans="1:11" ht="40.5" customHeight="1">
      <c r="A35" s="33">
        <v>28</v>
      </c>
      <c r="B35" s="40"/>
      <c r="C35" s="40"/>
      <c r="D35" s="40"/>
      <c r="E35" s="44"/>
      <c r="F35" s="41" t="s">
        <v>129</v>
      </c>
      <c r="G35" s="35">
        <v>19000</v>
      </c>
      <c r="H35" s="35">
        <v>0</v>
      </c>
      <c r="I35" s="35">
        <f t="shared" ref="I35" si="5">H35-G35</f>
        <v>-19000</v>
      </c>
      <c r="J35" s="36"/>
      <c r="K35" s="39"/>
    </row>
    <row r="36" spans="1:11" ht="40.5" customHeight="1">
      <c r="A36" s="33">
        <v>29</v>
      </c>
      <c r="B36" s="40"/>
      <c r="C36" s="40"/>
      <c r="D36" s="40"/>
      <c r="E36" s="44"/>
      <c r="F36" s="41" t="s">
        <v>104</v>
      </c>
      <c r="G36" s="35">
        <v>1035</v>
      </c>
      <c r="H36" s="35">
        <v>0</v>
      </c>
      <c r="I36" s="35">
        <f t="shared" ref="I36" si="6">H36-G36</f>
        <v>-1035</v>
      </c>
      <c r="J36" s="36"/>
      <c r="K36" s="39"/>
    </row>
    <row r="37" spans="1:11" ht="27" customHeight="1">
      <c r="A37" s="33">
        <v>30</v>
      </c>
      <c r="B37" s="40"/>
      <c r="C37" s="73" t="s">
        <v>6</v>
      </c>
      <c r="D37" s="74"/>
      <c r="E37" s="75"/>
      <c r="F37" s="49"/>
      <c r="G37" s="47">
        <f>G38</f>
        <v>63379</v>
      </c>
      <c r="H37" s="47">
        <f>H38</f>
        <v>91855</v>
      </c>
      <c r="I37" s="47">
        <f t="shared" si="0"/>
        <v>28476</v>
      </c>
      <c r="J37" s="42"/>
      <c r="K37" s="48"/>
    </row>
    <row r="38" spans="1:11" ht="27" customHeight="1">
      <c r="A38" s="33">
        <v>31</v>
      </c>
      <c r="B38" s="40"/>
      <c r="C38" s="40"/>
      <c r="D38" s="81" t="s">
        <v>94</v>
      </c>
      <c r="E38" s="83"/>
      <c r="F38" s="41"/>
      <c r="G38" s="35">
        <f>G39+G40</f>
        <v>63379</v>
      </c>
      <c r="H38" s="35">
        <f>H39+H40</f>
        <v>91855</v>
      </c>
      <c r="I38" s="35">
        <f t="shared" si="0"/>
        <v>28476</v>
      </c>
      <c r="J38" s="36"/>
      <c r="K38" s="39"/>
    </row>
    <row r="39" spans="1:11" ht="27" customHeight="1">
      <c r="A39" s="33">
        <v>32</v>
      </c>
      <c r="B39" s="40"/>
      <c r="C39" s="40"/>
      <c r="D39" s="43"/>
      <c r="E39" s="44" t="s">
        <v>7</v>
      </c>
      <c r="F39" s="44" t="s">
        <v>92</v>
      </c>
      <c r="G39" s="35">
        <v>5436</v>
      </c>
      <c r="H39" s="35">
        <v>5734</v>
      </c>
      <c r="I39" s="35">
        <f t="shared" si="0"/>
        <v>298</v>
      </c>
      <c r="J39" s="36"/>
      <c r="K39" s="39"/>
    </row>
    <row r="40" spans="1:11" ht="27" customHeight="1">
      <c r="A40" s="33">
        <v>33</v>
      </c>
      <c r="B40" s="50"/>
      <c r="C40" s="50"/>
      <c r="D40" s="50"/>
      <c r="E40" s="44" t="s">
        <v>55</v>
      </c>
      <c r="F40" s="41" t="s">
        <v>63</v>
      </c>
      <c r="G40" s="35">
        <v>57943</v>
      </c>
      <c r="H40" s="35">
        <v>86121</v>
      </c>
      <c r="I40" s="35">
        <f t="shared" si="0"/>
        <v>28178</v>
      </c>
      <c r="J40" s="36"/>
      <c r="K40" s="39"/>
    </row>
    <row r="41" spans="1:11" ht="27" customHeight="1">
      <c r="A41" s="33">
        <v>34</v>
      </c>
      <c r="B41" s="73" t="s">
        <v>109</v>
      </c>
      <c r="C41" s="74"/>
      <c r="D41" s="74"/>
      <c r="E41" s="75"/>
      <c r="F41" s="34"/>
      <c r="G41" s="35">
        <f>G42</f>
        <v>5566740</v>
      </c>
      <c r="H41" s="35">
        <f>H42</f>
        <v>6145724</v>
      </c>
      <c r="I41" s="35">
        <f t="shared" si="0"/>
        <v>578984</v>
      </c>
      <c r="J41" s="36"/>
      <c r="K41" s="37"/>
    </row>
    <row r="42" spans="1:11" ht="27" customHeight="1">
      <c r="A42" s="33">
        <v>35</v>
      </c>
      <c r="B42" s="40"/>
      <c r="C42" s="73" t="s">
        <v>8</v>
      </c>
      <c r="D42" s="74"/>
      <c r="E42" s="75"/>
      <c r="F42" s="49"/>
      <c r="G42" s="47">
        <f>G43</f>
        <v>5566740</v>
      </c>
      <c r="H42" s="47">
        <f>H43</f>
        <v>6145724</v>
      </c>
      <c r="I42" s="47">
        <f t="shared" si="0"/>
        <v>578984</v>
      </c>
      <c r="J42" s="42"/>
      <c r="K42" s="48"/>
    </row>
    <row r="43" spans="1:11" ht="27" customHeight="1">
      <c r="A43" s="33">
        <v>36</v>
      </c>
      <c r="B43" s="40"/>
      <c r="C43" s="40"/>
      <c r="D43" s="73" t="s">
        <v>110</v>
      </c>
      <c r="E43" s="75"/>
      <c r="F43" s="41"/>
      <c r="G43" s="35">
        <f>G44+G46+G45</f>
        <v>5566740</v>
      </c>
      <c r="H43" s="35">
        <f>H44+H46+H45</f>
        <v>6145724</v>
      </c>
      <c r="I43" s="35">
        <f t="shared" si="0"/>
        <v>578984</v>
      </c>
      <c r="J43" s="36"/>
      <c r="K43" s="39"/>
    </row>
    <row r="44" spans="1:11" ht="40.5" customHeight="1">
      <c r="A44" s="33">
        <v>37</v>
      </c>
      <c r="B44" s="40"/>
      <c r="C44" s="40"/>
      <c r="D44" s="40"/>
      <c r="E44" s="45" t="s">
        <v>9</v>
      </c>
      <c r="F44" s="46" t="s">
        <v>93</v>
      </c>
      <c r="G44" s="35">
        <v>26948</v>
      </c>
      <c r="H44" s="35">
        <v>27580</v>
      </c>
      <c r="I44" s="47">
        <f t="shared" si="0"/>
        <v>632</v>
      </c>
      <c r="J44" s="42"/>
      <c r="K44" s="48"/>
    </row>
    <row r="45" spans="1:11" ht="40.5" customHeight="1">
      <c r="A45" s="33">
        <v>38</v>
      </c>
      <c r="B45" s="40"/>
      <c r="C45" s="40"/>
      <c r="D45" s="40"/>
      <c r="E45" s="45" t="s">
        <v>102</v>
      </c>
      <c r="F45" s="46" t="s">
        <v>134</v>
      </c>
      <c r="G45" s="35">
        <v>0</v>
      </c>
      <c r="H45" s="35">
        <v>5190385</v>
      </c>
      <c r="I45" s="47">
        <f t="shared" ref="I45" si="7">H45-G45</f>
        <v>5190385</v>
      </c>
      <c r="J45" s="42"/>
      <c r="K45" s="48"/>
    </row>
    <row r="46" spans="1:11" ht="27" customHeight="1">
      <c r="A46" s="33">
        <v>39</v>
      </c>
      <c r="B46" s="40"/>
      <c r="C46" s="40"/>
      <c r="D46" s="40"/>
      <c r="E46" s="45" t="s">
        <v>111</v>
      </c>
      <c r="F46" s="46" t="s">
        <v>131</v>
      </c>
      <c r="G46" s="35">
        <v>5539792</v>
      </c>
      <c r="H46" s="35">
        <v>927759</v>
      </c>
      <c r="I46" s="47">
        <f t="shared" si="0"/>
        <v>-4612033</v>
      </c>
      <c r="J46" s="42"/>
      <c r="K46" s="48"/>
    </row>
    <row r="47" spans="1:11" ht="27" customHeight="1">
      <c r="A47" s="33">
        <v>40</v>
      </c>
      <c r="B47" s="73" t="s">
        <v>112</v>
      </c>
      <c r="C47" s="74"/>
      <c r="D47" s="74"/>
      <c r="E47" s="75"/>
      <c r="F47" s="34"/>
      <c r="G47" s="35">
        <f>G48+G52</f>
        <v>214149</v>
      </c>
      <c r="H47" s="35">
        <f>H48+H52</f>
        <v>320726</v>
      </c>
      <c r="I47" s="35">
        <f t="shared" si="0"/>
        <v>106577</v>
      </c>
      <c r="J47" s="36"/>
      <c r="K47" s="37"/>
    </row>
    <row r="48" spans="1:11" ht="27" customHeight="1">
      <c r="A48" s="33">
        <v>41</v>
      </c>
      <c r="B48" s="43"/>
      <c r="C48" s="73" t="s">
        <v>11</v>
      </c>
      <c r="D48" s="74"/>
      <c r="E48" s="75"/>
      <c r="F48" s="34"/>
      <c r="G48" s="35">
        <v>29881</v>
      </c>
      <c r="H48" s="35">
        <v>29969</v>
      </c>
      <c r="I48" s="35">
        <f t="shared" si="0"/>
        <v>88</v>
      </c>
      <c r="J48" s="36"/>
      <c r="K48" s="39"/>
    </row>
    <row r="49" spans="1:11" ht="27" customHeight="1">
      <c r="A49" s="33">
        <v>42</v>
      </c>
      <c r="B49" s="40"/>
      <c r="C49" s="43"/>
      <c r="D49" s="73" t="s">
        <v>12</v>
      </c>
      <c r="E49" s="75"/>
      <c r="F49" s="41"/>
      <c r="G49" s="35">
        <f>G50+G51</f>
        <v>29881</v>
      </c>
      <c r="H49" s="35">
        <f>H50+H51</f>
        <v>29969</v>
      </c>
      <c r="I49" s="35">
        <f t="shared" si="0"/>
        <v>88</v>
      </c>
      <c r="J49" s="36"/>
      <c r="K49" s="39"/>
    </row>
    <row r="50" spans="1:11" ht="27" customHeight="1">
      <c r="A50" s="33">
        <v>43</v>
      </c>
      <c r="B50" s="40"/>
      <c r="C50" s="40"/>
      <c r="D50" s="43"/>
      <c r="E50" s="44" t="s">
        <v>13</v>
      </c>
      <c r="F50" s="41" t="s">
        <v>95</v>
      </c>
      <c r="G50" s="35">
        <v>15992</v>
      </c>
      <c r="H50" s="35">
        <v>16047</v>
      </c>
      <c r="I50" s="35">
        <f t="shared" si="0"/>
        <v>55</v>
      </c>
      <c r="J50" s="36"/>
      <c r="K50" s="39"/>
    </row>
    <row r="51" spans="1:11" ht="27" customHeight="1">
      <c r="A51" s="33">
        <v>44</v>
      </c>
      <c r="B51" s="40"/>
      <c r="C51" s="40"/>
      <c r="D51" s="40"/>
      <c r="E51" s="44" t="s">
        <v>14</v>
      </c>
      <c r="F51" s="41" t="s">
        <v>40</v>
      </c>
      <c r="G51" s="35">
        <v>13889</v>
      </c>
      <c r="H51" s="35">
        <v>13922</v>
      </c>
      <c r="I51" s="35">
        <f t="shared" si="0"/>
        <v>33</v>
      </c>
      <c r="J51" s="36"/>
      <c r="K51" s="39"/>
    </row>
    <row r="52" spans="1:11" ht="27" customHeight="1">
      <c r="A52" s="33">
        <v>45</v>
      </c>
      <c r="B52" s="40"/>
      <c r="C52" s="73" t="s">
        <v>15</v>
      </c>
      <c r="D52" s="74"/>
      <c r="E52" s="75"/>
      <c r="F52" s="34"/>
      <c r="G52" s="35">
        <f>G53</f>
        <v>184268</v>
      </c>
      <c r="H52" s="35">
        <f>H53</f>
        <v>290757</v>
      </c>
      <c r="I52" s="35">
        <f t="shared" si="0"/>
        <v>106489</v>
      </c>
      <c r="J52" s="36"/>
      <c r="K52" s="39"/>
    </row>
    <row r="53" spans="1:11" ht="27" customHeight="1">
      <c r="A53" s="33">
        <v>46</v>
      </c>
      <c r="B53" s="40"/>
      <c r="C53" s="40"/>
      <c r="D53" s="73" t="s">
        <v>113</v>
      </c>
      <c r="E53" s="75"/>
      <c r="F53" s="41"/>
      <c r="G53" s="35">
        <f>G54</f>
        <v>184268</v>
      </c>
      <c r="H53" s="35">
        <f>H54</f>
        <v>290757</v>
      </c>
      <c r="I53" s="35">
        <f t="shared" si="0"/>
        <v>106489</v>
      </c>
      <c r="J53" s="36"/>
      <c r="K53" s="39"/>
    </row>
    <row r="54" spans="1:11" ht="27" customHeight="1">
      <c r="A54" s="33">
        <v>47</v>
      </c>
      <c r="B54" s="40"/>
      <c r="C54" s="40"/>
      <c r="D54" s="43"/>
      <c r="E54" s="44" t="s">
        <v>16</v>
      </c>
      <c r="F54" s="44" t="s">
        <v>42</v>
      </c>
      <c r="G54" s="47">
        <v>184268</v>
      </c>
      <c r="H54" s="47">
        <v>290757</v>
      </c>
      <c r="I54" s="47">
        <f t="shared" si="0"/>
        <v>106489</v>
      </c>
      <c r="J54" s="36"/>
      <c r="K54" s="39"/>
    </row>
    <row r="55" spans="1:11" ht="27" customHeight="1">
      <c r="A55" s="33">
        <v>48</v>
      </c>
      <c r="B55" s="73" t="s">
        <v>114</v>
      </c>
      <c r="C55" s="74"/>
      <c r="D55" s="74"/>
      <c r="E55" s="75"/>
      <c r="F55" s="34"/>
      <c r="G55" s="35">
        <f>G56+G59</f>
        <v>12807</v>
      </c>
      <c r="H55" s="35">
        <f>H56+H59</f>
        <v>1390</v>
      </c>
      <c r="I55" s="35">
        <f t="shared" si="0"/>
        <v>-11417</v>
      </c>
      <c r="J55" s="36"/>
      <c r="K55" s="37"/>
    </row>
    <row r="56" spans="1:11" ht="27" customHeight="1">
      <c r="A56" s="33">
        <v>49</v>
      </c>
      <c r="B56" s="40"/>
      <c r="C56" s="73" t="s">
        <v>77</v>
      </c>
      <c r="D56" s="74"/>
      <c r="E56" s="75"/>
      <c r="F56" s="34"/>
      <c r="G56" s="35">
        <f>G57</f>
        <v>11417</v>
      </c>
      <c r="H56" s="35">
        <f>H57</f>
        <v>0</v>
      </c>
      <c r="I56" s="35">
        <f t="shared" si="0"/>
        <v>-11417</v>
      </c>
      <c r="J56" s="36"/>
      <c r="K56" s="39"/>
    </row>
    <row r="57" spans="1:11" ht="27" customHeight="1">
      <c r="A57" s="33">
        <v>50</v>
      </c>
      <c r="B57" s="40"/>
      <c r="C57" s="43"/>
      <c r="D57" s="73" t="s">
        <v>79</v>
      </c>
      <c r="E57" s="75"/>
      <c r="F57" s="41"/>
      <c r="G57" s="35">
        <f>G58</f>
        <v>11417</v>
      </c>
      <c r="H57" s="35">
        <f>H58</f>
        <v>0</v>
      </c>
      <c r="I57" s="35">
        <f t="shared" si="0"/>
        <v>-11417</v>
      </c>
      <c r="J57" s="36"/>
      <c r="K57" s="39"/>
    </row>
    <row r="58" spans="1:11" ht="27" customHeight="1">
      <c r="A58" s="33">
        <v>51</v>
      </c>
      <c r="B58" s="40"/>
      <c r="C58" s="51"/>
      <c r="D58" s="43"/>
      <c r="E58" s="71" t="s">
        <v>78</v>
      </c>
      <c r="F58" s="41" t="s">
        <v>133</v>
      </c>
      <c r="G58" s="35">
        <v>11417</v>
      </c>
      <c r="H58" s="35">
        <v>0</v>
      </c>
      <c r="I58" s="35">
        <f t="shared" si="0"/>
        <v>-11417</v>
      </c>
      <c r="J58" s="36"/>
      <c r="K58" s="39"/>
    </row>
    <row r="59" spans="1:11" ht="27" customHeight="1">
      <c r="A59" s="33">
        <v>52</v>
      </c>
      <c r="B59" s="40"/>
      <c r="C59" s="73" t="s">
        <v>17</v>
      </c>
      <c r="D59" s="74"/>
      <c r="E59" s="75"/>
      <c r="F59" s="34"/>
      <c r="G59" s="35">
        <f>G60</f>
        <v>1390</v>
      </c>
      <c r="H59" s="35">
        <f>H60</f>
        <v>1390</v>
      </c>
      <c r="I59" s="35">
        <f t="shared" si="0"/>
        <v>0</v>
      </c>
      <c r="J59" s="36"/>
      <c r="K59" s="39"/>
    </row>
    <row r="60" spans="1:11" ht="27" customHeight="1">
      <c r="A60" s="33">
        <v>53</v>
      </c>
      <c r="B60" s="40"/>
      <c r="C60" s="43"/>
      <c r="D60" s="73" t="s">
        <v>18</v>
      </c>
      <c r="E60" s="75"/>
      <c r="F60" s="41"/>
      <c r="G60" s="35">
        <f>G61</f>
        <v>1390</v>
      </c>
      <c r="H60" s="35">
        <f>H61</f>
        <v>1390</v>
      </c>
      <c r="I60" s="35">
        <f t="shared" si="0"/>
        <v>0</v>
      </c>
      <c r="J60" s="36"/>
      <c r="K60" s="39"/>
    </row>
    <row r="61" spans="1:11" ht="27" customHeight="1">
      <c r="A61" s="33">
        <v>54</v>
      </c>
      <c r="B61" s="40"/>
      <c r="C61" s="51"/>
      <c r="D61" s="43"/>
      <c r="E61" s="71" t="s">
        <v>19</v>
      </c>
      <c r="F61" s="41" t="s">
        <v>41</v>
      </c>
      <c r="G61" s="35">
        <v>1390</v>
      </c>
      <c r="H61" s="35">
        <v>1390</v>
      </c>
      <c r="I61" s="35">
        <f t="shared" si="0"/>
        <v>0</v>
      </c>
      <c r="J61" s="36"/>
      <c r="K61" s="39"/>
    </row>
    <row r="62" spans="1:11" ht="27" customHeight="1">
      <c r="A62" s="33">
        <v>55</v>
      </c>
      <c r="B62" s="76" t="s">
        <v>115</v>
      </c>
      <c r="C62" s="77"/>
      <c r="D62" s="77"/>
      <c r="E62" s="78"/>
      <c r="F62" s="52"/>
      <c r="G62" s="53">
        <f t="shared" ref="G62:H64" si="8">G63</f>
        <v>167953</v>
      </c>
      <c r="H62" s="53">
        <f t="shared" si="8"/>
        <v>477005</v>
      </c>
      <c r="I62" s="53">
        <f t="shared" si="0"/>
        <v>309052</v>
      </c>
      <c r="J62" s="54"/>
      <c r="K62" s="55"/>
    </row>
    <row r="63" spans="1:11" ht="27" customHeight="1">
      <c r="A63" s="33">
        <v>56</v>
      </c>
      <c r="B63" s="43"/>
      <c r="C63" s="73" t="s">
        <v>83</v>
      </c>
      <c r="D63" s="74"/>
      <c r="E63" s="75"/>
      <c r="F63" s="34"/>
      <c r="G63" s="35">
        <f t="shared" si="8"/>
        <v>167953</v>
      </c>
      <c r="H63" s="35">
        <f t="shared" si="8"/>
        <v>477005</v>
      </c>
      <c r="I63" s="35">
        <f t="shared" si="0"/>
        <v>309052</v>
      </c>
      <c r="J63" s="36"/>
      <c r="K63" s="39"/>
    </row>
    <row r="64" spans="1:11" ht="27" customHeight="1">
      <c r="A64" s="33">
        <v>57</v>
      </c>
      <c r="B64" s="40"/>
      <c r="C64" s="40"/>
      <c r="D64" s="73" t="s">
        <v>84</v>
      </c>
      <c r="E64" s="75"/>
      <c r="F64" s="41"/>
      <c r="G64" s="35">
        <f t="shared" si="8"/>
        <v>167953</v>
      </c>
      <c r="H64" s="35">
        <f t="shared" si="8"/>
        <v>477005</v>
      </c>
      <c r="I64" s="35">
        <f t="shared" si="0"/>
        <v>309052</v>
      </c>
      <c r="J64" s="36"/>
      <c r="K64" s="39"/>
    </row>
    <row r="65" spans="1:11" ht="27" customHeight="1">
      <c r="A65" s="33">
        <v>58</v>
      </c>
      <c r="B65" s="50"/>
      <c r="C65" s="50"/>
      <c r="D65" s="50"/>
      <c r="E65" s="72" t="s">
        <v>85</v>
      </c>
      <c r="F65" s="45" t="s">
        <v>86</v>
      </c>
      <c r="G65" s="47">
        <v>167953</v>
      </c>
      <c r="H65" s="47">
        <v>477005</v>
      </c>
      <c r="I65" s="47">
        <f t="shared" si="0"/>
        <v>309052</v>
      </c>
      <c r="J65" s="42"/>
      <c r="K65" s="48"/>
    </row>
    <row r="66" spans="1:11" ht="27" customHeight="1">
      <c r="A66" s="33">
        <v>59</v>
      </c>
      <c r="B66" s="73" t="s">
        <v>116</v>
      </c>
      <c r="C66" s="74"/>
      <c r="D66" s="74"/>
      <c r="E66" s="75"/>
      <c r="F66" s="34"/>
      <c r="G66" s="35">
        <f t="shared" ref="G66:H68" si="9">G67</f>
        <v>3356768</v>
      </c>
      <c r="H66" s="35">
        <f t="shared" si="9"/>
        <v>3451202</v>
      </c>
      <c r="I66" s="35">
        <f t="shared" si="0"/>
        <v>94434</v>
      </c>
      <c r="J66" s="36"/>
      <c r="K66" s="37"/>
    </row>
    <row r="67" spans="1:11" ht="27" customHeight="1">
      <c r="A67" s="33">
        <v>60</v>
      </c>
      <c r="B67" s="40"/>
      <c r="C67" s="73" t="s">
        <v>20</v>
      </c>
      <c r="D67" s="74"/>
      <c r="E67" s="75"/>
      <c r="F67" s="34"/>
      <c r="G67" s="35">
        <f t="shared" si="9"/>
        <v>3356768</v>
      </c>
      <c r="H67" s="35">
        <f>H68+H70</f>
        <v>3451202</v>
      </c>
      <c r="I67" s="35">
        <f t="shared" si="0"/>
        <v>94434</v>
      </c>
      <c r="J67" s="36"/>
      <c r="K67" s="39"/>
    </row>
    <row r="68" spans="1:11" ht="27" customHeight="1">
      <c r="A68" s="33">
        <v>61</v>
      </c>
      <c r="B68" s="40"/>
      <c r="C68" s="40"/>
      <c r="D68" s="73" t="s">
        <v>117</v>
      </c>
      <c r="E68" s="75"/>
      <c r="F68" s="46"/>
      <c r="G68" s="47">
        <f t="shared" si="9"/>
        <v>3356768</v>
      </c>
      <c r="H68" s="47">
        <f t="shared" si="9"/>
        <v>3448629</v>
      </c>
      <c r="I68" s="47">
        <f t="shared" si="0"/>
        <v>91861</v>
      </c>
      <c r="J68" s="42"/>
      <c r="K68" s="48"/>
    </row>
    <row r="69" spans="1:11" ht="27" customHeight="1">
      <c r="A69" s="33">
        <v>62</v>
      </c>
      <c r="B69" s="40"/>
      <c r="C69" s="40"/>
      <c r="D69" s="43"/>
      <c r="E69" s="44" t="s">
        <v>21</v>
      </c>
      <c r="F69" s="44" t="s">
        <v>74</v>
      </c>
      <c r="G69" s="35">
        <v>3356768</v>
      </c>
      <c r="H69" s="35">
        <v>3448629</v>
      </c>
      <c r="I69" s="35">
        <f t="shared" si="0"/>
        <v>91861</v>
      </c>
      <c r="J69" s="36"/>
      <c r="K69" s="39"/>
    </row>
    <row r="70" spans="1:11" ht="27" customHeight="1">
      <c r="A70" s="33">
        <v>63</v>
      </c>
      <c r="B70" s="40"/>
      <c r="C70" s="40"/>
      <c r="D70" s="73" t="s">
        <v>119</v>
      </c>
      <c r="E70" s="75"/>
      <c r="F70" s="41"/>
      <c r="G70" s="35">
        <v>0</v>
      </c>
      <c r="H70" s="35">
        <f>H71</f>
        <v>2573</v>
      </c>
      <c r="I70" s="35">
        <f t="shared" ref="I70:I98" si="10">H70-G70</f>
        <v>2573</v>
      </c>
      <c r="J70" s="36"/>
      <c r="K70" s="39"/>
    </row>
    <row r="71" spans="1:11" ht="27" customHeight="1">
      <c r="A71" s="33">
        <v>64</v>
      </c>
      <c r="B71" s="40"/>
      <c r="C71" s="40"/>
      <c r="D71" s="43"/>
      <c r="E71" s="44" t="s">
        <v>120</v>
      </c>
      <c r="F71" s="44" t="s">
        <v>121</v>
      </c>
      <c r="G71" s="35">
        <v>0</v>
      </c>
      <c r="H71" s="35">
        <v>2573</v>
      </c>
      <c r="I71" s="35">
        <f t="shared" si="10"/>
        <v>2573</v>
      </c>
      <c r="J71" s="36"/>
      <c r="K71" s="39"/>
    </row>
    <row r="72" spans="1:11" ht="27" customHeight="1">
      <c r="A72" s="33">
        <v>65</v>
      </c>
      <c r="B72" s="73" t="s">
        <v>118</v>
      </c>
      <c r="C72" s="74"/>
      <c r="D72" s="74"/>
      <c r="E72" s="75"/>
      <c r="F72" s="34"/>
      <c r="G72" s="35">
        <f>G73+G76+G79</f>
        <v>4034847</v>
      </c>
      <c r="H72" s="35">
        <f>H73+H76+H79</f>
        <v>4482204</v>
      </c>
      <c r="I72" s="35">
        <f t="shared" si="10"/>
        <v>447357</v>
      </c>
      <c r="J72" s="36"/>
      <c r="K72" s="37"/>
    </row>
    <row r="73" spans="1:11" ht="27" customHeight="1">
      <c r="A73" s="33">
        <v>66</v>
      </c>
      <c r="B73" s="40"/>
      <c r="C73" s="81" t="s">
        <v>22</v>
      </c>
      <c r="D73" s="82"/>
      <c r="E73" s="83"/>
      <c r="F73" s="49"/>
      <c r="G73" s="47">
        <f>G74</f>
        <v>367</v>
      </c>
      <c r="H73" s="47">
        <f>H74</f>
        <v>367</v>
      </c>
      <c r="I73" s="47">
        <f t="shared" si="10"/>
        <v>0</v>
      </c>
      <c r="J73" s="42"/>
      <c r="K73" s="48"/>
    </row>
    <row r="74" spans="1:11" ht="27" customHeight="1">
      <c r="A74" s="33">
        <v>67</v>
      </c>
      <c r="B74" s="40"/>
      <c r="C74" s="40"/>
      <c r="D74" s="81" t="s">
        <v>23</v>
      </c>
      <c r="E74" s="83"/>
      <c r="F74" s="46"/>
      <c r="G74" s="47">
        <f>G75</f>
        <v>367</v>
      </c>
      <c r="H74" s="47">
        <f>H75</f>
        <v>367</v>
      </c>
      <c r="I74" s="47">
        <f t="shared" si="10"/>
        <v>0</v>
      </c>
      <c r="J74" s="42"/>
      <c r="K74" s="48"/>
    </row>
    <row r="75" spans="1:11" ht="27" customHeight="1">
      <c r="A75" s="33">
        <v>68</v>
      </c>
      <c r="B75" s="40"/>
      <c r="C75" s="40"/>
      <c r="D75" s="40"/>
      <c r="E75" s="72" t="s">
        <v>24</v>
      </c>
      <c r="F75" s="46" t="s">
        <v>71</v>
      </c>
      <c r="G75" s="47">
        <v>367</v>
      </c>
      <c r="H75" s="47">
        <v>367</v>
      </c>
      <c r="I75" s="47">
        <f t="shared" si="10"/>
        <v>0</v>
      </c>
      <c r="J75" s="36"/>
      <c r="K75" s="39"/>
    </row>
    <row r="76" spans="1:11" ht="27" customHeight="1">
      <c r="A76" s="33">
        <v>69</v>
      </c>
      <c r="B76" s="40"/>
      <c r="C76" s="73" t="s">
        <v>25</v>
      </c>
      <c r="D76" s="74"/>
      <c r="E76" s="75"/>
      <c r="F76" s="34"/>
      <c r="G76" s="35">
        <f>G77</f>
        <v>7059</v>
      </c>
      <c r="H76" s="35">
        <f>H77</f>
        <v>6540</v>
      </c>
      <c r="I76" s="35">
        <f t="shared" si="10"/>
        <v>-519</v>
      </c>
      <c r="J76" s="36"/>
      <c r="K76" s="39"/>
    </row>
    <row r="77" spans="1:11" ht="27" customHeight="1">
      <c r="A77" s="33">
        <v>70</v>
      </c>
      <c r="B77" s="40"/>
      <c r="C77" s="43"/>
      <c r="D77" s="73" t="s">
        <v>87</v>
      </c>
      <c r="E77" s="75"/>
      <c r="F77" s="41"/>
      <c r="G77" s="35">
        <f>G78</f>
        <v>7059</v>
      </c>
      <c r="H77" s="35">
        <f>H78</f>
        <v>6540</v>
      </c>
      <c r="I77" s="35">
        <f t="shared" si="10"/>
        <v>-519</v>
      </c>
      <c r="J77" s="36"/>
      <c r="K77" s="39"/>
    </row>
    <row r="78" spans="1:11" ht="40.5" customHeight="1">
      <c r="A78" s="33">
        <v>71</v>
      </c>
      <c r="B78" s="40"/>
      <c r="C78" s="40"/>
      <c r="D78" s="40"/>
      <c r="E78" s="45" t="s">
        <v>122</v>
      </c>
      <c r="F78" s="45" t="s">
        <v>88</v>
      </c>
      <c r="G78" s="47">
        <v>7059</v>
      </c>
      <c r="H78" s="47">
        <v>6540</v>
      </c>
      <c r="I78" s="47">
        <f t="shared" si="10"/>
        <v>-519</v>
      </c>
      <c r="J78" s="42"/>
      <c r="K78" s="48"/>
    </row>
    <row r="79" spans="1:11" ht="27" customHeight="1">
      <c r="A79" s="33">
        <v>72</v>
      </c>
      <c r="B79" s="40"/>
      <c r="C79" s="73" t="s">
        <v>26</v>
      </c>
      <c r="D79" s="74"/>
      <c r="E79" s="75"/>
      <c r="F79" s="34"/>
      <c r="G79" s="35">
        <f>G80+G83+G85+G87+G89</f>
        <v>4027421</v>
      </c>
      <c r="H79" s="35">
        <f>H80+H83+H85+H87+H89</f>
        <v>4475297</v>
      </c>
      <c r="I79" s="35">
        <f t="shared" si="10"/>
        <v>447876</v>
      </c>
      <c r="J79" s="36"/>
      <c r="K79" s="39"/>
    </row>
    <row r="80" spans="1:11" ht="27" customHeight="1">
      <c r="A80" s="33">
        <v>73</v>
      </c>
      <c r="B80" s="40"/>
      <c r="C80" s="40"/>
      <c r="D80" s="73" t="s">
        <v>123</v>
      </c>
      <c r="E80" s="75"/>
      <c r="F80" s="41"/>
      <c r="G80" s="35">
        <f>G81+G82</f>
        <v>2640462</v>
      </c>
      <c r="H80" s="35">
        <f>H81+H82</f>
        <v>2995762</v>
      </c>
      <c r="I80" s="35">
        <f t="shared" si="10"/>
        <v>355300</v>
      </c>
      <c r="J80" s="36"/>
      <c r="K80" s="39"/>
    </row>
    <row r="81" spans="1:11" ht="27" customHeight="1">
      <c r="A81" s="33">
        <v>74</v>
      </c>
      <c r="B81" s="40"/>
      <c r="C81" s="40"/>
      <c r="D81" s="40"/>
      <c r="E81" s="45" t="s">
        <v>27</v>
      </c>
      <c r="F81" s="45" t="s">
        <v>64</v>
      </c>
      <c r="G81" s="47">
        <v>1576702</v>
      </c>
      <c r="H81" s="47">
        <v>1787515</v>
      </c>
      <c r="I81" s="47">
        <f t="shared" si="10"/>
        <v>210813</v>
      </c>
      <c r="J81" s="42"/>
      <c r="K81" s="48"/>
    </row>
    <row r="82" spans="1:11" ht="27" customHeight="1">
      <c r="A82" s="33">
        <v>75</v>
      </c>
      <c r="B82" s="40"/>
      <c r="C82" s="40"/>
      <c r="D82" s="40"/>
      <c r="E82" s="44" t="s">
        <v>28</v>
      </c>
      <c r="F82" s="44" t="s">
        <v>43</v>
      </c>
      <c r="G82" s="35">
        <v>1063760</v>
      </c>
      <c r="H82" s="35">
        <v>1208247</v>
      </c>
      <c r="I82" s="35">
        <f t="shared" si="10"/>
        <v>144487</v>
      </c>
      <c r="J82" s="36"/>
      <c r="K82" s="39"/>
    </row>
    <row r="83" spans="1:11" ht="40.5" customHeight="1">
      <c r="A83" s="33">
        <v>76</v>
      </c>
      <c r="B83" s="40"/>
      <c r="C83" s="40"/>
      <c r="D83" s="73" t="s">
        <v>124</v>
      </c>
      <c r="E83" s="75"/>
      <c r="F83" s="41"/>
      <c r="G83" s="35">
        <f>G84</f>
        <v>70173</v>
      </c>
      <c r="H83" s="35">
        <f>H84</f>
        <v>69188</v>
      </c>
      <c r="I83" s="35">
        <f t="shared" si="10"/>
        <v>-985</v>
      </c>
      <c r="J83" s="36"/>
      <c r="K83" s="39"/>
    </row>
    <row r="84" spans="1:11" ht="40.5" customHeight="1">
      <c r="A84" s="33">
        <v>77</v>
      </c>
      <c r="B84" s="40"/>
      <c r="C84" s="40"/>
      <c r="D84" s="56"/>
      <c r="E84" s="71" t="s">
        <v>29</v>
      </c>
      <c r="F84" s="44" t="s">
        <v>44</v>
      </c>
      <c r="G84" s="35">
        <v>70173</v>
      </c>
      <c r="H84" s="35">
        <v>69188</v>
      </c>
      <c r="I84" s="35">
        <f t="shared" si="10"/>
        <v>-985</v>
      </c>
      <c r="J84" s="36"/>
      <c r="K84" s="39"/>
    </row>
    <row r="85" spans="1:11" ht="27" customHeight="1">
      <c r="A85" s="33">
        <v>78</v>
      </c>
      <c r="B85" s="40"/>
      <c r="C85" s="40"/>
      <c r="D85" s="81" t="s">
        <v>125</v>
      </c>
      <c r="E85" s="83"/>
      <c r="F85" s="46"/>
      <c r="G85" s="47">
        <f>G86</f>
        <v>21000</v>
      </c>
      <c r="H85" s="47">
        <f>H86</f>
        <v>21000</v>
      </c>
      <c r="I85" s="47">
        <f t="shared" si="10"/>
        <v>0</v>
      </c>
      <c r="J85" s="42"/>
      <c r="K85" s="48"/>
    </row>
    <row r="86" spans="1:11" ht="27" customHeight="1">
      <c r="A86" s="33">
        <v>79</v>
      </c>
      <c r="B86" s="40"/>
      <c r="C86" s="40"/>
      <c r="D86" s="50"/>
      <c r="E86" s="45" t="s">
        <v>30</v>
      </c>
      <c r="F86" s="45" t="s">
        <v>65</v>
      </c>
      <c r="G86" s="47">
        <v>21000</v>
      </c>
      <c r="H86" s="47">
        <v>21000</v>
      </c>
      <c r="I86" s="47">
        <f t="shared" si="10"/>
        <v>0</v>
      </c>
      <c r="J86" s="42"/>
      <c r="K86" s="48"/>
    </row>
    <row r="87" spans="1:11" ht="27" customHeight="1">
      <c r="A87" s="33">
        <v>80</v>
      </c>
      <c r="B87" s="40"/>
      <c r="C87" s="40"/>
      <c r="D87" s="73" t="s">
        <v>126</v>
      </c>
      <c r="E87" s="75"/>
      <c r="F87" s="41"/>
      <c r="G87" s="35">
        <f>G88</f>
        <v>53875</v>
      </c>
      <c r="H87" s="35">
        <f>H88</f>
        <v>55195</v>
      </c>
      <c r="I87" s="35">
        <f t="shared" si="10"/>
        <v>1320</v>
      </c>
      <c r="J87" s="36"/>
      <c r="K87" s="39"/>
    </row>
    <row r="88" spans="1:11" ht="27" customHeight="1">
      <c r="A88" s="33">
        <v>81</v>
      </c>
      <c r="B88" s="40"/>
      <c r="C88" s="40"/>
      <c r="D88" s="56"/>
      <c r="E88" s="71" t="s">
        <v>31</v>
      </c>
      <c r="F88" s="41" t="s">
        <v>66</v>
      </c>
      <c r="G88" s="35">
        <v>53875</v>
      </c>
      <c r="H88" s="35">
        <v>55195</v>
      </c>
      <c r="I88" s="35">
        <f t="shared" si="10"/>
        <v>1320</v>
      </c>
      <c r="J88" s="36"/>
      <c r="K88" s="39"/>
    </row>
    <row r="89" spans="1:11" ht="27" customHeight="1">
      <c r="A89" s="33">
        <v>82</v>
      </c>
      <c r="B89" s="40"/>
      <c r="C89" s="40"/>
      <c r="D89" s="73" t="s">
        <v>127</v>
      </c>
      <c r="E89" s="75"/>
      <c r="F89" s="41"/>
      <c r="G89" s="35">
        <f>G90</f>
        <v>1241911</v>
      </c>
      <c r="H89" s="35">
        <f>H90</f>
        <v>1334152</v>
      </c>
      <c r="I89" s="35">
        <f t="shared" si="10"/>
        <v>92241</v>
      </c>
      <c r="J89" s="36"/>
      <c r="K89" s="39"/>
    </row>
    <row r="90" spans="1:11" ht="27" customHeight="1">
      <c r="A90" s="33">
        <v>83</v>
      </c>
      <c r="B90" s="40"/>
      <c r="C90" s="40"/>
      <c r="D90" s="43"/>
      <c r="E90" s="71" t="s">
        <v>32</v>
      </c>
      <c r="F90" s="41"/>
      <c r="G90" s="35">
        <v>1241911</v>
      </c>
      <c r="H90" s="35">
        <v>1334152</v>
      </c>
      <c r="I90" s="35">
        <f t="shared" si="10"/>
        <v>92241</v>
      </c>
      <c r="J90" s="36"/>
      <c r="K90" s="39"/>
    </row>
    <row r="91" spans="1:11" ht="40.5" customHeight="1">
      <c r="A91" s="33">
        <v>84</v>
      </c>
      <c r="B91" s="40"/>
      <c r="C91" s="40"/>
      <c r="D91" s="40"/>
      <c r="E91" s="71"/>
      <c r="F91" s="41" t="s">
        <v>81</v>
      </c>
      <c r="G91" s="35">
        <v>606045</v>
      </c>
      <c r="H91" s="35">
        <f>39880+577214</f>
        <v>617094</v>
      </c>
      <c r="I91" s="35">
        <f>H91-G91</f>
        <v>11049</v>
      </c>
      <c r="J91" s="36"/>
      <c r="K91" s="39"/>
    </row>
    <row r="92" spans="1:11" ht="27" customHeight="1">
      <c r="A92" s="33">
        <v>85</v>
      </c>
      <c r="B92" s="40"/>
      <c r="C92" s="40"/>
      <c r="D92" s="40"/>
      <c r="E92" s="71"/>
      <c r="F92" s="41" t="s">
        <v>73</v>
      </c>
      <c r="G92" s="47">
        <v>183228</v>
      </c>
      <c r="H92" s="47">
        <f>189849+39806</f>
        <v>229655</v>
      </c>
      <c r="I92" s="47">
        <f>H92-G92</f>
        <v>46427</v>
      </c>
      <c r="J92" s="36"/>
      <c r="K92" s="39"/>
    </row>
    <row r="93" spans="1:11" ht="40.5" customHeight="1">
      <c r="A93" s="33">
        <v>86</v>
      </c>
      <c r="B93" s="40"/>
      <c r="C93" s="40"/>
      <c r="D93" s="40"/>
      <c r="E93" s="72"/>
      <c r="F93" s="46" t="s">
        <v>105</v>
      </c>
      <c r="G93" s="47">
        <f>23556+45300</f>
        <v>68856</v>
      </c>
      <c r="H93" s="47">
        <f>88480+125477</f>
        <v>213957</v>
      </c>
      <c r="I93" s="47">
        <f t="shared" ref="I93" si="11">H93-G93</f>
        <v>145101</v>
      </c>
      <c r="J93" s="42"/>
      <c r="K93" s="48"/>
    </row>
    <row r="94" spans="1:11" ht="40.5" customHeight="1">
      <c r="A94" s="33">
        <v>87</v>
      </c>
      <c r="B94" s="40"/>
      <c r="C94" s="40"/>
      <c r="D94" s="40"/>
      <c r="E94" s="72"/>
      <c r="F94" s="46" t="s">
        <v>80</v>
      </c>
      <c r="G94" s="47">
        <v>312660</v>
      </c>
      <c r="H94" s="47">
        <f>131454+73312</f>
        <v>204766</v>
      </c>
      <c r="I94" s="47">
        <f t="shared" si="10"/>
        <v>-107894</v>
      </c>
      <c r="J94" s="42"/>
      <c r="K94" s="48"/>
    </row>
    <row r="95" spans="1:11" ht="27" customHeight="1">
      <c r="A95" s="33">
        <v>88</v>
      </c>
      <c r="B95" s="40"/>
      <c r="C95" s="40"/>
      <c r="D95" s="40"/>
      <c r="E95" s="71"/>
      <c r="F95" s="41" t="s">
        <v>52</v>
      </c>
      <c r="G95" s="35">
        <f>G90-G93-G94-G91-G92</f>
        <v>71122</v>
      </c>
      <c r="H95" s="35">
        <f>H90-H93-H94-H91-H92</f>
        <v>68680</v>
      </c>
      <c r="I95" s="35">
        <f t="shared" si="10"/>
        <v>-2442</v>
      </c>
      <c r="J95" s="36"/>
      <c r="K95" s="39"/>
    </row>
    <row r="96" spans="1:11" ht="27" customHeight="1">
      <c r="A96" s="33">
        <v>89</v>
      </c>
      <c r="B96" s="73" t="s">
        <v>128</v>
      </c>
      <c r="C96" s="74"/>
      <c r="D96" s="74"/>
      <c r="E96" s="75"/>
      <c r="F96" s="34"/>
      <c r="G96" s="35">
        <f t="shared" ref="G96:H98" si="12">G97</f>
        <v>2824000</v>
      </c>
      <c r="H96" s="35">
        <f t="shared" si="12"/>
        <v>5781000</v>
      </c>
      <c r="I96" s="35">
        <f t="shared" si="10"/>
        <v>2957000</v>
      </c>
      <c r="J96" s="36"/>
      <c r="K96" s="37"/>
    </row>
    <row r="97" spans="1:11" ht="27" customHeight="1">
      <c r="A97" s="33">
        <v>90</v>
      </c>
      <c r="B97" s="38"/>
      <c r="C97" s="73" t="s">
        <v>33</v>
      </c>
      <c r="D97" s="74"/>
      <c r="E97" s="75"/>
      <c r="F97" s="34"/>
      <c r="G97" s="35">
        <f t="shared" si="12"/>
        <v>2824000</v>
      </c>
      <c r="H97" s="35">
        <f t="shared" si="12"/>
        <v>5781000</v>
      </c>
      <c r="I97" s="35">
        <f t="shared" si="10"/>
        <v>2957000</v>
      </c>
      <c r="J97" s="36"/>
      <c r="K97" s="39"/>
    </row>
    <row r="98" spans="1:11" ht="27" customHeight="1">
      <c r="A98" s="33">
        <v>91</v>
      </c>
      <c r="B98" s="40"/>
      <c r="C98" s="40"/>
      <c r="D98" s="73" t="s">
        <v>34</v>
      </c>
      <c r="E98" s="75"/>
      <c r="F98" s="41"/>
      <c r="G98" s="35">
        <f t="shared" si="12"/>
        <v>2824000</v>
      </c>
      <c r="H98" s="35">
        <f t="shared" si="12"/>
        <v>5781000</v>
      </c>
      <c r="I98" s="35">
        <f t="shared" si="10"/>
        <v>2957000</v>
      </c>
      <c r="J98" s="36"/>
      <c r="K98" s="39"/>
    </row>
    <row r="99" spans="1:11" ht="27" customHeight="1">
      <c r="A99" s="33">
        <v>92</v>
      </c>
      <c r="B99" s="50"/>
      <c r="C99" s="50"/>
      <c r="D99" s="50"/>
      <c r="E99" s="45" t="s">
        <v>35</v>
      </c>
      <c r="F99" s="46" t="s">
        <v>67</v>
      </c>
      <c r="G99" s="47">
        <v>2824000</v>
      </c>
      <c r="H99" s="47">
        <v>5781000</v>
      </c>
      <c r="I99" s="47">
        <f>H99-G99</f>
        <v>2957000</v>
      </c>
      <c r="J99" s="42"/>
      <c r="K99" s="48"/>
    </row>
    <row r="100" spans="1:11" ht="27" customHeight="1" thickBot="1">
      <c r="A100" s="79" t="s">
        <v>36</v>
      </c>
      <c r="B100" s="80"/>
      <c r="C100" s="80"/>
      <c r="D100" s="80"/>
      <c r="E100" s="80"/>
      <c r="F100" s="57"/>
      <c r="G100" s="58">
        <f>G8+G17+G41+G47+G55+G62+G66+G72+G96</f>
        <v>50396692</v>
      </c>
      <c r="H100" s="58">
        <f>H8+H17+H41+H47+H55+H62+H66+H72+H96</f>
        <v>59331745</v>
      </c>
      <c r="I100" s="59">
        <f>H100-G100</f>
        <v>8935053</v>
      </c>
      <c r="J100" s="60"/>
      <c r="K100" s="61"/>
    </row>
    <row r="101" spans="1:11" ht="8.25" customHeight="1">
      <c r="A101" s="62"/>
      <c r="B101" s="62"/>
      <c r="C101" s="62"/>
      <c r="D101" s="62"/>
      <c r="E101" s="62"/>
      <c r="F101" s="63"/>
      <c r="G101" s="64"/>
      <c r="H101" s="64"/>
      <c r="I101" s="64"/>
      <c r="J101" s="65"/>
      <c r="K101" s="66"/>
    </row>
    <row r="109" spans="1:11" s="5" customFormat="1" ht="18" customHeight="1">
      <c r="A109" s="18"/>
      <c r="B109" s="2"/>
      <c r="C109" s="2"/>
      <c r="D109" s="2"/>
      <c r="E109" s="2"/>
      <c r="F109" s="10"/>
      <c r="I109" s="11"/>
      <c r="J109" s="12"/>
      <c r="K109" s="13"/>
    </row>
    <row r="110" spans="1:11" s="5" customFormat="1" ht="18" customHeight="1">
      <c r="A110" s="18"/>
      <c r="B110" s="2"/>
      <c r="C110" s="2"/>
      <c r="D110" s="2"/>
      <c r="E110" s="2"/>
      <c r="F110" s="10"/>
      <c r="I110" s="11"/>
      <c r="J110" s="12"/>
      <c r="K110" s="13"/>
    </row>
    <row r="111" spans="1:11" s="5" customFormat="1" ht="18" customHeight="1">
      <c r="A111" s="18"/>
      <c r="B111" s="2"/>
      <c r="C111" s="2"/>
      <c r="D111" s="2"/>
      <c r="E111" s="2"/>
      <c r="F111" s="10"/>
      <c r="I111" s="11"/>
      <c r="J111" s="12"/>
      <c r="K111" s="13"/>
    </row>
    <row r="112" spans="1:11" s="5" customFormat="1" ht="18" customHeight="1">
      <c r="A112" s="18"/>
      <c r="B112" s="2"/>
      <c r="C112" s="2"/>
      <c r="D112" s="2"/>
      <c r="E112" s="2"/>
      <c r="F112" s="10"/>
      <c r="I112" s="11"/>
      <c r="J112" s="12"/>
      <c r="K112" s="13"/>
    </row>
    <row r="113" spans="1:11" s="5" customFormat="1" ht="18" customHeight="1">
      <c r="A113" s="18"/>
      <c r="B113" s="2"/>
      <c r="C113" s="2"/>
      <c r="D113" s="2"/>
      <c r="E113" s="2"/>
      <c r="F113" s="10"/>
      <c r="I113" s="11"/>
      <c r="J113" s="12"/>
      <c r="K113" s="13"/>
    </row>
    <row r="114" spans="1:11" s="5" customFormat="1" ht="18" customHeight="1">
      <c r="A114" s="18"/>
      <c r="B114" s="2"/>
      <c r="C114" s="2"/>
      <c r="D114" s="2"/>
      <c r="E114" s="2"/>
      <c r="F114" s="10"/>
      <c r="I114" s="11"/>
      <c r="J114" s="12"/>
      <c r="K114" s="13"/>
    </row>
    <row r="115" spans="1:11" s="5" customFormat="1" ht="18" customHeight="1">
      <c r="A115" s="18"/>
      <c r="B115" s="2"/>
      <c r="C115" s="2"/>
      <c r="D115" s="2"/>
      <c r="E115" s="2"/>
      <c r="F115" s="10"/>
      <c r="I115" s="11"/>
      <c r="J115" s="12"/>
      <c r="K115" s="13"/>
    </row>
    <row r="116" spans="1:11" s="5" customFormat="1" ht="18" customHeight="1">
      <c r="A116" s="18"/>
      <c r="B116" s="2"/>
      <c r="C116" s="2"/>
      <c r="D116" s="2"/>
      <c r="E116" s="2"/>
      <c r="F116" s="10"/>
      <c r="I116" s="11"/>
      <c r="J116" s="12"/>
      <c r="K116" s="13"/>
    </row>
    <row r="117" spans="1:11" s="5" customFormat="1" ht="18" customHeight="1">
      <c r="A117" s="18"/>
      <c r="B117" s="2"/>
      <c r="C117" s="2"/>
      <c r="D117" s="2"/>
      <c r="E117" s="2"/>
      <c r="F117" s="10"/>
      <c r="I117" s="11"/>
      <c r="J117" s="12"/>
      <c r="K117" s="13"/>
    </row>
    <row r="118" spans="1:11" s="5" customFormat="1" ht="18" customHeight="1">
      <c r="A118" s="18"/>
      <c r="B118" s="2"/>
      <c r="C118" s="2"/>
      <c r="D118" s="2"/>
      <c r="E118" s="2"/>
      <c r="F118" s="10"/>
      <c r="I118" s="11"/>
      <c r="J118" s="12"/>
      <c r="K118" s="13"/>
    </row>
    <row r="119" spans="1:11" s="5" customFormat="1" ht="18" customHeight="1">
      <c r="A119" s="18"/>
      <c r="B119" s="2"/>
      <c r="C119" s="2"/>
      <c r="D119" s="2"/>
      <c r="E119" s="2"/>
      <c r="F119" s="67"/>
      <c r="G119" s="68"/>
      <c r="H119" s="68"/>
      <c r="I119" s="69"/>
      <c r="J119" s="12"/>
      <c r="K119" s="13"/>
    </row>
    <row r="120" spans="1:11" s="5" customFormat="1" ht="18" customHeight="1">
      <c r="A120" s="18"/>
      <c r="B120" s="2"/>
      <c r="C120" s="2"/>
      <c r="D120" s="2"/>
      <c r="E120" s="2"/>
      <c r="F120" s="67"/>
      <c r="G120" s="68"/>
      <c r="H120" s="68"/>
      <c r="I120" s="69"/>
      <c r="J120" s="12"/>
      <c r="K120" s="13"/>
    </row>
    <row r="121" spans="1:11" s="5" customFormat="1" ht="18" customHeight="1">
      <c r="A121" s="18"/>
      <c r="B121" s="2"/>
      <c r="C121" s="2"/>
      <c r="D121" s="2"/>
      <c r="E121" s="2"/>
      <c r="F121" s="67"/>
      <c r="G121" s="68"/>
      <c r="H121" s="68"/>
      <c r="I121" s="69"/>
      <c r="J121" s="12"/>
      <c r="K121" s="13"/>
    </row>
    <row r="122" spans="1:11" s="5" customFormat="1" ht="18" customHeight="1">
      <c r="A122" s="18"/>
      <c r="B122" s="2"/>
      <c r="C122" s="2"/>
      <c r="D122" s="2"/>
      <c r="E122" s="2"/>
      <c r="F122" s="67"/>
      <c r="G122" s="68"/>
      <c r="H122" s="68"/>
      <c r="I122" s="69"/>
      <c r="J122" s="12"/>
      <c r="K122" s="13"/>
    </row>
    <row r="123" spans="1:11" s="5" customFormat="1" ht="18" customHeight="1">
      <c r="A123" s="18"/>
      <c r="B123" s="2"/>
      <c r="C123" s="2"/>
      <c r="D123" s="2"/>
      <c r="E123" s="2"/>
      <c r="F123" s="67"/>
      <c r="G123" s="68"/>
      <c r="H123" s="68"/>
      <c r="I123" s="69"/>
      <c r="J123" s="12"/>
      <c r="K123" s="13"/>
    </row>
    <row r="124" spans="1:11" s="5" customFormat="1" ht="18" customHeight="1">
      <c r="A124" s="18"/>
      <c r="B124" s="2"/>
      <c r="C124" s="2"/>
      <c r="D124" s="2"/>
      <c r="E124" s="2"/>
      <c r="F124" s="67"/>
      <c r="G124" s="68"/>
      <c r="H124" s="68"/>
      <c r="I124" s="69"/>
      <c r="J124" s="12"/>
      <c r="K124" s="13"/>
    </row>
    <row r="125" spans="1:11" s="5" customFormat="1" ht="18.75" customHeight="1">
      <c r="A125" s="18"/>
      <c r="B125" s="2"/>
      <c r="C125" s="2"/>
      <c r="D125" s="2"/>
      <c r="E125" s="2"/>
      <c r="F125" s="67"/>
      <c r="G125" s="68"/>
      <c r="H125" s="68"/>
      <c r="I125" s="69"/>
      <c r="J125" s="12"/>
      <c r="K125" s="13"/>
    </row>
    <row r="126" spans="1:11" s="5" customFormat="1" ht="18.75" customHeight="1">
      <c r="A126" s="18"/>
      <c r="B126" s="2"/>
      <c r="C126" s="2"/>
      <c r="D126" s="2"/>
      <c r="E126" s="2"/>
      <c r="F126" s="67"/>
      <c r="G126" s="68"/>
      <c r="H126" s="68"/>
      <c r="I126" s="69"/>
      <c r="J126" s="12"/>
      <c r="K126" s="13"/>
    </row>
    <row r="127" spans="1:11" ht="18" customHeight="1">
      <c r="F127" s="67"/>
      <c r="G127" s="68"/>
      <c r="H127" s="68"/>
      <c r="I127" s="69"/>
    </row>
  </sheetData>
  <mergeCells count="51">
    <mergeCell ref="J1:K1"/>
    <mergeCell ref="B6:E7"/>
    <mergeCell ref="F6:F7"/>
    <mergeCell ref="J6:K7"/>
    <mergeCell ref="C9:E9"/>
    <mergeCell ref="B8:E8"/>
    <mergeCell ref="C13:E13"/>
    <mergeCell ref="D10:E10"/>
    <mergeCell ref="C18:E18"/>
    <mergeCell ref="D14:E14"/>
    <mergeCell ref="B17:E17"/>
    <mergeCell ref="D19:E19"/>
    <mergeCell ref="C22:E22"/>
    <mergeCell ref="D38:E38"/>
    <mergeCell ref="B41:E41"/>
    <mergeCell ref="C37:E37"/>
    <mergeCell ref="D23:E23"/>
    <mergeCell ref="B66:E66"/>
    <mergeCell ref="C67:E67"/>
    <mergeCell ref="B72:E72"/>
    <mergeCell ref="C59:E59"/>
    <mergeCell ref="D60:E60"/>
    <mergeCell ref="D70:E70"/>
    <mergeCell ref="D68:E68"/>
    <mergeCell ref="A100:E100"/>
    <mergeCell ref="B96:E96"/>
    <mergeCell ref="C97:E97"/>
    <mergeCell ref="C73:E73"/>
    <mergeCell ref="D74:E74"/>
    <mergeCell ref="C79:E79"/>
    <mergeCell ref="C76:E76"/>
    <mergeCell ref="D77:E77"/>
    <mergeCell ref="D98:E98"/>
    <mergeCell ref="D80:E80"/>
    <mergeCell ref="D83:E83"/>
    <mergeCell ref="D85:E85"/>
    <mergeCell ref="D87:E87"/>
    <mergeCell ref="D89:E89"/>
    <mergeCell ref="C56:E56"/>
    <mergeCell ref="D57:E57"/>
    <mergeCell ref="D64:E64"/>
    <mergeCell ref="B62:E62"/>
    <mergeCell ref="C63:E63"/>
    <mergeCell ref="C52:E52"/>
    <mergeCell ref="D53:E53"/>
    <mergeCell ref="B55:E55"/>
    <mergeCell ref="C42:E42"/>
    <mergeCell ref="D43:E43"/>
    <mergeCell ref="B47:E47"/>
    <mergeCell ref="C48:E48"/>
    <mergeCell ref="D49:E49"/>
  </mergeCells>
  <phoneticPr fontId="3"/>
  <conditionalFormatting sqref="E8:E99">
    <cfRule type="expression" dxfId="1" priority="69435">
      <formula>#REF!="○"</formula>
    </cfRule>
  </conditionalFormatting>
  <conditionalFormatting sqref="G8:H100">
    <cfRule type="expression" dxfId="0" priority="1">
      <formula>G8=""</formula>
    </cfRule>
  </conditionalFormatting>
  <printOptions horizontalCentered="1"/>
  <pageMargins left="0.70866141732283472" right="0.70866141732283472" top="0.78740157480314965" bottom="0.59055118110236227" header="0.31496062992125984" footer="0.31496062992125984"/>
  <pageSetup paperSize="9" scale="80" fitToHeight="0" orientation="portrait" blackAndWhite="1" copies="2"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歳入一覧</vt:lpstr>
      <vt:lpstr>歳入一覧!Print_Area</vt:lpstr>
      <vt:lpstr>歳入一覧!Print_Titles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2022-01-14T04:37:42Z</dcterms:created>
  <dcterms:modified xsi:type="dcterms:W3CDTF">2026-02-17T02:48:14Z</dcterms:modified>
</cp:coreProperties>
</file>