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theme/themeOverride1.xml" ContentType="application/vnd.openxmlformats-officedocument.themeOverride+xml"/>
  <Override PartName="/xl/drawings/drawing13.xml" ContentType="application/vnd.openxmlformats-officedocument.drawing+xml"/>
  <Override PartName="/xl/charts/chart9.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1.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2.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3.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4.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X:\ユーザ作業用フォルダ\10_企画調整\20_民間ネット調査\R5\☆☆HP掲載用\"/>
    </mc:Choice>
  </mc:AlternateContent>
  <xr:revisionPtr revIDLastSave="0" documentId="13_ncr:1_{D2B11B4E-A838-4939-B534-B45621541C3A}" xr6:coauthVersionLast="47" xr6:coauthVersionMax="47" xr10:uidLastSave="{00000000-0000-0000-0000-000000000000}"/>
  <bookViews>
    <workbookView xWindow="-108" yWindow="-108" windowWidth="23256" windowHeight="14160" tabRatio="935" xr2:uid="{00000000-000D-0000-FFFF-FFFF00000000}"/>
  </bookViews>
  <sheets>
    <sheet name="表紙" sheetId="74" r:id="rId1"/>
    <sheet name="Q1" sheetId="48" r:id="rId2"/>
    <sheet name="Q2" sheetId="67" r:id="rId3"/>
    <sheet name="Q3" sheetId="53" r:id="rId4"/>
    <sheet name="Q4" sheetId="54" r:id="rId5"/>
    <sheet name="Q5" sheetId="60" r:id="rId6"/>
    <sheet name="Q6" sheetId="61" r:id="rId7"/>
    <sheet name="Q7" sheetId="62" r:id="rId8"/>
    <sheet name="Q8" sheetId="73" r:id="rId9"/>
    <sheet name="Q9" sheetId="65" r:id="rId10"/>
    <sheet name="Q10" sheetId="75" r:id="rId11"/>
    <sheet name="Q11" sheetId="76" r:id="rId12"/>
    <sheet name="Q12" sheetId="77" r:id="rId13"/>
    <sheet name="Q13" sheetId="79" r:id="rId14"/>
    <sheet name="Q14" sheetId="81" r:id="rId15"/>
    <sheet name="Q15" sheetId="82" r:id="rId16"/>
  </sheets>
  <definedNames>
    <definedName name="_xlnm.Print_Area" localSheetId="1">'Q1'!$A$1:$AK$53</definedName>
    <definedName name="_xlnm.Print_Area" localSheetId="10">'Q10'!$A$1:$AK$48</definedName>
    <definedName name="_xlnm.Print_Area" localSheetId="11">'Q11'!$A$1:$AK$48</definedName>
    <definedName name="_xlnm.Print_Area" localSheetId="12">'Q12'!$A$1:$AK$41</definedName>
    <definedName name="_xlnm.Print_Area" localSheetId="13">'Q13'!$A$1:$AK$43</definedName>
    <definedName name="_xlnm.Print_Area" localSheetId="14">'Q14'!$A$1:$AK$48</definedName>
    <definedName name="_xlnm.Print_Area" localSheetId="15">'Q15'!$A$1:$AK$41</definedName>
    <definedName name="_xlnm.Print_Area" localSheetId="2">'Q2'!$A$1:$AK$44</definedName>
    <definedName name="_xlnm.Print_Area" localSheetId="3">'Q3'!$A$1:$AK$53</definedName>
    <definedName name="_xlnm.Print_Area" localSheetId="4">'Q4'!$A$1:$AK$54</definedName>
    <definedName name="_xlnm.Print_Area" localSheetId="5">'Q5'!$A$1:$AK$48</definedName>
    <definedName name="_xlnm.Print_Area" localSheetId="6">'Q6'!$A$1:$AK$33</definedName>
    <definedName name="_xlnm.Print_Area" localSheetId="7">'Q7'!$A$1:$AK$76</definedName>
    <definedName name="_xlnm.Print_Area" localSheetId="8">'Q8'!$A$1:$AK$52</definedName>
    <definedName name="_xlnm.Print_Area" localSheetId="9">'Q9'!$A$1:$AK$51</definedName>
    <definedName name="_xlnm.Print_Area" localSheetId="0">表紙!$A$1:$AJ$23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5" i="82" l="1"/>
  <c r="AC25" i="82"/>
  <c r="Y25" i="82"/>
  <c r="U25" i="82"/>
  <c r="Q25" i="82"/>
  <c r="M25" i="82"/>
  <c r="AG24" i="82"/>
  <c r="AC24" i="82"/>
  <c r="Y24" i="82"/>
  <c r="U24" i="82"/>
  <c r="Q24" i="82"/>
  <c r="M24" i="82"/>
  <c r="AG23" i="82"/>
  <c r="AC23" i="82"/>
  <c r="Y23" i="82"/>
  <c r="U23" i="82"/>
  <c r="Q23" i="82"/>
  <c r="M23" i="82"/>
  <c r="AG22" i="82"/>
  <c r="AC22" i="82"/>
  <c r="Y22" i="82"/>
  <c r="U22" i="82"/>
  <c r="Q22" i="82"/>
  <c r="M22" i="82"/>
  <c r="AG21" i="82"/>
  <c r="AC21" i="82"/>
  <c r="Y21" i="82"/>
  <c r="U21" i="82"/>
  <c r="Q21" i="82"/>
  <c r="M21" i="82"/>
  <c r="AG26" i="77"/>
  <c r="AC26" i="77"/>
  <c r="Y26" i="77"/>
  <c r="U26" i="77"/>
  <c r="Q26" i="77"/>
  <c r="M26" i="77"/>
  <c r="AG25" i="77"/>
  <c r="AC25" i="77"/>
  <c r="Y25" i="77"/>
  <c r="U25" i="77"/>
  <c r="Q25" i="77"/>
  <c r="M25" i="77"/>
  <c r="AG24" i="77"/>
  <c r="AC24" i="77"/>
  <c r="Y24" i="77"/>
  <c r="U24" i="77"/>
  <c r="Q24" i="77"/>
  <c r="M24" i="77"/>
  <c r="AG23" i="77"/>
  <c r="AC23" i="77"/>
  <c r="Y23" i="77"/>
  <c r="U23" i="77"/>
  <c r="Q23" i="77"/>
  <c r="M23" i="77"/>
  <c r="AG22" i="77"/>
  <c r="AC22" i="77"/>
  <c r="Y22" i="77"/>
  <c r="U22" i="77"/>
  <c r="Q22" i="77"/>
  <c r="M22" i="77"/>
  <c r="AG21" i="77"/>
  <c r="AC21" i="77"/>
  <c r="Y21" i="77"/>
  <c r="U21" i="77"/>
  <c r="Q21" i="77"/>
  <c r="AG19" i="75"/>
  <c r="AI19" i="75" s="1"/>
  <c r="AG32" i="75" s="1"/>
  <c r="AE19" i="75"/>
  <c r="AC32" i="75" s="1"/>
  <c r="AA19" i="75"/>
  <c r="Y32" i="75" s="1"/>
  <c r="W19" i="75"/>
  <c r="U32" i="75" s="1"/>
  <c r="S19" i="75"/>
  <c r="Q32" i="75" s="1"/>
  <c r="O19" i="75"/>
  <c r="M32" i="75" s="1"/>
  <c r="AA17" i="65"/>
  <c r="W17" i="65"/>
  <c r="S17" i="65"/>
  <c r="S18" i="65"/>
  <c r="O17" i="65"/>
  <c r="AI16" i="61"/>
  <c r="AE16" i="61"/>
  <c r="AA16" i="61"/>
  <c r="W16" i="61"/>
  <c r="S16" i="61"/>
  <c r="AG36" i="54"/>
  <c r="AG35" i="54"/>
  <c r="AC36" i="54"/>
  <c r="Y36" i="54"/>
  <c r="U36" i="54"/>
  <c r="Q36" i="54"/>
  <c r="M36" i="54"/>
  <c r="AC35" i="54"/>
  <c r="Y35" i="54"/>
  <c r="U35" i="54"/>
  <c r="Q35" i="54"/>
  <c r="M35" i="54"/>
  <c r="AG15" i="77"/>
  <c r="AG16" i="82"/>
  <c r="AG14" i="82"/>
  <c r="AG13" i="82"/>
  <c r="AI13" i="82" s="1"/>
  <c r="AE13" i="82"/>
  <c r="AA13" i="82"/>
  <c r="W13" i="82"/>
  <c r="S13" i="82"/>
  <c r="O13" i="82"/>
  <c r="AG15" i="82"/>
  <c r="AI15" i="82" s="1"/>
  <c r="AE15" i="82"/>
  <c r="AA15" i="82"/>
  <c r="W15" i="82"/>
  <c r="S15" i="82"/>
  <c r="O15" i="82"/>
  <c r="AI14" i="82"/>
  <c r="AE14" i="82"/>
  <c r="AA14" i="82"/>
  <c r="W14" i="82"/>
  <c r="S14" i="82"/>
  <c r="O14" i="82"/>
  <c r="AG12" i="82"/>
  <c r="AI12" i="82" s="1"/>
  <c r="AE12" i="82"/>
  <c r="AA12" i="82"/>
  <c r="W12" i="82"/>
  <c r="S12" i="82"/>
  <c r="O12" i="82"/>
  <c r="AI16" i="82"/>
  <c r="AE16" i="82"/>
  <c r="AA16" i="82"/>
  <c r="W16" i="82"/>
  <c r="S16" i="82"/>
  <c r="O16" i="82"/>
  <c r="AG20" i="81"/>
  <c r="AI20" i="81" s="1"/>
  <c r="AG33" i="81" s="1"/>
  <c r="AE20" i="81"/>
  <c r="AC33" i="81" s="1"/>
  <c r="AA20" i="81"/>
  <c r="Y33" i="81" s="1"/>
  <c r="W20" i="81"/>
  <c r="U33" i="81" s="1"/>
  <c r="S20" i="81"/>
  <c r="Q33" i="81" s="1"/>
  <c r="O20" i="81"/>
  <c r="M33" i="81" s="1"/>
  <c r="AG19" i="81"/>
  <c r="AI19" i="81" s="1"/>
  <c r="AG32" i="81" s="1"/>
  <c r="AE19" i="81"/>
  <c r="AC32" i="81" s="1"/>
  <c r="AA19" i="81"/>
  <c r="Y32" i="81" s="1"/>
  <c r="W19" i="81"/>
  <c r="U32" i="81" s="1"/>
  <c r="S19" i="81"/>
  <c r="Q32" i="81" s="1"/>
  <c r="O19" i="81"/>
  <c r="M32" i="81" s="1"/>
  <c r="AG18" i="81"/>
  <c r="AI18" i="81" s="1"/>
  <c r="AG31" i="81" s="1"/>
  <c r="AE18" i="81"/>
  <c r="AC31" i="81" s="1"/>
  <c r="AA18" i="81"/>
  <c r="Y31" i="81" s="1"/>
  <c r="W18" i="81"/>
  <c r="U31" i="81" s="1"/>
  <c r="S18" i="81"/>
  <c r="Q31" i="81" s="1"/>
  <c r="O18" i="81"/>
  <c r="M31" i="81" s="1"/>
  <c r="AG17" i="81"/>
  <c r="AI17" i="81" s="1"/>
  <c r="AG30" i="81" s="1"/>
  <c r="AE17" i="81"/>
  <c r="AC30" i="81" s="1"/>
  <c r="AA17" i="81"/>
  <c r="Y30" i="81" s="1"/>
  <c r="W17" i="81"/>
  <c r="U30" i="81" s="1"/>
  <c r="S17" i="81"/>
  <c r="Q30" i="81" s="1"/>
  <c r="O17" i="81"/>
  <c r="M30" i="81" s="1"/>
  <c r="AG16" i="81"/>
  <c r="AI16" i="81" s="1"/>
  <c r="AG29" i="81" s="1"/>
  <c r="AE16" i="81"/>
  <c r="AC29" i="81" s="1"/>
  <c r="AA16" i="81"/>
  <c r="Y29" i="81" s="1"/>
  <c r="W16" i="81"/>
  <c r="U29" i="81" s="1"/>
  <c r="S16" i="81"/>
  <c r="Q29" i="81" s="1"/>
  <c r="O16" i="81"/>
  <c r="M29" i="81" s="1"/>
  <c r="AG15" i="81"/>
  <c r="AI15" i="81" s="1"/>
  <c r="AG28" i="81" s="1"/>
  <c r="AE15" i="81"/>
  <c r="AC28" i="81" s="1"/>
  <c r="AA15" i="81"/>
  <c r="Y28" i="81" s="1"/>
  <c r="W15" i="81"/>
  <c r="U28" i="81" s="1"/>
  <c r="S15" i="81"/>
  <c r="Q28" i="81" s="1"/>
  <c r="O15" i="81"/>
  <c r="M28" i="81" s="1"/>
  <c r="AG14" i="81"/>
  <c r="AI14" i="81" s="1"/>
  <c r="AG27" i="81" s="1"/>
  <c r="AE14" i="81"/>
  <c r="AC27" i="81" s="1"/>
  <c r="AA14" i="81"/>
  <c r="Y27" i="81" s="1"/>
  <c r="W14" i="81"/>
  <c r="U27" i="81" s="1"/>
  <c r="S14" i="81"/>
  <c r="Q27" i="81" s="1"/>
  <c r="O14" i="81"/>
  <c r="M27" i="81" s="1"/>
  <c r="AG13" i="81"/>
  <c r="AI13" i="81" s="1"/>
  <c r="AG26" i="81" s="1"/>
  <c r="AE13" i="81"/>
  <c r="AC26" i="81" s="1"/>
  <c r="AA13" i="81"/>
  <c r="Y26" i="81" s="1"/>
  <c r="W13" i="81"/>
  <c r="U26" i="81" s="1"/>
  <c r="S13" i="81"/>
  <c r="Q26" i="81" s="1"/>
  <c r="O13" i="81"/>
  <c r="M26" i="81" s="1"/>
  <c r="AG12" i="81"/>
  <c r="AI12" i="81" s="1"/>
  <c r="AG25" i="81" s="1"/>
  <c r="AE12" i="81"/>
  <c r="AC25" i="81" s="1"/>
  <c r="AA12" i="81"/>
  <c r="Y25" i="81" s="1"/>
  <c r="W12" i="81"/>
  <c r="U25" i="81" s="1"/>
  <c r="S12" i="81"/>
  <c r="Q25" i="81" s="1"/>
  <c r="O12" i="81"/>
  <c r="M25" i="81" s="1"/>
  <c r="AG11" i="81"/>
  <c r="AI11" i="81" s="1"/>
  <c r="AG24" i="81" s="1"/>
  <c r="AE11" i="81"/>
  <c r="AC24" i="81" s="1"/>
  <c r="AA11" i="81"/>
  <c r="Y24" i="81" s="1"/>
  <c r="W11" i="81"/>
  <c r="U24" i="81" s="1"/>
  <c r="S11" i="81"/>
  <c r="Q24" i="81" s="1"/>
  <c r="O11" i="81"/>
  <c r="M24" i="81" s="1"/>
  <c r="AG10" i="79"/>
  <c r="AG17" i="79"/>
  <c r="AI17" i="79" s="1"/>
  <c r="AG28" i="79" s="1"/>
  <c r="AE17" i="79"/>
  <c r="AC28" i="79" s="1"/>
  <c r="AA17" i="79"/>
  <c r="Y28" i="79" s="1"/>
  <c r="W17" i="79"/>
  <c r="U28" i="79" s="1"/>
  <c r="S17" i="79"/>
  <c r="Q28" i="79" s="1"/>
  <c r="O17" i="79"/>
  <c r="M28" i="79" s="1"/>
  <c r="AG16" i="79"/>
  <c r="AI16" i="79" s="1"/>
  <c r="AG27" i="79" s="1"/>
  <c r="AE16" i="79"/>
  <c r="AC27" i="79" s="1"/>
  <c r="AA16" i="79"/>
  <c r="Y27" i="79" s="1"/>
  <c r="W16" i="79"/>
  <c r="U27" i="79" s="1"/>
  <c r="S16" i="79"/>
  <c r="Q27" i="79" s="1"/>
  <c r="O16" i="79"/>
  <c r="M27" i="79" s="1"/>
  <c r="AG15" i="79"/>
  <c r="AI15" i="79" s="1"/>
  <c r="AG26" i="79" s="1"/>
  <c r="AE15" i="79"/>
  <c r="AC26" i="79" s="1"/>
  <c r="AA15" i="79"/>
  <c r="Y26" i="79" s="1"/>
  <c r="W15" i="79"/>
  <c r="U26" i="79" s="1"/>
  <c r="S15" i="79"/>
  <c r="Q26" i="79" s="1"/>
  <c r="O15" i="79"/>
  <c r="M26" i="79" s="1"/>
  <c r="AG14" i="79"/>
  <c r="AI14" i="79" s="1"/>
  <c r="AG25" i="79" s="1"/>
  <c r="AE14" i="79"/>
  <c r="AC25" i="79" s="1"/>
  <c r="AA14" i="79"/>
  <c r="Y25" i="79" s="1"/>
  <c r="W14" i="79"/>
  <c r="U25" i="79" s="1"/>
  <c r="S14" i="79"/>
  <c r="Q25" i="79" s="1"/>
  <c r="O14" i="79"/>
  <c r="M25" i="79" s="1"/>
  <c r="AG13" i="79"/>
  <c r="AI13" i="79" s="1"/>
  <c r="AG24" i="79" s="1"/>
  <c r="AE13" i="79"/>
  <c r="AC24" i="79" s="1"/>
  <c r="AA13" i="79"/>
  <c r="Y24" i="79" s="1"/>
  <c r="W13" i="79"/>
  <c r="U24" i="79" s="1"/>
  <c r="S13" i="79"/>
  <c r="Q24" i="79" s="1"/>
  <c r="O13" i="79"/>
  <c r="M24" i="79" s="1"/>
  <c r="AG12" i="79"/>
  <c r="AI12" i="79" s="1"/>
  <c r="AG23" i="79" s="1"/>
  <c r="AE12" i="79"/>
  <c r="AC23" i="79" s="1"/>
  <c r="AA12" i="79"/>
  <c r="Y23" i="79" s="1"/>
  <c r="W12" i="79"/>
  <c r="U23" i="79" s="1"/>
  <c r="S12" i="79"/>
  <c r="Q23" i="79" s="1"/>
  <c r="O12" i="79"/>
  <c r="M23" i="79" s="1"/>
  <c r="AG11" i="79"/>
  <c r="AI11" i="79" s="1"/>
  <c r="AG22" i="79" s="1"/>
  <c r="AE11" i="79"/>
  <c r="AC22" i="79" s="1"/>
  <c r="AA11" i="79"/>
  <c r="Y22" i="79" s="1"/>
  <c r="W11" i="79"/>
  <c r="U22" i="79" s="1"/>
  <c r="S11" i="79"/>
  <c r="Q22" i="79" s="1"/>
  <c r="O11" i="79"/>
  <c r="M22" i="79" s="1"/>
  <c r="AI10" i="79"/>
  <c r="AG21" i="79" s="1"/>
  <c r="AE10" i="79"/>
  <c r="AC21" i="79" s="1"/>
  <c r="AA10" i="79"/>
  <c r="Y21" i="79" s="1"/>
  <c r="W10" i="79"/>
  <c r="U21" i="79" s="1"/>
  <c r="S10" i="79"/>
  <c r="Q21" i="79" s="1"/>
  <c r="O10" i="79"/>
  <c r="M21" i="79" s="1"/>
  <c r="AE13" i="77"/>
  <c r="AG17" i="77"/>
  <c r="AI17" i="77" s="1"/>
  <c r="AE17" i="77"/>
  <c r="AA17" i="77"/>
  <c r="W17" i="77"/>
  <c r="S17" i="77"/>
  <c r="O17" i="77"/>
  <c r="AG14" i="77"/>
  <c r="AI14" i="77" s="1"/>
  <c r="AE14" i="77"/>
  <c r="AA14" i="77"/>
  <c r="W14" i="77"/>
  <c r="S14" i="77"/>
  <c r="O14" i="77"/>
  <c r="AG16" i="77"/>
  <c r="AI16" i="77" s="1"/>
  <c r="AE16" i="77"/>
  <c r="AA16" i="77"/>
  <c r="W16" i="77"/>
  <c r="S16" i="77"/>
  <c r="O16" i="77"/>
  <c r="AI15" i="77"/>
  <c r="AE15" i="77"/>
  <c r="AA15" i="77"/>
  <c r="W15" i="77"/>
  <c r="S15" i="77"/>
  <c r="O15" i="77"/>
  <c r="AG13" i="77"/>
  <c r="AI13" i="77" s="1"/>
  <c r="AA13" i="77"/>
  <c r="W13" i="77"/>
  <c r="S13" i="77"/>
  <c r="O13" i="77"/>
  <c r="AG12" i="77"/>
  <c r="AI12" i="77" s="1"/>
  <c r="AE12" i="77"/>
  <c r="AA12" i="77"/>
  <c r="W12" i="77"/>
  <c r="S12" i="77"/>
  <c r="O12" i="77"/>
  <c r="M21" i="77" s="1"/>
  <c r="AG16" i="76"/>
  <c r="S12" i="76"/>
  <c r="AG20" i="76"/>
  <c r="AI20" i="76" s="1"/>
  <c r="AG33" i="76" s="1"/>
  <c r="AE20" i="76"/>
  <c r="AC33" i="76" s="1"/>
  <c r="AA20" i="76"/>
  <c r="Y33" i="76" s="1"/>
  <c r="W20" i="76"/>
  <c r="U33" i="76" s="1"/>
  <c r="S20" i="76"/>
  <c r="Q33" i="76" s="1"/>
  <c r="O20" i="76"/>
  <c r="M33" i="76" s="1"/>
  <c r="AG19" i="76"/>
  <c r="AI19" i="76" s="1"/>
  <c r="AG32" i="76" s="1"/>
  <c r="AE19" i="76"/>
  <c r="AC32" i="76" s="1"/>
  <c r="AA19" i="76"/>
  <c r="Y32" i="76" s="1"/>
  <c r="W19" i="76"/>
  <c r="U32" i="76" s="1"/>
  <c r="S19" i="76"/>
  <c r="Q32" i="76" s="1"/>
  <c r="O19" i="76"/>
  <c r="M32" i="76" s="1"/>
  <c r="AG18" i="76"/>
  <c r="AI18" i="76" s="1"/>
  <c r="AG31" i="76" s="1"/>
  <c r="AE18" i="76"/>
  <c r="AC31" i="76" s="1"/>
  <c r="AA18" i="76"/>
  <c r="Y31" i="76" s="1"/>
  <c r="W18" i="76"/>
  <c r="U31" i="76" s="1"/>
  <c r="S18" i="76"/>
  <c r="Q31" i="76" s="1"/>
  <c r="O18" i="76"/>
  <c r="M31" i="76" s="1"/>
  <c r="AG17" i="76"/>
  <c r="AI17" i="76" s="1"/>
  <c r="AG30" i="76" s="1"/>
  <c r="AE17" i="76"/>
  <c r="AC30" i="76" s="1"/>
  <c r="AA17" i="76"/>
  <c r="Y30" i="76" s="1"/>
  <c r="W17" i="76"/>
  <c r="U30" i="76" s="1"/>
  <c r="S17" i="76"/>
  <c r="Q30" i="76" s="1"/>
  <c r="O17" i="76"/>
  <c r="M30" i="76" s="1"/>
  <c r="AI16" i="76"/>
  <c r="AG29" i="76" s="1"/>
  <c r="AE16" i="76"/>
  <c r="AC29" i="76" s="1"/>
  <c r="AA16" i="76"/>
  <c r="Y29" i="76" s="1"/>
  <c r="W16" i="76"/>
  <c r="U29" i="76" s="1"/>
  <c r="S16" i="76"/>
  <c r="Q29" i="76" s="1"/>
  <c r="O16" i="76"/>
  <c r="M29" i="76" s="1"/>
  <c r="AG15" i="76"/>
  <c r="AI15" i="76" s="1"/>
  <c r="AG28" i="76" s="1"/>
  <c r="AE15" i="76"/>
  <c r="AC28" i="76" s="1"/>
  <c r="AA15" i="76"/>
  <c r="Y28" i="76" s="1"/>
  <c r="W15" i="76"/>
  <c r="U28" i="76" s="1"/>
  <c r="S15" i="76"/>
  <c r="Q28" i="76" s="1"/>
  <c r="O15" i="76"/>
  <c r="M28" i="76" s="1"/>
  <c r="AG14" i="76"/>
  <c r="AI14" i="76" s="1"/>
  <c r="AG27" i="76" s="1"/>
  <c r="AE14" i="76"/>
  <c r="AC27" i="76" s="1"/>
  <c r="AA14" i="76"/>
  <c r="Y27" i="76" s="1"/>
  <c r="W14" i="76"/>
  <c r="U27" i="76" s="1"/>
  <c r="S14" i="76"/>
  <c r="Q27" i="76" s="1"/>
  <c r="O14" i="76"/>
  <c r="M27" i="76" s="1"/>
  <c r="AG13" i="76"/>
  <c r="AI13" i="76" s="1"/>
  <c r="AG26" i="76" s="1"/>
  <c r="AE13" i="76"/>
  <c r="AC26" i="76" s="1"/>
  <c r="AA13" i="76"/>
  <c r="Y26" i="76" s="1"/>
  <c r="W13" i="76"/>
  <c r="U26" i="76" s="1"/>
  <c r="S13" i="76"/>
  <c r="Q26" i="76" s="1"/>
  <c r="O13" i="76"/>
  <c r="M26" i="76" s="1"/>
  <c r="AG12" i="76"/>
  <c r="AI12" i="76" s="1"/>
  <c r="AG25" i="76" s="1"/>
  <c r="AE12" i="76"/>
  <c r="AC25" i="76" s="1"/>
  <c r="AA12" i="76"/>
  <c r="Y25" i="76" s="1"/>
  <c r="W12" i="76"/>
  <c r="U25" i="76" s="1"/>
  <c r="Q25" i="76"/>
  <c r="O12" i="76"/>
  <c r="M25" i="76" s="1"/>
  <c r="AG11" i="76"/>
  <c r="AI11" i="76" s="1"/>
  <c r="AG24" i="76" s="1"/>
  <c r="AE11" i="76"/>
  <c r="AC24" i="76" s="1"/>
  <c r="AA11" i="76"/>
  <c r="Y24" i="76" s="1"/>
  <c r="W11" i="76"/>
  <c r="U24" i="76" s="1"/>
  <c r="S11" i="76"/>
  <c r="Q24" i="76" s="1"/>
  <c r="O11" i="76"/>
  <c r="M24" i="76" s="1"/>
  <c r="AE20" i="75"/>
  <c r="AC33" i="75" s="1"/>
  <c r="AE18" i="75"/>
  <c r="AC31" i="75" s="1"/>
  <c r="AE17" i="75"/>
  <c r="AE16" i="75"/>
  <c r="AE15" i="75"/>
  <c r="AE14" i="75"/>
  <c r="AE13" i="75"/>
  <c r="AE12" i="75"/>
  <c r="AE11" i="75"/>
  <c r="AA20" i="75"/>
  <c r="Y33" i="75" s="1"/>
  <c r="AA18" i="75"/>
  <c r="Y31" i="75" s="1"/>
  <c r="AA17" i="75"/>
  <c r="AA16" i="75"/>
  <c r="AA15" i="75"/>
  <c r="AA14" i="75"/>
  <c r="AA13" i="75"/>
  <c r="AA12" i="75"/>
  <c r="AA11" i="75"/>
  <c r="W20" i="75"/>
  <c r="U33" i="75" s="1"/>
  <c r="W18" i="75"/>
  <c r="U31" i="75" s="1"/>
  <c r="W17" i="75"/>
  <c r="W16" i="75"/>
  <c r="W15" i="75"/>
  <c r="W14" i="75"/>
  <c r="W13" i="75"/>
  <c r="W12" i="75"/>
  <c r="W11" i="75"/>
  <c r="S11" i="75"/>
  <c r="S20" i="75"/>
  <c r="Q33" i="75" s="1"/>
  <c r="S18" i="75"/>
  <c r="Q31" i="75" s="1"/>
  <c r="S17" i="75"/>
  <c r="S16" i="75"/>
  <c r="S15" i="75"/>
  <c r="S14" i="75"/>
  <c r="S13" i="75"/>
  <c r="S12" i="75"/>
  <c r="O12" i="75"/>
  <c r="O20" i="75"/>
  <c r="M33" i="75" s="1"/>
  <c r="O18" i="75"/>
  <c r="M31" i="75" s="1"/>
  <c r="O17" i="75"/>
  <c r="O16" i="75"/>
  <c r="O15" i="75"/>
  <c r="O14" i="75"/>
  <c r="O13" i="75"/>
  <c r="O11" i="75"/>
  <c r="AG20" i="75"/>
  <c r="AG18" i="75"/>
  <c r="AG17" i="75"/>
  <c r="AC30" i="75"/>
  <c r="Y30" i="75"/>
  <c r="U30" i="75"/>
  <c r="Q30" i="75"/>
  <c r="M30" i="75"/>
  <c r="AG16" i="75"/>
  <c r="AC29" i="75"/>
  <c r="Y29" i="75"/>
  <c r="U29" i="75"/>
  <c r="Q29" i="75"/>
  <c r="M29" i="75"/>
  <c r="AG15" i="75"/>
  <c r="AC28" i="75"/>
  <c r="Y28" i="75"/>
  <c r="U28" i="75"/>
  <c r="Q28" i="75"/>
  <c r="M28" i="75"/>
  <c r="AG14" i="75"/>
  <c r="AC27" i="75"/>
  <c r="Y27" i="75"/>
  <c r="U27" i="75"/>
  <c r="Q27" i="75"/>
  <c r="M27" i="75"/>
  <c r="AG13" i="75"/>
  <c r="AC26" i="75"/>
  <c r="Y26" i="75"/>
  <c r="U26" i="75"/>
  <c r="Q26" i="75"/>
  <c r="M26" i="75"/>
  <c r="AG12" i="75"/>
  <c r="AC25" i="75"/>
  <c r="Y25" i="75"/>
  <c r="U25" i="75"/>
  <c r="Q25" i="75"/>
  <c r="M25" i="75"/>
  <c r="AG11" i="75"/>
  <c r="AC24" i="75"/>
  <c r="Y24" i="75"/>
  <c r="U24" i="75"/>
  <c r="Q24" i="75"/>
  <c r="M24" i="75"/>
  <c r="AI20" i="75" l="1"/>
  <c r="AG33" i="75" s="1"/>
  <c r="AI18" i="75"/>
  <c r="AG31" i="75" s="1"/>
  <c r="AI17" i="75"/>
  <c r="AG30" i="75" s="1"/>
  <c r="AI16" i="75"/>
  <c r="AG29" i="75" s="1"/>
  <c r="AI15" i="75"/>
  <c r="AG28" i="75" s="1"/>
  <c r="AI14" i="75"/>
  <c r="AG27" i="75" s="1"/>
  <c r="AI13" i="75"/>
  <c r="AG26" i="75" s="1"/>
  <c r="AI12" i="75"/>
  <c r="AG25" i="75" s="1"/>
  <c r="AI11" i="75"/>
  <c r="AG24" i="75" s="1"/>
  <c r="AG11" i="53" l="1"/>
  <c r="AG19" i="65" l="1"/>
  <c r="AI19" i="65" s="1"/>
  <c r="AE19" i="65"/>
  <c r="AA19" i="65"/>
  <c r="W19" i="65"/>
  <c r="S19" i="65"/>
  <c r="O19" i="65"/>
  <c r="AG18" i="65"/>
  <c r="AI18" i="65" s="1"/>
  <c r="AE18" i="65"/>
  <c r="AA18" i="65"/>
  <c r="W18" i="65"/>
  <c r="O18" i="65"/>
  <c r="AG16" i="65"/>
  <c r="AI16" i="65" s="1"/>
  <c r="AE16" i="65"/>
  <c r="AA16" i="65"/>
  <c r="W16" i="65"/>
  <c r="S16" i="65"/>
  <c r="O16" i="65"/>
  <c r="AG15" i="65"/>
  <c r="AI15" i="65" s="1"/>
  <c r="AE15" i="65"/>
  <c r="AA15" i="65"/>
  <c r="W15" i="65"/>
  <c r="S15" i="65"/>
  <c r="O15" i="65"/>
  <c r="AG14" i="65"/>
  <c r="AI14" i="65" s="1"/>
  <c r="AE14" i="65"/>
  <c r="AA14" i="65"/>
  <c r="W14" i="65"/>
  <c r="S14" i="65"/>
  <c r="O14" i="65"/>
  <c r="AG13" i="65"/>
  <c r="AE13" i="65"/>
  <c r="AA13" i="65"/>
  <c r="W13" i="65"/>
  <c r="S13" i="65"/>
  <c r="O13" i="65"/>
  <c r="AG12" i="65"/>
  <c r="AI12" i="65" s="1"/>
  <c r="AE12" i="65"/>
  <c r="AA12" i="65"/>
  <c r="W12" i="65"/>
  <c r="S12" i="65"/>
  <c r="O12" i="65"/>
  <c r="AG11" i="65"/>
  <c r="AI11" i="65" s="1"/>
  <c r="AE11" i="65"/>
  <c r="AA11" i="65"/>
  <c r="W11" i="65"/>
  <c r="S11" i="65"/>
  <c r="O11" i="65"/>
  <c r="AI12" i="62"/>
  <c r="AG24" i="62"/>
  <c r="AI24" i="62" s="1"/>
  <c r="AE24" i="62"/>
  <c r="AA24" i="62"/>
  <c r="W24" i="62"/>
  <c r="S24" i="62"/>
  <c r="O24" i="62"/>
  <c r="AG23" i="62"/>
  <c r="AI23" i="62" s="1"/>
  <c r="AE23" i="62"/>
  <c r="AA23" i="62"/>
  <c r="W23" i="62"/>
  <c r="S23" i="62"/>
  <c r="O23" i="62"/>
  <c r="AG22" i="62"/>
  <c r="AI22" i="62" s="1"/>
  <c r="AE22" i="62"/>
  <c r="AA22" i="62"/>
  <c r="W22" i="62"/>
  <c r="S22" i="62"/>
  <c r="O22" i="62"/>
  <c r="AG21" i="62"/>
  <c r="AI21" i="62" s="1"/>
  <c r="AE21" i="62"/>
  <c r="AA21" i="62"/>
  <c r="W21" i="62"/>
  <c r="S21" i="62"/>
  <c r="O21" i="62"/>
  <c r="AG20" i="62"/>
  <c r="AI20" i="62" s="1"/>
  <c r="AE20" i="62"/>
  <c r="AA20" i="62"/>
  <c r="W20" i="62"/>
  <c r="S20" i="62"/>
  <c r="O20" i="62"/>
  <c r="AG19" i="62"/>
  <c r="AI19" i="62" s="1"/>
  <c r="AE19" i="62"/>
  <c r="AA19" i="62"/>
  <c r="W19" i="62"/>
  <c r="S19" i="62"/>
  <c r="O19" i="62"/>
  <c r="AG18" i="62"/>
  <c r="AI18" i="62" s="1"/>
  <c r="AE18" i="62"/>
  <c r="AA18" i="62"/>
  <c r="W18" i="62"/>
  <c r="S18" i="62"/>
  <c r="O18" i="62"/>
  <c r="AG17" i="62"/>
  <c r="AI17" i="62" s="1"/>
  <c r="AE17" i="62"/>
  <c r="AA17" i="62"/>
  <c r="W17" i="62"/>
  <c r="S17" i="62"/>
  <c r="O17" i="62"/>
  <c r="AG16" i="62"/>
  <c r="AI16" i="62" s="1"/>
  <c r="AE16" i="62"/>
  <c r="AA16" i="62"/>
  <c r="W16" i="62"/>
  <c r="S16" i="62"/>
  <c r="O16" i="62"/>
  <c r="AG15" i="62"/>
  <c r="AI15" i="62" s="1"/>
  <c r="AE15" i="62"/>
  <c r="AA15" i="62"/>
  <c r="W15" i="62"/>
  <c r="S15" i="62"/>
  <c r="O15" i="62"/>
  <c r="AG14" i="62"/>
  <c r="AI14" i="62" s="1"/>
  <c r="AE14" i="62"/>
  <c r="AA14" i="62"/>
  <c r="W14" i="62"/>
  <c r="S14" i="62"/>
  <c r="O14" i="62"/>
  <c r="AG13" i="62"/>
  <c r="AI13" i="62" s="1"/>
  <c r="AE13" i="62"/>
  <c r="AA13" i="62"/>
  <c r="W13" i="62"/>
  <c r="S13" i="62"/>
  <c r="O13" i="62"/>
  <c r="AG12" i="62"/>
  <c r="AE12" i="62"/>
  <c r="AA12" i="62"/>
  <c r="W12" i="62"/>
  <c r="S12" i="62"/>
  <c r="O12" i="62"/>
  <c r="AG11" i="62"/>
  <c r="AI11" i="62" s="1"/>
  <c r="AE11" i="62"/>
  <c r="AA11" i="62"/>
  <c r="W11" i="62"/>
  <c r="S11" i="62"/>
  <c r="O11" i="62"/>
  <c r="AG17" i="61" l="1"/>
  <c r="AI17" i="61" s="1"/>
  <c r="AE17" i="61"/>
  <c r="AA17" i="61"/>
  <c r="W17" i="61"/>
  <c r="S17" i="61"/>
  <c r="O17" i="61"/>
  <c r="AG15" i="61"/>
  <c r="AI15" i="61" s="1"/>
  <c r="AE15" i="61"/>
  <c r="AA15" i="61"/>
  <c r="W15" i="61"/>
  <c r="S15" i="61"/>
  <c r="O15" i="61"/>
  <c r="AG14" i="61"/>
  <c r="AI14" i="61" s="1"/>
  <c r="AE14" i="61"/>
  <c r="AA14" i="61"/>
  <c r="W14" i="61"/>
  <c r="S14" i="61"/>
  <c r="O14" i="61"/>
  <c r="AG13" i="61"/>
  <c r="AI13" i="61" s="1"/>
  <c r="AE13" i="61"/>
  <c r="AA13" i="61"/>
  <c r="W13" i="61"/>
  <c r="S13" i="61"/>
  <c r="O13" i="61"/>
  <c r="AG12" i="61"/>
  <c r="AI12" i="61" s="1"/>
  <c r="AE12" i="61"/>
  <c r="AA12" i="61"/>
  <c r="W12" i="61"/>
  <c r="S12" i="61"/>
  <c r="O12" i="61"/>
  <c r="AG11" i="61"/>
  <c r="AI11" i="61" s="1"/>
  <c r="AE11" i="61"/>
  <c r="AA11" i="61"/>
  <c r="W11" i="61"/>
  <c r="S11" i="61"/>
  <c r="O11" i="61"/>
  <c r="AG18" i="54" l="1"/>
  <c r="AI18" i="54" s="1"/>
  <c r="AE18" i="54"/>
  <c r="AA18" i="54"/>
  <c r="W18" i="54"/>
  <c r="S18" i="54"/>
  <c r="O18" i="54"/>
  <c r="AG19" i="54"/>
  <c r="AI19" i="54" s="1"/>
  <c r="AE19" i="54"/>
  <c r="AA19" i="54"/>
  <c r="W19" i="54"/>
  <c r="S19" i="54"/>
  <c r="O19" i="54"/>
  <c r="AG17" i="54"/>
  <c r="AI17" i="54" s="1"/>
  <c r="AE17" i="54"/>
  <c r="AA17" i="54"/>
  <c r="W17" i="54"/>
  <c r="S17" i="54"/>
  <c r="O17" i="54"/>
  <c r="M34" i="54" s="1"/>
  <c r="AG16" i="54"/>
  <c r="AI16" i="54" s="1"/>
  <c r="AE16" i="54"/>
  <c r="AA16" i="54"/>
  <c r="W16" i="54"/>
  <c r="S16" i="54"/>
  <c r="O16" i="54"/>
  <c r="AG15" i="54"/>
  <c r="AI15" i="54" s="1"/>
  <c r="AE15" i="54"/>
  <c r="AA15" i="54"/>
  <c r="W15" i="54"/>
  <c r="S15" i="54"/>
  <c r="O15" i="54"/>
  <c r="AG14" i="54"/>
  <c r="AI14" i="54" s="1"/>
  <c r="AE14" i="54"/>
  <c r="AA14" i="54"/>
  <c r="W14" i="54"/>
  <c r="S14" i="54"/>
  <c r="O14" i="54"/>
  <c r="AG13" i="54"/>
  <c r="AI13" i="54" s="1"/>
  <c r="AE13" i="54"/>
  <c r="AA13" i="54"/>
  <c r="W13" i="54"/>
  <c r="S13" i="54"/>
  <c r="O13" i="54"/>
  <c r="AG12" i="54"/>
  <c r="AI12" i="54" s="1"/>
  <c r="AE12" i="54"/>
  <c r="AA12" i="54"/>
  <c r="W12" i="54"/>
  <c r="S12" i="54"/>
  <c r="O12" i="54"/>
  <c r="AG11" i="54"/>
  <c r="AI11" i="54" s="1"/>
  <c r="AE11" i="54"/>
  <c r="AA11" i="54"/>
  <c r="Y28" i="54" s="1"/>
  <c r="W11" i="54"/>
  <c r="S11" i="54"/>
  <c r="O11" i="54"/>
  <c r="AC25" i="53"/>
  <c r="M25" i="53"/>
  <c r="AG18" i="53"/>
  <c r="AI18" i="53" s="1"/>
  <c r="AE18" i="53"/>
  <c r="AA18" i="53"/>
  <c r="W18" i="53"/>
  <c r="S18" i="53"/>
  <c r="O18" i="53"/>
  <c r="AG17" i="53"/>
  <c r="AI17" i="53" s="1"/>
  <c r="AE17" i="53"/>
  <c r="AA17" i="53"/>
  <c r="W17" i="53"/>
  <c r="S17" i="53"/>
  <c r="O17" i="53"/>
  <c r="AG16" i="53"/>
  <c r="AI16" i="53" s="1"/>
  <c r="AE16" i="53"/>
  <c r="AA16" i="53"/>
  <c r="W16" i="53"/>
  <c r="S16" i="53"/>
  <c r="O16" i="53"/>
  <c r="AG15" i="53"/>
  <c r="AI15" i="53" s="1"/>
  <c r="AE15" i="53"/>
  <c r="AA15" i="53"/>
  <c r="W15" i="53"/>
  <c r="S15" i="53"/>
  <c r="O15" i="53"/>
  <c r="AG14" i="53"/>
  <c r="AI14" i="53" s="1"/>
  <c r="AE14" i="53"/>
  <c r="AA14" i="53"/>
  <c r="W14" i="53"/>
  <c r="S14" i="53"/>
  <c r="O14" i="53"/>
  <c r="AG13" i="53"/>
  <c r="AI13" i="53" s="1"/>
  <c r="AE13" i="53"/>
  <c r="AA13" i="53"/>
  <c r="W13" i="53"/>
  <c r="S13" i="53"/>
  <c r="O13" i="53"/>
  <c r="AG12" i="53"/>
  <c r="AI12" i="53" s="1"/>
  <c r="AE12" i="53"/>
  <c r="AA12" i="53"/>
  <c r="W12" i="53"/>
  <c r="S12" i="53"/>
  <c r="O12" i="53"/>
  <c r="AI11" i="53"/>
  <c r="AE11" i="53"/>
  <c r="AA11" i="53"/>
  <c r="W11" i="53"/>
  <c r="S11" i="53"/>
  <c r="O11" i="53"/>
  <c r="AG25" i="53"/>
  <c r="Y25" i="53"/>
  <c r="U25" i="53"/>
  <c r="Q25" i="53"/>
  <c r="M26" i="53"/>
  <c r="L19" i="48" l="1"/>
  <c r="K10" i="67" l="1"/>
  <c r="AC13" i="48" l="1"/>
  <c r="AE13" i="48"/>
  <c r="O16" i="61"/>
  <c r="AG17" i="65" l="1"/>
  <c r="AI17" i="65" s="1"/>
  <c r="AE17" i="65"/>
  <c r="AI13" i="65"/>
  <c r="AG16" i="61" l="1"/>
  <c r="Q22" i="73" l="1"/>
  <c r="O22" i="73"/>
  <c r="M22" i="73"/>
  <c r="K22" i="73"/>
  <c r="AC43" i="62" l="1"/>
  <c r="AC41" i="62"/>
  <c r="AC46" i="62"/>
  <c r="AC44" i="62"/>
  <c r="Y43" i="62"/>
  <c r="Y41" i="62"/>
  <c r="Y46" i="62"/>
  <c r="Y44" i="62"/>
  <c r="U43" i="62"/>
  <c r="U41" i="62"/>
  <c r="U46" i="62"/>
  <c r="U44" i="62"/>
  <c r="Q43" i="62"/>
  <c r="Q41" i="62"/>
  <c r="Q46" i="62"/>
  <c r="Q44" i="62"/>
  <c r="M43" i="62"/>
  <c r="M41" i="62"/>
  <c r="M46" i="62"/>
  <c r="M44" i="62"/>
  <c r="AG43" i="62"/>
  <c r="AG41" i="62"/>
  <c r="AG46" i="62"/>
  <c r="AG44" i="62" l="1"/>
  <c r="Y14" i="73"/>
  <c r="AA11" i="73" s="1"/>
  <c r="M29" i="73" s="1"/>
  <c r="U14" i="73"/>
  <c r="W12" i="73" s="1"/>
  <c r="O28" i="73" s="1"/>
  <c r="Q14" i="73"/>
  <c r="S13" i="73" s="1"/>
  <c r="Q27" i="73" s="1"/>
  <c r="M14" i="73"/>
  <c r="O12" i="73" s="1"/>
  <c r="O26" i="73" s="1"/>
  <c r="I14" i="73"/>
  <c r="K11" i="73" s="1"/>
  <c r="M25" i="73" s="1"/>
  <c r="AC13" i="73"/>
  <c r="AC12" i="73"/>
  <c r="AC11" i="73"/>
  <c r="AC10" i="73"/>
  <c r="K10" i="73" l="1"/>
  <c r="K25" i="73" s="1"/>
  <c r="AA10" i="73"/>
  <c r="K29" i="73" s="1"/>
  <c r="W13" i="73"/>
  <c r="Q28" i="73" s="1"/>
  <c r="O13" i="73"/>
  <c r="Q26" i="73" s="1"/>
  <c r="O11" i="73"/>
  <c r="M26" i="73" s="1"/>
  <c r="S12" i="73"/>
  <c r="O27" i="73" s="1"/>
  <c r="AC14" i="73"/>
  <c r="AE10" i="73" s="1"/>
  <c r="W10" i="73"/>
  <c r="W11" i="73"/>
  <c r="M28" i="73" s="1"/>
  <c r="O10" i="73"/>
  <c r="S11" i="73"/>
  <c r="M27" i="73" s="1"/>
  <c r="K13" i="73"/>
  <c r="Q25" i="73" s="1"/>
  <c r="AA13" i="73"/>
  <c r="Q29" i="73" s="1"/>
  <c r="K12" i="73"/>
  <c r="AA12" i="73"/>
  <c r="S10" i="73"/>
  <c r="AE11" i="73" l="1"/>
  <c r="M23" i="73" s="1"/>
  <c r="AE13" i="73"/>
  <c r="Q23" i="73" s="1"/>
  <c r="K23" i="73"/>
  <c r="S14" i="73"/>
  <c r="K27" i="73"/>
  <c r="AA14" i="73"/>
  <c r="O29" i="73"/>
  <c r="W14" i="73"/>
  <c r="K28" i="73"/>
  <c r="K14" i="73"/>
  <c r="O25" i="73"/>
  <c r="AE12" i="73"/>
  <c r="O23" i="73" s="1"/>
  <c r="O14" i="73"/>
  <c r="K26" i="73"/>
  <c r="AE14" i="73" l="1"/>
  <c r="AC34" i="65" l="1"/>
  <c r="AC27" i="65"/>
  <c r="Y34" i="65"/>
  <c r="Y27" i="65"/>
  <c r="U34" i="65"/>
  <c r="U27" i="65"/>
  <c r="Q34" i="65"/>
  <c r="Q27" i="65"/>
  <c r="M49" i="62" l="1"/>
  <c r="AC50" i="62"/>
  <c r="AC49" i="62"/>
  <c r="AC47" i="62"/>
  <c r="AC48" i="62"/>
  <c r="AC45" i="62"/>
  <c r="AC42" i="62"/>
  <c r="AC39" i="62"/>
  <c r="AC40" i="62"/>
  <c r="AC38" i="62"/>
  <c r="AC37" i="62"/>
  <c r="Y50" i="62"/>
  <c r="Y49" i="62"/>
  <c r="Y47" i="62"/>
  <c r="Y48" i="62"/>
  <c r="Y45" i="62"/>
  <c r="Y42" i="62"/>
  <c r="Y39" i="62"/>
  <c r="Y40" i="62"/>
  <c r="Y38" i="62"/>
  <c r="Y37" i="62"/>
  <c r="U50" i="62"/>
  <c r="U49" i="62"/>
  <c r="U47" i="62"/>
  <c r="U48" i="62"/>
  <c r="U45" i="62"/>
  <c r="U42" i="62"/>
  <c r="U39" i="62"/>
  <c r="U40" i="62"/>
  <c r="U38" i="62"/>
  <c r="U37" i="62"/>
  <c r="Q50" i="62"/>
  <c r="Q49" i="62"/>
  <c r="Q47" i="62"/>
  <c r="Q48" i="62"/>
  <c r="Q45" i="62"/>
  <c r="Q42" i="62"/>
  <c r="Q39" i="62"/>
  <c r="Q40" i="62"/>
  <c r="Q38" i="62"/>
  <c r="Q37" i="62"/>
  <c r="M50" i="62"/>
  <c r="M47" i="62"/>
  <c r="M48" i="62"/>
  <c r="M45" i="62"/>
  <c r="M42" i="62"/>
  <c r="M39" i="62"/>
  <c r="M40" i="62"/>
  <c r="M38" i="62"/>
  <c r="M37" i="62"/>
  <c r="AG38" i="62" l="1"/>
  <c r="AG45" i="62"/>
  <c r="M26" i="61"/>
  <c r="M24" i="61"/>
  <c r="M23" i="61"/>
  <c r="M28" i="54" l="1"/>
  <c r="AC10" i="67" l="1"/>
  <c r="AC12" i="48"/>
  <c r="Y12" i="67" l="1"/>
  <c r="AA10" i="67" s="1"/>
  <c r="U12" i="67"/>
  <c r="W10" i="67" s="1"/>
  <c r="Q12" i="67"/>
  <c r="S11" i="67" s="1"/>
  <c r="M12" i="67"/>
  <c r="O10" i="67" s="1"/>
  <c r="I12" i="67"/>
  <c r="K11" i="67" s="1"/>
  <c r="R20" i="67" s="1"/>
  <c r="AC11" i="67"/>
  <c r="AA11" i="67" l="1"/>
  <c r="R24" i="67" s="1"/>
  <c r="S10" i="67"/>
  <c r="L22" i="67" s="1"/>
  <c r="O11" i="67"/>
  <c r="R21" i="67" s="1"/>
  <c r="K12" i="67"/>
  <c r="L21" i="67"/>
  <c r="L23" i="67"/>
  <c r="W11" i="67"/>
  <c r="R23" i="67" s="1"/>
  <c r="AC12" i="67"/>
  <c r="AE10" i="67" s="1"/>
  <c r="L18" i="67" s="1"/>
  <c r="L24" i="67"/>
  <c r="R22" i="67"/>
  <c r="AE11" i="67" l="1"/>
  <c r="R18" i="67" s="1"/>
  <c r="O12" i="67"/>
  <c r="AA12" i="67"/>
  <c r="L20" i="67"/>
  <c r="S12" i="67"/>
  <c r="W12" i="67"/>
  <c r="AE12" i="67" l="1"/>
  <c r="AC33" i="65"/>
  <c r="AC31" i="65"/>
  <c r="AC28" i="65"/>
  <c r="AC29" i="65"/>
  <c r="AC30" i="65"/>
  <c r="AC26" i="65"/>
  <c r="AC32" i="65"/>
  <c r="Y33" i="65"/>
  <c r="Y31" i="65"/>
  <c r="Y28" i="65"/>
  <c r="Y29" i="65"/>
  <c r="Y30" i="65"/>
  <c r="Y26" i="65"/>
  <c r="Y32" i="65"/>
  <c r="U33" i="65"/>
  <c r="U31" i="65"/>
  <c r="U28" i="65"/>
  <c r="U29" i="65"/>
  <c r="U30" i="65"/>
  <c r="U26" i="65"/>
  <c r="U32" i="65"/>
  <c r="Q33" i="65"/>
  <c r="Q31" i="65"/>
  <c r="Q28" i="65"/>
  <c r="Q29" i="65"/>
  <c r="Q30" i="65"/>
  <c r="Q26" i="65"/>
  <c r="Q32" i="65"/>
  <c r="M34" i="65"/>
  <c r="M33" i="65"/>
  <c r="M31" i="65"/>
  <c r="M28" i="65"/>
  <c r="M27" i="65"/>
  <c r="M29" i="65"/>
  <c r="M30" i="65"/>
  <c r="M26" i="65"/>
  <c r="M32" i="65"/>
  <c r="AG34" i="65" l="1"/>
  <c r="AG28" i="65"/>
  <c r="AG26" i="65"/>
  <c r="AG31" i="65"/>
  <c r="AG29" i="65"/>
  <c r="AG30" i="65"/>
  <c r="AG27" i="65"/>
  <c r="AG33" i="65"/>
  <c r="AG39" i="62"/>
  <c r="AG48" i="62"/>
  <c r="AG49" i="62"/>
  <c r="AG37" i="62"/>
  <c r="AG40" i="62"/>
  <c r="AG42" i="62"/>
  <c r="AG47" i="62"/>
  <c r="AG50" i="62"/>
  <c r="AG32" i="65"/>
  <c r="AC29" i="61"/>
  <c r="AC28" i="61"/>
  <c r="AC27" i="61"/>
  <c r="AC24" i="61"/>
  <c r="AC23" i="61"/>
  <c r="AC26" i="61"/>
  <c r="Y29" i="61"/>
  <c r="Y28" i="61"/>
  <c r="Y27" i="61"/>
  <c r="Y24" i="61"/>
  <c r="Y23" i="61"/>
  <c r="Y26" i="61"/>
  <c r="U29" i="61"/>
  <c r="U28" i="61"/>
  <c r="U27" i="61"/>
  <c r="U24" i="61"/>
  <c r="U23" i="61"/>
  <c r="U26" i="61"/>
  <c r="Q29" i="61"/>
  <c r="Q28" i="61"/>
  <c r="Q27" i="61"/>
  <c r="Q24" i="61"/>
  <c r="Q23" i="61"/>
  <c r="Q26" i="61"/>
  <c r="M29" i="61"/>
  <c r="M28" i="61"/>
  <c r="M27" i="61"/>
  <c r="AC25" i="61"/>
  <c r="Y25" i="61"/>
  <c r="U25" i="61"/>
  <c r="Q25" i="61"/>
  <c r="M25" i="61"/>
  <c r="AG23" i="61"/>
  <c r="R17" i="60"/>
  <c r="L17" i="60"/>
  <c r="Y11" i="60"/>
  <c r="U11" i="60"/>
  <c r="Q11" i="60"/>
  <c r="M11" i="60"/>
  <c r="I11" i="60"/>
  <c r="AC10" i="60"/>
  <c r="AC9" i="60"/>
  <c r="AG29" i="61" l="1"/>
  <c r="AG24" i="61"/>
  <c r="AG25" i="61"/>
  <c r="AG27" i="61"/>
  <c r="AG26" i="61"/>
  <c r="AG28" i="61"/>
  <c r="O10" i="60"/>
  <c r="R21" i="60" s="1"/>
  <c r="O9" i="60"/>
  <c r="L21" i="60" s="1"/>
  <c r="W10" i="60"/>
  <c r="R23" i="60" s="1"/>
  <c r="W9" i="60"/>
  <c r="L23" i="60" s="1"/>
  <c r="S10" i="60"/>
  <c r="R22" i="60" s="1"/>
  <c r="S9" i="60"/>
  <c r="K10" i="60"/>
  <c r="R20" i="60" s="1"/>
  <c r="K9" i="60"/>
  <c r="L20" i="60" s="1"/>
  <c r="AA10" i="60"/>
  <c r="R24" i="60" s="1"/>
  <c r="AA9" i="60"/>
  <c r="L24" i="60" s="1"/>
  <c r="AC11" i="60"/>
  <c r="AE10" i="60" s="1"/>
  <c r="R18" i="60" s="1"/>
  <c r="AC32" i="54"/>
  <c r="AC33" i="54"/>
  <c r="AC29" i="54"/>
  <c r="AC34" i="54"/>
  <c r="AC30" i="54"/>
  <c r="AC31" i="54"/>
  <c r="Y32" i="54"/>
  <c r="Y33" i="54"/>
  <c r="Y29" i="54"/>
  <c r="Y34" i="54"/>
  <c r="Y30" i="54"/>
  <c r="Y31" i="54"/>
  <c r="U32" i="54"/>
  <c r="U33" i="54"/>
  <c r="U29" i="54"/>
  <c r="U34" i="54"/>
  <c r="U30" i="54"/>
  <c r="U31" i="54"/>
  <c r="Q32" i="54"/>
  <c r="Q33" i="54"/>
  <c r="Q29" i="54"/>
  <c r="Q34" i="54"/>
  <c r="Q30" i="54"/>
  <c r="Q31" i="54"/>
  <c r="M32" i="54"/>
  <c r="M33" i="54"/>
  <c r="M29" i="54"/>
  <c r="M30" i="54"/>
  <c r="M31" i="54"/>
  <c r="AC28" i="54"/>
  <c r="U28" i="54"/>
  <c r="Q28" i="54"/>
  <c r="AC32" i="53"/>
  <c r="AC29" i="53"/>
  <c r="AC30" i="53"/>
  <c r="AC27" i="53"/>
  <c r="AC26" i="53"/>
  <c r="AC31" i="53"/>
  <c r="AC28" i="53"/>
  <c r="Y32" i="53"/>
  <c r="Y29" i="53"/>
  <c r="Y30" i="53"/>
  <c r="Y27" i="53"/>
  <c r="Y26" i="53"/>
  <c r="Y31" i="53"/>
  <c r="Y28" i="53"/>
  <c r="U32" i="53"/>
  <c r="U29" i="53"/>
  <c r="U30" i="53"/>
  <c r="U27" i="53"/>
  <c r="U26" i="53"/>
  <c r="U31" i="53"/>
  <c r="U28" i="53"/>
  <c r="Q32" i="53"/>
  <c r="Q29" i="53"/>
  <c r="Q30" i="53"/>
  <c r="Q27" i="53"/>
  <c r="Q26" i="53"/>
  <c r="Q31" i="53"/>
  <c r="Q28" i="53"/>
  <c r="M32" i="53"/>
  <c r="M29" i="53"/>
  <c r="M30" i="53"/>
  <c r="M27" i="53"/>
  <c r="M31" i="53"/>
  <c r="M28" i="53"/>
  <c r="S11" i="60" l="1"/>
  <c r="L22" i="60"/>
  <c r="AE9" i="60"/>
  <c r="AG32" i="54"/>
  <c r="AG34" i="54"/>
  <c r="AG28" i="54"/>
  <c r="AG29" i="54"/>
  <c r="AG30" i="54"/>
  <c r="AG31" i="54"/>
  <c r="AG33" i="54"/>
  <c r="AG26" i="53"/>
  <c r="AG32" i="53"/>
  <c r="AG27" i="53"/>
  <c r="AG31" i="53"/>
  <c r="AG28" i="53"/>
  <c r="AG30" i="53"/>
  <c r="AG29" i="53"/>
  <c r="O11" i="60"/>
  <c r="W11" i="60"/>
  <c r="K11" i="60"/>
  <c r="AA11" i="60"/>
  <c r="M14" i="48"/>
  <c r="Y14" i="48"/>
  <c r="U14" i="48"/>
  <c r="Q14" i="48"/>
  <c r="I14" i="48"/>
  <c r="AE11" i="60" l="1"/>
  <c r="L18" i="60"/>
  <c r="W13" i="48"/>
  <c r="R24" i="48" s="1"/>
  <c r="W12" i="48"/>
  <c r="L24" i="48" s="1"/>
  <c r="S13" i="48"/>
  <c r="R23" i="48" s="1"/>
  <c r="S12" i="48"/>
  <c r="AA12" i="48"/>
  <c r="L25" i="48" s="1"/>
  <c r="AA13" i="48"/>
  <c r="K13" i="48"/>
  <c r="R21" i="48" s="1"/>
  <c r="K12" i="48"/>
  <c r="L21" i="48" s="1"/>
  <c r="O13" i="48"/>
  <c r="R22" i="48" s="1"/>
  <c r="O12" i="48"/>
  <c r="AC14" i="48"/>
  <c r="AE12" i="48" l="1"/>
  <c r="R19" i="48"/>
  <c r="W14" i="48"/>
  <c r="K14" i="48"/>
  <c r="S14" i="48"/>
  <c r="L23" i="48"/>
  <c r="AA14" i="48"/>
  <c r="R25" i="48"/>
  <c r="O14" i="48"/>
  <c r="L22" i="48"/>
  <c r="AE14" i="48" l="1"/>
</calcChain>
</file>

<file path=xl/sharedStrings.xml><?xml version="1.0" encoding="utf-8"?>
<sst xmlns="http://schemas.openxmlformats.org/spreadsheetml/2006/main" count="521" uniqueCount="301">
  <si>
    <t>合計</t>
    <rPh sb="0" eb="2">
      <t>ゴウケイ</t>
    </rPh>
    <phoneticPr fontId="18"/>
  </si>
  <si>
    <t>●全体の傾向</t>
    <rPh sb="1" eb="3">
      <t>ゼンタイ</t>
    </rPh>
    <rPh sb="4" eb="6">
      <t>ケイコウ</t>
    </rPh>
    <phoneticPr fontId="18"/>
  </si>
  <si>
    <t>知らない</t>
    <rPh sb="0" eb="1">
      <t>シ</t>
    </rPh>
    <phoneticPr fontId="18"/>
  </si>
  <si>
    <t>●年代別の傾向</t>
    <rPh sb="1" eb="4">
      <t>ネンダイベツ</t>
    </rPh>
    <rPh sb="5" eb="7">
      <t>ケイコウ</t>
    </rPh>
    <phoneticPr fontId="18"/>
  </si>
  <si>
    <t>どこに相談しましたか。（あてはまるものをすべて）</t>
    <phoneticPr fontId="18"/>
  </si>
  <si>
    <t>（複数回答）</t>
  </si>
  <si>
    <t>.</t>
    <phoneticPr fontId="18"/>
  </si>
  <si>
    <t>特に理由はない（複数選択不可）</t>
    <rPh sb="0" eb="1">
      <t>トク</t>
    </rPh>
    <rPh sb="2" eb="4">
      <t>リユウ</t>
    </rPh>
    <rPh sb="8" eb="10">
      <t>フクスウ</t>
    </rPh>
    <rPh sb="10" eb="12">
      <t>センタク</t>
    </rPh>
    <rPh sb="12" eb="14">
      <t>フカ</t>
    </rPh>
    <phoneticPr fontId="18"/>
  </si>
  <si>
    <t>何がきっかけか覚えていない（複数選択不可）</t>
    <rPh sb="0" eb="1">
      <t>ナニ</t>
    </rPh>
    <rPh sb="7" eb="8">
      <t>オボ</t>
    </rPh>
    <rPh sb="14" eb="16">
      <t>フクスウ</t>
    </rPh>
    <rPh sb="16" eb="18">
      <t>センタク</t>
    </rPh>
    <rPh sb="18" eb="20">
      <t>フカ</t>
    </rPh>
    <phoneticPr fontId="18"/>
  </si>
  <si>
    <t>【調査目的】</t>
    <rPh sb="1" eb="3">
      <t>チョウサ</t>
    </rPh>
    <rPh sb="3" eb="5">
      <t>モクテキ</t>
    </rPh>
    <phoneticPr fontId="18"/>
  </si>
  <si>
    <t>【実施期間】</t>
    <rPh sb="1" eb="3">
      <t>ジッシ</t>
    </rPh>
    <rPh sb="3" eb="5">
      <t>キカン</t>
    </rPh>
    <phoneticPr fontId="18"/>
  </si>
  <si>
    <t>【調査票】</t>
    <rPh sb="1" eb="4">
      <t>チョウサヒョウ</t>
    </rPh>
    <phoneticPr fontId="18"/>
  </si>
  <si>
    <t>　　また、複数回答の質問については、回答者数を母数に比率表示しています。</t>
    <rPh sb="5" eb="7">
      <t>フクスウ</t>
    </rPh>
    <rPh sb="7" eb="9">
      <t>カイトウ</t>
    </rPh>
    <rPh sb="10" eb="12">
      <t>シツモン</t>
    </rPh>
    <rPh sb="18" eb="20">
      <t>カイトウ</t>
    </rPh>
    <rPh sb="20" eb="21">
      <t>シャ</t>
    </rPh>
    <rPh sb="21" eb="22">
      <t>スウ</t>
    </rPh>
    <rPh sb="23" eb="25">
      <t>ボスウ</t>
    </rPh>
    <rPh sb="26" eb="28">
      <t>ヒリツ</t>
    </rPh>
    <rPh sb="28" eb="30">
      <t>ヒョウジ</t>
    </rPh>
    <phoneticPr fontId="18"/>
  </si>
  <si>
    <t>　　したがって、内訳の合計が全体の計に一致しないことがあります。</t>
    <phoneticPr fontId="18"/>
  </si>
  <si>
    <t>※数値（％）は、各実数を元に比率表示し、小数第2位を四捨五入しています。</t>
    <phoneticPr fontId="18"/>
  </si>
  <si>
    <t>【留意点】</t>
    <phoneticPr fontId="18"/>
  </si>
  <si>
    <t>どこにも相談しなかった</t>
    <rPh sb="4" eb="6">
      <t>ソウダン</t>
    </rPh>
    <phoneticPr fontId="18"/>
  </si>
  <si>
    <t>わからない</t>
    <phoneticPr fontId="18"/>
  </si>
  <si>
    <t>市役所市民相談室や天王寺サービスカウンター等でも予約相談を行っている</t>
    <rPh sb="3" eb="5">
      <t>シミン</t>
    </rPh>
    <rPh sb="5" eb="8">
      <t>ソウダンシツ</t>
    </rPh>
    <phoneticPr fontId="18"/>
  </si>
  <si>
    <t>クーリング・オフの方法等トラブル解決に必要な助言やあっせんを行っている</t>
    <phoneticPr fontId="18"/>
  </si>
  <si>
    <t>区の広報紙</t>
    <phoneticPr fontId="18"/>
  </si>
  <si>
    <t>自分で解決できると思うから</t>
    <phoneticPr fontId="18"/>
  </si>
  <si>
    <t>家族や知人のほうが頼りになると思うから</t>
    <phoneticPr fontId="18"/>
  </si>
  <si>
    <t>メーカー、販売店、警察、弁護士など他の専門機関のほうが頼りになると思うから</t>
    <phoneticPr fontId="18"/>
  </si>
  <si>
    <t>消費者センターに相談しても仕方がないと思うから</t>
    <phoneticPr fontId="18"/>
  </si>
  <si>
    <t>以前に消費者センターへ相談したが、対応に不満があったから</t>
    <rPh sb="0" eb="2">
      <t>イゼン</t>
    </rPh>
    <rPh sb="3" eb="6">
      <t>ショウヒシャ</t>
    </rPh>
    <rPh sb="11" eb="13">
      <t>ソウダン</t>
    </rPh>
    <rPh sb="17" eb="19">
      <t>タイオウ</t>
    </rPh>
    <rPh sb="20" eb="22">
      <t>フマン</t>
    </rPh>
    <phoneticPr fontId="18"/>
  </si>
  <si>
    <t>名前を知っている程度（複数選択不可）</t>
    <rPh sb="11" eb="13">
      <t>フクスウ</t>
    </rPh>
    <rPh sb="13" eb="15">
      <t>センタク</t>
    </rPh>
    <rPh sb="15" eb="17">
      <t>フカ</t>
    </rPh>
    <phoneticPr fontId="18"/>
  </si>
  <si>
    <t>思いますか。（あてはまるものを１つだけ）</t>
    <phoneticPr fontId="18"/>
  </si>
  <si>
    <t>相談した</t>
    <phoneticPr fontId="18"/>
  </si>
  <si>
    <t>どこにも相談しなかった理由は何ですか。（特にあてはまるものを３つまで）</t>
    <phoneticPr fontId="18"/>
  </si>
  <si>
    <t>大阪市消費者センターについてご存知のものは何ですか。（あてはまるものをすべて）</t>
    <phoneticPr fontId="18"/>
  </si>
  <si>
    <t>何をきっかけに大阪市消費者センターを知りましたか。（特にあてはまるもの３つまで）</t>
    <phoneticPr fontId="18"/>
  </si>
  <si>
    <t>あったことがある</t>
    <phoneticPr fontId="18"/>
  </si>
  <si>
    <t>あったことがない</t>
    <phoneticPr fontId="18"/>
  </si>
  <si>
    <t>あったことがない</t>
    <phoneticPr fontId="18"/>
  </si>
  <si>
    <t>相談した</t>
    <rPh sb="0" eb="2">
      <t>ソウダン</t>
    </rPh>
    <phoneticPr fontId="18"/>
  </si>
  <si>
    <t>どこにも相談しなかった</t>
    <phoneticPr fontId="18"/>
  </si>
  <si>
    <t>商品等の提供元であるメーカー等の事業者</t>
    <phoneticPr fontId="18"/>
  </si>
  <si>
    <t>家族や知人、同僚等の身近な人</t>
    <phoneticPr fontId="18"/>
  </si>
  <si>
    <t>警察</t>
    <phoneticPr fontId="18"/>
  </si>
  <si>
    <t>商品等の勧誘や販売を行うセールスマンや販売店、代理店等</t>
    <phoneticPr fontId="18"/>
  </si>
  <si>
    <t>弁護士や司法書士等の専門家</t>
    <phoneticPr fontId="18"/>
  </si>
  <si>
    <t>相談しても仕方ないと思った</t>
    <phoneticPr fontId="18"/>
  </si>
  <si>
    <t>どこに相談すればよいのか分からなかった</t>
    <phoneticPr fontId="18"/>
  </si>
  <si>
    <t>知っている</t>
    <rPh sb="0" eb="1">
      <t>シ</t>
    </rPh>
    <phoneticPr fontId="18"/>
  </si>
  <si>
    <t>チラシやポスターなど</t>
    <phoneticPr fontId="18"/>
  </si>
  <si>
    <t>大阪市のホームページ（大阪市消費者センターのホームページも含む）</t>
    <phoneticPr fontId="18"/>
  </si>
  <si>
    <t>家族や知人からの情報</t>
    <phoneticPr fontId="18"/>
  </si>
  <si>
    <t>そう思う</t>
    <phoneticPr fontId="18"/>
  </si>
  <si>
    <t>そう思わない</t>
    <phoneticPr fontId="18"/>
  </si>
  <si>
    <t>相談しようと思わない理由は何ですか。（特にあてはまるもの３つまで）</t>
    <phoneticPr fontId="18"/>
  </si>
  <si>
    <t>その被害について、どこかに相談しましたか。（あてはまるものを１つだけ）</t>
    <phoneticPr fontId="18"/>
  </si>
  <si>
    <t>地域等からの要請により、無料で講師を派遣して、消費者トラブル等について解説する講座を行っている</t>
    <rPh sb="30" eb="31">
      <t>トウ</t>
    </rPh>
    <phoneticPr fontId="18"/>
  </si>
  <si>
    <t>講座などで、消費者トラブルに関する注意喚起や消費者センターの周知を行っている</t>
    <phoneticPr fontId="18"/>
  </si>
  <si>
    <t>警察からの紹介</t>
  </si>
  <si>
    <t>警察からの紹介</t>
    <phoneticPr fontId="18"/>
  </si>
  <si>
    <t>弁護士や各種相談窓口からの紹介</t>
  </si>
  <si>
    <t>弁護士や各種相談窓口からの紹介</t>
    <phoneticPr fontId="18"/>
  </si>
  <si>
    <t>あったことがある</t>
    <phoneticPr fontId="18"/>
  </si>
  <si>
    <t>全体（500名）</t>
    <rPh sb="0" eb="2">
      <t>ゼンタイ</t>
    </rPh>
    <phoneticPr fontId="18"/>
  </si>
  <si>
    <t>29歳以下(100名）</t>
    <rPh sb="2" eb="5">
      <t>サイイカ</t>
    </rPh>
    <phoneticPr fontId="18"/>
  </si>
  <si>
    <t>30歳代（100名）</t>
    <rPh sb="2" eb="4">
      <t>サイダイ</t>
    </rPh>
    <phoneticPr fontId="18"/>
  </si>
  <si>
    <t>40歳代（100名）</t>
    <rPh sb="2" eb="4">
      <t>サイダイ</t>
    </rPh>
    <phoneticPr fontId="18"/>
  </si>
  <si>
    <t>50歳代（100名）</t>
    <rPh sb="2" eb="4">
      <t>サイダイ</t>
    </rPh>
    <phoneticPr fontId="18"/>
  </si>
  <si>
    <t>60歳以上（100名）</t>
    <rPh sb="2" eb="5">
      <t>サイイジョウ</t>
    </rPh>
    <phoneticPr fontId="18"/>
  </si>
  <si>
    <t>あなたは過去に、身に覚えのない請求が来たり、インターネットで商品を頼んだが届かなかったこと、突然の訪問や電話で勧誘されて</t>
    <phoneticPr fontId="18"/>
  </si>
  <si>
    <t>不必要な工事や購入の契約をしてしまったことなど、消費者トラブルにあったことがありますか。（あてはまるものを１つだけ）</t>
    <phoneticPr fontId="18"/>
  </si>
  <si>
    <t>その他</t>
    <rPh sb="2" eb="3">
      <t>タ</t>
    </rPh>
    <phoneticPr fontId="18"/>
  </si>
  <si>
    <t>29歳以下
(100名）</t>
    <rPh sb="2" eb="5">
      <t>サイイカ</t>
    </rPh>
    <rPh sb="10" eb="11">
      <t>メイ</t>
    </rPh>
    <phoneticPr fontId="18"/>
  </si>
  <si>
    <t>30歳代
（100名）</t>
    <rPh sb="2" eb="4">
      <t>サイダイ</t>
    </rPh>
    <rPh sb="9" eb="10">
      <t>メイ</t>
    </rPh>
    <phoneticPr fontId="18"/>
  </si>
  <si>
    <t>40歳代
（100名）</t>
    <rPh sb="2" eb="4">
      <t>サイダイ</t>
    </rPh>
    <rPh sb="9" eb="10">
      <t>メイ</t>
    </rPh>
    <phoneticPr fontId="18"/>
  </si>
  <si>
    <t>50歳代
（100名）</t>
    <rPh sb="2" eb="4">
      <t>サイダイ</t>
    </rPh>
    <rPh sb="9" eb="10">
      <t>メイ</t>
    </rPh>
    <phoneticPr fontId="18"/>
  </si>
  <si>
    <t>60歳以上
（100名）</t>
    <rPh sb="2" eb="5">
      <t>サイイジョウ</t>
    </rPh>
    <rPh sb="10" eb="11">
      <t>メイ</t>
    </rPh>
    <phoneticPr fontId="18"/>
  </si>
  <si>
    <t>自分は消費生活上のトラブルにあわないと思う（相談する必要がない）</t>
    <rPh sb="0" eb="2">
      <t>ジブン</t>
    </rPh>
    <rPh sb="3" eb="5">
      <t>ショウヒ</t>
    </rPh>
    <rPh sb="5" eb="7">
      <t>セイカツ</t>
    </rPh>
    <rPh sb="7" eb="8">
      <t>ジョウ</t>
    </rPh>
    <rPh sb="19" eb="20">
      <t>オモ</t>
    </rPh>
    <rPh sb="22" eb="24">
      <t>ソウダン</t>
    </rPh>
    <rPh sb="26" eb="28">
      <t>ヒツヨウ</t>
    </rPh>
    <phoneticPr fontId="18"/>
  </si>
  <si>
    <t>全体(500名)</t>
    <rPh sb="0" eb="2">
      <t>ゼンタイ</t>
    </rPh>
    <rPh sb="6" eb="7">
      <t>メイ</t>
    </rPh>
    <phoneticPr fontId="18"/>
  </si>
  <si>
    <t>大阪市市民局のフェイスブック・公式YouTubeチャンネル</t>
    <rPh sb="0" eb="3">
      <t>オオサカシ</t>
    </rPh>
    <rPh sb="3" eb="5">
      <t>シミン</t>
    </rPh>
    <rPh sb="5" eb="6">
      <t>キョク</t>
    </rPh>
    <rPh sb="15" eb="17">
      <t>コウシキ</t>
    </rPh>
    <phoneticPr fontId="18"/>
  </si>
  <si>
    <t>プロ野球・Jリーグの試合会場での大型ビジョン</t>
    <rPh sb="2" eb="4">
      <t>ヤキュウ</t>
    </rPh>
    <rPh sb="10" eb="12">
      <t>シアイ</t>
    </rPh>
    <rPh sb="12" eb="14">
      <t>カイジョウ</t>
    </rPh>
    <rPh sb="16" eb="18">
      <t>オオガタ</t>
    </rPh>
    <phoneticPr fontId="18"/>
  </si>
  <si>
    <t>回答者全体
（500名）</t>
    <rPh sb="0" eb="2">
      <t>カイトウ</t>
    </rPh>
    <rPh sb="2" eb="3">
      <t>シャ</t>
    </rPh>
    <rPh sb="3" eb="5">
      <t>ゼンタイ</t>
    </rPh>
    <rPh sb="10" eb="11">
      <t>メイ</t>
    </rPh>
    <phoneticPr fontId="18"/>
  </si>
  <si>
    <t>市区町村や消費者センター等行政機関の消費者窓口</t>
    <rPh sb="7" eb="8">
      <t>シャ</t>
    </rPh>
    <phoneticPr fontId="18"/>
  </si>
  <si>
    <t>【対象者】</t>
    <rPh sb="1" eb="4">
      <t>タイショウシャ</t>
    </rPh>
    <phoneticPr fontId="18"/>
  </si>
  <si>
    <t>年代別（18～29歳、30～39歳、40～49歳、50～59歳、60歳以上）各100名　計500名</t>
    <rPh sb="0" eb="3">
      <t>ネンダイベツ</t>
    </rPh>
    <rPh sb="9" eb="10">
      <t>サイ</t>
    </rPh>
    <rPh sb="16" eb="17">
      <t>サイ</t>
    </rPh>
    <rPh sb="23" eb="24">
      <t>サイ</t>
    </rPh>
    <rPh sb="30" eb="31">
      <t>サイ</t>
    </rPh>
    <rPh sb="34" eb="37">
      <t>サイイジョウ</t>
    </rPh>
    <rPh sb="38" eb="39">
      <t>カク</t>
    </rPh>
    <rPh sb="42" eb="43">
      <t>メイ</t>
    </rPh>
    <rPh sb="44" eb="45">
      <t>ケイ</t>
    </rPh>
    <rPh sb="48" eb="49">
      <t>メイ</t>
    </rPh>
    <phoneticPr fontId="18"/>
  </si>
  <si>
    <t>【調査手法】</t>
    <rPh sb="1" eb="3">
      <t>チョウサ</t>
    </rPh>
    <rPh sb="3" eb="5">
      <t>シュホウ</t>
    </rPh>
    <phoneticPr fontId="18"/>
  </si>
  <si>
    <t>【調査実施機関】</t>
    <rPh sb="1" eb="3">
      <t>チョウサ</t>
    </rPh>
    <rPh sb="3" eb="5">
      <t>ジッシ</t>
    </rPh>
    <rPh sb="5" eb="7">
      <t>キカン</t>
    </rPh>
    <phoneticPr fontId="18"/>
  </si>
  <si>
    <t>【回収状況】</t>
    <rPh sb="1" eb="3">
      <t>カイシュウ</t>
    </rPh>
    <rPh sb="3" eb="5">
      <t>ジョウキョウ</t>
    </rPh>
    <phoneticPr fontId="18"/>
  </si>
  <si>
    <t>回答数　500</t>
    <rPh sb="0" eb="2">
      <t>カイトウ</t>
    </rPh>
    <rPh sb="2" eb="3">
      <t>スウ</t>
    </rPh>
    <phoneticPr fontId="18"/>
  </si>
  <si>
    <t>　　</t>
    <phoneticPr fontId="18"/>
  </si>
  <si>
    <t>Ｑ１　消費者センターでは、商品の購入やサービスの提供の契約等に係る様々な消費生活上の問題について相談を受けているところですが、</t>
    <phoneticPr fontId="18"/>
  </si>
  <si>
    <t>Ｑ２　Ｑ１で「あったことがある」と回答された方におたずねします。</t>
    <phoneticPr fontId="18"/>
  </si>
  <si>
    <t>Q５　あなたは、大阪市消費者センターをご存知ですか。（あてはまるものを１つだけ）</t>
    <phoneticPr fontId="18"/>
  </si>
  <si>
    <t>Q８　あなたは今後、消費者トラブルにあったときや被害を受けたときに、相談先の一つとして大阪市消費者センターへ相談しようと</t>
    <phoneticPr fontId="18"/>
  </si>
  <si>
    <t>(トラブル事例：大阪市ＨＰ参照)(https://www.city.osaka.lg.jp/inet/page/0000003365.html)</t>
    <rPh sb="5" eb="7">
      <t>ジレイ</t>
    </rPh>
    <rPh sb="8" eb="11">
      <t>オオサカシ</t>
    </rPh>
    <rPh sb="13" eb="15">
      <t>サンショウ</t>
    </rPh>
    <phoneticPr fontId="18"/>
  </si>
  <si>
    <t>Q４　Q２で「どこにも相談しなかった」と回答された方におたずねします。</t>
    <phoneticPr fontId="18"/>
  </si>
  <si>
    <t>Q６　Q５で「知っている」と回答された方におたずねします。</t>
    <phoneticPr fontId="18"/>
  </si>
  <si>
    <t>Q７　Q５で「知っている」と回答された方におたずねします。</t>
    <phoneticPr fontId="18"/>
  </si>
  <si>
    <t>Q９　Q８で「そう思わない」と回答された方におたずねします。</t>
    <phoneticPr fontId="18"/>
  </si>
  <si>
    <t>・全年代を通じて「クーリング・オフの方法等トラブル解決に必要な助言やあっせんを行っている」が最も高くなっている。</t>
    <rPh sb="1" eb="2">
      <t>ゼン</t>
    </rPh>
    <rPh sb="2" eb="4">
      <t>ネンダイ</t>
    </rPh>
    <rPh sb="5" eb="6">
      <t>ツウ</t>
    </rPh>
    <rPh sb="46" eb="47">
      <t>モット</t>
    </rPh>
    <rPh sb="48" eb="49">
      <t>タカ</t>
    </rPh>
    <phoneticPr fontId="18"/>
  </si>
  <si>
    <t>40歳代（32名）</t>
    <rPh sb="2" eb="4">
      <t>サイダイ</t>
    </rPh>
    <rPh sb="7" eb="8">
      <t>メイ</t>
    </rPh>
    <phoneticPr fontId="18"/>
  </si>
  <si>
    <t>60歳以上
（5名）</t>
    <rPh sb="2" eb="5">
      <t>サイイジョウ</t>
    </rPh>
    <rPh sb="8" eb="9">
      <t>メイ</t>
    </rPh>
    <phoneticPr fontId="18"/>
  </si>
  <si>
    <t>30歳代（11名）</t>
    <rPh sb="2" eb="4">
      <t>サイダイ</t>
    </rPh>
    <rPh sb="7" eb="8">
      <t>メイ</t>
    </rPh>
    <phoneticPr fontId="18"/>
  </si>
  <si>
    <t>40歳代（6名）</t>
    <rPh sb="2" eb="4">
      <t>サイダイ</t>
    </rPh>
    <rPh sb="6" eb="7">
      <t>メイ</t>
    </rPh>
    <phoneticPr fontId="18"/>
  </si>
  <si>
    <t>60歳以上（5名）</t>
    <rPh sb="2" eb="5">
      <t>サイイジョウ</t>
    </rPh>
    <rPh sb="7" eb="8">
      <t>メイ</t>
    </rPh>
    <phoneticPr fontId="18"/>
  </si>
  <si>
    <t>　消費者行政の推進に向けた参考資料とするため、市民の皆様の消費者トラブルの実態や消費者センターの認知度などについてアンケートを実施しました。</t>
    <rPh sb="48" eb="51">
      <t>ニンチド</t>
    </rPh>
    <phoneticPr fontId="18"/>
  </si>
  <si>
    <t>民間調査会社に登録するインターネットモニターのうち、市内に居住する方（基準日は調査時点で外国籍住民を含む）</t>
    <rPh sb="0" eb="2">
      <t>ミンカン</t>
    </rPh>
    <rPh sb="2" eb="4">
      <t>チョウサ</t>
    </rPh>
    <rPh sb="4" eb="6">
      <t>カイシャ</t>
    </rPh>
    <rPh sb="7" eb="9">
      <t>トウロク</t>
    </rPh>
    <rPh sb="26" eb="28">
      <t>シナイ</t>
    </rPh>
    <rPh sb="29" eb="31">
      <t>キョジュウ</t>
    </rPh>
    <rPh sb="33" eb="34">
      <t>カタ</t>
    </rPh>
    <rPh sb="35" eb="38">
      <t>キジュンビ</t>
    </rPh>
    <rPh sb="39" eb="43">
      <t>チョウサジテン</t>
    </rPh>
    <rPh sb="44" eb="47">
      <t>ガイコクセキ</t>
    </rPh>
    <rPh sb="47" eb="49">
      <t>ジュウミン</t>
    </rPh>
    <rPh sb="50" eb="51">
      <t>フク</t>
    </rPh>
    <phoneticPr fontId="18"/>
  </si>
  <si>
    <t>※業務委託の受注者は、サンプル数が回収されるまでアンケート調査を行います。</t>
    <rPh sb="1" eb="5">
      <t>ギョウムイタク</t>
    </rPh>
    <rPh sb="6" eb="9">
      <t>ジュチュウシャ</t>
    </rPh>
    <rPh sb="15" eb="16">
      <t>スウ</t>
    </rPh>
    <rPh sb="17" eb="19">
      <t>カイシュウ</t>
    </rPh>
    <rPh sb="29" eb="31">
      <t>チョウサ</t>
    </rPh>
    <rPh sb="32" eb="33">
      <t>オコナ</t>
    </rPh>
    <phoneticPr fontId="18"/>
  </si>
  <si>
    <t>29歳以下
(32名）</t>
    <rPh sb="2" eb="5">
      <t>サイイカ</t>
    </rPh>
    <rPh sb="9" eb="10">
      <t>メイ</t>
    </rPh>
    <phoneticPr fontId="18"/>
  </si>
  <si>
    <t>50歳代
（7名）</t>
    <rPh sb="2" eb="4">
      <t>サイダイ</t>
    </rPh>
    <rPh sb="7" eb="8">
      <t>メイ</t>
    </rPh>
    <phoneticPr fontId="18"/>
  </si>
  <si>
    <t>回答者全体
(45名）</t>
    <rPh sb="0" eb="2">
      <t>カイトウ</t>
    </rPh>
    <rPh sb="2" eb="3">
      <t>シャ</t>
    </rPh>
    <rPh sb="3" eb="5">
      <t>ゼンタイ</t>
    </rPh>
    <rPh sb="9" eb="10">
      <t>メイ</t>
    </rPh>
    <phoneticPr fontId="18"/>
  </si>
  <si>
    <t>インターネットを利用したWebアンケート調査</t>
    <rPh sb="8" eb="10">
      <t>リヨウ</t>
    </rPh>
    <rPh sb="20" eb="22">
      <t>チョウサ</t>
    </rPh>
    <phoneticPr fontId="18"/>
  </si>
  <si>
    <t>・年代が高くなるほど消費者センターへ相談しようと思う傾向がある。</t>
    <rPh sb="1" eb="3">
      <t>ネンダイ</t>
    </rPh>
    <rPh sb="4" eb="5">
      <t>タカ</t>
    </rPh>
    <rPh sb="10" eb="13">
      <t>ショウヒシャ</t>
    </rPh>
    <rPh sb="18" eb="20">
      <t>ソウダン</t>
    </rPh>
    <rPh sb="24" eb="25">
      <t>オモ</t>
    </rPh>
    <rPh sb="26" eb="28">
      <t>ケイコウ</t>
    </rPh>
    <phoneticPr fontId="18"/>
  </si>
  <si>
    <t>Q３　Q２で「相談した」と回答された方におたずねします。</t>
    <phoneticPr fontId="18"/>
  </si>
  <si>
    <t>29歳以下
(28名）</t>
    <rPh sb="2" eb="5">
      <t>サイイカ</t>
    </rPh>
    <rPh sb="9" eb="10">
      <t>メイ</t>
    </rPh>
    <phoneticPr fontId="18"/>
  </si>
  <si>
    <t>30歳代
（16名）</t>
    <rPh sb="2" eb="4">
      <t>サイダイ</t>
    </rPh>
    <rPh sb="8" eb="9">
      <t>メイ</t>
    </rPh>
    <phoneticPr fontId="18"/>
  </si>
  <si>
    <t>40歳代
（11名）</t>
    <rPh sb="2" eb="4">
      <t>サイダイ</t>
    </rPh>
    <rPh sb="8" eb="9">
      <t>メイ</t>
    </rPh>
    <phoneticPr fontId="18"/>
  </si>
  <si>
    <t>50歳代
（16 名）</t>
    <rPh sb="2" eb="4">
      <t>サイダイ</t>
    </rPh>
    <rPh sb="9" eb="10">
      <t>メイ</t>
    </rPh>
    <phoneticPr fontId="18"/>
  </si>
  <si>
    <t>60歳以上
（12名）</t>
    <rPh sb="2" eb="5">
      <t>サイイジョウ</t>
    </rPh>
    <rPh sb="9" eb="10">
      <t>メイ</t>
    </rPh>
    <phoneticPr fontId="18"/>
  </si>
  <si>
    <t>回答者全体
（83名）</t>
    <rPh sb="0" eb="2">
      <t>カイトウ</t>
    </rPh>
    <rPh sb="2" eb="3">
      <t>シャ</t>
    </rPh>
    <rPh sb="3" eb="5">
      <t>ゼンタイ</t>
    </rPh>
    <rPh sb="9" eb="10">
      <t>メイ</t>
    </rPh>
    <phoneticPr fontId="18"/>
  </si>
  <si>
    <t>29歳以下(28名）</t>
    <rPh sb="2" eb="5">
      <t>サイイカ</t>
    </rPh>
    <rPh sb="8" eb="9">
      <t>メイ</t>
    </rPh>
    <phoneticPr fontId="18"/>
  </si>
  <si>
    <t>全体（83名）</t>
    <rPh sb="0" eb="2">
      <t>ゼンタイ</t>
    </rPh>
    <phoneticPr fontId="18"/>
  </si>
  <si>
    <t>30歳代（16名）</t>
    <rPh sb="2" eb="4">
      <t>サイダイ</t>
    </rPh>
    <phoneticPr fontId="18"/>
  </si>
  <si>
    <t>40歳代（11名）</t>
    <rPh sb="2" eb="4">
      <t>サイダイ</t>
    </rPh>
    <phoneticPr fontId="18"/>
  </si>
  <si>
    <t>50歳代（16名）</t>
    <rPh sb="2" eb="4">
      <t>サイダイ</t>
    </rPh>
    <phoneticPr fontId="18"/>
  </si>
  <si>
    <t>60歳以上（12名）</t>
    <rPh sb="2" eb="5">
      <t>サイイジョウ</t>
    </rPh>
    <phoneticPr fontId="18"/>
  </si>
  <si>
    <t>29歳以下
(14名）</t>
    <rPh sb="2" eb="5">
      <t>サイイカ</t>
    </rPh>
    <rPh sb="9" eb="10">
      <t>メイ</t>
    </rPh>
    <phoneticPr fontId="18"/>
  </si>
  <si>
    <t>30歳代
（11名）</t>
    <rPh sb="2" eb="4">
      <t>サイダイ</t>
    </rPh>
    <rPh sb="8" eb="9">
      <t>メイ</t>
    </rPh>
    <phoneticPr fontId="18"/>
  </si>
  <si>
    <t>40歳代
（5名）</t>
    <rPh sb="2" eb="4">
      <t>サイダイ</t>
    </rPh>
    <rPh sb="7" eb="8">
      <t>メイ</t>
    </rPh>
    <phoneticPr fontId="18"/>
  </si>
  <si>
    <t>50歳代
（9名）</t>
    <rPh sb="2" eb="4">
      <t>サイダイ</t>
    </rPh>
    <rPh sb="7" eb="8">
      <t>メイ</t>
    </rPh>
    <phoneticPr fontId="18"/>
  </si>
  <si>
    <t>60歳以上
（4名）</t>
    <rPh sb="2" eb="5">
      <t>サイイジョウ</t>
    </rPh>
    <rPh sb="8" eb="9">
      <t>メイ</t>
    </rPh>
    <phoneticPr fontId="18"/>
  </si>
  <si>
    <t>回答者全体
（43名）</t>
    <rPh sb="0" eb="2">
      <t>カイトウ</t>
    </rPh>
    <rPh sb="2" eb="3">
      <t>シャ</t>
    </rPh>
    <rPh sb="3" eb="5">
      <t>ゼンタイ</t>
    </rPh>
    <rPh sb="9" eb="10">
      <t>メイ</t>
    </rPh>
    <phoneticPr fontId="18"/>
  </si>
  <si>
    <t>29歳以下(14名）</t>
    <rPh sb="2" eb="5">
      <t>サイイカ</t>
    </rPh>
    <rPh sb="8" eb="9">
      <t>メイ</t>
    </rPh>
    <phoneticPr fontId="18"/>
  </si>
  <si>
    <t>40歳代（5名）</t>
    <rPh sb="2" eb="4">
      <t>サイダイ</t>
    </rPh>
    <rPh sb="6" eb="7">
      <t>メイ</t>
    </rPh>
    <phoneticPr fontId="18"/>
  </si>
  <si>
    <t>50歳代（9 名）</t>
    <rPh sb="2" eb="4">
      <t>サイダイ</t>
    </rPh>
    <rPh sb="7" eb="8">
      <t>メイ</t>
    </rPh>
    <phoneticPr fontId="18"/>
  </si>
  <si>
    <t>60歳以上（4名）</t>
    <rPh sb="2" eb="5">
      <t>サイイジョウ</t>
    </rPh>
    <rPh sb="7" eb="8">
      <t>メイ</t>
    </rPh>
    <phoneticPr fontId="18"/>
  </si>
  <si>
    <t>全体（43名）</t>
    <rPh sb="0" eb="2">
      <t>ゼンタイ</t>
    </rPh>
    <rPh sb="5" eb="6">
      <t>メイ</t>
    </rPh>
    <phoneticPr fontId="18"/>
  </si>
  <si>
    <t>30歳代
（5名）</t>
    <rPh sb="2" eb="4">
      <t>サイダイ</t>
    </rPh>
    <rPh sb="7" eb="8">
      <t>メイ</t>
    </rPh>
    <phoneticPr fontId="18"/>
  </si>
  <si>
    <t>40歳代
（6名）</t>
    <rPh sb="2" eb="4">
      <t>サイダイ</t>
    </rPh>
    <rPh sb="7" eb="8">
      <t>メイ</t>
    </rPh>
    <phoneticPr fontId="18"/>
  </si>
  <si>
    <t>60歳以上
（8名）</t>
    <rPh sb="2" eb="5">
      <t>サイイジョウ</t>
    </rPh>
    <rPh sb="8" eb="9">
      <t>メイ</t>
    </rPh>
    <phoneticPr fontId="18"/>
  </si>
  <si>
    <t>回答者全体
（40名）</t>
    <rPh sb="0" eb="2">
      <t>カイトウ</t>
    </rPh>
    <rPh sb="2" eb="3">
      <t>シャ</t>
    </rPh>
    <rPh sb="3" eb="5">
      <t>ゼンタイ</t>
    </rPh>
    <rPh sb="9" eb="10">
      <t>メイ</t>
    </rPh>
    <phoneticPr fontId="18"/>
  </si>
  <si>
    <t>相談するほどの被害ではなかった</t>
  </si>
  <si>
    <t>相談するほどの被害ではなかった</t>
    <phoneticPr fontId="18"/>
  </si>
  <si>
    <t>恥ずかしいので、誰にも言えなかった</t>
  </si>
  <si>
    <t>恥ずかしいので、誰にも言えなかった</t>
    <phoneticPr fontId="18"/>
  </si>
  <si>
    <t>相談せず自身で解決しようとした</t>
  </si>
  <si>
    <t>相談せず自身で解決しようとした</t>
    <phoneticPr fontId="18"/>
  </si>
  <si>
    <t>相談する適切な相手がいなかった</t>
  </si>
  <si>
    <t>相談する適切な相手がいなかった</t>
    <phoneticPr fontId="18"/>
  </si>
  <si>
    <t>自分にも責任があると思った</t>
  </si>
  <si>
    <t>自分にも責任があると思った</t>
    <phoneticPr fontId="18"/>
  </si>
  <si>
    <t>その他</t>
  </si>
  <si>
    <t>その他</t>
    <phoneticPr fontId="18"/>
  </si>
  <si>
    <t>特に理由はない（複数選択不可）</t>
    <rPh sb="8" eb="10">
      <t>フクスウ</t>
    </rPh>
    <rPh sb="10" eb="12">
      <t>センタク</t>
    </rPh>
    <rPh sb="12" eb="14">
      <t>フカ</t>
    </rPh>
    <phoneticPr fontId="18"/>
  </si>
  <si>
    <t>相談しても仕方ないと思った</t>
  </si>
  <si>
    <t>どこに相談すればよいのか分からなかった</t>
  </si>
  <si>
    <t>30歳代（5名）</t>
    <rPh sb="2" eb="4">
      <t>サイダイ</t>
    </rPh>
    <rPh sb="6" eb="7">
      <t>メイ</t>
    </rPh>
    <phoneticPr fontId="18"/>
  </si>
  <si>
    <t>50歳代（7名）</t>
    <rPh sb="2" eb="4">
      <t>サイダイ</t>
    </rPh>
    <rPh sb="6" eb="7">
      <t>メイ</t>
    </rPh>
    <phoneticPr fontId="18"/>
  </si>
  <si>
    <t>60歳以上（8名）</t>
    <rPh sb="2" eb="5">
      <t>サイイジョウ</t>
    </rPh>
    <rPh sb="7" eb="8">
      <t>メイ</t>
    </rPh>
    <phoneticPr fontId="18"/>
  </si>
  <si>
    <t>全体（40名）</t>
    <rPh sb="0" eb="2">
      <t>ゼンタイ</t>
    </rPh>
    <rPh sb="5" eb="6">
      <t>メイ</t>
    </rPh>
    <phoneticPr fontId="18"/>
  </si>
  <si>
    <t>30歳代
（36名）</t>
    <rPh sb="2" eb="4">
      <t>サイダイ</t>
    </rPh>
    <rPh sb="8" eb="9">
      <t>メイ</t>
    </rPh>
    <phoneticPr fontId="18"/>
  </si>
  <si>
    <t>40歳代
（32名）</t>
    <rPh sb="2" eb="4">
      <t>サイダイ</t>
    </rPh>
    <rPh sb="8" eb="9">
      <t>メイ</t>
    </rPh>
    <phoneticPr fontId="18"/>
  </si>
  <si>
    <t>50歳代
（38名）</t>
    <rPh sb="2" eb="4">
      <t>サイダイ</t>
    </rPh>
    <rPh sb="8" eb="9">
      <t>メイ</t>
    </rPh>
    <phoneticPr fontId="18"/>
  </si>
  <si>
    <t>60歳以上
（57名）</t>
    <rPh sb="2" eb="5">
      <t>サイイジョウ</t>
    </rPh>
    <rPh sb="9" eb="10">
      <t>メイ</t>
    </rPh>
    <phoneticPr fontId="18"/>
  </si>
  <si>
    <t>回答者全体
(195名）</t>
    <rPh sb="0" eb="2">
      <t>カイトウ</t>
    </rPh>
    <rPh sb="2" eb="3">
      <t>シャ</t>
    </rPh>
    <rPh sb="3" eb="5">
      <t>ゼンタイ</t>
    </rPh>
    <rPh sb="10" eb="11">
      <t>メイ</t>
    </rPh>
    <phoneticPr fontId="18"/>
  </si>
  <si>
    <t>日曜日・祝日・年末年始を除いて相談を受け付けている</t>
    <phoneticPr fontId="18"/>
  </si>
  <si>
    <t>29歳以下(32名）</t>
    <rPh sb="2" eb="5">
      <t>サイイカ</t>
    </rPh>
    <rPh sb="8" eb="9">
      <t>メイ</t>
    </rPh>
    <phoneticPr fontId="18"/>
  </si>
  <si>
    <t>30歳代（36名）</t>
    <rPh sb="2" eb="4">
      <t>サイダイ</t>
    </rPh>
    <rPh sb="7" eb="8">
      <t>メイ</t>
    </rPh>
    <phoneticPr fontId="18"/>
  </si>
  <si>
    <t>50歳代（38名）</t>
    <rPh sb="2" eb="4">
      <t>サイダイ</t>
    </rPh>
    <rPh sb="7" eb="8">
      <t>メイ</t>
    </rPh>
    <phoneticPr fontId="18"/>
  </si>
  <si>
    <t>60歳以上（57名）</t>
    <rPh sb="2" eb="5">
      <t>サイイジョウ</t>
    </rPh>
    <rPh sb="8" eb="9">
      <t>メイ</t>
    </rPh>
    <phoneticPr fontId="18"/>
  </si>
  <si>
    <t>全体(195名）</t>
    <rPh sb="0" eb="2">
      <t>ゼンタイ</t>
    </rPh>
    <rPh sb="6" eb="7">
      <t>メイ</t>
    </rPh>
    <phoneticPr fontId="18"/>
  </si>
  <si>
    <t>市役所・区役所設置のモニター</t>
  </si>
  <si>
    <t>市役所・区役所設置のモニター</t>
    <phoneticPr fontId="18"/>
  </si>
  <si>
    <t>生活情報誌「くらしすと」</t>
  </si>
  <si>
    <t>生活情報誌「くらしすと」</t>
    <phoneticPr fontId="18"/>
  </si>
  <si>
    <t>大阪市消費者センター主催の各種講座</t>
  </si>
  <si>
    <t>大阪市消費者センター主催の各種講座</t>
    <phoneticPr fontId="18"/>
  </si>
  <si>
    <t>大阪市市民局のフェイスブック・公式YouTubeチャンネル以外のSNS等</t>
  </si>
  <si>
    <t>大阪市市民局のフェイスブック・公式YouTubeチャンネル以外のSNS等</t>
    <phoneticPr fontId="18"/>
  </si>
  <si>
    <t>区の広報紙</t>
  </si>
  <si>
    <t>大阪市のホームページ（大阪市消費者センターのホームページも含む）</t>
  </si>
  <si>
    <t>チラシやポスターなど</t>
  </si>
  <si>
    <t>家族や知人からの情報</t>
  </si>
  <si>
    <t>30歳代
（10名）</t>
    <rPh sb="2" eb="4">
      <t>サイダイ</t>
    </rPh>
    <rPh sb="8" eb="9">
      <t>メイ</t>
    </rPh>
    <phoneticPr fontId="18"/>
  </si>
  <si>
    <t>50歳代
（5名）</t>
    <rPh sb="2" eb="4">
      <t>サイダイ</t>
    </rPh>
    <rPh sb="7" eb="8">
      <t>メイ</t>
    </rPh>
    <phoneticPr fontId="18"/>
  </si>
  <si>
    <t>消費者センターへ気軽に相談しにくいから</t>
  </si>
  <si>
    <t>消費者センターへ気軽に相談しにくいから</t>
    <phoneticPr fontId="18"/>
  </si>
  <si>
    <t>誰にも相談したくないから</t>
  </si>
  <si>
    <t>誰にも相談したくないから</t>
    <phoneticPr fontId="18"/>
  </si>
  <si>
    <t>30歳代（10名）</t>
    <rPh sb="2" eb="4">
      <t>サイダイ</t>
    </rPh>
    <rPh sb="7" eb="8">
      <t>メイ</t>
    </rPh>
    <phoneticPr fontId="18"/>
  </si>
  <si>
    <t>40歳代（11名）</t>
    <rPh sb="2" eb="4">
      <t>サイダイ</t>
    </rPh>
    <rPh sb="7" eb="8">
      <t>メイ</t>
    </rPh>
    <phoneticPr fontId="18"/>
  </si>
  <si>
    <t>50歳代（5名）</t>
    <rPh sb="2" eb="4">
      <t>サイダイ</t>
    </rPh>
    <rPh sb="6" eb="7">
      <t>メイ</t>
    </rPh>
    <phoneticPr fontId="18"/>
  </si>
  <si>
    <t>回答者全体(45名）</t>
    <rPh sb="0" eb="2">
      <t>カイトウ</t>
    </rPh>
    <rPh sb="2" eb="3">
      <t>シャ</t>
    </rPh>
    <rPh sb="3" eb="5">
      <t>ゼンタイ</t>
    </rPh>
    <rPh sb="8" eb="9">
      <t>メイ</t>
    </rPh>
    <phoneticPr fontId="18"/>
  </si>
  <si>
    <t>メーカー、販売店、警察、弁護士など他の専門機関のほうが頼りになると思うから</t>
  </si>
  <si>
    <t>消費者センターに相談しても仕方がないと思うから</t>
  </si>
  <si>
    <t>家族や知人のほうが頼りになると思うから</t>
  </si>
  <si>
    <t>自分で解決できると思うから</t>
  </si>
  <si>
    <t>株式会社マーケティング・コミュニケーションズ</t>
    <rPh sb="0" eb="2">
      <t>カブシキ</t>
    </rPh>
    <rPh sb="2" eb="4">
      <t>カイシャ</t>
    </rPh>
    <phoneticPr fontId="18"/>
  </si>
  <si>
    <t>消費者団体等</t>
    <rPh sb="0" eb="3">
      <t>ショウヒシャ</t>
    </rPh>
    <rPh sb="3" eb="5">
      <t>ダンタイ</t>
    </rPh>
    <rPh sb="5" eb="6">
      <t>ナド</t>
    </rPh>
    <phoneticPr fontId="18"/>
  </si>
  <si>
    <t>Q10消費者トラブルに遭わないために日頃実行しようと心がけていることは何ですか。（あてはまるものをすべて）</t>
    <phoneticPr fontId="18"/>
  </si>
  <si>
    <t>必要ないときはキッパリと断る</t>
  </si>
  <si>
    <t>うまい話には裏があると考え、安易にのらない</t>
  </si>
  <si>
    <t>本当に必要な契約（購入）かよく考える</t>
    <phoneticPr fontId="18"/>
  </si>
  <si>
    <t>あやしいサイトは見ない</t>
    <phoneticPr fontId="18"/>
  </si>
  <si>
    <t>迷ったときは、その場ですぐ決めないでよく考え、必要に応じ家族や友人に相談する</t>
    <phoneticPr fontId="18"/>
  </si>
  <si>
    <t>契約書や申込書の内容をよく確認してから契約する</t>
    <phoneticPr fontId="18"/>
  </si>
  <si>
    <t>クーリング・オフ制度などトラブルへの対処法をあらかじめ確認している</t>
    <phoneticPr fontId="18"/>
  </si>
  <si>
    <t>契約後であってもおかしいと思ったら、家族や友人等に相談する</t>
    <phoneticPr fontId="18"/>
  </si>
  <si>
    <t>何も心がけていない</t>
    <phoneticPr fontId="18"/>
  </si>
  <si>
    <t>自身の個人情報が第三者にわからないよう注意をしている</t>
    <phoneticPr fontId="18"/>
  </si>
  <si>
    <t>29歳以下(100名）</t>
    <rPh sb="2" eb="5">
      <t>サイイカ</t>
    </rPh>
    <rPh sb="9" eb="10">
      <t>メイ</t>
    </rPh>
    <phoneticPr fontId="18"/>
  </si>
  <si>
    <t>30歳代（100名）</t>
    <rPh sb="2" eb="4">
      <t>サイダイ</t>
    </rPh>
    <rPh sb="8" eb="9">
      <t>メイ</t>
    </rPh>
    <phoneticPr fontId="18"/>
  </si>
  <si>
    <t>40歳代（100名）</t>
    <rPh sb="2" eb="4">
      <t>サイダイ</t>
    </rPh>
    <rPh sb="8" eb="9">
      <t>メイ</t>
    </rPh>
    <phoneticPr fontId="18"/>
  </si>
  <si>
    <t>50歳代（100名）</t>
    <rPh sb="2" eb="4">
      <t>サイダイ</t>
    </rPh>
    <rPh sb="8" eb="9">
      <t>メイ</t>
    </rPh>
    <phoneticPr fontId="18"/>
  </si>
  <si>
    <t>60歳以上（100名）</t>
    <rPh sb="2" eb="5">
      <t>サイイジョウ</t>
    </rPh>
    <rPh sb="9" eb="10">
      <t>メイ</t>
    </rPh>
    <phoneticPr fontId="18"/>
  </si>
  <si>
    <t>全体（500名）</t>
    <rPh sb="0" eb="2">
      <t>ゼンタイ</t>
    </rPh>
    <rPh sb="6" eb="7">
      <t>メイ</t>
    </rPh>
    <phoneticPr fontId="18"/>
  </si>
  <si>
    <t>Q11消費者トラブルとして相談の多いもののうち、あなたが内容を知っているものはどれですか。（あてはまるものをすべて）</t>
    <phoneticPr fontId="18"/>
  </si>
  <si>
    <t>マルチ商法</t>
  </si>
  <si>
    <t>悪質な訪問販売</t>
    <rPh sb="0" eb="2">
      <t>アクシツ</t>
    </rPh>
    <rPh sb="3" eb="7">
      <t>ホウモンハンバイ</t>
    </rPh>
    <phoneticPr fontId="18"/>
  </si>
  <si>
    <t>点検商法</t>
    <rPh sb="0" eb="4">
      <t>テンケンショウホウ</t>
    </rPh>
    <phoneticPr fontId="18"/>
  </si>
  <si>
    <t>催眠商法</t>
    <rPh sb="0" eb="2">
      <t>サイミン</t>
    </rPh>
    <rPh sb="2" eb="4">
      <t>ショウホウ</t>
    </rPh>
    <phoneticPr fontId="18"/>
  </si>
  <si>
    <t>定期購入契約など悪質なインターネット通信販売</t>
    <phoneticPr fontId="18"/>
  </si>
  <si>
    <t>アポイントメント商法</t>
    <phoneticPr fontId="18"/>
  </si>
  <si>
    <t>展示会商法</t>
    <phoneticPr fontId="18"/>
  </si>
  <si>
    <t>情報商材による高額請求</t>
    <phoneticPr fontId="18"/>
  </si>
  <si>
    <t>過量販売</t>
    <phoneticPr fontId="18"/>
  </si>
  <si>
    <t>知っているものはない</t>
    <rPh sb="0" eb="1">
      <t>シ</t>
    </rPh>
    <phoneticPr fontId="18"/>
  </si>
  <si>
    <t>Q12消費者教育とは、消費者の自立を支援するために行われる消費生活に関する教育及びこれに準ずる啓発活動のことをいいます。</t>
    <phoneticPr fontId="18"/>
  </si>
  <si>
    <t>今後とも大阪市では、市民のみなさんが安心して消費生活を送るために、必要な知識、情報の提供等を通じた教育・啓発活動を行ってまいります。その際、どのような場所で行うことが重要であると思いますか。（あてはまるものを3つまで）</t>
    <phoneticPr fontId="18"/>
  </si>
  <si>
    <t>小学校・中学校</t>
    <rPh sb="0" eb="3">
      <t>ショウガッコウ</t>
    </rPh>
    <rPh sb="4" eb="7">
      <t>チュウガッコウ</t>
    </rPh>
    <phoneticPr fontId="18"/>
  </si>
  <si>
    <t>高校、大学、専門学校</t>
    <phoneticPr fontId="18"/>
  </si>
  <si>
    <t>家庭</t>
    <rPh sb="0" eb="2">
      <t>カテイ</t>
    </rPh>
    <phoneticPr fontId="18"/>
  </si>
  <si>
    <t>職場</t>
    <rPh sb="0" eb="2">
      <t>ショクバ</t>
    </rPh>
    <phoneticPr fontId="18"/>
  </si>
  <si>
    <t>Q13消費生活に関して学んでみたいテーマ、もしくは知りたいことは何ですか。（あてはまるものをすべて）</t>
    <phoneticPr fontId="18"/>
  </si>
  <si>
    <t>悪質商法などの手口とトラブルへの対処方法</t>
    <phoneticPr fontId="18"/>
  </si>
  <si>
    <t>消費生活に関する相談窓口の役割や利用方法</t>
    <phoneticPr fontId="18"/>
  </si>
  <si>
    <t>消費生活に関わりの深い法律、制度</t>
    <phoneticPr fontId="18"/>
  </si>
  <si>
    <t>商品・サービスの安全性やリコール情報</t>
    <phoneticPr fontId="18"/>
  </si>
  <si>
    <t>食品の安全性や食品表示制度</t>
    <phoneticPr fontId="18"/>
  </si>
  <si>
    <t>エシカル消費、環境に配慮した商品等の情報や省エネなどの実践方法、食品ロスの削減に関することなど</t>
    <phoneticPr fontId="18"/>
  </si>
  <si>
    <t>特にない</t>
    <rPh sb="0" eb="1">
      <t>トク</t>
    </rPh>
    <phoneticPr fontId="18"/>
  </si>
  <si>
    <t>駅の掲示板等への掲示</t>
    <phoneticPr fontId="18"/>
  </si>
  <si>
    <t>悪質商法などの手口とトラブルへの対処方法</t>
  </si>
  <si>
    <t>消費生活に関わりの深い法律、制度</t>
  </si>
  <si>
    <t>食品の安全性や食品表示制度</t>
  </si>
  <si>
    <t>Q14 市民のみなさんが教育・啓発活動を受けるため行政からの情報発信として、</t>
    <phoneticPr fontId="18"/>
  </si>
  <si>
    <t>あなたが効果的だと思う方法はどれですか。（あてはまるものを3つまで）</t>
    <phoneticPr fontId="18"/>
  </si>
  <si>
    <t>区役所、区民センター、図書館等公的施設等への掲示
※掲示：ポスター、チラシ、パンフレット</t>
    <phoneticPr fontId="18"/>
  </si>
  <si>
    <t>ソーシャルネットワーキングサービス（ＳＮＳ）</t>
    <phoneticPr fontId="18"/>
  </si>
  <si>
    <t>憩いの家等地域集会施設への掲示</t>
    <phoneticPr fontId="18"/>
  </si>
  <si>
    <t>町会など地域の掲示板等への掲示</t>
    <phoneticPr fontId="18"/>
  </si>
  <si>
    <t>区社会福祉協議会などの施設等への掲示</t>
    <phoneticPr fontId="18"/>
  </si>
  <si>
    <t>新聞、ラジオ、テレビなどの放送メディア</t>
    <phoneticPr fontId="18"/>
  </si>
  <si>
    <t>Q15</t>
    <phoneticPr fontId="18"/>
  </si>
  <si>
    <t>あなたが令和４年（2022年）中にネットショッピングで支出をした月額平均について教えてください。（おおよその金額で構いません）</t>
    <phoneticPr fontId="18"/>
  </si>
  <si>
    <t>ネットショッピングはしなかった</t>
    <phoneticPr fontId="18"/>
  </si>
  <si>
    <t>１万～３万円未満</t>
    <phoneticPr fontId="18"/>
  </si>
  <si>
    <t>１万円未満</t>
    <rPh sb="2" eb="3">
      <t>エン</t>
    </rPh>
    <rPh sb="3" eb="5">
      <t>ミマン</t>
    </rPh>
    <phoneticPr fontId="18"/>
  </si>
  <si>
    <t>３万円～５万円未満</t>
    <phoneticPr fontId="18"/>
  </si>
  <si>
    <t>５万円以上</t>
    <rPh sb="1" eb="5">
      <t>マンエンイジョウ</t>
    </rPh>
    <phoneticPr fontId="18"/>
  </si>
  <si>
    <t>年代が低くなるほど、「何も心がけていない」割合が大きい傾向がある。</t>
    <rPh sb="0" eb="2">
      <t>ネンダイ</t>
    </rPh>
    <rPh sb="3" eb="4">
      <t>ヒク</t>
    </rPh>
    <rPh sb="11" eb="12">
      <t>ナニ</t>
    </rPh>
    <rPh sb="13" eb="14">
      <t>ココロ</t>
    </rPh>
    <rPh sb="21" eb="23">
      <t>ワリアイ</t>
    </rPh>
    <rPh sb="24" eb="25">
      <t>オオ</t>
    </rPh>
    <rPh sb="27" eb="29">
      <t>ケイコウ</t>
    </rPh>
    <phoneticPr fontId="18"/>
  </si>
  <si>
    <t>「マルチ商法」が75.8％と最も高くなっており、次いで「悪質な訪問販売」が45.2％となっている。</t>
    <rPh sb="4" eb="6">
      <t>ショウホウ</t>
    </rPh>
    <rPh sb="14" eb="15">
      <t>モット</t>
    </rPh>
    <rPh sb="16" eb="17">
      <t>タカ</t>
    </rPh>
    <rPh sb="24" eb="25">
      <t>ツ</t>
    </rPh>
    <rPh sb="28" eb="30">
      <t>アクシツ</t>
    </rPh>
    <rPh sb="31" eb="35">
      <t>ホウモンハンバイ</t>
    </rPh>
    <phoneticPr fontId="18"/>
  </si>
  <si>
    <t>町会など地域</t>
    <rPh sb="0" eb="2">
      <t>チョウカイ</t>
    </rPh>
    <rPh sb="4" eb="6">
      <t>チイキ</t>
    </rPh>
    <phoneticPr fontId="18"/>
  </si>
  <si>
    <t>保育園・幼稚園</t>
    <rPh sb="0" eb="3">
      <t>ホイクエン</t>
    </rPh>
    <rPh sb="4" eb="7">
      <t>ヨウチエン</t>
    </rPh>
    <phoneticPr fontId="18"/>
  </si>
  <si>
    <t>「小学校・中学校」が48.0％と最も大きく、次いで「高校・大学・専門学校」が46.6％となっている。</t>
    <rPh sb="1" eb="4">
      <t>ショウガッコウ</t>
    </rPh>
    <rPh sb="5" eb="8">
      <t>チュウガッコウ</t>
    </rPh>
    <rPh sb="16" eb="17">
      <t>モット</t>
    </rPh>
    <rPh sb="18" eb="19">
      <t>オオ</t>
    </rPh>
    <rPh sb="22" eb="23">
      <t>ツ</t>
    </rPh>
    <rPh sb="26" eb="28">
      <t>コウコウ</t>
    </rPh>
    <rPh sb="29" eb="31">
      <t>ダイガク</t>
    </rPh>
    <rPh sb="32" eb="36">
      <t>センモンガッコウ</t>
    </rPh>
    <phoneticPr fontId="18"/>
  </si>
  <si>
    <t>30歳代では「職場」が高くなっている。また40歳代以上で「町会など地域」の割合が高くなる傾向がある。</t>
    <rPh sb="2" eb="4">
      <t>サイダイ</t>
    </rPh>
    <rPh sb="7" eb="9">
      <t>ショクバ</t>
    </rPh>
    <rPh sb="11" eb="12">
      <t>タカ</t>
    </rPh>
    <rPh sb="23" eb="25">
      <t>サイダイ</t>
    </rPh>
    <rPh sb="25" eb="27">
      <t>イジョウ</t>
    </rPh>
    <rPh sb="29" eb="31">
      <t>チョウカイ</t>
    </rPh>
    <rPh sb="33" eb="35">
      <t>チイキ</t>
    </rPh>
    <rPh sb="37" eb="39">
      <t>ワリアイ</t>
    </rPh>
    <rPh sb="40" eb="41">
      <t>タカ</t>
    </rPh>
    <rPh sb="44" eb="46">
      <t>ケイコウ</t>
    </rPh>
    <phoneticPr fontId="18"/>
  </si>
  <si>
    <t>消費生活に関する相談窓口の役割や利用方法</t>
    <phoneticPr fontId="18"/>
  </si>
  <si>
    <t>エシカル消費、環境に配慮した商品等の情報や省エネなどの実践方法、食品ロスの削減に関することなど</t>
    <phoneticPr fontId="18"/>
  </si>
  <si>
    <t>「１万円未満」が最も高く32.8％となっており、次いで「５万円以上」が20.2％となっている。</t>
    <rPh sb="2" eb="6">
      <t>マンエンミマン</t>
    </rPh>
    <rPh sb="8" eb="9">
      <t>モット</t>
    </rPh>
    <rPh sb="10" eb="11">
      <t>タカ</t>
    </rPh>
    <rPh sb="24" eb="25">
      <t>ツ</t>
    </rPh>
    <rPh sb="29" eb="33">
      <t>マンエンイジョウ</t>
    </rPh>
    <phoneticPr fontId="18"/>
  </si>
  <si>
    <t>全世代で「１万円未満」が高い傾向にある。</t>
    <rPh sb="0" eb="1">
      <t>ゼン</t>
    </rPh>
    <rPh sb="1" eb="3">
      <t>セダイ</t>
    </rPh>
    <rPh sb="6" eb="10">
      <t>マンエンミマン</t>
    </rPh>
    <rPh sb="12" eb="13">
      <t>タカ</t>
    </rPh>
    <rPh sb="14" eb="16">
      <t>ケイコウ</t>
    </rPh>
    <phoneticPr fontId="18"/>
  </si>
  <si>
    <t>・29歳以下では「あったことがある」が28.0％であり、年代別で最も高い。</t>
    <rPh sb="28" eb="31">
      <t>ネンダイベツ</t>
    </rPh>
    <rPh sb="32" eb="33">
      <t>モット</t>
    </rPh>
    <rPh sb="34" eb="35">
      <t>タカ</t>
    </rPh>
    <phoneticPr fontId="18"/>
  </si>
  <si>
    <t>・60歳以上では「どこにも相談しなかった」が66.7%であり、年代別で最も高い。</t>
    <rPh sb="13" eb="15">
      <t>ソウダン</t>
    </rPh>
    <rPh sb="31" eb="33">
      <t>ネンダイ</t>
    </rPh>
    <rPh sb="33" eb="34">
      <t>ベツ</t>
    </rPh>
    <rPh sb="35" eb="36">
      <t>モット</t>
    </rPh>
    <rPh sb="37" eb="38">
      <t>タカ</t>
    </rPh>
    <phoneticPr fontId="18"/>
  </si>
  <si>
    <t>・現役世代のうち、30歳代～50歳代は、「市区町村や消費者センター等行政機関の消費者窓口」が高い比率を示すが、29歳以下の年代では「警察」がもっとも高く、次いで「商品の提供元であるメーカー」、「家族や知人、同僚等の身近な人」となる。</t>
    <rPh sb="1" eb="3">
      <t>ゲンエキ</t>
    </rPh>
    <rPh sb="3" eb="5">
      <t>セダイ</t>
    </rPh>
    <rPh sb="11" eb="12">
      <t>サイ</t>
    </rPh>
    <rPh sb="12" eb="13">
      <t>ダイ</t>
    </rPh>
    <rPh sb="16" eb="17">
      <t>サイ</t>
    </rPh>
    <rPh sb="17" eb="18">
      <t>ダイ</t>
    </rPh>
    <rPh sb="46" eb="47">
      <t>タカ</t>
    </rPh>
    <rPh sb="48" eb="50">
      <t>ヒリツ</t>
    </rPh>
    <rPh sb="51" eb="52">
      <t>シメ</t>
    </rPh>
    <rPh sb="57" eb="58">
      <t>サイ</t>
    </rPh>
    <rPh sb="58" eb="60">
      <t>イカ</t>
    </rPh>
    <rPh sb="61" eb="63">
      <t>ネンダイ</t>
    </rPh>
    <rPh sb="66" eb="68">
      <t>ケイサツ</t>
    </rPh>
    <rPh sb="74" eb="75">
      <t>タカ</t>
    </rPh>
    <rPh sb="77" eb="78">
      <t>ツ</t>
    </rPh>
    <rPh sb="81" eb="83">
      <t>ショウヒン</t>
    </rPh>
    <rPh sb="84" eb="86">
      <t>テイキョウ</t>
    </rPh>
    <rPh sb="86" eb="87">
      <t>モト</t>
    </rPh>
    <rPh sb="97" eb="99">
      <t>カゾク</t>
    </rPh>
    <rPh sb="100" eb="102">
      <t>チジン</t>
    </rPh>
    <rPh sb="103" eb="105">
      <t>ドウリョウ</t>
    </rPh>
    <rPh sb="105" eb="106">
      <t>ナド</t>
    </rPh>
    <rPh sb="107" eb="109">
      <t>ミジカ</t>
    </rPh>
    <rPh sb="110" eb="111">
      <t>ヒト</t>
    </rPh>
    <phoneticPr fontId="18"/>
  </si>
  <si>
    <t>自身の個人情報が第三者にわからないよう注意をしている</t>
  </si>
  <si>
    <t>何も心がけていない</t>
  </si>
  <si>
    <t>「過量販売」を除いては、30歳代以下に比べ40歳代以上の方が、知っている割合が高くなる傾向がある。</t>
    <rPh sb="1" eb="2">
      <t>カ</t>
    </rPh>
    <rPh sb="2" eb="3">
      <t>リョウ</t>
    </rPh>
    <rPh sb="3" eb="5">
      <t>ハンバイ</t>
    </rPh>
    <rPh sb="7" eb="8">
      <t>ノゾ</t>
    </rPh>
    <rPh sb="14" eb="16">
      <t>サイダイ</t>
    </rPh>
    <rPh sb="16" eb="18">
      <t>イカ</t>
    </rPh>
    <rPh sb="19" eb="20">
      <t>クラ</t>
    </rPh>
    <rPh sb="23" eb="25">
      <t>サイダイ</t>
    </rPh>
    <rPh sb="25" eb="27">
      <t>イジョウ</t>
    </rPh>
    <rPh sb="28" eb="29">
      <t>ホウ</t>
    </rPh>
    <rPh sb="31" eb="32">
      <t>シ</t>
    </rPh>
    <rPh sb="36" eb="38">
      <t>ワリアイ</t>
    </rPh>
    <rPh sb="39" eb="40">
      <t>タカ</t>
    </rPh>
    <rPh sb="43" eb="45">
      <t>ケイコウ</t>
    </rPh>
    <phoneticPr fontId="18"/>
  </si>
  <si>
    <t>高校、大学、専門学校</t>
  </si>
  <si>
    <t>インターネットトラブル（通信販売関連・ゲーム等サービスの利用による課金など）に関する事</t>
    <phoneticPr fontId="18"/>
  </si>
  <si>
    <t>「悪質商法などの手口とトラブルへの対処方法」が37.8％と最も高く、次いで「インターネットトラブル（通信販売関連・ゲーム等サービスの利用による課金など）に関する事」が33.6％、「消費生活に関する相談窓口の役割や利用方法」が30.2％となっている。</t>
    <rPh sb="1" eb="3">
      <t>アクシツ</t>
    </rPh>
    <rPh sb="3" eb="5">
      <t>ショウホウ</t>
    </rPh>
    <rPh sb="8" eb="10">
      <t>テグチ</t>
    </rPh>
    <rPh sb="17" eb="19">
      <t>タイショ</t>
    </rPh>
    <rPh sb="19" eb="21">
      <t>ホウホウ</t>
    </rPh>
    <phoneticPr fontId="18"/>
  </si>
  <si>
    <t>商品・サービスの安全性やリコール情報</t>
    <phoneticPr fontId="18"/>
  </si>
  <si>
    <t>「商品・サービスの安全性やリコール情報」、「エシカル消費、環境に配慮した商品等の情報や省エネなどの実践方法、食品ロスの削減に関することなど」は、29歳以下がほかの年代に比べて高い傾向にある。</t>
    <rPh sb="74" eb="75">
      <t>サイ</t>
    </rPh>
    <rPh sb="75" eb="77">
      <t>イカ</t>
    </rPh>
    <phoneticPr fontId="18"/>
  </si>
  <si>
    <t>大阪市のホームページ</t>
    <rPh sb="0" eb="2">
      <t>オオサカ</t>
    </rPh>
    <rPh sb="2" eb="3">
      <t>シ</t>
    </rPh>
    <phoneticPr fontId="18"/>
  </si>
  <si>
    <t>区の広報誌</t>
    <phoneticPr fontId="18"/>
  </si>
  <si>
    <t>スーパーマーケット、コンビニエンスストア、
商店街等の掲示板等への掲示</t>
    <phoneticPr fontId="18"/>
  </si>
  <si>
    <t>区役所、区民センター、図書館等
公的施設等への掲示
※掲示：ポスター、チラシ、パンフレット</t>
    <phoneticPr fontId="18"/>
  </si>
  <si>
    <t>「スーパーマーケット、コンビニエンスストア、商店街等の掲示板等への掲示」が33.6％と最も高くなっており、次いで「区役所、区民センター、図書館等公的施設等への掲示（※掲示：ポスター、チラシ、パンフレット）」が31.2％となっている。</t>
    <rPh sb="43" eb="44">
      <t>モット</t>
    </rPh>
    <rPh sb="45" eb="46">
      <t>タカ</t>
    </rPh>
    <rPh sb="53" eb="54">
      <t>ツ</t>
    </rPh>
    <phoneticPr fontId="18"/>
  </si>
  <si>
    <t>スーパーマーケット、コンビニエンスストア、商店街等の掲示板等への掲示</t>
    <phoneticPr fontId="18"/>
  </si>
  <si>
    <t>すべての年代で「スーパーマーケット、コンビニエンスストア、商店街等の掲示板等への掲示」が高い傾向にあり、日常的な消費者行動と結びつく場においての情報発信が好まれていると窺える。</t>
    <rPh sb="4" eb="6">
      <t>ネンダイ</t>
    </rPh>
    <rPh sb="29" eb="32">
      <t>ショウテンガイ</t>
    </rPh>
    <rPh sb="32" eb="33">
      <t>トウ</t>
    </rPh>
    <rPh sb="34" eb="37">
      <t>ケイジバン</t>
    </rPh>
    <rPh sb="37" eb="38">
      <t>ナド</t>
    </rPh>
    <rPh sb="40" eb="42">
      <t>ケイジ</t>
    </rPh>
    <rPh sb="44" eb="45">
      <t>タカ</t>
    </rPh>
    <rPh sb="46" eb="48">
      <t>ケイコウ</t>
    </rPh>
    <rPh sb="52" eb="54">
      <t>ニチジョウ</t>
    </rPh>
    <rPh sb="54" eb="55">
      <t>テキ</t>
    </rPh>
    <rPh sb="56" eb="59">
      <t>ショウヒシャ</t>
    </rPh>
    <rPh sb="59" eb="61">
      <t>コウドウ</t>
    </rPh>
    <rPh sb="62" eb="63">
      <t>ムス</t>
    </rPh>
    <rPh sb="67" eb="69">
      <t>ジョウホウ</t>
    </rPh>
    <rPh sb="69" eb="71">
      <t>ハッシン</t>
    </rPh>
    <rPh sb="72" eb="73">
      <t>コノ</t>
    </rPh>
    <rPh sb="79" eb="80">
      <t>ウカガ</t>
    </rPh>
    <phoneticPr fontId="18"/>
  </si>
  <si>
    <t>調査票（データ添付）</t>
    <rPh sb="0" eb="3">
      <t>チョウサヒョウ</t>
    </rPh>
    <rPh sb="7" eb="9">
      <t>テンプ</t>
    </rPh>
    <phoneticPr fontId="18"/>
  </si>
  <si>
    <t>・消費者トラブルの被害の相談の有無については、「相談した」が51.8 %、「どこにも相談しなかった」が48.2%となっている。</t>
    <rPh sb="1" eb="4">
      <t>ショウヒシャ</t>
    </rPh>
    <rPh sb="9" eb="11">
      <t>ヒガイ</t>
    </rPh>
    <rPh sb="12" eb="14">
      <t>ソウダン</t>
    </rPh>
    <rPh sb="15" eb="17">
      <t>ウム</t>
    </rPh>
    <rPh sb="24" eb="26">
      <t>ソウダン</t>
    </rPh>
    <rPh sb="42" eb="44">
      <t>ソウダン</t>
    </rPh>
    <phoneticPr fontId="18"/>
  </si>
  <si>
    <t>・消費者トラブルにあった経験については、「あったことがある」が16.6%、「あったことがない」が83.4%となっている。</t>
    <rPh sb="1" eb="4">
      <t>ショウヒシャ</t>
    </rPh>
    <rPh sb="12" eb="14">
      <t>ケイケン</t>
    </rPh>
    <phoneticPr fontId="18"/>
  </si>
  <si>
    <t>・消費者トラブルの被害の相談先については、「市区町村や消費者センター等行政機関の消費者窓口」が48.8%と最も高く、次いで「家族や知人、同僚等の身近な人」が25.6％、「商品等の提供元であるメーカー等の事業者」及び「警察」が20.9％となっている。</t>
    <rPh sb="1" eb="4">
      <t>ショウヒシャ</t>
    </rPh>
    <rPh sb="9" eb="11">
      <t>ヒガイ</t>
    </rPh>
    <rPh sb="12" eb="14">
      <t>ソウダン</t>
    </rPh>
    <rPh sb="14" eb="15">
      <t>サキ</t>
    </rPh>
    <rPh sb="53" eb="54">
      <t>モット</t>
    </rPh>
    <rPh sb="55" eb="56">
      <t>タカ</t>
    </rPh>
    <rPh sb="58" eb="59">
      <t>ツ</t>
    </rPh>
    <rPh sb="62" eb="64">
      <t>カゾク</t>
    </rPh>
    <rPh sb="65" eb="67">
      <t>チジン</t>
    </rPh>
    <rPh sb="68" eb="70">
      <t>ドウリョウ</t>
    </rPh>
    <rPh sb="70" eb="71">
      <t>ナド</t>
    </rPh>
    <rPh sb="72" eb="74">
      <t>ミジカ</t>
    </rPh>
    <rPh sb="75" eb="76">
      <t>ヒト</t>
    </rPh>
    <rPh sb="105" eb="106">
      <t>オヨ</t>
    </rPh>
    <rPh sb="108" eb="110">
      <t>ケイサツ</t>
    </rPh>
    <phoneticPr fontId="18"/>
  </si>
  <si>
    <t>・消費者トラブルの被害についてどこにも相談しなかった理由は、「相談しても仕方ないと思った」が35.0％、「どこに相談すればよいのか分からなかった」及び「相談するほどの被害ではなかった」が22.5%となっている。</t>
    <rPh sb="73" eb="74">
      <t>オヨ</t>
    </rPh>
    <rPh sb="76" eb="78">
      <t>ソウダン</t>
    </rPh>
    <rPh sb="83" eb="85">
      <t>ヒガイ</t>
    </rPh>
    <phoneticPr fontId="18"/>
  </si>
  <si>
    <t>・30歳代の60.0％、60歳以上の50.0%が「相談しても仕方ないと思った」と回答している。</t>
    <rPh sb="3" eb="5">
      <t>サイダイ</t>
    </rPh>
    <rPh sb="14" eb="17">
      <t>サイイジョウ</t>
    </rPh>
    <rPh sb="40" eb="42">
      <t>カイトウ</t>
    </rPh>
    <phoneticPr fontId="18"/>
  </si>
  <si>
    <t>・大阪市消費者センターについて、「知っている」が39.0%、「知らない」が61.0%となっている。</t>
    <rPh sb="1" eb="4">
      <t>オオサカシ</t>
    </rPh>
    <rPh sb="4" eb="7">
      <t>ショウヒシャ</t>
    </rPh>
    <rPh sb="31" eb="32">
      <t>シ</t>
    </rPh>
    <phoneticPr fontId="18"/>
  </si>
  <si>
    <t>・40歳代以降は、年代が高くなるほど「知っている」が高くなる傾向がある。</t>
    <rPh sb="3" eb="5">
      <t>サイダイ</t>
    </rPh>
    <rPh sb="5" eb="7">
      <t>イコウ</t>
    </rPh>
    <rPh sb="9" eb="11">
      <t>ネンダイ</t>
    </rPh>
    <rPh sb="12" eb="13">
      <t>タカ</t>
    </rPh>
    <rPh sb="26" eb="27">
      <t>タカ</t>
    </rPh>
    <rPh sb="30" eb="32">
      <t>ケイコウ</t>
    </rPh>
    <phoneticPr fontId="18"/>
  </si>
  <si>
    <t>・消費者センターの事業内容の認知については、「クーリング・オフの方法等トラブル解決に必要な助言やあっせんを行っている」が60.0%と最も高くなっており、次に「市役所市民相談室や天王寺サービスカウンター等でも予約相談を行っている」が23.6%となっている。</t>
    <rPh sb="9" eb="11">
      <t>ジギョウ</t>
    </rPh>
    <rPh sb="11" eb="13">
      <t>ナイヨウ</t>
    </rPh>
    <rPh sb="14" eb="16">
      <t>ニンチ</t>
    </rPh>
    <rPh sb="68" eb="69">
      <t>タカ</t>
    </rPh>
    <rPh sb="76" eb="77">
      <t>ツ</t>
    </rPh>
    <phoneticPr fontId="18"/>
  </si>
  <si>
    <t>・消費者センターを知ったきっかけについては、「区の広報紙」が39.5%と最も高く、次いで「大阪市のホームページ（大阪市消費者センターのホームページも含む）」が29.7%、「チラシやポスターなど」が20.0%となっている。</t>
    <rPh sb="1" eb="4">
      <t>ショウヒシャ</t>
    </rPh>
    <rPh sb="9" eb="10">
      <t>シ</t>
    </rPh>
    <rPh sb="23" eb="24">
      <t>ク</t>
    </rPh>
    <rPh sb="25" eb="28">
      <t>コウホウシ</t>
    </rPh>
    <rPh sb="36" eb="37">
      <t>モット</t>
    </rPh>
    <rPh sb="38" eb="39">
      <t>タカ</t>
    </rPh>
    <rPh sb="41" eb="42">
      <t>ツ</t>
    </rPh>
    <phoneticPr fontId="18"/>
  </si>
  <si>
    <t>40歳代以降は、「区の広報紙」が高い傾向がある。</t>
    <rPh sb="2" eb="3">
      <t>サイ</t>
    </rPh>
    <rPh sb="3" eb="4">
      <t>ダイ</t>
    </rPh>
    <rPh sb="4" eb="6">
      <t>イコウ</t>
    </rPh>
    <rPh sb="9" eb="10">
      <t>ク</t>
    </rPh>
    <rPh sb="11" eb="14">
      <t>コウホウシ</t>
    </rPh>
    <rPh sb="16" eb="17">
      <t>タカ</t>
    </rPh>
    <rPh sb="18" eb="20">
      <t>ケイコウ</t>
    </rPh>
    <phoneticPr fontId="18"/>
  </si>
  <si>
    <t>「必要ないときはキッパリと断る」が54.4％と最も高くなっており、次いで「うまい話には裏があると考え、安易にのらない」が44.4％となっている。</t>
    <rPh sb="1" eb="3">
      <t>ヒツヨウ</t>
    </rPh>
    <rPh sb="19" eb="20">
      <t>モット</t>
    </rPh>
    <rPh sb="21" eb="22">
      <t>タカ</t>
    </rPh>
    <rPh sb="29" eb="30">
      <t>ツ</t>
    </rPh>
    <rPh sb="36" eb="37">
      <t>ハナシ</t>
    </rPh>
    <rPh sb="39" eb="40">
      <t>ウラ</t>
    </rPh>
    <rPh sb="44" eb="45">
      <t>カンガ</t>
    </rPh>
    <rPh sb="47" eb="49">
      <t>アンイ</t>
    </rPh>
    <phoneticPr fontId="18"/>
  </si>
  <si>
    <t>民間ネット調査「消費生活に関する意識調査について」（令和５年９月実施）の結果</t>
    <rPh sb="0" eb="2">
      <t>ミンカン</t>
    </rPh>
    <rPh sb="5" eb="7">
      <t>チョウサ</t>
    </rPh>
    <rPh sb="26" eb="28">
      <t>レイワ</t>
    </rPh>
    <rPh sb="29" eb="30">
      <t>ネン</t>
    </rPh>
    <rPh sb="31" eb="32">
      <t>ガツ</t>
    </rPh>
    <rPh sb="32" eb="34">
      <t>ジッシ</t>
    </rPh>
    <rPh sb="36" eb="38">
      <t>ケッカ</t>
    </rPh>
    <phoneticPr fontId="18"/>
  </si>
  <si>
    <t>・今後の大阪市消費者センターへの相談希望については、「そう思う」が46.8%、「そう思わない」が9.0%となっている。</t>
    <rPh sb="1" eb="3">
      <t>コンゴ</t>
    </rPh>
    <rPh sb="4" eb="7">
      <t>オオサカシ</t>
    </rPh>
    <rPh sb="7" eb="10">
      <t>ショウヒシャ</t>
    </rPh>
    <rPh sb="16" eb="18">
      <t>ソウダン</t>
    </rPh>
    <rPh sb="18" eb="20">
      <t>キボウ</t>
    </rPh>
    <rPh sb="29" eb="30">
      <t>オモ</t>
    </rPh>
    <rPh sb="42" eb="43">
      <t>オモ</t>
    </rPh>
    <phoneticPr fontId="18"/>
  </si>
  <si>
    <t>・大阪市消費者センターへ相談しない理由については、「メーカー、販売店、警察、弁護士など他の専門機関のほうが頼りになると思うから」が37.8%と最も高くなっており、次いで「消費者センターに相談しても仕方がないと思うから」が28.9%となっている。</t>
    <rPh sb="1" eb="4">
      <t>オオサカシ</t>
    </rPh>
    <rPh sb="12" eb="14">
      <t>ソウダン</t>
    </rPh>
    <rPh sb="17" eb="19">
      <t>リユウ</t>
    </rPh>
    <rPh sb="73" eb="74">
      <t>タカ</t>
    </rPh>
    <rPh sb="81" eb="82">
      <t>ツ</t>
    </rPh>
    <phoneticPr fontId="18"/>
  </si>
  <si>
    <t>令和５年９月21日（木曜日）～９月26日（火曜日）</t>
    <rPh sb="0" eb="2">
      <t>レイワ</t>
    </rPh>
    <rPh sb="3" eb="4">
      <t>ネン</t>
    </rPh>
    <rPh sb="5" eb="6">
      <t>ガツ</t>
    </rPh>
    <rPh sb="8" eb="9">
      <t>ニチ</t>
    </rPh>
    <rPh sb="10" eb="13">
      <t>モクヨウビ</t>
    </rPh>
    <rPh sb="16" eb="17">
      <t>ガツ</t>
    </rPh>
    <rPh sb="19" eb="20">
      <t>ニチ</t>
    </rPh>
    <rPh sb="21" eb="24">
      <t>カヨウビ</t>
    </rPh>
    <phoneticPr fontId="18"/>
  </si>
  <si>
    <t>・40歳代以下の年代では「メーカー、販売店、警察、弁護士など他の専門機関のほうが頼りになると思う」傾向がある。</t>
    <rPh sb="3" eb="4">
      <t>サイ</t>
    </rPh>
    <rPh sb="4" eb="5">
      <t>ダイ</t>
    </rPh>
    <rPh sb="5" eb="7">
      <t>イカ</t>
    </rPh>
    <rPh sb="8" eb="10">
      <t>ネンダイ</t>
    </rPh>
    <rPh sb="40" eb="41">
      <t>タヨ</t>
    </rPh>
    <rPh sb="46" eb="47">
      <t>オモ</t>
    </rPh>
    <rPh sb="49" eb="51">
      <t>ケイコウ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</si>
</sst>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5"/>
      <name val="HGS創英角ｺﾞｼｯｸUB"/>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theme="4" tint="0.79998168889431442"/>
      </patternFill>
    </fill>
  </fills>
  <borders count="4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bottom/>
      <diagonal/>
    </border>
    <border>
      <left/>
      <right/>
      <top style="thin">
        <color theme="4" tint="0.39997558519241921"/>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9" fontId="1" fillId="0" borderId="0" applyFont="0" applyFill="0" applyBorder="0" applyAlignment="0" applyProtection="0">
      <alignment vertical="center"/>
    </xf>
  </cellStyleXfs>
  <cellXfs count="147">
    <xf numFmtId="0" fontId="0" fillId="0" borderId="0" xfId="0">
      <alignment vertical="center"/>
    </xf>
    <xf numFmtId="176" fontId="0" fillId="0" borderId="0" xfId="0" applyNumberFormat="1" applyAlignment="1">
      <alignment horizontal="right" vertical="center"/>
    </xf>
    <xf numFmtId="0" fontId="19" fillId="0" borderId="0" xfId="0" applyFont="1">
      <alignment vertical="center"/>
    </xf>
    <xf numFmtId="176" fontId="0" fillId="0" borderId="0" xfId="0" applyNumberFormat="1">
      <alignment vertical="center"/>
    </xf>
    <xf numFmtId="176" fontId="0" fillId="0" borderId="0" xfId="42" applyNumberFormat="1" applyFont="1" applyBorder="1" applyAlignment="1">
      <alignment vertical="center"/>
    </xf>
    <xf numFmtId="176" fontId="0" fillId="0" borderId="0" xfId="42" applyNumberFormat="1" applyFont="1" applyBorder="1" applyAlignment="1">
      <alignment horizontal="right" vertical="center"/>
    </xf>
    <xf numFmtId="176" fontId="0" fillId="0" borderId="0" xfId="42" applyNumberFormat="1" applyFont="1">
      <alignment vertical="center"/>
    </xf>
    <xf numFmtId="0" fontId="0" fillId="0" borderId="0" xfId="0" applyAlignment="1">
      <alignment horizontal="left" vertical="center" wrapText="1"/>
    </xf>
    <xf numFmtId="0" fontId="20" fillId="0" borderId="0" xfId="0" applyFont="1">
      <alignment vertical="center"/>
    </xf>
    <xf numFmtId="0" fontId="0" fillId="0" borderId="10" xfId="0" applyBorder="1">
      <alignment vertical="center"/>
    </xf>
    <xf numFmtId="0" fontId="0" fillId="0" borderId="0" xfId="0" applyAlignment="1">
      <alignment horizontal="right" vertical="center"/>
    </xf>
    <xf numFmtId="0" fontId="0" fillId="35" borderId="0" xfId="0" applyFill="1">
      <alignment vertical="center"/>
    </xf>
    <xf numFmtId="0" fontId="0" fillId="0" borderId="16" xfId="0" applyBorder="1">
      <alignment vertical="center"/>
    </xf>
    <xf numFmtId="0" fontId="0" fillId="0" borderId="19" xfId="0" applyBorder="1">
      <alignment vertical="center"/>
    </xf>
    <xf numFmtId="0" fontId="0" fillId="0" borderId="17" xfId="0" applyBorder="1">
      <alignment vertical="center"/>
    </xf>
    <xf numFmtId="0" fontId="20" fillId="35" borderId="0" xfId="0" applyFont="1" applyFill="1">
      <alignment vertical="center"/>
    </xf>
    <xf numFmtId="0" fontId="14" fillId="0" borderId="0" xfId="0" applyFont="1">
      <alignment vertical="center"/>
    </xf>
    <xf numFmtId="0" fontId="21" fillId="0" borderId="0" xfId="0" applyFont="1">
      <alignment vertical="center"/>
    </xf>
    <xf numFmtId="0" fontId="14" fillId="0" borderId="18" xfId="0" applyFont="1" applyBorder="1">
      <alignment vertical="center"/>
    </xf>
    <xf numFmtId="0" fontId="21" fillId="0" borderId="0" xfId="0" applyFont="1" applyAlignment="1">
      <alignment horizontal="center" vertical="center"/>
    </xf>
    <xf numFmtId="0" fontId="21" fillId="0" borderId="0" xfId="0" applyFont="1" applyAlignment="1">
      <alignment horizontal="right" vertical="center"/>
    </xf>
    <xf numFmtId="176" fontId="21" fillId="0" borderId="0" xfId="0" applyNumberFormat="1" applyFont="1" applyAlignment="1">
      <alignment horizontal="right" vertical="center"/>
    </xf>
    <xf numFmtId="0" fontId="21" fillId="0" borderId="18" xfId="0" applyFont="1" applyBorder="1" applyAlignment="1">
      <alignment horizontal="right" vertical="center"/>
    </xf>
    <xf numFmtId="0" fontId="16" fillId="36" borderId="32" xfId="0" applyFont="1" applyFill="1" applyBorder="1">
      <alignment vertical="center"/>
    </xf>
    <xf numFmtId="0" fontId="20" fillId="0" borderId="0" xfId="0" applyFont="1" applyAlignment="1">
      <alignment horizontal="right" vertical="center"/>
    </xf>
    <xf numFmtId="0" fontId="20" fillId="35" borderId="0" xfId="0" applyFont="1" applyFill="1" applyAlignment="1">
      <alignment horizontal="left" vertical="center" wrapText="1"/>
    </xf>
    <xf numFmtId="0" fontId="0" fillId="0" borderId="0" xfId="0" applyAlignment="1">
      <alignment horizontal="center" vertical="center"/>
    </xf>
    <xf numFmtId="0" fontId="20" fillId="0" borderId="0" xfId="0" applyFont="1" applyAlignment="1">
      <alignment vertical="center" wrapText="1"/>
    </xf>
    <xf numFmtId="0" fontId="0" fillId="0" borderId="0" xfId="0" applyAlignment="1">
      <alignment horizontal="left" vertical="center"/>
    </xf>
    <xf numFmtId="0" fontId="0" fillId="0" borderId="0" xfId="0" applyAlignment="1">
      <alignment vertical="center" wrapText="1"/>
    </xf>
    <xf numFmtId="0" fontId="14" fillId="35" borderId="0" xfId="0" applyFont="1" applyFill="1">
      <alignment vertical="center"/>
    </xf>
    <xf numFmtId="0" fontId="21" fillId="35" borderId="0" xfId="0" applyFont="1" applyFill="1">
      <alignment vertical="center"/>
    </xf>
    <xf numFmtId="0" fontId="0" fillId="0" borderId="0" xfId="0" applyAlignment="1">
      <alignment horizontal="left" vertical="center" wrapText="1"/>
    </xf>
    <xf numFmtId="0" fontId="20" fillId="0" borderId="0" xfId="0" applyFont="1" applyBorder="1" applyAlignment="1">
      <alignment horizontal="left" vertical="center" wrapText="1"/>
    </xf>
    <xf numFmtId="0" fontId="20" fillId="0" borderId="0" xfId="0" applyFont="1" applyBorder="1" applyAlignment="1">
      <alignment horizontal="right" vertical="center"/>
    </xf>
    <xf numFmtId="0" fontId="0" fillId="0" borderId="0" xfId="0" applyAlignment="1">
      <alignment horizontal="left" vertical="center" wrapText="1"/>
    </xf>
    <xf numFmtId="0" fontId="22" fillId="35" borderId="0" xfId="0" applyFont="1" applyFill="1">
      <alignment vertical="center"/>
    </xf>
    <xf numFmtId="0" fontId="23" fillId="35" borderId="0" xfId="0" applyFont="1" applyFill="1">
      <alignment vertical="center"/>
    </xf>
    <xf numFmtId="0" fontId="22" fillId="0" borderId="0" xfId="0" applyFont="1">
      <alignment vertical="center"/>
    </xf>
    <xf numFmtId="0" fontId="22" fillId="0" borderId="0" xfId="0" applyFont="1" applyAlignment="1">
      <alignment horizontal="center" vertical="center" wrapText="1"/>
    </xf>
    <xf numFmtId="0" fontId="20"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10" xfId="0" applyBorder="1" applyAlignment="1">
      <alignment horizontal="center" vertical="center"/>
    </xf>
    <xf numFmtId="176" fontId="0" fillId="0" borderId="10" xfId="42" applyNumberFormat="1" applyFont="1" applyBorder="1" applyAlignment="1">
      <alignment horizontal="center" vertical="center"/>
    </xf>
    <xf numFmtId="176" fontId="0" fillId="0" borderId="31" xfId="42" applyNumberFormat="1" applyFont="1" applyBorder="1" applyAlignment="1">
      <alignment horizontal="center" vertical="center"/>
    </xf>
    <xf numFmtId="176" fontId="0" fillId="0" borderId="0" xfId="42" applyNumberFormat="1" applyFont="1" applyBorder="1" applyAlignment="1">
      <alignment horizontal="center" vertical="center"/>
    </xf>
    <xf numFmtId="0" fontId="0" fillId="0" borderId="31" xfId="0" applyBorder="1" applyAlignment="1">
      <alignment horizontal="center" vertical="center"/>
    </xf>
    <xf numFmtId="0" fontId="0" fillId="0" borderId="0" xfId="0" applyAlignment="1">
      <alignment horizontal="center" vertical="center"/>
    </xf>
    <xf numFmtId="0" fontId="20" fillId="0" borderId="21" xfId="0" applyFont="1" applyBorder="1" applyAlignment="1">
      <alignment horizontal="right" vertical="center"/>
    </xf>
    <xf numFmtId="176" fontId="20" fillId="33" borderId="21" xfId="42" applyNumberFormat="1" applyFont="1" applyFill="1" applyBorder="1" applyAlignment="1">
      <alignment horizontal="right" vertical="center"/>
    </xf>
    <xf numFmtId="0" fontId="20" fillId="0" borderId="12" xfId="0" applyFont="1" applyBorder="1" applyAlignment="1">
      <alignment horizontal="center" vertical="center"/>
    </xf>
    <xf numFmtId="0" fontId="20" fillId="0" borderId="26" xfId="0" applyFont="1" applyBorder="1" applyAlignment="1">
      <alignment horizontal="center" vertical="center"/>
    </xf>
    <xf numFmtId="0" fontId="20" fillId="0" borderId="30" xfId="0" applyFont="1" applyBorder="1" applyAlignment="1">
      <alignment horizontal="right" vertical="center"/>
    </xf>
    <xf numFmtId="0" fontId="20" fillId="0" borderId="12" xfId="0" applyFont="1" applyBorder="1" applyAlignment="1">
      <alignment horizontal="right" vertical="center"/>
    </xf>
    <xf numFmtId="176" fontId="20" fillId="33" borderId="12" xfId="42" applyNumberFormat="1" applyFont="1" applyFill="1" applyBorder="1" applyAlignment="1">
      <alignment horizontal="right" vertical="center"/>
    </xf>
    <xf numFmtId="0" fontId="20" fillId="0" borderId="21"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8" xfId="0" applyFont="1" applyBorder="1" applyAlignment="1">
      <alignment horizontal="right" vertical="center"/>
    </xf>
    <xf numFmtId="176" fontId="20" fillId="33" borderId="26" xfId="42" applyNumberFormat="1" applyFont="1" applyFill="1" applyBorder="1" applyAlignment="1">
      <alignment horizontal="right" vertical="center"/>
    </xf>
    <xf numFmtId="0" fontId="20" fillId="0" borderId="15"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13" xfId="0" applyFont="1" applyBorder="1" applyAlignment="1">
      <alignment horizontal="center" vertical="center" wrapText="1"/>
    </xf>
    <xf numFmtId="176" fontId="20" fillId="33" borderId="12" xfId="0" applyNumberFormat="1" applyFont="1" applyFill="1" applyBorder="1" applyAlignment="1">
      <alignment horizontal="right" vertical="center"/>
    </xf>
    <xf numFmtId="176" fontId="20" fillId="33" borderId="20" xfId="42" applyNumberFormat="1" applyFont="1" applyFill="1" applyBorder="1" applyAlignment="1">
      <alignment horizontal="right" vertical="center"/>
    </xf>
    <xf numFmtId="0" fontId="20" fillId="0" borderId="27" xfId="0" applyFont="1" applyBorder="1" applyAlignment="1">
      <alignment horizontal="right" vertical="center"/>
    </xf>
    <xf numFmtId="0" fontId="0" fillId="35" borderId="15" xfId="0" applyFill="1" applyBorder="1" applyAlignment="1">
      <alignment horizontal="center" vertical="center"/>
    </xf>
    <xf numFmtId="0" fontId="0" fillId="35" borderId="23" xfId="0" applyFill="1" applyBorder="1" applyAlignment="1">
      <alignment horizontal="center" vertical="center"/>
    </xf>
    <xf numFmtId="0" fontId="0" fillId="0" borderId="25" xfId="0" applyBorder="1" applyAlignment="1">
      <alignment horizontal="center" vertical="center" wrapText="1"/>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21" fillId="0" borderId="0" xfId="0" applyFont="1" applyAlignment="1">
      <alignment horizontal="center" vertical="center"/>
    </xf>
    <xf numFmtId="0" fontId="20" fillId="0" borderId="21" xfId="0" applyFont="1" applyBorder="1" applyAlignment="1">
      <alignment horizontal="center" vertical="center" shrinkToFit="1"/>
    </xf>
    <xf numFmtId="0" fontId="20" fillId="0" borderId="20" xfId="0" applyFont="1" applyBorder="1" applyAlignment="1">
      <alignment horizontal="center" vertical="center" shrinkToFit="1"/>
    </xf>
    <xf numFmtId="0" fontId="0" fillId="0" borderId="15" xfId="0" applyBorder="1" applyAlignment="1">
      <alignment horizontal="center" vertical="center"/>
    </xf>
    <xf numFmtId="0" fontId="0" fillId="0" borderId="23" xfId="0" applyBorder="1" applyAlignment="1">
      <alignment horizontal="center" vertical="center"/>
    </xf>
    <xf numFmtId="176" fontId="0" fillId="0" borderId="10" xfId="42" applyNumberFormat="1" applyFont="1" applyBorder="1" applyAlignment="1">
      <alignment horizontal="right" vertical="center"/>
    </xf>
    <xf numFmtId="0" fontId="20" fillId="0" borderId="16" xfId="0" applyFont="1" applyBorder="1" applyAlignment="1">
      <alignment horizontal="left" vertical="center" wrapText="1"/>
    </xf>
    <xf numFmtId="0" fontId="20" fillId="0" borderId="19" xfId="0" applyFont="1" applyBorder="1" applyAlignment="1">
      <alignment horizontal="left" vertical="center" wrapText="1"/>
    </xf>
    <xf numFmtId="0" fontId="20" fillId="0" borderId="22" xfId="0" applyFont="1" applyBorder="1" applyAlignment="1">
      <alignment horizontal="left" vertical="center" wrapText="1"/>
    </xf>
    <xf numFmtId="0" fontId="0" fillId="0" borderId="10" xfId="0" applyBorder="1" applyAlignment="1">
      <alignment horizontal="center" vertical="center" wrapText="1"/>
    </xf>
    <xf numFmtId="0" fontId="20" fillId="0" borderId="11" xfId="0" applyFont="1" applyBorder="1" applyAlignment="1">
      <alignment horizontal="left" vertical="center" wrapText="1"/>
    </xf>
    <xf numFmtId="0" fontId="20" fillId="0" borderId="14" xfId="0" applyFont="1" applyBorder="1" applyAlignment="1">
      <alignment horizontal="left" vertical="center" wrapText="1"/>
    </xf>
    <xf numFmtId="0" fontId="20" fillId="0" borderId="17" xfId="0" applyFont="1" applyBorder="1" applyAlignment="1">
      <alignment horizontal="right" vertical="center"/>
    </xf>
    <xf numFmtId="0" fontId="20" fillId="0" borderId="10" xfId="0" applyFont="1" applyBorder="1" applyAlignment="1">
      <alignment horizontal="right" vertical="center"/>
    </xf>
    <xf numFmtId="176" fontId="20" fillId="33" borderId="10" xfId="0" applyNumberFormat="1" applyFont="1" applyFill="1" applyBorder="1" applyAlignment="1">
      <alignment horizontal="right" vertical="center"/>
    </xf>
    <xf numFmtId="0" fontId="22" fillId="35" borderId="0" xfId="0" applyFont="1" applyFill="1" applyAlignment="1">
      <alignment horizontal="left" vertical="center" wrapText="1"/>
    </xf>
    <xf numFmtId="0" fontId="20" fillId="0" borderId="15"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wrapText="1"/>
    </xf>
    <xf numFmtId="0" fontId="22" fillId="35" borderId="0" xfId="0" applyFont="1" applyFill="1" applyAlignment="1">
      <alignment vertical="center" wrapText="1"/>
    </xf>
    <xf numFmtId="176" fontId="0" fillId="0" borderId="39" xfId="42" applyNumberFormat="1" applyFont="1" applyBorder="1" applyAlignment="1">
      <alignment horizontal="right" vertical="center"/>
    </xf>
    <xf numFmtId="176" fontId="0" fillId="0" borderId="19" xfId="42" applyNumberFormat="1" applyFont="1" applyBorder="1" applyAlignment="1">
      <alignment horizontal="right" vertical="center"/>
    </xf>
    <xf numFmtId="176" fontId="0" fillId="0" borderId="17" xfId="42" applyNumberFormat="1" applyFont="1" applyBorder="1" applyAlignment="1">
      <alignment horizontal="right" vertical="center"/>
    </xf>
    <xf numFmtId="0" fontId="0" fillId="0" borderId="24" xfId="0" applyBorder="1" applyAlignment="1">
      <alignment horizontal="center" vertical="center"/>
    </xf>
    <xf numFmtId="0" fontId="20" fillId="35" borderId="15" xfId="0" applyFont="1" applyFill="1" applyBorder="1" applyAlignment="1">
      <alignment horizontal="center" vertical="center"/>
    </xf>
    <xf numFmtId="0" fontId="20" fillId="35" borderId="23" xfId="0" applyFont="1" applyFill="1" applyBorder="1" applyAlignment="1">
      <alignment horizontal="center" vertical="center"/>
    </xf>
    <xf numFmtId="0" fontId="0" fillId="0" borderId="16" xfId="0" applyBorder="1" applyAlignment="1">
      <alignment horizontal="left" vertical="center" wrapText="1"/>
    </xf>
    <xf numFmtId="0" fontId="0" fillId="0" borderId="19" xfId="0" applyBorder="1" applyAlignment="1">
      <alignment horizontal="left" vertical="center" wrapText="1"/>
    </xf>
    <xf numFmtId="0" fontId="0" fillId="0" borderId="17" xfId="0" applyBorder="1" applyAlignment="1">
      <alignment horizontal="left" vertical="center" wrapText="1"/>
    </xf>
    <xf numFmtId="0" fontId="0" fillId="0" borderId="16" xfId="0" applyBorder="1" applyAlignment="1">
      <alignment horizontal="left" vertical="center"/>
    </xf>
    <xf numFmtId="0" fontId="0" fillId="0" borderId="19" xfId="0" applyBorder="1" applyAlignment="1">
      <alignment horizontal="left" vertical="center"/>
    </xf>
    <xf numFmtId="0" fontId="0" fillId="0" borderId="17" xfId="0" applyBorder="1" applyAlignment="1">
      <alignment horizontal="left" vertical="center"/>
    </xf>
    <xf numFmtId="0" fontId="0" fillId="0" borderId="0" xfId="0" applyAlignment="1">
      <alignment horizontal="center" vertical="center" wrapText="1"/>
    </xf>
    <xf numFmtId="0" fontId="20" fillId="0" borderId="10" xfId="0" applyFont="1" applyBorder="1" applyAlignment="1">
      <alignment horizontal="center" vertical="center" wrapText="1"/>
    </xf>
    <xf numFmtId="0" fontId="20" fillId="0" borderId="17" xfId="0" applyFont="1" applyBorder="1" applyAlignment="1">
      <alignment horizontal="left" vertical="center" wrapText="1"/>
    </xf>
    <xf numFmtId="0" fontId="21" fillId="0" borderId="15"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176" fontId="0" fillId="34" borderId="16" xfId="42" applyNumberFormat="1" applyFont="1" applyFill="1" applyBorder="1" applyAlignment="1">
      <alignment horizontal="right" vertical="center"/>
    </xf>
    <xf numFmtId="0" fontId="0" fillId="0" borderId="17" xfId="0" applyBorder="1" applyAlignment="1">
      <alignment horizontal="right" vertical="center"/>
    </xf>
    <xf numFmtId="176" fontId="0" fillId="0" borderId="16" xfId="42" applyNumberFormat="1" applyFont="1" applyBorder="1" applyAlignment="1">
      <alignment horizontal="right" vertical="center"/>
    </xf>
    <xf numFmtId="0" fontId="20" fillId="0" borderId="12" xfId="0" applyFont="1" applyBorder="1" applyAlignment="1">
      <alignment horizontal="center" vertical="center" shrinkToFit="1"/>
    </xf>
    <xf numFmtId="0" fontId="20" fillId="0" borderId="26" xfId="0" applyFont="1" applyBorder="1" applyAlignment="1">
      <alignment horizontal="center" vertical="center" shrinkToFit="1"/>
    </xf>
    <xf numFmtId="0" fontId="21" fillId="35" borderId="15" xfId="0" applyFont="1" applyFill="1" applyBorder="1" applyAlignment="1">
      <alignment horizontal="center" vertical="center"/>
    </xf>
    <xf numFmtId="0" fontId="21" fillId="35" borderId="23" xfId="0" applyFont="1" applyFill="1" applyBorder="1" applyAlignment="1">
      <alignment horizontal="center" vertical="center"/>
    </xf>
    <xf numFmtId="0" fontId="20" fillId="0" borderId="26" xfId="0" applyFont="1" applyBorder="1" applyAlignment="1">
      <alignment horizontal="right" vertical="center"/>
    </xf>
    <xf numFmtId="176" fontId="20" fillId="33" borderId="27" xfId="42" applyNumberFormat="1" applyFont="1" applyFill="1" applyBorder="1" applyAlignment="1">
      <alignment horizontal="right" vertical="center"/>
    </xf>
    <xf numFmtId="0" fontId="20" fillId="0" borderId="10"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29" xfId="0" applyFont="1" applyBorder="1" applyAlignment="1">
      <alignment horizontal="right" vertical="center"/>
    </xf>
    <xf numFmtId="176" fontId="20" fillId="33" borderId="10" xfId="42" applyNumberFormat="1" applyFont="1" applyFill="1" applyBorder="1" applyAlignment="1">
      <alignment horizontal="right" vertical="center"/>
    </xf>
    <xf numFmtId="0" fontId="20" fillId="0" borderId="16" xfId="0" applyFont="1" applyBorder="1" applyAlignment="1">
      <alignment horizontal="right" vertical="center"/>
    </xf>
    <xf numFmtId="176" fontId="20" fillId="33" borderId="16" xfId="42" applyNumberFormat="1" applyFont="1" applyFill="1" applyBorder="1" applyAlignment="1">
      <alignment horizontal="right" vertical="center"/>
    </xf>
    <xf numFmtId="176" fontId="20" fillId="33" borderId="17" xfId="42" applyNumberFormat="1" applyFont="1" applyFill="1" applyBorder="1" applyAlignment="1">
      <alignment horizontal="right" vertical="center"/>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38" xfId="0" applyFont="1" applyBorder="1" applyAlignment="1">
      <alignment horizontal="right" vertical="center"/>
    </xf>
    <xf numFmtId="0" fontId="20" fillId="0" borderId="36" xfId="0" applyFont="1" applyBorder="1" applyAlignment="1">
      <alignment horizontal="right" vertical="center"/>
    </xf>
    <xf numFmtId="176" fontId="20" fillId="33" borderId="36" xfId="42" applyNumberFormat="1" applyFont="1" applyFill="1" applyBorder="1" applyAlignment="1">
      <alignment horizontal="right" vertical="center"/>
    </xf>
    <xf numFmtId="176" fontId="20" fillId="33" borderId="37" xfId="42" applyNumberFormat="1" applyFont="1" applyFill="1" applyBorder="1" applyAlignment="1">
      <alignment horizontal="right" vertical="center"/>
    </xf>
    <xf numFmtId="0" fontId="20" fillId="0" borderId="33" xfId="0" applyFont="1" applyBorder="1" applyAlignment="1">
      <alignment horizontal="right"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176" fontId="0" fillId="34" borderId="17" xfId="42" applyNumberFormat="1" applyFont="1" applyFill="1" applyBorder="1" applyAlignment="1">
      <alignment horizontal="right" vertical="center"/>
    </xf>
    <xf numFmtId="0" fontId="20" fillId="0" borderId="17" xfId="0" applyFont="1" applyBorder="1" applyAlignment="1">
      <alignment horizontal="right" vertical="center" wrapText="1"/>
    </xf>
    <xf numFmtId="0" fontId="22" fillId="0" borderId="17" xfId="0" applyFont="1" applyBorder="1" applyAlignment="1">
      <alignment horizontal="right" vertical="center"/>
    </xf>
    <xf numFmtId="0" fontId="22" fillId="0" borderId="10" xfId="0" applyFont="1" applyBorder="1" applyAlignment="1">
      <alignment horizontal="right" vertical="center"/>
    </xf>
    <xf numFmtId="176" fontId="22" fillId="33" borderId="10" xfId="0" applyNumberFormat="1" applyFont="1" applyFill="1" applyBorder="1" applyAlignment="1">
      <alignment horizontal="right" vertical="center"/>
    </xf>
    <xf numFmtId="0" fontId="22" fillId="0" borderId="17" xfId="0" applyFont="1" applyBorder="1" applyAlignment="1">
      <alignment horizontal="right" vertical="center" wrapText="1"/>
    </xf>
    <xf numFmtId="0" fontId="20" fillId="0" borderId="39" xfId="0" applyFont="1" applyBorder="1" applyAlignment="1">
      <alignment horizontal="right" vertical="center"/>
    </xf>
    <xf numFmtId="0" fontId="20" fillId="0" borderId="39" xfId="0" applyFont="1" applyBorder="1" applyAlignment="1">
      <alignment horizontal="right" vertical="center" wrapText="1"/>
    </xf>
    <xf numFmtId="0" fontId="20" fillId="0" borderId="40" xfId="0" applyFont="1" applyBorder="1" applyAlignment="1">
      <alignment horizontal="left" vertical="center" wrapText="1"/>
    </xf>
    <xf numFmtId="0" fontId="20" fillId="0" borderId="18" xfId="0" applyFont="1" applyBorder="1" applyAlignment="1">
      <alignment horizontal="left" vertical="center" wrapText="1"/>
    </xf>
    <xf numFmtId="0" fontId="20" fillId="0" borderId="41" xfId="0" applyFont="1" applyBorder="1" applyAlignment="1">
      <alignment horizontal="lef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42" builtinId="5"/>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9" defaultPivotStyle="PivotStyleLight16"/>
  <colors>
    <mruColors>
      <color rgb="FFD99694"/>
      <color rgb="FFB7DEE8"/>
      <color rgb="FF4572A7"/>
      <color rgb="FF00B0F0"/>
      <color rgb="FF9BBB59"/>
      <color rgb="FF6FBDD1"/>
      <color rgb="FF31869B"/>
      <color rgb="FF4F81BD"/>
      <color rgb="FF000000"/>
      <color rgb="FF276A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1"/>
    <c:view3D>
      <c:rotX val="15"/>
      <c:rotY val="20"/>
      <c:rAngAx val="1"/>
    </c:view3D>
    <c:floor>
      <c:thickness val="0"/>
    </c:floor>
    <c:sideWall>
      <c:thickness val="0"/>
    </c:sideWall>
    <c:backWall>
      <c:thickness val="0"/>
    </c:backWall>
    <c:plotArea>
      <c:layout/>
      <c:bar3DChart>
        <c:barDir val="bar"/>
        <c:grouping val="percentStacked"/>
        <c:varyColors val="0"/>
        <c:ser>
          <c:idx val="0"/>
          <c:order val="0"/>
          <c:tx>
            <c:strRef>
              <c:f>'Q1'!$L$18</c:f>
              <c:strCache>
                <c:ptCount val="1"/>
                <c:pt idx="0">
                  <c:v>あったことがある</c:v>
                </c:pt>
              </c:strCache>
            </c:strRef>
          </c:tx>
          <c:invertIfNegative val="0"/>
          <c:dPt>
            <c:idx val="0"/>
            <c:invertIfNegative val="0"/>
            <c:bubble3D val="0"/>
            <c:spPr>
              <a:solidFill>
                <a:srgbClr val="4572A7"/>
              </a:solidFill>
            </c:spPr>
            <c:extLst>
              <c:ext xmlns:c16="http://schemas.microsoft.com/office/drawing/2014/chart" uri="{C3380CC4-5D6E-409C-BE32-E72D297353CC}">
                <c16:uniqueId val="{00000001-7315-4428-981E-715350792198}"/>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'Q1'!$F$19:$K$25</c:f>
              <c:strCache>
                <c:ptCount val="7"/>
                <c:pt idx="0">
                  <c:v>全体（500名）</c:v>
                </c:pt>
                <c:pt idx="2">
                  <c:v>29歳以下(100名）</c:v>
                </c:pt>
                <c:pt idx="3">
                  <c:v>30歳代（100名）</c:v>
                </c:pt>
                <c:pt idx="4">
                  <c:v>40歳代（100名）</c:v>
                </c:pt>
                <c:pt idx="5">
                  <c:v>50歳代（100名）</c:v>
                </c:pt>
                <c:pt idx="6">
                  <c:v>60歳以上（100名）</c:v>
                </c:pt>
              </c:strCache>
            </c:strRef>
          </c:cat>
          <c:val>
            <c:numRef>
              <c:f>'Q1'!$L$19:$L$25</c:f>
              <c:numCache>
                <c:formatCode>General</c:formatCode>
                <c:ptCount val="7"/>
                <c:pt idx="0" formatCode="0.0%">
                  <c:v>0.16600000000000001</c:v>
                </c:pt>
                <c:pt idx="2" formatCode="0.0%">
                  <c:v>0.28000000000000003</c:v>
                </c:pt>
                <c:pt idx="3" formatCode="0.0%">
                  <c:v>0.16</c:v>
                </c:pt>
                <c:pt idx="4" formatCode="0.0%">
                  <c:v>0.11</c:v>
                </c:pt>
                <c:pt idx="5" formatCode="0.0%">
                  <c:v>0.16</c:v>
                </c:pt>
                <c:pt idx="6" formatCode="0.0%">
                  <c:v>0.12</c:v>
                </c:pt>
              </c:numCache>
            </c:numRef>
          </c:val>
          <c:extLst>
            <c:ext xmlns:c16="http://schemas.microsoft.com/office/drawing/2014/chart" uri="{C3380CC4-5D6E-409C-BE32-E72D297353CC}">
              <c16:uniqueId val="{00000002-7315-4428-981E-715350792198}"/>
            </c:ext>
          </c:extLst>
        </c:ser>
        <c:ser>
          <c:idx val="6"/>
          <c:order val="1"/>
          <c:tx>
            <c:strRef>
              <c:f>'Q1'!$R$18</c:f>
              <c:strCache>
                <c:ptCount val="1"/>
                <c:pt idx="0">
                  <c:v>あったことがない</c:v>
                </c:pt>
              </c:strCache>
            </c:strRef>
          </c:tx>
          <c:spPr>
            <a:solidFill>
              <a:srgbClr val="D99694"/>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'Q1'!$F$19:$K$25</c:f>
              <c:strCache>
                <c:ptCount val="7"/>
                <c:pt idx="0">
                  <c:v>全体（500名）</c:v>
                </c:pt>
                <c:pt idx="2">
                  <c:v>29歳以下(100名）</c:v>
                </c:pt>
                <c:pt idx="3">
                  <c:v>30歳代（100名）</c:v>
                </c:pt>
                <c:pt idx="4">
                  <c:v>40歳代（100名）</c:v>
                </c:pt>
                <c:pt idx="5">
                  <c:v>50歳代（100名）</c:v>
                </c:pt>
                <c:pt idx="6">
                  <c:v>60歳以上（100名）</c:v>
                </c:pt>
              </c:strCache>
            </c:strRef>
          </c:cat>
          <c:val>
            <c:numRef>
              <c:f>'Q1'!$R$19:$R$25</c:f>
              <c:numCache>
                <c:formatCode>General</c:formatCode>
                <c:ptCount val="7"/>
                <c:pt idx="0" formatCode="0.0%">
                  <c:v>0.83399999999999996</c:v>
                </c:pt>
                <c:pt idx="2" formatCode="0.0%">
                  <c:v>0.72</c:v>
                </c:pt>
                <c:pt idx="3" formatCode="0.0%">
                  <c:v>0.84</c:v>
                </c:pt>
                <c:pt idx="4" formatCode="0.0%">
                  <c:v>0.89</c:v>
                </c:pt>
                <c:pt idx="5" formatCode="0.0%">
                  <c:v>0.84</c:v>
                </c:pt>
                <c:pt idx="6" formatCode="0.0%">
                  <c:v>0.88</c:v>
                </c:pt>
              </c:numCache>
            </c:numRef>
          </c:val>
          <c:extLst>
            <c:ext xmlns:c16="http://schemas.microsoft.com/office/drawing/2014/chart" uri="{C3380CC4-5D6E-409C-BE32-E72D297353CC}">
              <c16:uniqueId val="{00000003-7315-4428-981E-715350792198}"/>
            </c:ext>
          </c:extLst>
        </c:ser>
        <c:dLbls>
          <c:showLegendKey val="0"/>
          <c:showVal val="0"/>
          <c:showCatName val="0"/>
          <c:showSerName val="0"/>
          <c:showPercent val="0"/>
          <c:showBubbleSize val="0"/>
        </c:dLbls>
        <c:gapWidth val="75"/>
        <c:shape val="box"/>
        <c:axId val="350305400"/>
        <c:axId val="350310496"/>
        <c:axId val="0"/>
      </c:bar3DChart>
      <c:catAx>
        <c:axId val="350305400"/>
        <c:scaling>
          <c:orientation val="maxMin"/>
        </c:scaling>
        <c:delete val="0"/>
        <c:axPos val="l"/>
        <c:numFmt formatCode="General" sourceLinked="0"/>
        <c:majorTickMark val="none"/>
        <c:minorTickMark val="none"/>
        <c:tickLblPos val="low"/>
        <c:crossAx val="350310496"/>
        <c:crosses val="autoZero"/>
        <c:auto val="1"/>
        <c:lblAlgn val="ctr"/>
        <c:lblOffset val="100"/>
        <c:noMultiLvlLbl val="0"/>
      </c:catAx>
      <c:valAx>
        <c:axId val="350310496"/>
        <c:scaling>
          <c:orientation val="minMax"/>
        </c:scaling>
        <c:delete val="0"/>
        <c:axPos val="t"/>
        <c:majorGridlines/>
        <c:numFmt formatCode="0%" sourceLinked="1"/>
        <c:majorTickMark val="none"/>
        <c:minorTickMark val="none"/>
        <c:tickLblPos val="nextTo"/>
        <c:spPr>
          <a:ln w="9525">
            <a:noFill/>
          </a:ln>
        </c:spPr>
        <c:crossAx val="350305400"/>
        <c:crosses val="autoZero"/>
        <c:crossBetween val="between"/>
      </c:valAx>
    </c:plotArea>
    <c:legend>
      <c:legendPos val="b"/>
      <c:overlay val="0"/>
    </c:legend>
    <c:plotVisOnly val="1"/>
    <c:dispBlanksAs val="gap"/>
    <c:showDLblsOverMax val="0"/>
  </c:chart>
  <c:spPr>
    <a:ln>
      <a:solidFill>
        <a:schemeClr val="tx1"/>
      </a:solidFill>
    </a:ln>
  </c:spPr>
  <c:printSettings>
    <c:headerFooter/>
    <c:pageMargins b="0.75000000000000044" l="0.7000000000000004" r="0.7000000000000004" t="0.75000000000000044" header="0.30000000000000021" footer="0.3000000000000002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0.1275543249401517"/>
          <c:y val="0.10204495407981927"/>
          <c:w val="0.84141270802688128"/>
          <c:h val="0.81433821116233074"/>
        </c:manualLayout>
      </c:layout>
      <c:bar3DChart>
        <c:barDir val="bar"/>
        <c:grouping val="percentStacked"/>
        <c:varyColors val="0"/>
        <c:ser>
          <c:idx val="0"/>
          <c:order val="0"/>
          <c:tx>
            <c:strRef>
              <c:f>'Q2'!$L$17</c:f>
              <c:strCache>
                <c:ptCount val="1"/>
                <c:pt idx="0">
                  <c:v>相談した</c:v>
                </c:pt>
              </c:strCache>
            </c:strRef>
          </c:tx>
          <c:spPr>
            <a:solidFill>
              <a:srgbClr val="4572A7"/>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'Q2'!$F$18:$K$24</c:f>
              <c:strCache>
                <c:ptCount val="7"/>
                <c:pt idx="0">
                  <c:v>全体（83名）</c:v>
                </c:pt>
                <c:pt idx="2">
                  <c:v>29歳以下(28名）</c:v>
                </c:pt>
                <c:pt idx="3">
                  <c:v>30歳代（16名）</c:v>
                </c:pt>
                <c:pt idx="4">
                  <c:v>40歳代（11名）</c:v>
                </c:pt>
                <c:pt idx="5">
                  <c:v>50歳代（16名）</c:v>
                </c:pt>
                <c:pt idx="6">
                  <c:v>60歳以上（12名）</c:v>
                </c:pt>
              </c:strCache>
            </c:strRef>
          </c:cat>
          <c:val>
            <c:numRef>
              <c:f>'Q2'!$L$18:$L$24</c:f>
              <c:numCache>
                <c:formatCode>General</c:formatCode>
                <c:ptCount val="7"/>
                <c:pt idx="0" formatCode="0.0%">
                  <c:v>0.51807228915662651</c:v>
                </c:pt>
                <c:pt idx="2" formatCode="0.0%">
                  <c:v>0.5</c:v>
                </c:pt>
                <c:pt idx="3" formatCode="0.0%">
                  <c:v>0.6875</c:v>
                </c:pt>
                <c:pt idx="4" formatCode="0.0%">
                  <c:v>0.45454545454545453</c:v>
                </c:pt>
                <c:pt idx="5" formatCode="0.0%">
                  <c:v>0.5625</c:v>
                </c:pt>
                <c:pt idx="6" formatCode="0.0%">
                  <c:v>0.33333333333333331</c:v>
                </c:pt>
              </c:numCache>
            </c:numRef>
          </c:val>
          <c:extLst>
            <c:ext xmlns:c16="http://schemas.microsoft.com/office/drawing/2014/chart" uri="{C3380CC4-5D6E-409C-BE32-E72D297353CC}">
              <c16:uniqueId val="{00000000-9843-47FC-B3B1-45CFDF05F6A1}"/>
            </c:ext>
          </c:extLst>
        </c:ser>
        <c:ser>
          <c:idx val="5"/>
          <c:order val="1"/>
          <c:tx>
            <c:strRef>
              <c:f>'Q2'!$R$17</c:f>
              <c:strCache>
                <c:ptCount val="1"/>
                <c:pt idx="0">
                  <c:v>どこにも相談しなかった</c:v>
                </c:pt>
              </c:strCache>
            </c:strRef>
          </c:tx>
          <c:invertIfNegative val="0"/>
          <c:dPt>
            <c:idx val="0"/>
            <c:invertIfNegative val="0"/>
            <c:bubble3D val="0"/>
            <c:spPr>
              <a:solidFill>
                <a:srgbClr val="D99694"/>
              </a:solidFill>
            </c:spPr>
            <c:extLst>
              <c:ext xmlns:c16="http://schemas.microsoft.com/office/drawing/2014/chart" uri="{C3380CC4-5D6E-409C-BE32-E72D297353CC}">
                <c16:uniqueId val="{00000002-9843-47FC-B3B1-45CFDF05F6A1}"/>
              </c:ext>
            </c:extLst>
          </c:dPt>
          <c:dPt>
            <c:idx val="2"/>
            <c:invertIfNegative val="0"/>
            <c:bubble3D val="0"/>
            <c:spPr>
              <a:solidFill>
                <a:srgbClr val="D99694"/>
              </a:solidFill>
            </c:spPr>
            <c:extLst>
              <c:ext xmlns:c16="http://schemas.microsoft.com/office/drawing/2014/chart" uri="{C3380CC4-5D6E-409C-BE32-E72D297353CC}">
                <c16:uniqueId val="{00000004-9843-47FC-B3B1-45CFDF05F6A1}"/>
              </c:ext>
            </c:extLst>
          </c:dPt>
          <c:dPt>
            <c:idx val="3"/>
            <c:invertIfNegative val="0"/>
            <c:bubble3D val="0"/>
            <c:spPr>
              <a:solidFill>
                <a:srgbClr val="D99694"/>
              </a:solidFill>
            </c:spPr>
            <c:extLst>
              <c:ext xmlns:c16="http://schemas.microsoft.com/office/drawing/2014/chart" uri="{C3380CC4-5D6E-409C-BE32-E72D297353CC}">
                <c16:uniqueId val="{00000006-9843-47FC-B3B1-45CFDF05F6A1}"/>
              </c:ext>
            </c:extLst>
          </c:dPt>
          <c:dPt>
            <c:idx val="4"/>
            <c:invertIfNegative val="0"/>
            <c:bubble3D val="0"/>
            <c:spPr>
              <a:solidFill>
                <a:srgbClr val="D99694"/>
              </a:solidFill>
            </c:spPr>
            <c:extLst>
              <c:ext xmlns:c16="http://schemas.microsoft.com/office/drawing/2014/chart" uri="{C3380CC4-5D6E-409C-BE32-E72D297353CC}">
                <c16:uniqueId val="{00000008-9843-47FC-B3B1-45CFDF05F6A1}"/>
              </c:ext>
            </c:extLst>
          </c:dPt>
          <c:dPt>
            <c:idx val="5"/>
            <c:invertIfNegative val="0"/>
            <c:bubble3D val="0"/>
            <c:spPr>
              <a:solidFill>
                <a:srgbClr val="D99694"/>
              </a:solidFill>
            </c:spPr>
            <c:extLst>
              <c:ext xmlns:c16="http://schemas.microsoft.com/office/drawing/2014/chart" uri="{C3380CC4-5D6E-409C-BE32-E72D297353CC}">
                <c16:uniqueId val="{0000000A-9843-47FC-B3B1-45CFDF05F6A1}"/>
              </c:ext>
            </c:extLst>
          </c:dPt>
          <c:dPt>
            <c:idx val="6"/>
            <c:invertIfNegative val="0"/>
            <c:bubble3D val="0"/>
            <c:spPr>
              <a:solidFill>
                <a:srgbClr val="D99694"/>
              </a:solidFill>
            </c:spPr>
            <c:extLst>
              <c:ext xmlns:c16="http://schemas.microsoft.com/office/drawing/2014/chart" uri="{C3380CC4-5D6E-409C-BE32-E72D297353CC}">
                <c16:uniqueId val="{0000000C-9843-47FC-B3B1-45CFDF05F6A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'Q2'!$F$18:$K$24</c:f>
              <c:strCache>
                <c:ptCount val="7"/>
                <c:pt idx="0">
                  <c:v>全体（83名）</c:v>
                </c:pt>
                <c:pt idx="2">
                  <c:v>29歳以下(28名）</c:v>
                </c:pt>
                <c:pt idx="3">
                  <c:v>30歳代（16名）</c:v>
                </c:pt>
                <c:pt idx="4">
                  <c:v>40歳代（11名）</c:v>
                </c:pt>
                <c:pt idx="5">
                  <c:v>50歳代（16名）</c:v>
                </c:pt>
                <c:pt idx="6">
                  <c:v>60歳以上（12名）</c:v>
                </c:pt>
              </c:strCache>
            </c:strRef>
          </c:cat>
          <c:val>
            <c:numRef>
              <c:f>'Q2'!$R$18:$R$24</c:f>
              <c:numCache>
                <c:formatCode>General</c:formatCode>
                <c:ptCount val="7"/>
                <c:pt idx="0" formatCode="0.0%">
                  <c:v>0.48192771084337349</c:v>
                </c:pt>
                <c:pt idx="2" formatCode="0.0%">
                  <c:v>0.5</c:v>
                </c:pt>
                <c:pt idx="3" formatCode="0.0%">
                  <c:v>0.3125</c:v>
                </c:pt>
                <c:pt idx="4" formatCode="0.0%">
                  <c:v>0.54545454545454541</c:v>
                </c:pt>
                <c:pt idx="5" formatCode="0.0%">
                  <c:v>0.4375</c:v>
                </c:pt>
                <c:pt idx="6" formatCode="0.0%">
                  <c:v>0.66666666666666663</c:v>
                </c:pt>
              </c:numCache>
            </c:numRef>
          </c:val>
          <c:extLst>
            <c:ext xmlns:c16="http://schemas.microsoft.com/office/drawing/2014/chart" uri="{C3380CC4-5D6E-409C-BE32-E72D297353CC}">
              <c16:uniqueId val="{0000000D-9843-47FC-B3B1-45CFDF05F6A1}"/>
            </c:ext>
          </c:extLst>
        </c:ser>
        <c:dLbls>
          <c:showLegendKey val="0"/>
          <c:showVal val="0"/>
          <c:showCatName val="0"/>
          <c:showSerName val="0"/>
          <c:showPercent val="0"/>
          <c:showBubbleSize val="0"/>
        </c:dLbls>
        <c:gapWidth val="75"/>
        <c:shape val="box"/>
        <c:axId val="350307360"/>
        <c:axId val="350311672"/>
        <c:axId val="0"/>
      </c:bar3DChart>
      <c:catAx>
        <c:axId val="350307360"/>
        <c:scaling>
          <c:orientation val="maxMin"/>
        </c:scaling>
        <c:delete val="0"/>
        <c:axPos val="l"/>
        <c:numFmt formatCode="General" sourceLinked="0"/>
        <c:majorTickMark val="none"/>
        <c:minorTickMark val="none"/>
        <c:tickLblPos val="low"/>
        <c:crossAx val="350311672"/>
        <c:crosses val="autoZero"/>
        <c:auto val="1"/>
        <c:lblAlgn val="ctr"/>
        <c:lblOffset val="100"/>
        <c:noMultiLvlLbl val="0"/>
      </c:catAx>
      <c:valAx>
        <c:axId val="350311672"/>
        <c:scaling>
          <c:orientation val="minMax"/>
        </c:scaling>
        <c:delete val="0"/>
        <c:axPos val="t"/>
        <c:majorGridlines/>
        <c:numFmt formatCode="0%" sourceLinked="1"/>
        <c:majorTickMark val="none"/>
        <c:minorTickMark val="none"/>
        <c:tickLblPos val="nextTo"/>
        <c:spPr>
          <a:ln w="9525">
            <a:noFill/>
          </a:ln>
        </c:spPr>
        <c:crossAx val="350307360"/>
        <c:crosses val="autoZero"/>
        <c:crossBetween val="between"/>
      </c:valAx>
    </c:plotArea>
    <c:legend>
      <c:legendPos val="b"/>
      <c:overlay val="0"/>
    </c:legend>
    <c:plotVisOnly val="1"/>
    <c:dispBlanksAs val="gap"/>
    <c:showDLblsOverMax val="0"/>
  </c:chart>
  <c:spPr>
    <a:ln>
      <a:solidFill>
        <a:schemeClr val="tx1"/>
      </a:solidFill>
    </a:ln>
  </c:spPr>
  <c:printSettings>
    <c:headerFooter/>
    <c:pageMargins b="0.75000000000000044" l="0.7000000000000004" r="0.7000000000000004" t="0.75000000000000044" header="0.30000000000000021" footer="0.3000000000000002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depthPercent val="100"/>
      <c:rAngAx val="1"/>
    </c:view3D>
    <c:floor>
      <c:thickness val="0"/>
      <c:spPr>
        <a:noFill/>
        <a:ln>
          <a:noFill/>
        </a:ln>
        <a:effectLst/>
        <a:sp3d/>
      </c:spPr>
    </c:floor>
    <c:sideWall>
      <c:thickness val="0"/>
      <c:spPr>
        <a:solidFill>
          <a:sysClr val="window" lastClr="FFFFFF">
            <a:lumMod val="95000"/>
          </a:sysClr>
        </a:solidFill>
        <a:ln>
          <a:noFill/>
        </a:ln>
        <a:effectLst/>
        <a:sp3d/>
      </c:spPr>
    </c:sideWall>
    <c:backWall>
      <c:thickness val="0"/>
      <c:spPr>
        <a:solidFill>
          <a:schemeClr val="bg1">
            <a:lumMod val="95000"/>
          </a:schemeClr>
        </a:solidFill>
        <a:ln>
          <a:noFill/>
        </a:ln>
        <a:effectLst/>
        <a:sp3d/>
      </c:spPr>
    </c:backWall>
    <c:plotArea>
      <c:layout>
        <c:manualLayout>
          <c:layoutTarget val="inner"/>
          <c:xMode val="edge"/>
          <c:yMode val="edge"/>
          <c:x val="0.41281143393475472"/>
          <c:y val="7.1299535052800858E-2"/>
          <c:w val="0.55483980626321094"/>
          <c:h val="0.88510799411601548"/>
        </c:manualLayout>
      </c:layout>
      <c:bar3DChart>
        <c:barDir val="bar"/>
        <c:grouping val="clustered"/>
        <c:varyColors val="0"/>
        <c:ser>
          <c:idx val="0"/>
          <c:order val="0"/>
          <c:tx>
            <c:strRef>
              <c:f>'Q3'!$M$24</c:f>
              <c:strCache>
                <c:ptCount val="1"/>
                <c:pt idx="0">
                  <c:v>29歳以下(14名）</c:v>
                </c:pt>
              </c:strCache>
            </c:strRef>
          </c:tx>
          <c:spPr>
            <a:solidFill>
              <a:schemeClr val="accent1">
                <a:shade val="36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'Q3'!$C$25:$L$32</c:f>
              <c:strCache>
                <c:ptCount val="8"/>
                <c:pt idx="0">
                  <c:v>市区町村や消費者センター等行政機関の消費者窓口</c:v>
                </c:pt>
                <c:pt idx="1">
                  <c:v>家族や知人、同僚等の身近な人</c:v>
                </c:pt>
                <c:pt idx="2">
                  <c:v>商品等の提供元であるメーカー等の事業者</c:v>
                </c:pt>
                <c:pt idx="3">
                  <c:v>警察</c:v>
                </c:pt>
                <c:pt idx="4">
                  <c:v>商品等の勧誘や販売を行うセールスマンや販売店、代理店等</c:v>
                </c:pt>
                <c:pt idx="5">
                  <c:v>弁護士や司法書士等の専門家</c:v>
                </c:pt>
                <c:pt idx="6">
                  <c:v>消費者団体等</c:v>
                </c:pt>
                <c:pt idx="7">
                  <c:v>その他</c:v>
                </c:pt>
              </c:strCache>
            </c:strRef>
          </c:cat>
          <c:val>
            <c:numRef>
              <c:f>'Q3'!$M$25:$M$32</c:f>
              <c:numCache>
                <c:formatCode>0.0%</c:formatCode>
                <c:ptCount val="8"/>
                <c:pt idx="0">
                  <c:v>0.21428571428571427</c:v>
                </c:pt>
                <c:pt idx="1">
                  <c:v>0.2857142857142857</c:v>
                </c:pt>
                <c:pt idx="2">
                  <c:v>0.35714285714285715</c:v>
                </c:pt>
                <c:pt idx="3">
                  <c:v>0.42857142857142855</c:v>
                </c:pt>
                <c:pt idx="4">
                  <c:v>0.14285714285714285</c:v>
                </c:pt>
                <c:pt idx="5">
                  <c:v>0.14285714285714285</c:v>
                </c:pt>
                <c:pt idx="6">
                  <c:v>0.14285714285714285</c:v>
                </c:pt>
                <c:pt idx="7">
                  <c:v>0</c:v>
                </c:pt>
              </c:numCache>
            </c:numRef>
          </c:val>
          <c:extLst>
            <c:ext xmlns:c16="http://schemas.microsoft.com/office/drawing/2014/chart" uri="{C3380CC4-5D6E-409C-BE32-E72D297353CC}">
              <c16:uniqueId val="{00000002-5814-4E9D-8F84-39A9F72DC831}"/>
            </c:ext>
          </c:extLst>
        </c:ser>
        <c:ser>
          <c:idx val="13"/>
          <c:order val="1"/>
          <c:tx>
            <c:strRef>
              <c:f>'Q3'!$Q$24</c:f>
              <c:strCache>
                <c:ptCount val="1"/>
                <c:pt idx="0">
                  <c:v>30歳代（11名）</c:v>
                </c:pt>
              </c:strCache>
            </c:strRef>
          </c:tx>
          <c:spPr>
            <a:solidFill>
              <a:schemeClr val="accent1">
                <a:tint val="77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'Q3'!$C$25:$L$32</c:f>
              <c:strCache>
                <c:ptCount val="8"/>
                <c:pt idx="0">
                  <c:v>市区町村や消費者センター等行政機関の消費者窓口</c:v>
                </c:pt>
                <c:pt idx="1">
                  <c:v>家族や知人、同僚等の身近な人</c:v>
                </c:pt>
                <c:pt idx="2">
                  <c:v>商品等の提供元であるメーカー等の事業者</c:v>
                </c:pt>
                <c:pt idx="3">
                  <c:v>警察</c:v>
                </c:pt>
                <c:pt idx="4">
                  <c:v>商品等の勧誘や販売を行うセールスマンや販売店、代理店等</c:v>
                </c:pt>
                <c:pt idx="5">
                  <c:v>弁護士や司法書士等の専門家</c:v>
                </c:pt>
                <c:pt idx="6">
                  <c:v>消費者団体等</c:v>
                </c:pt>
                <c:pt idx="7">
                  <c:v>その他</c:v>
                </c:pt>
              </c:strCache>
            </c:strRef>
          </c:cat>
          <c:val>
            <c:numRef>
              <c:f>'Q3'!$Q$25:$Q$32</c:f>
              <c:numCache>
                <c:formatCode>0.0%</c:formatCode>
                <c:ptCount val="8"/>
                <c:pt idx="0">
                  <c:v>0.63636363636363635</c:v>
                </c:pt>
                <c:pt idx="1">
                  <c:v>0.18181818181818182</c:v>
                </c:pt>
                <c:pt idx="2">
                  <c:v>9.0909090909090912E-2</c:v>
                </c:pt>
                <c:pt idx="3">
                  <c:v>0</c:v>
                </c:pt>
                <c:pt idx="4">
                  <c:v>0.27272727272727271</c:v>
                </c:pt>
                <c:pt idx="5">
                  <c:v>0.18181818181818182</c:v>
                </c:pt>
                <c:pt idx="6">
                  <c:v>9.0909090909090912E-2</c:v>
                </c:pt>
                <c:pt idx="7">
                  <c:v>0</c:v>
                </c:pt>
              </c:numCache>
            </c:numRef>
          </c:val>
          <c:extLst>
            <c:ext xmlns:c16="http://schemas.microsoft.com/office/drawing/2014/chart" uri="{C3380CC4-5D6E-409C-BE32-E72D297353CC}">
              <c16:uniqueId val="{00000003-5814-4E9D-8F84-39A9F72DC831}"/>
            </c:ext>
          </c:extLst>
        </c:ser>
        <c:ser>
          <c:idx val="4"/>
          <c:order val="2"/>
          <c:tx>
            <c:strRef>
              <c:f>'Q3'!$U$24</c:f>
              <c:strCache>
                <c:ptCount val="1"/>
                <c:pt idx="0">
                  <c:v>40歳代（5名）</c:v>
                </c:pt>
              </c:strCache>
            </c:strRef>
          </c:tx>
          <c:spPr>
            <a:solidFill>
              <a:schemeClr val="accent1">
                <a:shade val="63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'Q3'!$C$25:$L$32</c:f>
              <c:strCache>
                <c:ptCount val="8"/>
                <c:pt idx="0">
                  <c:v>市区町村や消費者センター等行政機関の消費者窓口</c:v>
                </c:pt>
                <c:pt idx="1">
                  <c:v>家族や知人、同僚等の身近な人</c:v>
                </c:pt>
                <c:pt idx="2">
                  <c:v>商品等の提供元であるメーカー等の事業者</c:v>
                </c:pt>
                <c:pt idx="3">
                  <c:v>警察</c:v>
                </c:pt>
                <c:pt idx="4">
                  <c:v>商品等の勧誘や販売を行うセールスマンや販売店、代理店等</c:v>
                </c:pt>
                <c:pt idx="5">
                  <c:v>弁護士や司法書士等の専門家</c:v>
                </c:pt>
                <c:pt idx="6">
                  <c:v>消費者団体等</c:v>
                </c:pt>
                <c:pt idx="7">
                  <c:v>その他</c:v>
                </c:pt>
              </c:strCache>
            </c:strRef>
          </c:cat>
          <c:val>
            <c:numRef>
              <c:f>'Q3'!$U$25:$U$32</c:f>
              <c:numCache>
                <c:formatCode>0.0%</c:formatCode>
                <c:ptCount val="8"/>
                <c:pt idx="0">
                  <c:v>0.8</c:v>
                </c:pt>
                <c:pt idx="1">
                  <c:v>0</c:v>
                </c:pt>
                <c:pt idx="2">
                  <c:v>0.2</c:v>
                </c:pt>
                <c:pt idx="3">
                  <c:v>0.2</c:v>
                </c:pt>
                <c:pt idx="4">
                  <c:v>0.2</c:v>
                </c:pt>
                <c:pt idx="5">
                  <c:v>0.2</c:v>
                </c:pt>
                <c:pt idx="6">
                  <c:v>0</c:v>
                </c:pt>
                <c:pt idx="7">
                  <c:v>0</c:v>
                </c:pt>
              </c:numCache>
            </c:numRef>
          </c:val>
          <c:extLst>
            <c:ext xmlns:c16="http://schemas.microsoft.com/office/drawing/2014/chart" uri="{C3380CC4-5D6E-409C-BE32-E72D297353CC}">
              <c16:uniqueId val="{00000004-5814-4E9D-8F84-39A9F72DC831}"/>
            </c:ext>
          </c:extLst>
        </c:ser>
        <c:ser>
          <c:idx val="9"/>
          <c:order val="3"/>
          <c:tx>
            <c:strRef>
              <c:f>'Q3'!$Y$24</c:f>
              <c:strCache>
                <c:ptCount val="1"/>
                <c:pt idx="0">
                  <c:v>50歳代（9 名）</c:v>
                </c:pt>
              </c:strCache>
            </c:strRef>
          </c:tx>
          <c:spPr>
            <a:solidFill>
              <a:schemeClr val="accent1">
                <a:shade val="96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'Q3'!$C$25:$L$32</c:f>
              <c:strCache>
                <c:ptCount val="8"/>
                <c:pt idx="0">
                  <c:v>市区町村や消費者センター等行政機関の消費者窓口</c:v>
                </c:pt>
                <c:pt idx="1">
                  <c:v>家族や知人、同僚等の身近な人</c:v>
                </c:pt>
                <c:pt idx="2">
                  <c:v>商品等の提供元であるメーカー等の事業者</c:v>
                </c:pt>
                <c:pt idx="3">
                  <c:v>警察</c:v>
                </c:pt>
                <c:pt idx="4">
                  <c:v>商品等の勧誘や販売を行うセールスマンや販売店、代理店等</c:v>
                </c:pt>
                <c:pt idx="5">
                  <c:v>弁護士や司法書士等の専門家</c:v>
                </c:pt>
                <c:pt idx="6">
                  <c:v>消費者団体等</c:v>
                </c:pt>
                <c:pt idx="7">
                  <c:v>その他</c:v>
                </c:pt>
              </c:strCache>
            </c:strRef>
          </c:cat>
          <c:val>
            <c:numRef>
              <c:f>'Q3'!$Y$25:$Y$32</c:f>
              <c:numCache>
                <c:formatCode>0.0%</c:formatCode>
                <c:ptCount val="8"/>
                <c:pt idx="0">
                  <c:v>0.77777777777777779</c:v>
                </c:pt>
                <c:pt idx="1">
                  <c:v>0.44444444444444442</c:v>
                </c:pt>
                <c:pt idx="2">
                  <c:v>0.1111111111111111</c:v>
                </c:pt>
                <c:pt idx="3">
                  <c:v>0.1111111111111111</c:v>
                </c:pt>
                <c:pt idx="4">
                  <c:v>0</c:v>
                </c:pt>
                <c:pt idx="5">
                  <c:v>0</c:v>
                </c:pt>
                <c:pt idx="6">
                  <c:v>0</c:v>
                </c:pt>
                <c:pt idx="7">
                  <c:v>0</c:v>
                </c:pt>
              </c:numCache>
            </c:numRef>
          </c:val>
          <c:extLst>
            <c:ext xmlns:c16="http://schemas.microsoft.com/office/drawing/2014/chart" uri="{C3380CC4-5D6E-409C-BE32-E72D297353CC}">
              <c16:uniqueId val="{00000005-5814-4E9D-8F84-39A9F72DC831}"/>
            </c:ext>
          </c:extLst>
        </c:ser>
        <c:ser>
          <c:idx val="15"/>
          <c:order val="4"/>
          <c:tx>
            <c:strRef>
              <c:f>'Q3'!$AC$24</c:f>
              <c:strCache>
                <c:ptCount val="1"/>
                <c:pt idx="0">
                  <c:v>60歳以上（4名）</c:v>
                </c:pt>
              </c:strCache>
            </c:strRef>
          </c:tx>
          <c:spPr>
            <a:solidFill>
              <a:schemeClr val="accent1">
                <a:tint val="64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'Q3'!$C$25:$L$32</c:f>
              <c:strCache>
                <c:ptCount val="8"/>
                <c:pt idx="0">
                  <c:v>市区町村や消費者センター等行政機関の消費者窓口</c:v>
                </c:pt>
                <c:pt idx="1">
                  <c:v>家族や知人、同僚等の身近な人</c:v>
                </c:pt>
                <c:pt idx="2">
                  <c:v>商品等の提供元であるメーカー等の事業者</c:v>
                </c:pt>
                <c:pt idx="3">
                  <c:v>警察</c:v>
                </c:pt>
                <c:pt idx="4">
                  <c:v>商品等の勧誘や販売を行うセールスマンや販売店、代理店等</c:v>
                </c:pt>
                <c:pt idx="5">
                  <c:v>弁護士や司法書士等の専門家</c:v>
                </c:pt>
                <c:pt idx="6">
                  <c:v>消費者団体等</c:v>
                </c:pt>
                <c:pt idx="7">
                  <c:v>その他</c:v>
                </c:pt>
              </c:strCache>
            </c:strRef>
          </c:cat>
          <c:val>
            <c:numRef>
              <c:f>'Q3'!$AC$25:$AC$32</c:f>
              <c:numCache>
                <c:formatCode>0.0%</c:formatCode>
                <c:ptCount val="8"/>
                <c:pt idx="0">
                  <c:v>0</c:v>
                </c:pt>
                <c:pt idx="1">
                  <c:v>0.25</c:v>
                </c:pt>
                <c:pt idx="2">
                  <c:v>0.25</c:v>
                </c:pt>
                <c:pt idx="3">
                  <c:v>0.25</c:v>
                </c:pt>
                <c:pt idx="4">
                  <c:v>0.25</c:v>
                </c:pt>
                <c:pt idx="5">
                  <c:v>0</c:v>
                </c:pt>
                <c:pt idx="6">
                  <c:v>0</c:v>
                </c:pt>
                <c:pt idx="7">
                  <c:v>0</c:v>
                </c:pt>
              </c:numCache>
            </c:numRef>
          </c:val>
          <c:extLst>
            <c:ext xmlns:c16="http://schemas.microsoft.com/office/drawing/2014/chart" uri="{C3380CC4-5D6E-409C-BE32-E72D297353CC}">
              <c16:uniqueId val="{00000009-5814-4E9D-8F84-39A9F72DC831}"/>
            </c:ext>
          </c:extLst>
        </c:ser>
        <c:dLbls>
          <c:showLegendKey val="0"/>
          <c:showVal val="1"/>
          <c:showCatName val="0"/>
          <c:showSerName val="0"/>
          <c:showPercent val="0"/>
          <c:showBubbleSize val="0"/>
        </c:dLbls>
        <c:gapWidth val="150"/>
        <c:shape val="box"/>
        <c:axId val="350310104"/>
        <c:axId val="350305792"/>
        <c:axId val="0"/>
        <c:extLst>
          <c:ext xmlns:c15="http://schemas.microsoft.com/office/drawing/2012/chart" uri="{02D57815-91ED-43cb-92C2-25804820EDAC}">
            <c15:filteredBarSeries>
              <c15:ser>
                <c:idx val="19"/>
                <c:order val="5"/>
                <c:tx>
                  <c:strRef>
                    <c:extLst>
                      <c:ext uri="{02D57815-91ED-43cb-92C2-25804820EDAC}">
                        <c15:formulaRef>
                          <c15:sqref>'Q3'!$AG$24</c15:sqref>
                        </c15:formulaRef>
                      </c:ext>
                    </c:extLst>
                    <c:strCache>
                      <c:ptCount val="1"/>
                      <c:pt idx="0">
                        <c:v>全体（43名）</c:v>
                      </c:pt>
                    </c:strCache>
                  </c:strRef>
                </c:tx>
                <c:spPr>
                  <a:solidFill>
                    <a:schemeClr val="accent1">
                      <a:tint val="37000"/>
                    </a:schemeClr>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'Q3'!$C$25:$L$32</c15:sqref>
                        </c15:formulaRef>
                      </c:ext>
                    </c:extLst>
                    <c:strCache>
                      <c:ptCount val="8"/>
                      <c:pt idx="0">
                        <c:v>市区町村や消費者センター等行政機関の消費者窓口</c:v>
                      </c:pt>
                      <c:pt idx="1">
                        <c:v>家族や知人、同僚等の身近な人</c:v>
                      </c:pt>
                      <c:pt idx="2">
                        <c:v>商品等の提供元であるメーカー等の事業者</c:v>
                      </c:pt>
                      <c:pt idx="3">
                        <c:v>警察</c:v>
                      </c:pt>
                      <c:pt idx="4">
                        <c:v>商品等の勧誘や販売を行うセールスマンや販売店、代理店等</c:v>
                      </c:pt>
                      <c:pt idx="5">
                        <c:v>弁護士や司法書士等の専門家</c:v>
                      </c:pt>
                      <c:pt idx="6">
                        <c:v>消費者団体等</c:v>
                      </c:pt>
                      <c:pt idx="7">
                        <c:v>その他</c:v>
                      </c:pt>
                    </c:strCache>
                  </c:strRef>
                </c:cat>
                <c:val>
                  <c:numRef>
                    <c:extLst>
                      <c:ext uri="{02D57815-91ED-43cb-92C2-25804820EDAC}">
                        <c15:formulaRef>
                          <c15:sqref>'Q3'!$AG$25:$AG$32</c15:sqref>
                        </c15:formulaRef>
                      </c:ext>
                    </c:extLst>
                    <c:numCache>
                      <c:formatCode>0.0%</c:formatCode>
                      <c:ptCount val="8"/>
                      <c:pt idx="0">
                        <c:v>0.48837209302325579</c:v>
                      </c:pt>
                      <c:pt idx="1">
                        <c:v>0.2558139534883721</c:v>
                      </c:pt>
                      <c:pt idx="2">
                        <c:v>0.20930232558139536</c:v>
                      </c:pt>
                      <c:pt idx="3">
                        <c:v>0.20930232558139536</c:v>
                      </c:pt>
                      <c:pt idx="4">
                        <c:v>0.16279069767441862</c:v>
                      </c:pt>
                      <c:pt idx="5">
                        <c:v>0.11627906976744186</c:v>
                      </c:pt>
                      <c:pt idx="6">
                        <c:v>6.9767441860465115E-2</c:v>
                      </c:pt>
                      <c:pt idx="7">
                        <c:v>0</c:v>
                      </c:pt>
                    </c:numCache>
                  </c:numRef>
                </c:val>
                <c:extLst>
                  <c:ext xmlns:c16="http://schemas.microsoft.com/office/drawing/2014/chart" uri="{C3380CC4-5D6E-409C-BE32-E72D297353CC}">
                    <c16:uniqueId val="{0000000A-5814-4E9D-8F84-39A9F72DC831}"/>
                  </c:ext>
                </c:extLst>
              </c15:ser>
            </c15:filteredBarSeries>
          </c:ext>
        </c:extLst>
      </c:bar3DChart>
      <c:catAx>
        <c:axId val="350310104"/>
        <c:scaling>
          <c:orientation val="maxMin"/>
        </c:scaling>
        <c:delete val="0"/>
        <c:axPos val="l"/>
        <c:numFmt formatCode="General" sourceLinked="0"/>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0305792"/>
        <c:crosses val="autoZero"/>
        <c:auto val="1"/>
        <c:lblAlgn val="ctr"/>
        <c:lblOffset val="100"/>
        <c:noMultiLvlLbl val="0"/>
      </c:catAx>
      <c:valAx>
        <c:axId val="350305792"/>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0310104"/>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4803149606299213" l="0.70866141732283472" r="0.70866141732283472" t="0.74803149606299213" header="0.31496062992125984" footer="0.31496062992125984"/>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rAngAx val="1"/>
    </c:view3D>
    <c:floor>
      <c:thickness val="0"/>
    </c:floor>
    <c:sideWall>
      <c:thickness val="0"/>
      <c:spPr>
        <a:solidFill>
          <a:schemeClr val="bg1">
            <a:lumMod val="85000"/>
          </a:schemeClr>
        </a:solidFill>
      </c:spPr>
    </c:sideWall>
    <c:backWall>
      <c:thickness val="0"/>
      <c:spPr>
        <a:solidFill>
          <a:schemeClr val="bg1">
            <a:lumMod val="95000"/>
          </a:schemeClr>
        </a:solidFill>
      </c:spPr>
    </c:backWall>
    <c:plotArea>
      <c:layout>
        <c:manualLayout>
          <c:layoutTarget val="inner"/>
          <c:xMode val="edge"/>
          <c:yMode val="edge"/>
          <c:x val="0.3260307227149799"/>
          <c:y val="8.8862765646625694E-2"/>
          <c:w val="0.64921948422747922"/>
          <c:h val="0.85628419218027707"/>
        </c:manualLayout>
      </c:layout>
      <c:bar3DChart>
        <c:barDir val="bar"/>
        <c:grouping val="clustered"/>
        <c:varyColors val="0"/>
        <c:ser>
          <c:idx val="0"/>
          <c:order val="0"/>
          <c:tx>
            <c:strRef>
              <c:f>'Q4'!$M$27</c:f>
              <c:strCache>
                <c:ptCount val="1"/>
                <c:pt idx="0">
                  <c:v>29歳以下(14名）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'Q4'!$C$28:$L$36</c:f>
              <c:strCache>
                <c:ptCount val="9"/>
                <c:pt idx="0">
                  <c:v>相談しても仕方ないと思った</c:v>
                </c:pt>
                <c:pt idx="1">
                  <c:v>どこに相談すればよいのか分からなかった</c:v>
                </c:pt>
                <c:pt idx="2">
                  <c:v>相談するほどの被害ではなかった</c:v>
                </c:pt>
                <c:pt idx="3">
                  <c:v>恥ずかしいので、誰にも言えなかった</c:v>
                </c:pt>
                <c:pt idx="4">
                  <c:v>相談せず自身で解決しようとした</c:v>
                </c:pt>
                <c:pt idx="5">
                  <c:v>相談する適切な相手がいなかった</c:v>
                </c:pt>
                <c:pt idx="6">
                  <c:v>自分にも責任があると思った</c:v>
                </c:pt>
                <c:pt idx="7">
                  <c:v>その他</c:v>
                </c:pt>
                <c:pt idx="8">
                  <c:v>特に理由はない（複数選択不可）</c:v>
                </c:pt>
              </c:strCache>
            </c:strRef>
          </c:cat>
          <c:val>
            <c:numRef>
              <c:f>'Q4'!$M$28:$M$36</c:f>
              <c:numCache>
                <c:formatCode>0.0%</c:formatCode>
                <c:ptCount val="9"/>
                <c:pt idx="0">
                  <c:v>0.2857142857142857</c:v>
                </c:pt>
                <c:pt idx="1">
                  <c:v>0.42857142857142855</c:v>
                </c:pt>
                <c:pt idx="2">
                  <c:v>0.33333333333333331</c:v>
                </c:pt>
                <c:pt idx="3">
                  <c:v>0.5</c:v>
                </c:pt>
                <c:pt idx="4">
                  <c:v>7.1428571428571425E-2</c:v>
                </c:pt>
                <c:pt idx="5">
                  <c:v>0</c:v>
                </c:pt>
                <c:pt idx="6">
                  <c:v>7.1428571428571425E-2</c:v>
                </c:pt>
                <c:pt idx="7">
                  <c:v>0</c:v>
                </c:pt>
                <c:pt idx="8">
                  <c:v>7.1428571428571425E-2</c:v>
                </c:pt>
              </c:numCache>
            </c:numRef>
          </c:val>
          <c:extLst>
            <c:ext xmlns:c16="http://schemas.microsoft.com/office/drawing/2014/chart" uri="{C3380CC4-5D6E-409C-BE32-E72D297353CC}">
              <c16:uniqueId val="{00000003-00CE-41A6-90D9-D58F89F6B411}"/>
            </c:ext>
          </c:extLst>
        </c:ser>
        <c:ser>
          <c:idx val="13"/>
          <c:order val="1"/>
          <c:tx>
            <c:strRef>
              <c:f>'Q4'!$Q$27</c:f>
              <c:strCache>
                <c:ptCount val="1"/>
                <c:pt idx="0">
                  <c:v>30歳代（5名）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'Q4'!$C$28:$L$36</c:f>
              <c:strCache>
                <c:ptCount val="9"/>
                <c:pt idx="0">
                  <c:v>相談しても仕方ないと思った</c:v>
                </c:pt>
                <c:pt idx="1">
                  <c:v>どこに相談すればよいのか分からなかった</c:v>
                </c:pt>
                <c:pt idx="2">
                  <c:v>相談するほどの被害ではなかった</c:v>
                </c:pt>
                <c:pt idx="3">
                  <c:v>恥ずかしいので、誰にも言えなかった</c:v>
                </c:pt>
                <c:pt idx="4">
                  <c:v>相談せず自身で解決しようとした</c:v>
                </c:pt>
                <c:pt idx="5">
                  <c:v>相談する適切な相手がいなかった</c:v>
                </c:pt>
                <c:pt idx="6">
                  <c:v>自分にも責任があると思った</c:v>
                </c:pt>
                <c:pt idx="7">
                  <c:v>その他</c:v>
                </c:pt>
                <c:pt idx="8">
                  <c:v>特に理由はない（複数選択不可）</c:v>
                </c:pt>
              </c:strCache>
            </c:strRef>
          </c:cat>
          <c:val>
            <c:numRef>
              <c:f>'Q4'!$Q$28:$Q$36</c:f>
              <c:numCache>
                <c:formatCode>0.0%</c:formatCode>
                <c:ptCount val="9"/>
                <c:pt idx="0">
                  <c:v>0.6</c:v>
                </c:pt>
                <c:pt idx="1">
                  <c:v>0</c:v>
                </c:pt>
                <c:pt idx="2">
                  <c:v>0</c:v>
                </c:pt>
                <c:pt idx="3">
                  <c:v>0.25</c:v>
                </c:pt>
                <c:pt idx="4">
                  <c:v>0</c:v>
                </c:pt>
                <c:pt idx="5">
                  <c:v>0</c:v>
                </c:pt>
                <c:pt idx="6">
                  <c:v>0.2</c:v>
                </c:pt>
                <c:pt idx="7">
                  <c:v>0</c:v>
                </c:pt>
                <c:pt idx="8">
                  <c:v>0.2</c:v>
                </c:pt>
              </c:numCache>
            </c:numRef>
          </c:val>
          <c:extLst>
            <c:ext xmlns:c16="http://schemas.microsoft.com/office/drawing/2014/chart" uri="{C3380CC4-5D6E-409C-BE32-E72D297353CC}">
              <c16:uniqueId val="{00000008-00CE-41A6-90D9-D58F89F6B411}"/>
            </c:ext>
          </c:extLst>
        </c:ser>
        <c:ser>
          <c:idx val="4"/>
          <c:order val="2"/>
          <c:tx>
            <c:strRef>
              <c:f>'Q4'!$U$27</c:f>
              <c:strCache>
                <c:ptCount val="1"/>
                <c:pt idx="0">
                  <c:v>40歳代（6名）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'Q4'!$C$28:$L$36</c:f>
              <c:strCache>
                <c:ptCount val="9"/>
                <c:pt idx="0">
                  <c:v>相談しても仕方ないと思った</c:v>
                </c:pt>
                <c:pt idx="1">
                  <c:v>どこに相談すればよいのか分からなかった</c:v>
                </c:pt>
                <c:pt idx="2">
                  <c:v>相談するほどの被害ではなかった</c:v>
                </c:pt>
                <c:pt idx="3">
                  <c:v>恥ずかしいので、誰にも言えなかった</c:v>
                </c:pt>
                <c:pt idx="4">
                  <c:v>相談せず自身で解決しようとした</c:v>
                </c:pt>
                <c:pt idx="5">
                  <c:v>相談する適切な相手がいなかった</c:v>
                </c:pt>
                <c:pt idx="6">
                  <c:v>自分にも責任があると思った</c:v>
                </c:pt>
                <c:pt idx="7">
                  <c:v>その他</c:v>
                </c:pt>
                <c:pt idx="8">
                  <c:v>特に理由はない（複数選択不可）</c:v>
                </c:pt>
              </c:strCache>
            </c:strRef>
          </c:cat>
          <c:val>
            <c:numRef>
              <c:f>'Q4'!$U$28:$U$36</c:f>
              <c:numCache>
                <c:formatCode>0.0%</c:formatCode>
                <c:ptCount val="9"/>
                <c:pt idx="0">
                  <c:v>0</c:v>
                </c:pt>
                <c:pt idx="1">
                  <c:v>0.16666666666666666</c:v>
                </c:pt>
                <c:pt idx="2">
                  <c:v>0.5</c:v>
                </c:pt>
                <c:pt idx="3">
                  <c:v>0.33333333333333331</c:v>
                </c:pt>
                <c:pt idx="4">
                  <c:v>0.5</c:v>
                </c:pt>
                <c:pt idx="5">
                  <c:v>0.33333333333333331</c:v>
                </c:pt>
                <c:pt idx="6">
                  <c:v>0.16666666666666666</c:v>
                </c:pt>
                <c:pt idx="7">
                  <c:v>0</c:v>
                </c:pt>
                <c:pt idx="8">
                  <c:v>0</c:v>
                </c:pt>
              </c:numCache>
            </c:numRef>
          </c:val>
          <c:extLst>
            <c:ext xmlns:c16="http://schemas.microsoft.com/office/drawing/2014/chart" uri="{C3380CC4-5D6E-409C-BE32-E72D297353CC}">
              <c16:uniqueId val="{00000009-00CE-41A6-90D9-D58F89F6B411}"/>
            </c:ext>
          </c:extLst>
        </c:ser>
        <c:ser>
          <c:idx val="9"/>
          <c:order val="3"/>
          <c:tx>
            <c:strRef>
              <c:f>'Q4'!$Y$27</c:f>
              <c:strCache>
                <c:ptCount val="1"/>
                <c:pt idx="0">
                  <c:v>50歳代（7名）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'Q4'!$C$28:$L$36</c:f>
              <c:strCache>
                <c:ptCount val="9"/>
                <c:pt idx="0">
                  <c:v>相談しても仕方ないと思った</c:v>
                </c:pt>
                <c:pt idx="1">
                  <c:v>どこに相談すればよいのか分からなかった</c:v>
                </c:pt>
                <c:pt idx="2">
                  <c:v>相談するほどの被害ではなかった</c:v>
                </c:pt>
                <c:pt idx="3">
                  <c:v>恥ずかしいので、誰にも言えなかった</c:v>
                </c:pt>
                <c:pt idx="4">
                  <c:v>相談せず自身で解決しようとした</c:v>
                </c:pt>
                <c:pt idx="5">
                  <c:v>相談する適切な相手がいなかった</c:v>
                </c:pt>
                <c:pt idx="6">
                  <c:v>自分にも責任があると思った</c:v>
                </c:pt>
                <c:pt idx="7">
                  <c:v>その他</c:v>
                </c:pt>
                <c:pt idx="8">
                  <c:v>特に理由はない（複数選択不可）</c:v>
                </c:pt>
              </c:strCache>
            </c:strRef>
          </c:cat>
          <c:val>
            <c:numRef>
              <c:f>'Q4'!$Y$28:$Y$36</c:f>
              <c:numCache>
                <c:formatCode>0.0%</c:formatCode>
                <c:ptCount val="9"/>
                <c:pt idx="0">
                  <c:v>0.42857142857142855</c:v>
                </c:pt>
                <c:pt idx="1">
                  <c:v>0.14285714285714285</c:v>
                </c:pt>
                <c:pt idx="2">
                  <c:v>0.2857142857142857</c:v>
                </c:pt>
                <c:pt idx="3">
                  <c:v>0</c:v>
                </c:pt>
                <c:pt idx="4">
                  <c:v>0.14285714285714285</c:v>
                </c:pt>
                <c:pt idx="5">
                  <c:v>0.14285714285714285</c:v>
                </c:pt>
                <c:pt idx="6">
                  <c:v>0</c:v>
                </c:pt>
                <c:pt idx="7">
                  <c:v>0</c:v>
                </c:pt>
                <c:pt idx="8">
                  <c:v>0</c:v>
                </c:pt>
              </c:numCache>
            </c:numRef>
          </c:val>
          <c:extLst>
            <c:ext xmlns:c16="http://schemas.microsoft.com/office/drawing/2014/chart" uri="{C3380CC4-5D6E-409C-BE32-E72D297353CC}">
              <c16:uniqueId val="{0000000B-00CE-41A6-90D9-D58F89F6B411}"/>
            </c:ext>
          </c:extLst>
        </c:ser>
        <c:ser>
          <c:idx val="15"/>
          <c:order val="4"/>
          <c:tx>
            <c:strRef>
              <c:f>'Q4'!$AC$27</c:f>
              <c:strCache>
                <c:ptCount val="1"/>
                <c:pt idx="0">
                  <c:v>60歳以上（8名）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'Q4'!$C$28:$L$36</c:f>
              <c:strCache>
                <c:ptCount val="9"/>
                <c:pt idx="0">
                  <c:v>相談しても仕方ないと思った</c:v>
                </c:pt>
                <c:pt idx="1">
                  <c:v>どこに相談すればよいのか分からなかった</c:v>
                </c:pt>
                <c:pt idx="2">
                  <c:v>相談するほどの被害ではなかった</c:v>
                </c:pt>
                <c:pt idx="3">
                  <c:v>恥ずかしいので、誰にも言えなかった</c:v>
                </c:pt>
                <c:pt idx="4">
                  <c:v>相談せず自身で解決しようとした</c:v>
                </c:pt>
                <c:pt idx="5">
                  <c:v>相談する適切な相手がいなかった</c:v>
                </c:pt>
                <c:pt idx="6">
                  <c:v>自分にも責任があると思った</c:v>
                </c:pt>
                <c:pt idx="7">
                  <c:v>その他</c:v>
                </c:pt>
                <c:pt idx="8">
                  <c:v>特に理由はない（複数選択不可）</c:v>
                </c:pt>
              </c:strCache>
            </c:strRef>
          </c:cat>
          <c:val>
            <c:numRef>
              <c:f>'Q4'!$AC$28:$AC$36</c:f>
              <c:numCache>
                <c:formatCode>0.0%</c:formatCode>
                <c:ptCount val="9"/>
                <c:pt idx="0">
                  <c:v>0.5</c:v>
                </c:pt>
                <c:pt idx="1">
                  <c:v>0.125</c:v>
                </c:pt>
                <c:pt idx="2">
                  <c:v>0.25</c:v>
                </c:pt>
                <c:pt idx="3">
                  <c:v>0.25</c:v>
                </c:pt>
                <c:pt idx="4">
                  <c:v>0.25</c:v>
                </c:pt>
                <c:pt idx="5">
                  <c:v>0.125</c:v>
                </c:pt>
                <c:pt idx="6">
                  <c:v>0.125</c:v>
                </c:pt>
                <c:pt idx="7">
                  <c:v>0</c:v>
                </c:pt>
                <c:pt idx="8">
                  <c:v>0.125</c:v>
                </c:pt>
              </c:numCache>
            </c:numRef>
          </c:val>
          <c:extLst>
            <c:ext xmlns:c16="http://schemas.microsoft.com/office/drawing/2014/chart" uri="{C3380CC4-5D6E-409C-BE32-E72D297353CC}">
              <c16:uniqueId val="{0000000E-00CE-41A6-90D9-D58F89F6B411}"/>
            </c:ext>
          </c:extLst>
        </c:ser>
        <c:dLbls>
          <c:showLegendKey val="0"/>
          <c:showVal val="1"/>
          <c:showCatName val="0"/>
          <c:showSerName val="0"/>
          <c:showPercent val="0"/>
          <c:showBubbleSize val="0"/>
        </c:dLbls>
        <c:gapWidth val="75"/>
        <c:shape val="box"/>
        <c:axId val="353311856"/>
        <c:axId val="353310680"/>
        <c:axId val="0"/>
        <c:extLst>
          <c:ext xmlns:c15="http://schemas.microsoft.com/office/drawing/2012/chart" uri="{02D57815-91ED-43cb-92C2-25804820EDAC}">
            <c15:filteredBarSeries>
              <c15:ser>
                <c:idx val="19"/>
                <c:order val="5"/>
                <c:tx>
                  <c:strRef>
                    <c:extLst>
                      <c:ext uri="{02D57815-91ED-43cb-92C2-25804820EDAC}">
                        <c15:formulaRef>
                          <c15:sqref>'Q4'!$AG$27</c15:sqref>
                        </c15:formulaRef>
                      </c:ext>
                    </c:extLst>
                    <c:strCache>
                      <c:ptCount val="1"/>
                      <c:pt idx="0">
                        <c:v>全体（40名）</c:v>
                      </c:pt>
                    </c:strCache>
                  </c:strRef>
                </c:tx>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'Q4'!$C$28:$L$36</c15:sqref>
                        </c15:formulaRef>
                      </c:ext>
                    </c:extLst>
                    <c:strCache>
                      <c:ptCount val="9"/>
                      <c:pt idx="0">
                        <c:v>相談しても仕方ないと思った</c:v>
                      </c:pt>
                      <c:pt idx="1">
                        <c:v>どこに相談すればよいのか分からなかった</c:v>
                      </c:pt>
                      <c:pt idx="2">
                        <c:v>相談するほどの被害ではなかった</c:v>
                      </c:pt>
                      <c:pt idx="3">
                        <c:v>恥ずかしいので、誰にも言えなかった</c:v>
                      </c:pt>
                      <c:pt idx="4">
                        <c:v>相談せず自身で解決しようとした</c:v>
                      </c:pt>
                      <c:pt idx="5">
                        <c:v>相談する適切な相手がいなかった</c:v>
                      </c:pt>
                      <c:pt idx="6">
                        <c:v>自分にも責任があると思った</c:v>
                      </c:pt>
                      <c:pt idx="7">
                        <c:v>その他</c:v>
                      </c:pt>
                      <c:pt idx="8">
                        <c:v>特に理由はない（複数選択不可）</c:v>
                      </c:pt>
                    </c:strCache>
                  </c:strRef>
                </c:cat>
                <c:val>
                  <c:numRef>
                    <c:extLst>
                      <c:ext uri="{02D57815-91ED-43cb-92C2-25804820EDAC}">
                        <c15:formulaRef>
                          <c15:sqref>'Q4'!$AG$28:$AG$36</c15:sqref>
                        </c15:formulaRef>
                      </c:ext>
                    </c:extLst>
                    <c:numCache>
                      <c:formatCode>0.0%</c:formatCode>
                      <c:ptCount val="9"/>
                      <c:pt idx="0">
                        <c:v>0.35</c:v>
                      </c:pt>
                      <c:pt idx="1">
                        <c:v>0.22500000000000001</c:v>
                      </c:pt>
                      <c:pt idx="2">
                        <c:v>0.22500000000000001</c:v>
                      </c:pt>
                      <c:pt idx="3">
                        <c:v>0.2</c:v>
                      </c:pt>
                      <c:pt idx="4">
                        <c:v>0.17499999999999999</c:v>
                      </c:pt>
                      <c:pt idx="5">
                        <c:v>0.1</c:v>
                      </c:pt>
                      <c:pt idx="6">
                        <c:v>0.1</c:v>
                      </c:pt>
                      <c:pt idx="7">
                        <c:v>0</c:v>
                      </c:pt>
                      <c:pt idx="8">
                        <c:v>7.4999999999999997E-2</c:v>
                      </c:pt>
                    </c:numCache>
                  </c:numRef>
                </c:val>
                <c:extLst>
                  <c:ext xmlns:c16="http://schemas.microsoft.com/office/drawing/2014/chart" uri="{C3380CC4-5D6E-409C-BE32-E72D297353CC}">
                    <c16:uniqueId val="{0000000F-00CE-41A6-90D9-D58F89F6B411}"/>
                  </c:ext>
                </c:extLst>
              </c15:ser>
            </c15:filteredBarSeries>
          </c:ext>
        </c:extLst>
      </c:bar3DChart>
      <c:catAx>
        <c:axId val="353311856"/>
        <c:scaling>
          <c:orientation val="maxMin"/>
        </c:scaling>
        <c:delete val="0"/>
        <c:axPos val="l"/>
        <c:numFmt formatCode="General" sourceLinked="0"/>
        <c:majorTickMark val="none"/>
        <c:minorTickMark val="none"/>
        <c:tickLblPos val="low"/>
        <c:crossAx val="353310680"/>
        <c:crosses val="autoZero"/>
        <c:auto val="1"/>
        <c:lblAlgn val="ctr"/>
        <c:lblOffset val="100"/>
        <c:noMultiLvlLbl val="0"/>
      </c:catAx>
      <c:valAx>
        <c:axId val="353310680"/>
        <c:scaling>
          <c:orientation val="minMax"/>
          <c:max val="0.70000000000000007"/>
        </c:scaling>
        <c:delete val="0"/>
        <c:axPos val="t"/>
        <c:majorGridlines/>
        <c:numFmt formatCode="0%" sourceLinked="0"/>
        <c:majorTickMark val="none"/>
        <c:minorTickMark val="none"/>
        <c:tickLblPos val="nextTo"/>
        <c:crossAx val="353311856"/>
        <c:crosses val="autoZero"/>
        <c:crossBetween val="between"/>
      </c:valAx>
      <c:spPr>
        <a:noFill/>
        <a:ln w="25400">
          <a:noFill/>
        </a:ln>
      </c:spPr>
    </c:plotArea>
    <c:legend>
      <c:legendPos val="b"/>
      <c:layout>
        <c:manualLayout>
          <c:xMode val="edge"/>
          <c:yMode val="edge"/>
          <c:x val="2.970068368237724E-2"/>
          <c:y val="0.97251965650885408"/>
          <c:w val="0.90999915701886225"/>
          <c:h val="2.748034349114592E-2"/>
        </c:manualLayout>
      </c:layout>
      <c:overlay val="1"/>
    </c:legend>
    <c:plotVisOnly val="1"/>
    <c:dispBlanksAs val="gap"/>
    <c:showDLblsOverMax val="0"/>
  </c:chart>
  <c:printSettings>
    <c:headerFooter/>
    <c:pageMargins b="0.75000000000000078" l="0.70000000000000062" r="0.70000000000000062" t="0.75000000000000078"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34"/>
    </mc:Choice>
    <mc:Fallback>
      <c:style val="34"/>
    </mc:Fallback>
  </mc:AlternateContent>
  <c:chart>
    <c:autoTitleDeleted val="1"/>
    <c:view3D>
      <c:rotX val="15"/>
      <c:rotY val="20"/>
      <c:rAngAx val="1"/>
    </c:view3D>
    <c:floor>
      <c:thickness val="0"/>
    </c:floor>
    <c:sideWall>
      <c:thickness val="0"/>
    </c:sideWall>
    <c:backWall>
      <c:thickness val="0"/>
    </c:backWall>
    <c:plotArea>
      <c:layout>
        <c:manualLayout>
          <c:layoutTarget val="inner"/>
          <c:xMode val="edge"/>
          <c:yMode val="edge"/>
          <c:x val="0.1547685444351623"/>
          <c:y val="4.5549971872906679E-2"/>
          <c:w val="0.82017701147445443"/>
          <c:h val="0.8633964113585163"/>
        </c:manualLayout>
      </c:layout>
      <c:bar3DChart>
        <c:barDir val="bar"/>
        <c:grouping val="percentStacked"/>
        <c:varyColors val="0"/>
        <c:ser>
          <c:idx val="0"/>
          <c:order val="0"/>
          <c:tx>
            <c:strRef>
              <c:f>'Q5'!$L$17</c:f>
              <c:strCache>
                <c:ptCount val="1"/>
                <c:pt idx="0">
                  <c:v>知っている</c:v>
                </c:pt>
              </c:strCache>
            </c:strRef>
          </c:tx>
          <c:spPr>
            <a:solidFill>
              <a:srgbClr val="4572A7"/>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'Q5'!$F$18:$K$25</c:f>
              <c:strCache>
                <c:ptCount val="7"/>
                <c:pt idx="0">
                  <c:v>全体（500名）</c:v>
                </c:pt>
                <c:pt idx="2">
                  <c:v>29歳以下(100名）</c:v>
                </c:pt>
                <c:pt idx="3">
                  <c:v>30歳代（100名）</c:v>
                </c:pt>
                <c:pt idx="4">
                  <c:v>40歳代（100名）</c:v>
                </c:pt>
                <c:pt idx="5">
                  <c:v>50歳代（100名）</c:v>
                </c:pt>
                <c:pt idx="6">
                  <c:v>60歳以上（100名）</c:v>
                </c:pt>
              </c:strCache>
            </c:strRef>
          </c:cat>
          <c:val>
            <c:numRef>
              <c:f>'Q5'!$L$18:$L$25</c:f>
              <c:numCache>
                <c:formatCode>General</c:formatCode>
                <c:ptCount val="8"/>
                <c:pt idx="0" formatCode="0.0%">
                  <c:v>0.39</c:v>
                </c:pt>
                <c:pt idx="2" formatCode="0.0%">
                  <c:v>0.32</c:v>
                </c:pt>
                <c:pt idx="3" formatCode="0.0%">
                  <c:v>0.36</c:v>
                </c:pt>
                <c:pt idx="4" formatCode="0.0%">
                  <c:v>0.32</c:v>
                </c:pt>
                <c:pt idx="5" formatCode="0.0%">
                  <c:v>0.38</c:v>
                </c:pt>
                <c:pt idx="6" formatCode="0.0%">
                  <c:v>0.56999999999999995</c:v>
                </c:pt>
              </c:numCache>
            </c:numRef>
          </c:val>
          <c:extLst>
            <c:ext xmlns:c16="http://schemas.microsoft.com/office/drawing/2014/chart" uri="{C3380CC4-5D6E-409C-BE32-E72D297353CC}">
              <c16:uniqueId val="{00000000-1DB6-48DC-9ED0-37FAC7B9B482}"/>
            </c:ext>
          </c:extLst>
        </c:ser>
        <c:ser>
          <c:idx val="6"/>
          <c:order val="1"/>
          <c:tx>
            <c:strRef>
              <c:f>'Q5'!$R$17</c:f>
              <c:strCache>
                <c:ptCount val="1"/>
                <c:pt idx="0">
                  <c:v>知らない</c:v>
                </c:pt>
              </c:strCache>
            </c:strRef>
          </c:tx>
          <c:spPr>
            <a:solidFill>
              <a:srgbClr val="D99694"/>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'Q5'!$F$18:$K$25</c:f>
              <c:strCache>
                <c:ptCount val="7"/>
                <c:pt idx="0">
                  <c:v>全体（500名）</c:v>
                </c:pt>
                <c:pt idx="2">
                  <c:v>29歳以下(100名）</c:v>
                </c:pt>
                <c:pt idx="3">
                  <c:v>30歳代（100名）</c:v>
                </c:pt>
                <c:pt idx="4">
                  <c:v>40歳代（100名）</c:v>
                </c:pt>
                <c:pt idx="5">
                  <c:v>50歳代（100名）</c:v>
                </c:pt>
                <c:pt idx="6">
                  <c:v>60歳以上（100名）</c:v>
                </c:pt>
              </c:strCache>
            </c:strRef>
          </c:cat>
          <c:val>
            <c:numRef>
              <c:f>'Q5'!$R$18:$R$25</c:f>
              <c:numCache>
                <c:formatCode>General</c:formatCode>
                <c:ptCount val="8"/>
                <c:pt idx="0" formatCode="0.0%">
                  <c:v>0.61</c:v>
                </c:pt>
                <c:pt idx="2" formatCode="0.0%">
                  <c:v>0.68</c:v>
                </c:pt>
                <c:pt idx="3" formatCode="0.0%">
                  <c:v>0.64</c:v>
                </c:pt>
                <c:pt idx="4" formatCode="0.0%">
                  <c:v>0.68</c:v>
                </c:pt>
                <c:pt idx="5" formatCode="0.0%">
                  <c:v>0.62</c:v>
                </c:pt>
                <c:pt idx="6" formatCode="0.0%">
                  <c:v>0.43</c:v>
                </c:pt>
              </c:numCache>
            </c:numRef>
          </c:val>
          <c:extLst>
            <c:ext xmlns:c16="http://schemas.microsoft.com/office/drawing/2014/chart" uri="{C3380CC4-5D6E-409C-BE32-E72D297353CC}">
              <c16:uniqueId val="{00000001-1DB6-48DC-9ED0-37FAC7B9B482}"/>
            </c:ext>
          </c:extLst>
        </c:ser>
        <c:dLbls>
          <c:showLegendKey val="0"/>
          <c:showVal val="0"/>
          <c:showCatName val="0"/>
          <c:showSerName val="0"/>
          <c:showPercent val="0"/>
          <c:showBubbleSize val="0"/>
        </c:dLbls>
        <c:gapWidth val="75"/>
        <c:shape val="box"/>
        <c:axId val="353310288"/>
        <c:axId val="353311072"/>
        <c:axId val="0"/>
      </c:bar3DChart>
      <c:catAx>
        <c:axId val="353310288"/>
        <c:scaling>
          <c:orientation val="maxMin"/>
        </c:scaling>
        <c:delete val="0"/>
        <c:axPos val="l"/>
        <c:numFmt formatCode="General" sourceLinked="0"/>
        <c:majorTickMark val="none"/>
        <c:minorTickMark val="none"/>
        <c:tickLblPos val="low"/>
        <c:crossAx val="353311072"/>
        <c:crosses val="autoZero"/>
        <c:auto val="1"/>
        <c:lblAlgn val="ctr"/>
        <c:lblOffset val="100"/>
        <c:noMultiLvlLbl val="0"/>
      </c:catAx>
      <c:valAx>
        <c:axId val="353311072"/>
        <c:scaling>
          <c:orientation val="minMax"/>
        </c:scaling>
        <c:delete val="0"/>
        <c:axPos val="t"/>
        <c:majorGridlines/>
        <c:numFmt formatCode="0%" sourceLinked="1"/>
        <c:majorTickMark val="none"/>
        <c:minorTickMark val="none"/>
        <c:tickLblPos val="nextTo"/>
        <c:spPr>
          <a:ln w="9525">
            <a:noFill/>
          </a:ln>
        </c:spPr>
        <c:crossAx val="353310288"/>
        <c:crosses val="autoZero"/>
        <c:crossBetween val="between"/>
      </c:valAx>
    </c:plotArea>
    <c:legend>
      <c:legendPos val="b"/>
      <c:overlay val="0"/>
    </c:legend>
    <c:plotVisOnly val="1"/>
    <c:dispBlanksAs val="gap"/>
    <c:showDLblsOverMax val="0"/>
  </c:chart>
  <c:spPr>
    <a:ln>
      <a:solidFill>
        <a:sysClr val="windowText" lastClr="000000"/>
      </a:solidFill>
    </a:ln>
  </c:spPr>
  <c:printSettings>
    <c:headerFooter/>
    <c:pageMargins b="0.75000000000000044" l="0.7000000000000004" r="0.7000000000000004" t="0.75000000000000044" header="0.30000000000000021" footer="0.3000000000000002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rAngAx val="1"/>
    </c:view3D>
    <c:floor>
      <c:thickness val="0"/>
    </c:floor>
    <c:sideWall>
      <c:thickness val="0"/>
      <c:spPr>
        <a:solidFill>
          <a:schemeClr val="bg1">
            <a:lumMod val="85000"/>
          </a:schemeClr>
        </a:solidFill>
      </c:spPr>
    </c:sideWall>
    <c:backWall>
      <c:thickness val="0"/>
      <c:spPr>
        <a:solidFill>
          <a:schemeClr val="bg1">
            <a:lumMod val="95000"/>
          </a:schemeClr>
        </a:solidFill>
      </c:spPr>
    </c:backWall>
    <c:plotArea>
      <c:layout>
        <c:manualLayout>
          <c:layoutTarget val="inner"/>
          <c:xMode val="edge"/>
          <c:yMode val="edge"/>
          <c:x val="0.34940036182737344"/>
          <c:y val="4.8160911704116877E-2"/>
          <c:w val="0.62352749418917486"/>
          <c:h val="0.84144024470860668"/>
        </c:manualLayout>
      </c:layout>
      <c:bar3DChart>
        <c:barDir val="bar"/>
        <c:grouping val="clustered"/>
        <c:varyColors val="0"/>
        <c:ser>
          <c:idx val="0"/>
          <c:order val="0"/>
          <c:tx>
            <c:strRef>
              <c:f>'Q6'!$M$22</c:f>
              <c:strCache>
                <c:ptCount val="1"/>
                <c:pt idx="0">
                  <c:v>29歳以下(32名）</c:v>
                </c:pt>
              </c:strCache>
            </c:strRef>
          </c:tx>
          <c:invertIfNegative val="0"/>
          <c:dLbls>
            <c:dLbl>
              <c:idx val="0"/>
              <c:layout>
                <c:manualLayout>
                  <c:x val="0"/>
                  <c:y val="1.41883762788670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61-410F-9AA5-B8A8ED8B749F}"/>
                </c:ext>
              </c:extLst>
            </c:dLbl>
            <c:dLbl>
              <c:idx val="2"/>
              <c:layout>
                <c:manualLayout>
                  <c:x val="0"/>
                  <c:y val="1.41883762788670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461-410F-9AA5-B8A8ED8B749F}"/>
                </c:ext>
              </c:extLst>
            </c:dLbl>
            <c:dLbl>
              <c:idx val="5"/>
              <c:delete val="1"/>
              <c:extLst>
                <c:ext xmlns:c15="http://schemas.microsoft.com/office/drawing/2012/chart" uri="{CE6537A1-D6FC-4f65-9D91-7224C49458BB}"/>
                <c:ext xmlns:c16="http://schemas.microsoft.com/office/drawing/2014/chart" uri="{C3380CC4-5D6E-409C-BE32-E72D297353CC}">
                  <c16:uniqueId val="{00000000-3899-4160-BD04-98EBAC5559A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'Q6'!$C$23:$L$29</c:f>
              <c:strCache>
                <c:ptCount val="7"/>
                <c:pt idx="0">
                  <c:v>クーリング・オフの方法等トラブル解決に必要な助言やあっせんを行っている</c:v>
                </c:pt>
                <c:pt idx="1">
                  <c:v>市役所市民相談室や天王寺サービスカウンター等でも予約相談を行っている</c:v>
                </c:pt>
                <c:pt idx="2">
                  <c:v>日曜日・祝日・年末年始を除いて相談を受け付けている</c:v>
                </c:pt>
                <c:pt idx="3">
                  <c:v>講座などで、消費者トラブルに関する注意喚起や消費者センターの周知を行っている</c:v>
                </c:pt>
                <c:pt idx="4">
                  <c:v>地域等からの要請により、無料で講師を派遣して、消費者トラブル等について解説する講座を行っている</c:v>
                </c:pt>
                <c:pt idx="5">
                  <c:v>その他</c:v>
                </c:pt>
                <c:pt idx="6">
                  <c:v>名前を知っている程度（複数選択不可）</c:v>
                </c:pt>
              </c:strCache>
            </c:strRef>
          </c:cat>
          <c:val>
            <c:numRef>
              <c:f>'Q6'!$M$23:$M$29</c:f>
              <c:numCache>
                <c:formatCode>0.0%</c:formatCode>
                <c:ptCount val="7"/>
                <c:pt idx="0">
                  <c:v>0.5625</c:v>
                </c:pt>
                <c:pt idx="1">
                  <c:v>0.25</c:v>
                </c:pt>
                <c:pt idx="2">
                  <c:v>0.15625</c:v>
                </c:pt>
                <c:pt idx="3">
                  <c:v>0.21875</c:v>
                </c:pt>
                <c:pt idx="4">
                  <c:v>0.15625</c:v>
                </c:pt>
                <c:pt idx="5">
                  <c:v>0</c:v>
                </c:pt>
                <c:pt idx="6">
                  <c:v>0.1875</c:v>
                </c:pt>
              </c:numCache>
            </c:numRef>
          </c:val>
          <c:extLst>
            <c:ext xmlns:c16="http://schemas.microsoft.com/office/drawing/2014/chart" uri="{C3380CC4-5D6E-409C-BE32-E72D297353CC}">
              <c16:uniqueId val="{00000001-1D76-437B-9C91-B3D32A6FE650}"/>
            </c:ext>
          </c:extLst>
        </c:ser>
        <c:ser>
          <c:idx val="14"/>
          <c:order val="1"/>
          <c:tx>
            <c:strRef>
              <c:f>'Q6'!$Q$22</c:f>
              <c:strCache>
                <c:ptCount val="1"/>
                <c:pt idx="0">
                  <c:v>30歳代（36名）</c:v>
                </c:pt>
              </c:strCache>
            </c:strRef>
          </c:tx>
          <c:invertIfNegative val="0"/>
          <c:dLbls>
            <c:dLbl>
              <c:idx val="0"/>
              <c:layout>
                <c:manualLayout>
                  <c:x val="-1.6099912113149661E-2"/>
                  <c:y val="-1.13922648315850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A5-4FC1-B9A0-834ED12DC103}"/>
                </c:ext>
              </c:extLst>
            </c:dLbl>
            <c:dLbl>
              <c:idx val="1"/>
              <c:layout>
                <c:manualLayout>
                  <c:x val="0"/>
                  <c:y val="1.41883762788670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461-410F-9AA5-B8A8ED8B749F}"/>
                </c:ext>
              </c:extLst>
            </c:dLbl>
            <c:dLbl>
              <c:idx val="4"/>
              <c:delete val="1"/>
              <c:extLst>
                <c:ext xmlns:c15="http://schemas.microsoft.com/office/drawing/2012/chart" uri="{CE6537A1-D6FC-4f65-9D91-7224C49458BB}"/>
                <c:ext xmlns:c16="http://schemas.microsoft.com/office/drawing/2014/chart" uri="{C3380CC4-5D6E-409C-BE32-E72D297353CC}">
                  <c16:uniqueId val="{00000000-E605-472A-8FA3-C38A5B10B9C1}"/>
                </c:ext>
              </c:extLst>
            </c:dLbl>
            <c:dLbl>
              <c:idx val="5"/>
              <c:delete val="1"/>
              <c:extLst>
                <c:ext xmlns:c15="http://schemas.microsoft.com/office/drawing/2012/chart" uri="{CE6537A1-D6FC-4f65-9D91-7224C49458BB}"/>
                <c:ext xmlns:c16="http://schemas.microsoft.com/office/drawing/2014/chart" uri="{C3380CC4-5D6E-409C-BE32-E72D297353CC}">
                  <c16:uniqueId val="{00000001-3899-4160-BD04-98EBAC5559A1}"/>
                </c:ext>
              </c:extLst>
            </c:dLbl>
            <c:dLbl>
              <c:idx val="6"/>
              <c:layout>
                <c:manualLayout>
                  <c:x val="-1.0674562280950448E-16"/>
                  <c:y val="1.41883762788670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461-410F-9AA5-B8A8ED8B749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'Q6'!$C$23:$L$29</c:f>
              <c:strCache>
                <c:ptCount val="7"/>
                <c:pt idx="0">
                  <c:v>クーリング・オフの方法等トラブル解決に必要な助言やあっせんを行っている</c:v>
                </c:pt>
                <c:pt idx="1">
                  <c:v>市役所市民相談室や天王寺サービスカウンター等でも予約相談を行っている</c:v>
                </c:pt>
                <c:pt idx="2">
                  <c:v>日曜日・祝日・年末年始を除いて相談を受け付けている</c:v>
                </c:pt>
                <c:pt idx="3">
                  <c:v>講座などで、消費者トラブルに関する注意喚起や消費者センターの周知を行っている</c:v>
                </c:pt>
                <c:pt idx="4">
                  <c:v>地域等からの要請により、無料で講師を派遣して、消費者トラブル等について解説する講座を行っている</c:v>
                </c:pt>
                <c:pt idx="5">
                  <c:v>その他</c:v>
                </c:pt>
                <c:pt idx="6">
                  <c:v>名前を知っている程度（複数選択不可）</c:v>
                </c:pt>
              </c:strCache>
            </c:strRef>
          </c:cat>
          <c:val>
            <c:numRef>
              <c:f>'Q6'!$Q$23:$Q$29</c:f>
              <c:numCache>
                <c:formatCode>0.0%</c:formatCode>
                <c:ptCount val="7"/>
                <c:pt idx="0">
                  <c:v>0.61111111111111116</c:v>
                </c:pt>
                <c:pt idx="1">
                  <c:v>0.33333333333333331</c:v>
                </c:pt>
                <c:pt idx="2">
                  <c:v>0.3611111111111111</c:v>
                </c:pt>
                <c:pt idx="3">
                  <c:v>0.25</c:v>
                </c:pt>
                <c:pt idx="4">
                  <c:v>0.1111111111111111</c:v>
                </c:pt>
                <c:pt idx="5">
                  <c:v>0</c:v>
                </c:pt>
                <c:pt idx="6">
                  <c:v>0.16666666666666666</c:v>
                </c:pt>
              </c:numCache>
            </c:numRef>
          </c:val>
          <c:extLst>
            <c:ext xmlns:c16="http://schemas.microsoft.com/office/drawing/2014/chart" uri="{C3380CC4-5D6E-409C-BE32-E72D297353CC}">
              <c16:uniqueId val="{00000002-1D76-437B-9C91-B3D32A6FE650}"/>
            </c:ext>
          </c:extLst>
        </c:ser>
        <c:ser>
          <c:idx val="3"/>
          <c:order val="2"/>
          <c:tx>
            <c:strRef>
              <c:f>'Q6'!$U$22</c:f>
              <c:strCache>
                <c:ptCount val="1"/>
                <c:pt idx="0">
                  <c:v>40歳代（32名）</c:v>
                </c:pt>
              </c:strCache>
            </c:strRef>
          </c:tx>
          <c:invertIfNegative val="0"/>
          <c:dLbls>
            <c:dLbl>
              <c:idx val="0"/>
              <c:layout>
                <c:manualLayout>
                  <c:x val="0"/>
                  <c:y val="1.41883762788670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61-410F-9AA5-B8A8ED8B749F}"/>
                </c:ext>
              </c:extLst>
            </c:dLbl>
            <c:dLbl>
              <c:idx val="2"/>
              <c:layout>
                <c:manualLayout>
                  <c:x val="-5.3372811404752241E-17"/>
                  <c:y val="1.41883762788670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461-410F-9AA5-B8A8ED8B749F}"/>
                </c:ext>
              </c:extLst>
            </c:dLbl>
            <c:dLbl>
              <c:idx val="5"/>
              <c:delete val="1"/>
              <c:extLst>
                <c:ext xmlns:c15="http://schemas.microsoft.com/office/drawing/2012/chart" uri="{CE6537A1-D6FC-4f65-9D91-7224C49458BB}"/>
                <c:ext xmlns:c16="http://schemas.microsoft.com/office/drawing/2014/chart" uri="{C3380CC4-5D6E-409C-BE32-E72D297353CC}">
                  <c16:uniqueId val="{00000002-3899-4160-BD04-98EBAC5559A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'Q6'!$C$23:$L$29</c:f>
              <c:strCache>
                <c:ptCount val="7"/>
                <c:pt idx="0">
                  <c:v>クーリング・オフの方法等トラブル解決に必要な助言やあっせんを行っている</c:v>
                </c:pt>
                <c:pt idx="1">
                  <c:v>市役所市民相談室や天王寺サービスカウンター等でも予約相談を行っている</c:v>
                </c:pt>
                <c:pt idx="2">
                  <c:v>日曜日・祝日・年末年始を除いて相談を受け付けている</c:v>
                </c:pt>
                <c:pt idx="3">
                  <c:v>講座などで、消費者トラブルに関する注意喚起や消費者センターの周知を行っている</c:v>
                </c:pt>
                <c:pt idx="4">
                  <c:v>地域等からの要請により、無料で講師を派遣して、消費者トラブル等について解説する講座を行っている</c:v>
                </c:pt>
                <c:pt idx="5">
                  <c:v>その他</c:v>
                </c:pt>
                <c:pt idx="6">
                  <c:v>名前を知っている程度（複数選択不可）</c:v>
                </c:pt>
              </c:strCache>
            </c:strRef>
          </c:cat>
          <c:val>
            <c:numRef>
              <c:f>'Q6'!$U$23:$U$29</c:f>
              <c:numCache>
                <c:formatCode>0.0%</c:formatCode>
                <c:ptCount val="7"/>
                <c:pt idx="0">
                  <c:v>0.6875</c:v>
                </c:pt>
                <c:pt idx="1">
                  <c:v>0.1875</c:v>
                </c:pt>
                <c:pt idx="2">
                  <c:v>0.1875</c:v>
                </c:pt>
                <c:pt idx="3">
                  <c:v>0.1875</c:v>
                </c:pt>
                <c:pt idx="4">
                  <c:v>6.25E-2</c:v>
                </c:pt>
                <c:pt idx="5">
                  <c:v>0</c:v>
                </c:pt>
                <c:pt idx="6">
                  <c:v>9.375E-2</c:v>
                </c:pt>
              </c:numCache>
            </c:numRef>
          </c:val>
          <c:extLst>
            <c:ext xmlns:c16="http://schemas.microsoft.com/office/drawing/2014/chart" uri="{C3380CC4-5D6E-409C-BE32-E72D297353CC}">
              <c16:uniqueId val="{00000003-1D76-437B-9C91-B3D32A6FE650}"/>
            </c:ext>
          </c:extLst>
        </c:ser>
        <c:ser>
          <c:idx val="8"/>
          <c:order val="3"/>
          <c:tx>
            <c:strRef>
              <c:f>'Q6'!$Y$22</c:f>
              <c:strCache>
                <c:ptCount val="1"/>
                <c:pt idx="0">
                  <c:v>50歳代（38名）</c:v>
                </c:pt>
              </c:strCache>
            </c:strRef>
          </c:tx>
          <c:invertIfNegative val="0"/>
          <c:dLbls>
            <c:dLbl>
              <c:idx val="0"/>
              <c:layout>
                <c:manualLayout>
                  <c:x val="-1.0674562280950448E-16"/>
                  <c:y val="2.83767525577342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461-410F-9AA5-B8A8ED8B749F}"/>
                </c:ext>
              </c:extLst>
            </c:dLbl>
            <c:dLbl>
              <c:idx val="1"/>
              <c:layout>
                <c:manualLayout>
                  <c:x val="-1.0674562280950448E-16"/>
                  <c:y val="1.418837627886732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461-410F-9AA5-B8A8ED8B749F}"/>
                </c:ext>
              </c:extLst>
            </c:dLbl>
            <c:dLbl>
              <c:idx val="2"/>
              <c:layout>
                <c:manualLayout>
                  <c:x val="-5.3372811404752241E-17"/>
                  <c:y val="1.41883762788675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461-410F-9AA5-B8A8ED8B749F}"/>
                </c:ext>
              </c:extLst>
            </c:dLbl>
            <c:dLbl>
              <c:idx val="5"/>
              <c:delete val="1"/>
              <c:extLst>
                <c:ext xmlns:c15="http://schemas.microsoft.com/office/drawing/2012/chart" uri="{CE6537A1-D6FC-4f65-9D91-7224C49458BB}"/>
                <c:ext xmlns:c16="http://schemas.microsoft.com/office/drawing/2014/chart" uri="{C3380CC4-5D6E-409C-BE32-E72D297353CC}">
                  <c16:uniqueId val="{00000003-3899-4160-BD04-98EBAC5559A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'Q6'!$C$23:$L$29</c:f>
              <c:strCache>
                <c:ptCount val="7"/>
                <c:pt idx="0">
                  <c:v>クーリング・オフの方法等トラブル解決に必要な助言やあっせんを行っている</c:v>
                </c:pt>
                <c:pt idx="1">
                  <c:v>市役所市民相談室や天王寺サービスカウンター等でも予約相談を行っている</c:v>
                </c:pt>
                <c:pt idx="2">
                  <c:v>日曜日・祝日・年末年始を除いて相談を受け付けている</c:v>
                </c:pt>
                <c:pt idx="3">
                  <c:v>講座などで、消費者トラブルに関する注意喚起や消費者センターの周知を行っている</c:v>
                </c:pt>
                <c:pt idx="4">
                  <c:v>地域等からの要請により、無料で講師を派遣して、消費者トラブル等について解説する講座を行っている</c:v>
                </c:pt>
                <c:pt idx="5">
                  <c:v>その他</c:v>
                </c:pt>
                <c:pt idx="6">
                  <c:v>名前を知っている程度（複数選択不可）</c:v>
                </c:pt>
              </c:strCache>
            </c:strRef>
          </c:cat>
          <c:val>
            <c:numRef>
              <c:f>'Q6'!$Y$23:$Y$29</c:f>
              <c:numCache>
                <c:formatCode>0.0%</c:formatCode>
                <c:ptCount val="7"/>
                <c:pt idx="0">
                  <c:v>0.52631578947368418</c:v>
                </c:pt>
                <c:pt idx="1">
                  <c:v>0.15789473684210525</c:v>
                </c:pt>
                <c:pt idx="2">
                  <c:v>0.18421052631578946</c:v>
                </c:pt>
                <c:pt idx="3">
                  <c:v>0.13157894736842105</c:v>
                </c:pt>
                <c:pt idx="4">
                  <c:v>5.2631578947368418E-2</c:v>
                </c:pt>
                <c:pt idx="5">
                  <c:v>0</c:v>
                </c:pt>
                <c:pt idx="6">
                  <c:v>0.34210526315789475</c:v>
                </c:pt>
              </c:numCache>
            </c:numRef>
          </c:val>
          <c:extLst>
            <c:ext xmlns:c16="http://schemas.microsoft.com/office/drawing/2014/chart" uri="{C3380CC4-5D6E-409C-BE32-E72D297353CC}">
              <c16:uniqueId val="{00000004-1D76-437B-9C91-B3D32A6FE650}"/>
            </c:ext>
          </c:extLst>
        </c:ser>
        <c:ser>
          <c:idx val="13"/>
          <c:order val="4"/>
          <c:tx>
            <c:strRef>
              <c:f>'Q6'!$AC$22</c:f>
              <c:strCache>
                <c:ptCount val="1"/>
                <c:pt idx="0">
                  <c:v>60歳以上（57名）</c:v>
                </c:pt>
              </c:strCache>
            </c:strRef>
          </c:tx>
          <c:invertIfNegative val="0"/>
          <c:dLbls>
            <c:dLbl>
              <c:idx val="0"/>
              <c:layout>
                <c:manualLayout>
                  <c:x val="-2.19544256088407E-2"/>
                  <c:y val="-1.42403310394813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A5-4FC1-B9A0-834ED12DC103}"/>
                </c:ext>
              </c:extLst>
            </c:dLbl>
            <c:dLbl>
              <c:idx val="2"/>
              <c:layout>
                <c:manualLayout>
                  <c:x val="0"/>
                  <c:y val="2.8376752557734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461-410F-9AA5-B8A8ED8B749F}"/>
                </c:ext>
              </c:extLst>
            </c:dLbl>
            <c:dLbl>
              <c:idx val="6"/>
              <c:layout>
                <c:manualLayout>
                  <c:x val="0"/>
                  <c:y val="1.41883762788691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461-410F-9AA5-B8A8ED8B749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'Q6'!$C$23:$L$29</c:f>
              <c:strCache>
                <c:ptCount val="7"/>
                <c:pt idx="0">
                  <c:v>クーリング・オフの方法等トラブル解決に必要な助言やあっせんを行っている</c:v>
                </c:pt>
                <c:pt idx="1">
                  <c:v>市役所市民相談室や天王寺サービスカウンター等でも予約相談を行っている</c:v>
                </c:pt>
                <c:pt idx="2">
                  <c:v>日曜日・祝日・年末年始を除いて相談を受け付けている</c:v>
                </c:pt>
                <c:pt idx="3">
                  <c:v>講座などで、消費者トラブルに関する注意喚起や消費者センターの周知を行っている</c:v>
                </c:pt>
                <c:pt idx="4">
                  <c:v>地域等からの要請により、無料で講師を派遣して、消費者トラブル等について解説する講座を行っている</c:v>
                </c:pt>
                <c:pt idx="5">
                  <c:v>その他</c:v>
                </c:pt>
                <c:pt idx="6">
                  <c:v>名前を知っている程度（複数選択不可）</c:v>
                </c:pt>
              </c:strCache>
            </c:strRef>
          </c:cat>
          <c:val>
            <c:numRef>
              <c:f>'Q6'!$AC$23:$AC$29</c:f>
              <c:numCache>
                <c:formatCode>0.0%</c:formatCode>
                <c:ptCount val="7"/>
                <c:pt idx="0">
                  <c:v>0.61403508771929827</c:v>
                </c:pt>
                <c:pt idx="1">
                  <c:v>0.24561403508771928</c:v>
                </c:pt>
                <c:pt idx="2">
                  <c:v>0.21052631578947367</c:v>
                </c:pt>
                <c:pt idx="3">
                  <c:v>0.19298245614035087</c:v>
                </c:pt>
                <c:pt idx="4">
                  <c:v>0.12280701754385964</c:v>
                </c:pt>
                <c:pt idx="5">
                  <c:v>0</c:v>
                </c:pt>
                <c:pt idx="6">
                  <c:v>0.2807017543859649</c:v>
                </c:pt>
              </c:numCache>
            </c:numRef>
          </c:val>
          <c:extLst>
            <c:ext xmlns:c16="http://schemas.microsoft.com/office/drawing/2014/chart" uri="{C3380CC4-5D6E-409C-BE32-E72D297353CC}">
              <c16:uniqueId val="{00000005-1D76-437B-9C91-B3D32A6FE650}"/>
            </c:ext>
          </c:extLst>
        </c:ser>
        <c:dLbls>
          <c:showLegendKey val="0"/>
          <c:showVal val="0"/>
          <c:showCatName val="0"/>
          <c:showSerName val="0"/>
          <c:showPercent val="0"/>
          <c:showBubbleSize val="0"/>
        </c:dLbls>
        <c:gapWidth val="75"/>
        <c:shape val="box"/>
        <c:axId val="353308720"/>
        <c:axId val="353309504"/>
        <c:axId val="0"/>
        <c:extLst>
          <c:ext xmlns:c15="http://schemas.microsoft.com/office/drawing/2012/chart" uri="{02D57815-91ED-43cb-92C2-25804820EDAC}">
            <c15:filteredBarSeries>
              <c15:ser>
                <c:idx val="20"/>
                <c:order val="5"/>
                <c:tx>
                  <c:strRef>
                    <c:extLst>
                      <c:ext uri="{02D57815-91ED-43cb-92C2-25804820EDAC}">
                        <c15:formulaRef>
                          <c15:sqref>'Q6'!$AG$22</c15:sqref>
                        </c15:formulaRef>
                      </c:ext>
                    </c:extLst>
                    <c:strCache>
                      <c:ptCount val="1"/>
                      <c:pt idx="0">
                        <c:v>全体(195名）</c:v>
                      </c:pt>
                    </c:strCache>
                  </c:strRef>
                </c:tx>
                <c:invertIfNegative val="0"/>
                <c:dLbls>
                  <c:dLbl>
                    <c:idx val="0"/>
                    <c:layout>
                      <c:manualLayout>
                        <c:x val="-2.0490797234917778E-2"/>
                        <c:y val="-1.566436414342948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08A5-4FC1-B9A0-834ED12DC103}"/>
                      </c:ext>
                    </c:extLst>
                  </c:dLbl>
                  <c:dLbl>
                    <c:idx val="2"/>
                    <c:layout>
                      <c:manualLayout>
                        <c:x val="-1.0674562280950448E-16"/>
                        <c:y val="1.4188376278867062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9-E461-410F-9AA5-B8A8ED8B749F}"/>
                      </c:ext>
                    </c:extLst>
                  </c:dLbl>
                  <c:spPr>
                    <a:noFill/>
                    <a:ln>
                      <a:noFill/>
                    </a:ln>
                    <a:effectLst/>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'Q6'!$C$23:$L$29</c15:sqref>
                        </c15:formulaRef>
                      </c:ext>
                    </c:extLst>
                    <c:strCache>
                      <c:ptCount val="7"/>
                      <c:pt idx="0">
                        <c:v>クーリング・オフの方法等トラブル解決に必要な助言やあっせんを行っている</c:v>
                      </c:pt>
                      <c:pt idx="1">
                        <c:v>市役所市民相談室や天王寺サービスカウンター等でも予約相談を行っている</c:v>
                      </c:pt>
                      <c:pt idx="2">
                        <c:v>日曜日・祝日・年末年始を除いて相談を受け付けている</c:v>
                      </c:pt>
                      <c:pt idx="3">
                        <c:v>講座などで、消費者トラブルに関する注意喚起や消費者センターの周知を行っている</c:v>
                      </c:pt>
                      <c:pt idx="4">
                        <c:v>地域等からの要請により、無料で講師を派遣して、消費者トラブル等について解説する講座を行っている</c:v>
                      </c:pt>
                      <c:pt idx="5">
                        <c:v>その他</c:v>
                      </c:pt>
                      <c:pt idx="6">
                        <c:v>名前を知っている程度（複数選択不可）</c:v>
                      </c:pt>
                    </c:strCache>
                  </c:strRef>
                </c:cat>
                <c:val>
                  <c:numRef>
                    <c:extLst>
                      <c:ext uri="{02D57815-91ED-43cb-92C2-25804820EDAC}">
                        <c15:formulaRef>
                          <c15:sqref>'Q6'!$AG$23:$AG$29</c15:sqref>
                        </c15:formulaRef>
                      </c:ext>
                    </c:extLst>
                    <c:numCache>
                      <c:formatCode>0.0%</c:formatCode>
                      <c:ptCount val="7"/>
                      <c:pt idx="0">
                        <c:v>0.6</c:v>
                      </c:pt>
                      <c:pt idx="1">
                        <c:v>0.23589743589743589</c:v>
                      </c:pt>
                      <c:pt idx="2">
                        <c:v>0.22051282051282051</c:v>
                      </c:pt>
                      <c:pt idx="3">
                        <c:v>0.19487179487179487</c:v>
                      </c:pt>
                      <c:pt idx="4">
                        <c:v>0.10256410256410256</c:v>
                      </c:pt>
                      <c:pt idx="5">
                        <c:v>0</c:v>
                      </c:pt>
                      <c:pt idx="6">
                        <c:v>0.22564102564102564</c:v>
                      </c:pt>
                    </c:numCache>
                  </c:numRef>
                </c:val>
                <c:extLst>
                  <c:ext xmlns:c16="http://schemas.microsoft.com/office/drawing/2014/chart" uri="{C3380CC4-5D6E-409C-BE32-E72D297353CC}">
                    <c16:uniqueId val="{00000006-1D76-437B-9C91-B3D32A6FE650}"/>
                  </c:ext>
                </c:extLst>
              </c15:ser>
            </c15:filteredBarSeries>
          </c:ext>
        </c:extLst>
      </c:bar3DChart>
      <c:catAx>
        <c:axId val="353308720"/>
        <c:scaling>
          <c:orientation val="maxMin"/>
        </c:scaling>
        <c:delete val="0"/>
        <c:axPos val="l"/>
        <c:numFmt formatCode="General" sourceLinked="0"/>
        <c:majorTickMark val="none"/>
        <c:minorTickMark val="none"/>
        <c:tickLblPos val="low"/>
        <c:crossAx val="353309504"/>
        <c:crosses val="autoZero"/>
        <c:auto val="1"/>
        <c:lblAlgn val="ctr"/>
        <c:lblOffset val="100"/>
        <c:noMultiLvlLbl val="0"/>
      </c:catAx>
      <c:valAx>
        <c:axId val="353309504"/>
        <c:scaling>
          <c:orientation val="minMax"/>
        </c:scaling>
        <c:delete val="0"/>
        <c:axPos val="t"/>
        <c:majorGridlines/>
        <c:numFmt formatCode="0%" sourceLinked="0"/>
        <c:majorTickMark val="none"/>
        <c:minorTickMark val="none"/>
        <c:tickLblPos val="nextTo"/>
        <c:crossAx val="353308720"/>
        <c:crosses val="autoZero"/>
        <c:crossBetween val="between"/>
      </c:valAx>
    </c:plotArea>
    <c:legend>
      <c:legendPos val="b"/>
      <c:layout>
        <c:manualLayout>
          <c:xMode val="edge"/>
          <c:yMode val="edge"/>
          <c:x val="1.855287188800446E-2"/>
          <c:y val="0.92556565586525896"/>
          <c:w val="0.85137587586210506"/>
          <c:h val="4.2660240376586639E-2"/>
        </c:manualLayout>
      </c:layout>
      <c:overlay val="0"/>
    </c:legend>
    <c:plotVisOnly val="1"/>
    <c:dispBlanksAs val="gap"/>
    <c:showDLblsOverMax val="0"/>
  </c:chart>
  <c:printSettings>
    <c:headerFooter/>
    <c:pageMargins b="0.75000000000000078" l="0.70000000000000062" r="0.70000000000000062" t="0.75000000000000078" header="0.30000000000000032" footer="0.30000000000000032"/>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rAngAx val="1"/>
    </c:view3D>
    <c:floor>
      <c:thickness val="0"/>
    </c:floor>
    <c:sideWall>
      <c:thickness val="0"/>
      <c:spPr>
        <a:solidFill>
          <a:schemeClr val="bg1">
            <a:lumMod val="95000"/>
          </a:schemeClr>
        </a:solidFill>
      </c:spPr>
    </c:sideWall>
    <c:backWall>
      <c:thickness val="0"/>
      <c:spPr>
        <a:solidFill>
          <a:schemeClr val="bg1">
            <a:lumMod val="95000"/>
          </a:schemeClr>
        </a:solidFill>
      </c:spPr>
    </c:backWall>
    <c:plotArea>
      <c:layout>
        <c:manualLayout>
          <c:layoutTarget val="inner"/>
          <c:xMode val="edge"/>
          <c:yMode val="edge"/>
          <c:x val="0.34794104531749437"/>
          <c:y val="5.2434077961954595E-2"/>
          <c:w val="0.62352749418917486"/>
          <c:h val="0.84144024470860668"/>
        </c:manualLayout>
      </c:layout>
      <c:bar3DChart>
        <c:barDir val="bar"/>
        <c:grouping val="clustered"/>
        <c:varyColors val="0"/>
        <c:ser>
          <c:idx val="0"/>
          <c:order val="0"/>
          <c:tx>
            <c:strRef>
              <c:f>'Q7'!$M$36</c:f>
              <c:strCache>
                <c:ptCount val="1"/>
                <c:pt idx="0">
                  <c:v>29歳以下(32名）</c:v>
                </c:pt>
              </c:strCache>
            </c:strRef>
          </c:tx>
          <c:invertIfNegative val="0"/>
          <c:dLbls>
            <c:dLbl>
              <c:idx val="0"/>
              <c:layout>
                <c:manualLayout>
                  <c:x val="3.357239152191276E-5"/>
                  <c:y val="2.82759709719726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8D-4529-8F06-0E23A0259B94}"/>
                </c:ext>
              </c:extLst>
            </c:dLbl>
            <c:dLbl>
              <c:idx val="2"/>
              <c:layout>
                <c:manualLayout>
                  <c:x val="-5.2994451030824833E-17"/>
                  <c:y val="2.03909392620554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1F-4640-90E3-9E6FB6DC6582}"/>
                </c:ext>
              </c:extLst>
            </c:dLbl>
            <c:dLbl>
              <c:idx val="5"/>
              <c:layout>
                <c:manualLayout>
                  <c:x val="5.7812796247904003E-3"/>
                  <c:y val="2.03909392620551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11F-4640-90E3-9E6FB6DC6582}"/>
                </c:ext>
              </c:extLst>
            </c:dLbl>
            <c:dLbl>
              <c:idx val="6"/>
              <c:layout>
                <c:manualLayout>
                  <c:x val="1.4453199061975472E-3"/>
                  <c:y val="2.03909392620551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11F-4640-90E3-9E6FB6DC6582}"/>
                </c:ext>
              </c:extLst>
            </c:dLbl>
            <c:dLbl>
              <c:idx val="8"/>
              <c:delete val="1"/>
              <c:extLst>
                <c:ext xmlns:c15="http://schemas.microsoft.com/office/drawing/2012/chart" uri="{CE6537A1-D6FC-4f65-9D91-7224C49458BB}"/>
                <c:ext xmlns:c16="http://schemas.microsoft.com/office/drawing/2014/chart" uri="{C3380CC4-5D6E-409C-BE32-E72D297353CC}">
                  <c16:uniqueId val="{00000011-511F-4640-90E3-9E6FB6DC6582}"/>
                </c:ext>
              </c:extLst>
            </c:dLbl>
            <c:dLbl>
              <c:idx val="11"/>
              <c:delete val="1"/>
              <c:extLst>
                <c:ext xmlns:c15="http://schemas.microsoft.com/office/drawing/2012/chart" uri="{CE6537A1-D6FC-4f65-9D91-7224C49458BB}"/>
                <c:ext xmlns:c16="http://schemas.microsoft.com/office/drawing/2014/chart" uri="{C3380CC4-5D6E-409C-BE32-E72D297353CC}">
                  <c16:uniqueId val="{00000006-3C04-46C9-B716-62656078731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'Q7'!$C$37:$L$50</c:f>
              <c:strCache>
                <c:ptCount val="14"/>
                <c:pt idx="0">
                  <c:v>区の広報紙</c:v>
                </c:pt>
                <c:pt idx="1">
                  <c:v>大阪市のホームページ（大阪市消費者センターのホームページも含む）</c:v>
                </c:pt>
                <c:pt idx="2">
                  <c:v>チラシやポスターなど</c:v>
                </c:pt>
                <c:pt idx="3">
                  <c:v>家族や知人からの情報</c:v>
                </c:pt>
                <c:pt idx="4">
                  <c:v>市役所・区役所設置のモニター</c:v>
                </c:pt>
                <c:pt idx="5">
                  <c:v>生活情報誌「くらしすと」</c:v>
                </c:pt>
                <c:pt idx="6">
                  <c:v>大阪市市民局のフェイスブック・公式YouTubeチャンネル</c:v>
                </c:pt>
                <c:pt idx="7">
                  <c:v>大阪市消費者センター主催の各種講座</c:v>
                </c:pt>
                <c:pt idx="8">
                  <c:v>弁護士や各種相談窓口からの紹介</c:v>
                </c:pt>
                <c:pt idx="9">
                  <c:v>警察からの紹介</c:v>
                </c:pt>
                <c:pt idx="10">
                  <c:v>プロ野球・Jリーグの試合会場での大型ビジョン</c:v>
                </c:pt>
                <c:pt idx="11">
                  <c:v>大阪市市民局のフェイスブック・公式YouTubeチャンネル以外のSNS等</c:v>
                </c:pt>
                <c:pt idx="12">
                  <c:v>その他</c:v>
                </c:pt>
                <c:pt idx="13">
                  <c:v>何がきっかけか覚えていない（複数選択不可）</c:v>
                </c:pt>
              </c:strCache>
            </c:strRef>
          </c:cat>
          <c:val>
            <c:numRef>
              <c:f>'Q7'!$M$37:$M$50</c:f>
              <c:numCache>
                <c:formatCode>0.0%</c:formatCode>
                <c:ptCount val="14"/>
                <c:pt idx="0">
                  <c:v>0.125</c:v>
                </c:pt>
                <c:pt idx="1">
                  <c:v>0.25</c:v>
                </c:pt>
                <c:pt idx="2">
                  <c:v>0.3125</c:v>
                </c:pt>
                <c:pt idx="3">
                  <c:v>0.15625</c:v>
                </c:pt>
                <c:pt idx="4">
                  <c:v>9.375E-2</c:v>
                </c:pt>
                <c:pt idx="5">
                  <c:v>9.375E-2</c:v>
                </c:pt>
                <c:pt idx="6">
                  <c:v>0.21875</c:v>
                </c:pt>
                <c:pt idx="7">
                  <c:v>6.25E-2</c:v>
                </c:pt>
                <c:pt idx="8">
                  <c:v>3.125E-2</c:v>
                </c:pt>
                <c:pt idx="9">
                  <c:v>9.375E-2</c:v>
                </c:pt>
                <c:pt idx="10">
                  <c:v>3.125E-2</c:v>
                </c:pt>
                <c:pt idx="11">
                  <c:v>0</c:v>
                </c:pt>
                <c:pt idx="12">
                  <c:v>0</c:v>
                </c:pt>
                <c:pt idx="13">
                  <c:v>0.15625</c:v>
                </c:pt>
              </c:numCache>
            </c:numRef>
          </c:val>
          <c:extLst>
            <c:ext xmlns:c16="http://schemas.microsoft.com/office/drawing/2014/chart" uri="{C3380CC4-5D6E-409C-BE32-E72D297353CC}">
              <c16:uniqueId val="{00000004-A18D-4529-8F06-0E23A0259B94}"/>
            </c:ext>
          </c:extLst>
        </c:ser>
        <c:ser>
          <c:idx val="13"/>
          <c:order val="1"/>
          <c:tx>
            <c:strRef>
              <c:f>'Q7'!$Q$36</c:f>
              <c:strCache>
                <c:ptCount val="1"/>
                <c:pt idx="0">
                  <c:v>30歳代（36名）</c:v>
                </c:pt>
              </c:strCache>
            </c:strRef>
          </c:tx>
          <c:invertIfNegative val="0"/>
          <c:dLbls>
            <c:dLbl>
              <c:idx val="0"/>
              <c:layout>
                <c:manualLayout>
                  <c:x val="-4.3694795181507722E-3"/>
                  <c:y val="3.66694754590838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18D-4529-8F06-0E23A0259B94}"/>
                </c:ext>
              </c:extLst>
            </c:dLbl>
            <c:dLbl>
              <c:idx val="2"/>
              <c:layout>
                <c:manualLayout>
                  <c:x val="0"/>
                  <c:y val="2.03909392620551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1F-4640-90E3-9E6FB6DC6582}"/>
                </c:ext>
              </c:extLst>
            </c:dLbl>
            <c:dLbl>
              <c:idx val="4"/>
              <c:delete val="1"/>
              <c:extLst>
                <c:ext xmlns:c15="http://schemas.microsoft.com/office/drawing/2012/chart" uri="{CE6537A1-D6FC-4f65-9D91-7224C49458BB}"/>
                <c:ext xmlns:c16="http://schemas.microsoft.com/office/drawing/2014/chart" uri="{C3380CC4-5D6E-409C-BE32-E72D297353CC}">
                  <c16:uniqueId val="{00000000-3C04-46C9-B716-62656078731E}"/>
                </c:ext>
              </c:extLst>
            </c:dLbl>
            <c:dLbl>
              <c:idx val="6"/>
              <c:layout>
                <c:manualLayout>
                  <c:x val="4.335959718592747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11F-4640-90E3-9E6FB6DC6582}"/>
                </c:ext>
              </c:extLst>
            </c:dLbl>
            <c:dLbl>
              <c:idx val="7"/>
              <c:delete val="1"/>
              <c:extLst>
                <c:ext xmlns:c15="http://schemas.microsoft.com/office/drawing/2012/chart" uri="{CE6537A1-D6FC-4f65-9D91-7224C49458BB}"/>
                <c:ext xmlns:c16="http://schemas.microsoft.com/office/drawing/2014/chart" uri="{C3380CC4-5D6E-409C-BE32-E72D297353CC}">
                  <c16:uniqueId val="{00000001-B13C-4F8D-9856-513A96FC24D9}"/>
                </c:ext>
              </c:extLst>
            </c:dLbl>
            <c:dLbl>
              <c:idx val="8"/>
              <c:delete val="1"/>
              <c:extLst>
                <c:ext xmlns:c15="http://schemas.microsoft.com/office/drawing/2012/chart" uri="{CE6537A1-D6FC-4f65-9D91-7224C49458BB}"/>
                <c:ext xmlns:c16="http://schemas.microsoft.com/office/drawing/2014/chart" uri="{C3380CC4-5D6E-409C-BE32-E72D297353CC}">
                  <c16:uniqueId val="{00000013-511F-4640-90E3-9E6FB6DC6582}"/>
                </c:ext>
              </c:extLst>
            </c:dLbl>
            <c:dLbl>
              <c:idx val="9"/>
              <c:delete val="1"/>
              <c:extLst>
                <c:ext xmlns:c15="http://schemas.microsoft.com/office/drawing/2012/chart" uri="{CE6537A1-D6FC-4f65-9D91-7224C49458BB}"/>
                <c:ext xmlns:c16="http://schemas.microsoft.com/office/drawing/2014/chart" uri="{C3380CC4-5D6E-409C-BE32-E72D297353CC}">
                  <c16:uniqueId val="{00000003-B13C-4F8D-9856-513A96FC24D9}"/>
                </c:ext>
              </c:extLst>
            </c:dLbl>
            <c:dLbl>
              <c:idx val="10"/>
              <c:delete val="1"/>
              <c:extLst>
                <c:ext xmlns:c15="http://schemas.microsoft.com/office/drawing/2012/chart" uri="{CE6537A1-D6FC-4f65-9D91-7224C49458BB}"/>
                <c:ext xmlns:c16="http://schemas.microsoft.com/office/drawing/2014/chart" uri="{C3380CC4-5D6E-409C-BE32-E72D297353CC}">
                  <c16:uniqueId val="{00000005-B13C-4F8D-9856-513A96FC24D9}"/>
                </c:ext>
              </c:extLst>
            </c:dLbl>
            <c:dLbl>
              <c:idx val="12"/>
              <c:delete val="1"/>
              <c:extLst>
                <c:ext xmlns:c15="http://schemas.microsoft.com/office/drawing/2012/chart" uri="{CE6537A1-D6FC-4f65-9D91-7224C49458BB}"/>
                <c:ext xmlns:c16="http://schemas.microsoft.com/office/drawing/2014/chart" uri="{C3380CC4-5D6E-409C-BE32-E72D297353CC}">
                  <c16:uniqueId val="{00000008-3C04-46C9-B716-62656078731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'Q7'!$C$37:$L$50</c:f>
              <c:strCache>
                <c:ptCount val="14"/>
                <c:pt idx="0">
                  <c:v>区の広報紙</c:v>
                </c:pt>
                <c:pt idx="1">
                  <c:v>大阪市のホームページ（大阪市消費者センターのホームページも含む）</c:v>
                </c:pt>
                <c:pt idx="2">
                  <c:v>チラシやポスターなど</c:v>
                </c:pt>
                <c:pt idx="3">
                  <c:v>家族や知人からの情報</c:v>
                </c:pt>
                <c:pt idx="4">
                  <c:v>市役所・区役所設置のモニター</c:v>
                </c:pt>
                <c:pt idx="5">
                  <c:v>生活情報誌「くらしすと」</c:v>
                </c:pt>
                <c:pt idx="6">
                  <c:v>大阪市市民局のフェイスブック・公式YouTubeチャンネル</c:v>
                </c:pt>
                <c:pt idx="7">
                  <c:v>大阪市消費者センター主催の各種講座</c:v>
                </c:pt>
                <c:pt idx="8">
                  <c:v>弁護士や各種相談窓口からの紹介</c:v>
                </c:pt>
                <c:pt idx="9">
                  <c:v>警察からの紹介</c:v>
                </c:pt>
                <c:pt idx="10">
                  <c:v>プロ野球・Jリーグの試合会場での大型ビジョン</c:v>
                </c:pt>
                <c:pt idx="11">
                  <c:v>大阪市市民局のフェイスブック・公式YouTubeチャンネル以外のSNS等</c:v>
                </c:pt>
                <c:pt idx="12">
                  <c:v>その他</c:v>
                </c:pt>
                <c:pt idx="13">
                  <c:v>何がきっかけか覚えていない（複数選択不可）</c:v>
                </c:pt>
              </c:strCache>
            </c:strRef>
          </c:cat>
          <c:val>
            <c:numRef>
              <c:f>'Q7'!$Q$37:$Q$50</c:f>
              <c:numCache>
                <c:formatCode>0.0%</c:formatCode>
                <c:ptCount val="14"/>
                <c:pt idx="0">
                  <c:v>0.27777777777777779</c:v>
                </c:pt>
                <c:pt idx="1">
                  <c:v>0.52777777777777779</c:v>
                </c:pt>
                <c:pt idx="2">
                  <c:v>0.22222222222222221</c:v>
                </c:pt>
                <c:pt idx="3">
                  <c:v>0.16666666666666666</c:v>
                </c:pt>
                <c:pt idx="4">
                  <c:v>5.5555555555555552E-2</c:v>
                </c:pt>
                <c:pt idx="5">
                  <c:v>0</c:v>
                </c:pt>
                <c:pt idx="6">
                  <c:v>8.3333333333333329E-2</c:v>
                </c:pt>
                <c:pt idx="7">
                  <c:v>5.5555555555555552E-2</c:v>
                </c:pt>
                <c:pt idx="8">
                  <c:v>2.7777777777777776E-2</c:v>
                </c:pt>
                <c:pt idx="9">
                  <c:v>0</c:v>
                </c:pt>
                <c:pt idx="10">
                  <c:v>2.7777777777777776E-2</c:v>
                </c:pt>
                <c:pt idx="11">
                  <c:v>2.7777777777777776E-2</c:v>
                </c:pt>
                <c:pt idx="12">
                  <c:v>2.7777777777777776E-2</c:v>
                </c:pt>
                <c:pt idx="13">
                  <c:v>0.25</c:v>
                </c:pt>
              </c:numCache>
            </c:numRef>
          </c:val>
          <c:extLst>
            <c:ext xmlns:c16="http://schemas.microsoft.com/office/drawing/2014/chart" uri="{C3380CC4-5D6E-409C-BE32-E72D297353CC}">
              <c16:uniqueId val="{00000007-A18D-4529-8F06-0E23A0259B94}"/>
            </c:ext>
          </c:extLst>
        </c:ser>
        <c:ser>
          <c:idx val="4"/>
          <c:order val="2"/>
          <c:tx>
            <c:strRef>
              <c:f>'Q7'!$U$36</c:f>
              <c:strCache>
                <c:ptCount val="1"/>
                <c:pt idx="0">
                  <c:v>40歳代（32名）</c:v>
                </c:pt>
              </c:strCache>
            </c:strRef>
          </c:tx>
          <c:invertIfNegative val="0"/>
          <c:dLbls>
            <c:dLbl>
              <c:idx val="3"/>
              <c:layout>
                <c:manualLayout>
                  <c:x val="0"/>
                  <c:y val="1.0195469631027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1F-4640-90E3-9E6FB6DC6582}"/>
                </c:ext>
              </c:extLst>
            </c:dLbl>
            <c:dLbl>
              <c:idx val="4"/>
              <c:layout>
                <c:manualLayout>
                  <c:x val="7.2266145112134528E-3"/>
                  <c:y val="1.03253016976104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1F-4640-90E3-9E6FB6DC6582}"/>
                </c:ext>
              </c:extLst>
            </c:dLbl>
            <c:dLbl>
              <c:idx val="5"/>
              <c:layout>
                <c:manualLayout>
                  <c:x val="-1.456493172716924E-3"/>
                  <c:y val="1.03245090289714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11F-4640-90E3-9E6FB6DC6582}"/>
                </c:ext>
              </c:extLst>
            </c:dLbl>
            <c:dLbl>
              <c:idx val="6"/>
              <c:delete val="1"/>
              <c:extLst>
                <c:ext xmlns:c15="http://schemas.microsoft.com/office/drawing/2012/chart" uri="{CE6537A1-D6FC-4f65-9D91-7224C49458BB}"/>
                <c:ext xmlns:c16="http://schemas.microsoft.com/office/drawing/2014/chart" uri="{C3380CC4-5D6E-409C-BE32-E72D297353CC}">
                  <c16:uniqueId val="{0000000F-511F-4640-90E3-9E6FB6DC6582}"/>
                </c:ext>
              </c:extLst>
            </c:dLbl>
            <c:dLbl>
              <c:idx val="8"/>
              <c:delete val="1"/>
              <c:extLst>
                <c:ext xmlns:c15="http://schemas.microsoft.com/office/drawing/2012/chart" uri="{CE6537A1-D6FC-4f65-9D91-7224C49458BB}"/>
                <c:ext xmlns:c16="http://schemas.microsoft.com/office/drawing/2014/chart" uri="{C3380CC4-5D6E-409C-BE32-E72D297353CC}">
                  <c16:uniqueId val="{00000012-511F-4640-90E3-9E6FB6DC6582}"/>
                </c:ext>
              </c:extLst>
            </c:dLbl>
            <c:dLbl>
              <c:idx val="9"/>
              <c:delete val="1"/>
              <c:extLst>
                <c:ext xmlns:c15="http://schemas.microsoft.com/office/drawing/2012/chart" uri="{CE6537A1-D6FC-4f65-9D91-7224C49458BB}"/>
                <c:ext xmlns:c16="http://schemas.microsoft.com/office/drawing/2014/chart" uri="{C3380CC4-5D6E-409C-BE32-E72D297353CC}">
                  <c16:uniqueId val="{00000004-3C04-46C9-B716-62656078731E}"/>
                </c:ext>
              </c:extLst>
            </c:dLbl>
            <c:dLbl>
              <c:idx val="10"/>
              <c:delete val="1"/>
              <c:extLst>
                <c:ext xmlns:c15="http://schemas.microsoft.com/office/drawing/2012/chart" uri="{CE6537A1-D6FC-4f65-9D91-7224C49458BB}"/>
                <c:ext xmlns:c16="http://schemas.microsoft.com/office/drawing/2014/chart" uri="{C3380CC4-5D6E-409C-BE32-E72D297353CC}">
                  <c16:uniqueId val="{00000007-B13C-4F8D-9856-513A96FC24D9}"/>
                </c:ext>
              </c:extLst>
            </c:dLbl>
            <c:dLbl>
              <c:idx val="11"/>
              <c:delete val="1"/>
              <c:extLst>
                <c:ext xmlns:c15="http://schemas.microsoft.com/office/drawing/2012/chart" uri="{CE6537A1-D6FC-4f65-9D91-7224C49458BB}"/>
                <c:ext xmlns:c16="http://schemas.microsoft.com/office/drawing/2014/chart" uri="{C3380CC4-5D6E-409C-BE32-E72D297353CC}">
                  <c16:uniqueId val="{00000008-B13C-4F8D-9856-513A96FC24D9}"/>
                </c:ext>
              </c:extLst>
            </c:dLbl>
            <c:dLbl>
              <c:idx val="12"/>
              <c:delete val="1"/>
              <c:extLst>
                <c:ext xmlns:c15="http://schemas.microsoft.com/office/drawing/2012/chart" uri="{CE6537A1-D6FC-4f65-9D91-7224C49458BB}"/>
                <c:ext xmlns:c16="http://schemas.microsoft.com/office/drawing/2014/chart" uri="{C3380CC4-5D6E-409C-BE32-E72D297353CC}">
                  <c16:uniqueId val="{0000000C-B13C-4F8D-9856-513A96FC24D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'Q7'!$C$37:$L$50</c:f>
              <c:strCache>
                <c:ptCount val="14"/>
                <c:pt idx="0">
                  <c:v>区の広報紙</c:v>
                </c:pt>
                <c:pt idx="1">
                  <c:v>大阪市のホームページ（大阪市消費者センターのホームページも含む）</c:v>
                </c:pt>
                <c:pt idx="2">
                  <c:v>チラシやポスターなど</c:v>
                </c:pt>
                <c:pt idx="3">
                  <c:v>家族や知人からの情報</c:v>
                </c:pt>
                <c:pt idx="4">
                  <c:v>市役所・区役所設置のモニター</c:v>
                </c:pt>
                <c:pt idx="5">
                  <c:v>生活情報誌「くらしすと」</c:v>
                </c:pt>
                <c:pt idx="6">
                  <c:v>大阪市市民局のフェイスブック・公式YouTubeチャンネル</c:v>
                </c:pt>
                <c:pt idx="7">
                  <c:v>大阪市消費者センター主催の各種講座</c:v>
                </c:pt>
                <c:pt idx="8">
                  <c:v>弁護士や各種相談窓口からの紹介</c:v>
                </c:pt>
                <c:pt idx="9">
                  <c:v>警察からの紹介</c:v>
                </c:pt>
                <c:pt idx="10">
                  <c:v>プロ野球・Jリーグの試合会場での大型ビジョン</c:v>
                </c:pt>
                <c:pt idx="11">
                  <c:v>大阪市市民局のフェイスブック・公式YouTubeチャンネル以外のSNS等</c:v>
                </c:pt>
                <c:pt idx="12">
                  <c:v>その他</c:v>
                </c:pt>
                <c:pt idx="13">
                  <c:v>何がきっかけか覚えていない（複数選択不可）</c:v>
                </c:pt>
              </c:strCache>
            </c:strRef>
          </c:cat>
          <c:val>
            <c:numRef>
              <c:f>'Q7'!$U$37:$U$50</c:f>
              <c:numCache>
                <c:formatCode>0.0%</c:formatCode>
                <c:ptCount val="14"/>
                <c:pt idx="0">
                  <c:v>0.28125</c:v>
                </c:pt>
                <c:pt idx="1">
                  <c:v>0.125</c:v>
                </c:pt>
                <c:pt idx="2">
                  <c:v>0.15625</c:v>
                </c:pt>
                <c:pt idx="3">
                  <c:v>0.1875</c:v>
                </c:pt>
                <c:pt idx="4">
                  <c:v>0</c:v>
                </c:pt>
                <c:pt idx="5">
                  <c:v>6.25E-2</c:v>
                </c:pt>
                <c:pt idx="6">
                  <c:v>0</c:v>
                </c:pt>
                <c:pt idx="7">
                  <c:v>0</c:v>
                </c:pt>
                <c:pt idx="8">
                  <c:v>3.125E-2</c:v>
                </c:pt>
                <c:pt idx="9">
                  <c:v>3.125E-2</c:v>
                </c:pt>
                <c:pt idx="10">
                  <c:v>3.125E-2</c:v>
                </c:pt>
                <c:pt idx="11">
                  <c:v>3.125E-2</c:v>
                </c:pt>
                <c:pt idx="12">
                  <c:v>6.25E-2</c:v>
                </c:pt>
                <c:pt idx="13">
                  <c:v>0.25</c:v>
                </c:pt>
              </c:numCache>
            </c:numRef>
          </c:val>
          <c:extLst>
            <c:ext xmlns:c16="http://schemas.microsoft.com/office/drawing/2014/chart" uri="{C3380CC4-5D6E-409C-BE32-E72D297353CC}">
              <c16:uniqueId val="{00000009-A18D-4529-8F06-0E23A0259B94}"/>
            </c:ext>
          </c:extLst>
        </c:ser>
        <c:ser>
          <c:idx val="9"/>
          <c:order val="3"/>
          <c:tx>
            <c:strRef>
              <c:f>'Q7'!$Y$36</c:f>
              <c:strCache>
                <c:ptCount val="1"/>
                <c:pt idx="0">
                  <c:v>50歳代（38名）</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2E-48EF-AA4C-1BE421BAF7B7}"/>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2E-48EF-AA4C-1BE421BAF7B7}"/>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2E-48EF-AA4C-1BE421BAF7B7}"/>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2E-48EF-AA4C-1BE421BAF7B7}"/>
                </c:ext>
              </c:extLst>
            </c:dLbl>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2E-48EF-AA4C-1BE421BAF7B7}"/>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04-46C9-B716-62656078731E}"/>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C04-46C9-B716-62656078731E}"/>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D5-4474-9F41-3AF474F1DB0B}"/>
                </c:ext>
              </c:extLst>
            </c:dLbl>
            <c:dLbl>
              <c:idx val="8"/>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93-4FCA-8FA7-AE64BF1AB7DC}"/>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C04-46C9-B716-62656078731E}"/>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93-4FCA-8FA7-AE64BF1AB7DC}"/>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93-4FCA-8FA7-AE64BF1AB7D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'Q7'!$C$37:$L$50</c:f>
              <c:strCache>
                <c:ptCount val="14"/>
                <c:pt idx="0">
                  <c:v>区の広報紙</c:v>
                </c:pt>
                <c:pt idx="1">
                  <c:v>大阪市のホームページ（大阪市消費者センターのホームページも含む）</c:v>
                </c:pt>
                <c:pt idx="2">
                  <c:v>チラシやポスターなど</c:v>
                </c:pt>
                <c:pt idx="3">
                  <c:v>家族や知人からの情報</c:v>
                </c:pt>
                <c:pt idx="4">
                  <c:v>市役所・区役所設置のモニター</c:v>
                </c:pt>
                <c:pt idx="5">
                  <c:v>生活情報誌「くらしすと」</c:v>
                </c:pt>
                <c:pt idx="6">
                  <c:v>大阪市市民局のフェイスブック・公式YouTubeチャンネル</c:v>
                </c:pt>
                <c:pt idx="7">
                  <c:v>大阪市消費者センター主催の各種講座</c:v>
                </c:pt>
                <c:pt idx="8">
                  <c:v>弁護士や各種相談窓口からの紹介</c:v>
                </c:pt>
                <c:pt idx="9">
                  <c:v>警察からの紹介</c:v>
                </c:pt>
                <c:pt idx="10">
                  <c:v>プロ野球・Jリーグの試合会場での大型ビジョン</c:v>
                </c:pt>
                <c:pt idx="11">
                  <c:v>大阪市市民局のフェイスブック・公式YouTubeチャンネル以外のSNS等</c:v>
                </c:pt>
                <c:pt idx="12">
                  <c:v>その他</c:v>
                </c:pt>
                <c:pt idx="13">
                  <c:v>何がきっかけか覚えていない（複数選択不可）</c:v>
                </c:pt>
              </c:strCache>
            </c:strRef>
          </c:cat>
          <c:val>
            <c:numRef>
              <c:f>'Q7'!$Y$37:$Y$50</c:f>
              <c:numCache>
                <c:formatCode>0.0%</c:formatCode>
                <c:ptCount val="14"/>
                <c:pt idx="0">
                  <c:v>0.5</c:v>
                </c:pt>
                <c:pt idx="1">
                  <c:v>0.28947368421052633</c:v>
                </c:pt>
                <c:pt idx="2">
                  <c:v>0.18421052631578946</c:v>
                </c:pt>
                <c:pt idx="3">
                  <c:v>7.8947368421052627E-2</c:v>
                </c:pt>
                <c:pt idx="4">
                  <c:v>5.2631578947368418E-2</c:v>
                </c:pt>
                <c:pt idx="5">
                  <c:v>5.2631578947368418E-2</c:v>
                </c:pt>
                <c:pt idx="6">
                  <c:v>2.6315789473684209E-2</c:v>
                </c:pt>
                <c:pt idx="7">
                  <c:v>2.6315789473684209E-2</c:v>
                </c:pt>
                <c:pt idx="8">
                  <c:v>2.6315789473684209E-2</c:v>
                </c:pt>
                <c:pt idx="9">
                  <c:v>2.6315789473684209E-2</c:v>
                </c:pt>
                <c:pt idx="10">
                  <c:v>2.6315789473684209E-2</c:v>
                </c:pt>
                <c:pt idx="11">
                  <c:v>2.6315789473684209E-2</c:v>
                </c:pt>
                <c:pt idx="12">
                  <c:v>0</c:v>
                </c:pt>
                <c:pt idx="13">
                  <c:v>0.21052631578947367</c:v>
                </c:pt>
              </c:numCache>
            </c:numRef>
          </c:val>
          <c:extLst>
            <c:ext xmlns:c16="http://schemas.microsoft.com/office/drawing/2014/chart" uri="{C3380CC4-5D6E-409C-BE32-E72D297353CC}">
              <c16:uniqueId val="{0000000A-A18D-4529-8F06-0E23A0259B94}"/>
            </c:ext>
          </c:extLst>
        </c:ser>
        <c:ser>
          <c:idx val="15"/>
          <c:order val="4"/>
          <c:tx>
            <c:strRef>
              <c:f>'Q7'!$AC$36</c:f>
              <c:strCache>
                <c:ptCount val="1"/>
                <c:pt idx="0">
                  <c:v>60歳以上（57名）</c:v>
                </c:pt>
              </c:strCache>
            </c:strRef>
          </c:tx>
          <c:invertIfNegative val="0"/>
          <c:dLbls>
            <c:dLbl>
              <c:idx val="1"/>
              <c:layout>
                <c:manualLayout>
                  <c:x val="0"/>
                  <c:y val="1.01962724239118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1F-4640-90E3-9E6FB6DC6582}"/>
                </c:ext>
              </c:extLst>
            </c:dLbl>
            <c:dLbl>
              <c:idx val="3"/>
              <c:layout>
                <c:manualLayout>
                  <c:x val="0"/>
                  <c:y val="1.02217024399560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11F-4640-90E3-9E6FB6DC6582}"/>
                </c:ext>
              </c:extLst>
            </c:dLbl>
            <c:dLbl>
              <c:idx val="5"/>
              <c:layout>
                <c:manualLayout>
                  <c:x val="0"/>
                  <c:y val="1.03245090289714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11F-4640-90E3-9E6FB6DC6582}"/>
                </c:ext>
              </c:extLst>
            </c:dLbl>
            <c:dLbl>
              <c:idx val="6"/>
              <c:layout>
                <c:manualLayout>
                  <c:x val="0"/>
                  <c:y val="1.01954696310283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11F-4640-90E3-9E6FB6DC6582}"/>
                </c:ext>
              </c:extLst>
            </c:dLbl>
            <c:dLbl>
              <c:idx val="7"/>
              <c:delete val="1"/>
              <c:extLst>
                <c:ext xmlns:c15="http://schemas.microsoft.com/office/drawing/2012/chart" uri="{CE6537A1-D6FC-4f65-9D91-7224C49458BB}"/>
                <c:ext xmlns:c16="http://schemas.microsoft.com/office/drawing/2014/chart" uri="{C3380CC4-5D6E-409C-BE32-E72D297353CC}">
                  <c16:uniqueId val="{00000003-3C04-46C9-B716-62656078731E}"/>
                </c:ext>
              </c:extLst>
            </c:dLbl>
            <c:dLbl>
              <c:idx val="9"/>
              <c:delete val="1"/>
              <c:extLst>
                <c:ext xmlns:c15="http://schemas.microsoft.com/office/drawing/2012/chart" uri="{CE6537A1-D6FC-4f65-9D91-7224C49458BB}"/>
                <c:ext xmlns:c16="http://schemas.microsoft.com/office/drawing/2014/chart" uri="{C3380CC4-5D6E-409C-BE32-E72D297353CC}">
                  <c16:uniqueId val="{00000004-B13C-4F8D-9856-513A96FC24D9}"/>
                </c:ext>
              </c:extLst>
            </c:dLbl>
            <c:dLbl>
              <c:idx val="10"/>
              <c:delete val="1"/>
              <c:extLst>
                <c:ext xmlns:c15="http://schemas.microsoft.com/office/drawing/2012/chart" uri="{CE6537A1-D6FC-4f65-9D91-7224C49458BB}"/>
                <c:ext xmlns:c16="http://schemas.microsoft.com/office/drawing/2014/chart" uri="{C3380CC4-5D6E-409C-BE32-E72D297353CC}">
                  <c16:uniqueId val="{00000005-3C04-46C9-B716-62656078731E}"/>
                </c:ext>
              </c:extLst>
            </c:dLbl>
            <c:dLbl>
              <c:idx val="11"/>
              <c:delete val="1"/>
              <c:extLst>
                <c:ext xmlns:c15="http://schemas.microsoft.com/office/drawing/2012/chart" uri="{CE6537A1-D6FC-4f65-9D91-7224C49458BB}"/>
                <c:ext xmlns:c16="http://schemas.microsoft.com/office/drawing/2014/chart" uri="{C3380CC4-5D6E-409C-BE32-E72D297353CC}">
                  <c16:uniqueId val="{0000000A-B13C-4F8D-9856-513A96FC24D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'Q7'!$C$37:$L$50</c:f>
              <c:strCache>
                <c:ptCount val="14"/>
                <c:pt idx="0">
                  <c:v>区の広報紙</c:v>
                </c:pt>
                <c:pt idx="1">
                  <c:v>大阪市のホームページ（大阪市消費者センターのホームページも含む）</c:v>
                </c:pt>
                <c:pt idx="2">
                  <c:v>チラシやポスターなど</c:v>
                </c:pt>
                <c:pt idx="3">
                  <c:v>家族や知人からの情報</c:v>
                </c:pt>
                <c:pt idx="4">
                  <c:v>市役所・区役所設置のモニター</c:v>
                </c:pt>
                <c:pt idx="5">
                  <c:v>生活情報誌「くらしすと」</c:v>
                </c:pt>
                <c:pt idx="6">
                  <c:v>大阪市市民局のフェイスブック・公式YouTubeチャンネル</c:v>
                </c:pt>
                <c:pt idx="7">
                  <c:v>大阪市消費者センター主催の各種講座</c:v>
                </c:pt>
                <c:pt idx="8">
                  <c:v>弁護士や各種相談窓口からの紹介</c:v>
                </c:pt>
                <c:pt idx="9">
                  <c:v>警察からの紹介</c:v>
                </c:pt>
                <c:pt idx="10">
                  <c:v>プロ野球・Jリーグの試合会場での大型ビジョン</c:v>
                </c:pt>
                <c:pt idx="11">
                  <c:v>大阪市市民局のフェイスブック・公式YouTubeチャンネル以外のSNS等</c:v>
                </c:pt>
                <c:pt idx="12">
                  <c:v>その他</c:v>
                </c:pt>
                <c:pt idx="13">
                  <c:v>何がきっかけか覚えていない（複数選択不可）</c:v>
                </c:pt>
              </c:strCache>
            </c:strRef>
          </c:cat>
          <c:val>
            <c:numRef>
              <c:f>'Q7'!$AC$37:$AC$50</c:f>
              <c:numCache>
                <c:formatCode>0.0%</c:formatCode>
                <c:ptCount val="14"/>
                <c:pt idx="0">
                  <c:v>0.61403508771929827</c:v>
                </c:pt>
                <c:pt idx="1">
                  <c:v>0.2807017543859649</c:v>
                </c:pt>
                <c:pt idx="2">
                  <c:v>0.15789473684210525</c:v>
                </c:pt>
                <c:pt idx="3">
                  <c:v>3.5087719298245612E-2</c:v>
                </c:pt>
                <c:pt idx="4">
                  <c:v>0.14035087719298245</c:v>
                </c:pt>
                <c:pt idx="5">
                  <c:v>0.12280701754385964</c:v>
                </c:pt>
                <c:pt idx="6">
                  <c:v>1.7543859649122806E-2</c:v>
                </c:pt>
                <c:pt idx="7">
                  <c:v>5.2631578947368418E-2</c:v>
                </c:pt>
                <c:pt idx="8">
                  <c:v>1.7543859649122806E-2</c:v>
                </c:pt>
                <c:pt idx="9">
                  <c:v>0</c:v>
                </c:pt>
                <c:pt idx="10">
                  <c:v>0</c:v>
                </c:pt>
                <c:pt idx="11">
                  <c:v>1.7543859649122806E-2</c:v>
                </c:pt>
                <c:pt idx="12">
                  <c:v>1.7543859649122806E-2</c:v>
                </c:pt>
                <c:pt idx="13">
                  <c:v>0.17543859649122806</c:v>
                </c:pt>
              </c:numCache>
            </c:numRef>
          </c:val>
          <c:extLst>
            <c:ext xmlns:c16="http://schemas.microsoft.com/office/drawing/2014/chart" uri="{C3380CC4-5D6E-409C-BE32-E72D297353CC}">
              <c16:uniqueId val="{0000000D-A18D-4529-8F06-0E23A0259B94}"/>
            </c:ext>
          </c:extLst>
        </c:ser>
        <c:dLbls>
          <c:showLegendKey val="0"/>
          <c:showVal val="1"/>
          <c:showCatName val="0"/>
          <c:showSerName val="0"/>
          <c:showPercent val="0"/>
          <c:showBubbleSize val="0"/>
        </c:dLbls>
        <c:gapWidth val="75"/>
        <c:shape val="box"/>
        <c:axId val="471466216"/>
        <c:axId val="471470136"/>
        <c:axId val="0"/>
        <c:extLst>
          <c:ext xmlns:c15="http://schemas.microsoft.com/office/drawing/2012/chart" uri="{02D57815-91ED-43cb-92C2-25804820EDAC}">
            <c15:filteredBarSeries>
              <c15:ser>
                <c:idx val="19"/>
                <c:order val="5"/>
                <c:tx>
                  <c:strRef>
                    <c:extLst>
                      <c:ext uri="{02D57815-91ED-43cb-92C2-25804820EDAC}">
                        <c15:formulaRef>
                          <c15:sqref>'Q7'!$AG$36</c15:sqref>
                        </c15:formulaRef>
                      </c:ext>
                    </c:extLst>
                    <c:strCache>
                      <c:ptCount val="1"/>
                      <c:pt idx="0">
                        <c:v>全体(195名）</c:v>
                      </c:pt>
                    </c:strCache>
                  </c:strRef>
                </c:tx>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'Q7'!$C$37:$L$50</c15:sqref>
                        </c15:formulaRef>
                      </c:ext>
                    </c:extLst>
                    <c:strCache>
                      <c:ptCount val="14"/>
                      <c:pt idx="0">
                        <c:v>区の広報紙</c:v>
                      </c:pt>
                      <c:pt idx="1">
                        <c:v>大阪市のホームページ（大阪市消費者センターのホームページも含む）</c:v>
                      </c:pt>
                      <c:pt idx="2">
                        <c:v>チラシやポスターなど</c:v>
                      </c:pt>
                      <c:pt idx="3">
                        <c:v>家族や知人からの情報</c:v>
                      </c:pt>
                      <c:pt idx="4">
                        <c:v>市役所・区役所設置のモニター</c:v>
                      </c:pt>
                      <c:pt idx="5">
                        <c:v>生活情報誌「くらしすと」</c:v>
                      </c:pt>
                      <c:pt idx="6">
                        <c:v>大阪市市民局のフェイスブック・公式YouTubeチャンネル</c:v>
                      </c:pt>
                      <c:pt idx="7">
                        <c:v>大阪市消費者センター主催の各種講座</c:v>
                      </c:pt>
                      <c:pt idx="8">
                        <c:v>弁護士や各種相談窓口からの紹介</c:v>
                      </c:pt>
                      <c:pt idx="9">
                        <c:v>警察からの紹介</c:v>
                      </c:pt>
                      <c:pt idx="10">
                        <c:v>プロ野球・Jリーグの試合会場での大型ビジョン</c:v>
                      </c:pt>
                      <c:pt idx="11">
                        <c:v>大阪市市民局のフェイスブック・公式YouTubeチャンネル以外のSNS等</c:v>
                      </c:pt>
                      <c:pt idx="12">
                        <c:v>その他</c:v>
                      </c:pt>
                      <c:pt idx="13">
                        <c:v>何がきっかけか覚えていない（複数選択不可）</c:v>
                      </c:pt>
                    </c:strCache>
                  </c:strRef>
                </c:cat>
                <c:val>
                  <c:numRef>
                    <c:extLst>
                      <c:ext uri="{02D57815-91ED-43cb-92C2-25804820EDAC}">
                        <c15:formulaRef>
                          <c15:sqref>'Q7'!$AG$37:$AG$50</c15:sqref>
                        </c15:formulaRef>
                      </c:ext>
                    </c:extLst>
                    <c:numCache>
                      <c:formatCode>0.0%</c:formatCode>
                      <c:ptCount val="14"/>
                      <c:pt idx="0">
                        <c:v>0.39487179487179486</c:v>
                      </c:pt>
                      <c:pt idx="1">
                        <c:v>0.29743589743589743</c:v>
                      </c:pt>
                      <c:pt idx="2">
                        <c:v>0.2</c:v>
                      </c:pt>
                      <c:pt idx="3">
                        <c:v>0.11282051282051282</c:v>
                      </c:pt>
                      <c:pt idx="4">
                        <c:v>7.6923076923076927E-2</c:v>
                      </c:pt>
                      <c:pt idx="5">
                        <c:v>7.179487179487179E-2</c:v>
                      </c:pt>
                      <c:pt idx="6">
                        <c:v>6.1538461538461542E-2</c:v>
                      </c:pt>
                      <c:pt idx="7">
                        <c:v>4.1025641025641026E-2</c:v>
                      </c:pt>
                      <c:pt idx="8">
                        <c:v>2.564102564102564E-2</c:v>
                      </c:pt>
                      <c:pt idx="9">
                        <c:v>2.564102564102564E-2</c:v>
                      </c:pt>
                      <c:pt idx="10">
                        <c:v>2.0512820512820513E-2</c:v>
                      </c:pt>
                      <c:pt idx="11">
                        <c:v>2.0512820512820513E-2</c:v>
                      </c:pt>
                      <c:pt idx="12">
                        <c:v>2.0512820512820513E-2</c:v>
                      </c:pt>
                      <c:pt idx="13">
                        <c:v>0.20512820512820512</c:v>
                      </c:pt>
                    </c:numCache>
                  </c:numRef>
                </c:val>
                <c:extLst>
                  <c:ext xmlns:c16="http://schemas.microsoft.com/office/drawing/2014/chart" uri="{C3380CC4-5D6E-409C-BE32-E72D297353CC}">
                    <c16:uniqueId val="{0000000E-A18D-4529-8F06-0E23A0259B94}"/>
                  </c:ext>
                </c:extLst>
              </c15:ser>
            </c15:filteredBarSeries>
          </c:ext>
        </c:extLst>
      </c:bar3DChart>
      <c:catAx>
        <c:axId val="471466216"/>
        <c:scaling>
          <c:orientation val="maxMin"/>
        </c:scaling>
        <c:delete val="0"/>
        <c:axPos val="l"/>
        <c:numFmt formatCode="General" sourceLinked="0"/>
        <c:majorTickMark val="none"/>
        <c:minorTickMark val="none"/>
        <c:tickLblPos val="low"/>
        <c:crossAx val="471470136"/>
        <c:crosses val="autoZero"/>
        <c:auto val="1"/>
        <c:lblAlgn val="ctr"/>
        <c:lblOffset val="100"/>
        <c:noMultiLvlLbl val="0"/>
      </c:catAx>
      <c:valAx>
        <c:axId val="471470136"/>
        <c:scaling>
          <c:orientation val="minMax"/>
        </c:scaling>
        <c:delete val="0"/>
        <c:axPos val="t"/>
        <c:majorGridlines/>
        <c:numFmt formatCode="0%" sourceLinked="0"/>
        <c:majorTickMark val="none"/>
        <c:minorTickMark val="none"/>
        <c:tickLblPos val="nextTo"/>
        <c:crossAx val="471466216"/>
        <c:crosses val="autoZero"/>
        <c:crossBetween val="between"/>
      </c:valAx>
    </c:plotArea>
    <c:legend>
      <c:legendPos val="b"/>
      <c:layout>
        <c:manualLayout>
          <c:xMode val="edge"/>
          <c:yMode val="edge"/>
          <c:x val="0.12850203214443029"/>
          <c:y val="0.94528265208398066"/>
          <c:w val="0.75544466308956715"/>
          <c:h val="3.5472986279787302E-2"/>
        </c:manualLayout>
      </c:layout>
      <c:overlay val="0"/>
    </c:legend>
    <c:plotVisOnly val="1"/>
    <c:dispBlanksAs val="gap"/>
    <c:showDLblsOverMax val="0"/>
  </c:chart>
  <c:spPr>
    <a:ln>
      <a:solidFill>
        <a:sysClr val="windowText" lastClr="000000"/>
      </a:solidFill>
    </a:ln>
  </c:spPr>
  <c:printSettings>
    <c:headerFooter/>
    <c:pageMargins b="0.75000000000000078" l="0.70000000000000062" r="0.70000000000000062" t="0.75000000000000078" header="0.30000000000000032" footer="0.30000000000000032"/>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view3D>
      <c:rotX val="15"/>
      <c:rotY val="20"/>
      <c:rAngAx val="1"/>
    </c:view3D>
    <c:floor>
      <c:thickness val="0"/>
      <c:spPr>
        <a:solidFill>
          <a:schemeClr val="dk1">
            <a:tint val="20000"/>
          </a:schemeClr>
        </a:solidFill>
        <a:ln w="9525" cap="flat" cmpd="sng" algn="ctr">
          <a:solidFill>
            <a:schemeClr val="dk1">
              <a:tint val="75000"/>
              <a:shade val="95000"/>
              <a:satMod val="105000"/>
            </a:schemeClr>
          </a:solidFill>
          <a:prstDash val="solid"/>
          <a:round/>
        </a:ln>
        <a:effectLst/>
        <a:sp3d contourW="9525">
          <a:contourClr>
            <a:schemeClr val="dk1">
              <a:tint val="75000"/>
              <a:shade val="95000"/>
              <a:satMod val="105000"/>
            </a:schemeClr>
          </a:contourClr>
        </a:sp3d>
      </c:spPr>
    </c:floor>
    <c:sideWall>
      <c:thickness val="0"/>
      <c:spPr>
        <a:solidFill>
          <a:schemeClr val="dk1">
            <a:tint val="20000"/>
          </a:schemeClr>
        </a:solidFill>
        <a:ln>
          <a:noFill/>
        </a:ln>
        <a:effectLst/>
        <a:sp3d/>
      </c:spPr>
    </c:sideWall>
    <c:backWall>
      <c:thickness val="0"/>
      <c:spPr>
        <a:solidFill>
          <a:schemeClr val="dk1">
            <a:tint val="20000"/>
          </a:schemeClr>
        </a:solidFill>
        <a:ln>
          <a:noFill/>
        </a:ln>
        <a:effectLst/>
        <a:sp3d/>
      </c:spPr>
    </c:backWall>
    <c:plotArea>
      <c:layout>
        <c:manualLayout>
          <c:layoutTarget val="inner"/>
          <c:xMode val="edge"/>
          <c:yMode val="edge"/>
          <c:x val="0.14075614120004035"/>
          <c:y val="7.2800136125718812E-2"/>
          <c:w val="0.81944444124170912"/>
          <c:h val="0.83816868527856714"/>
        </c:manualLayout>
      </c:layout>
      <c:bar3DChart>
        <c:barDir val="bar"/>
        <c:grouping val="percentStacked"/>
        <c:varyColors val="0"/>
        <c:ser>
          <c:idx val="0"/>
          <c:order val="0"/>
          <c:tx>
            <c:strRef>
              <c:f>'Q8'!$K$22</c:f>
              <c:strCache>
                <c:ptCount val="1"/>
                <c:pt idx="0">
                  <c:v>そう思う</c:v>
                </c:pt>
              </c:strCache>
            </c:strRef>
          </c:tx>
          <c:spPr>
            <a:solidFill>
              <a:schemeClr val="accent1"/>
            </a:solidFill>
            <a:ln w="9525" cap="flat" cmpd="sng" algn="ctr">
              <a:solidFill>
                <a:schemeClr val="accent1">
                  <a:shade val="50000"/>
                  <a:shade val="95000"/>
                  <a:satMod val="105000"/>
                </a:schemeClr>
              </a:solidFill>
              <a:prstDash val="solid"/>
              <a:round/>
            </a:ln>
            <a:effectLst/>
            <a:sp3d contourW="9525">
              <a:contourClr>
                <a:schemeClr val="accent1">
                  <a:shade val="50000"/>
                  <a:shade val="95000"/>
                  <a:satMod val="10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dk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'Q8'!$E$23:$J$30</c:f>
              <c:strCache>
                <c:ptCount val="7"/>
                <c:pt idx="0">
                  <c:v>全体(500名)</c:v>
                </c:pt>
                <c:pt idx="2">
                  <c:v>29歳以下(100名）</c:v>
                </c:pt>
                <c:pt idx="3">
                  <c:v>30歳代（100名）</c:v>
                </c:pt>
                <c:pt idx="4">
                  <c:v>40歳代（100名）</c:v>
                </c:pt>
                <c:pt idx="5">
                  <c:v>50歳代（100名）</c:v>
                </c:pt>
                <c:pt idx="6">
                  <c:v>60歳以上（100名）</c:v>
                </c:pt>
              </c:strCache>
            </c:strRef>
          </c:cat>
          <c:val>
            <c:numRef>
              <c:f>'Q8'!$K$23:$K$30</c:f>
              <c:numCache>
                <c:formatCode>0.0%</c:formatCode>
                <c:ptCount val="8"/>
                <c:pt idx="0">
                  <c:v>0.46800000000000003</c:v>
                </c:pt>
                <c:pt idx="2">
                  <c:v>0.37</c:v>
                </c:pt>
                <c:pt idx="3">
                  <c:v>0.38</c:v>
                </c:pt>
                <c:pt idx="4">
                  <c:v>0.38</c:v>
                </c:pt>
                <c:pt idx="5">
                  <c:v>0.56999999999999995</c:v>
                </c:pt>
                <c:pt idx="6">
                  <c:v>0.64</c:v>
                </c:pt>
              </c:numCache>
            </c:numRef>
          </c:val>
          <c:extLst>
            <c:ext xmlns:c16="http://schemas.microsoft.com/office/drawing/2014/chart" uri="{C3380CC4-5D6E-409C-BE32-E72D297353CC}">
              <c16:uniqueId val="{00000000-CBA4-42E4-A9BF-87941FEFD31C}"/>
            </c:ext>
          </c:extLst>
        </c:ser>
        <c:ser>
          <c:idx val="2"/>
          <c:order val="1"/>
          <c:tx>
            <c:strRef>
              <c:f>'Q8'!$M$22</c:f>
              <c:strCache>
                <c:ptCount val="1"/>
                <c:pt idx="0">
                  <c:v>そう思わない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'Q8'!$E$23:$J$30</c:f>
              <c:strCache>
                <c:ptCount val="7"/>
                <c:pt idx="0">
                  <c:v>全体(500名)</c:v>
                </c:pt>
                <c:pt idx="2">
                  <c:v>29歳以下(100名）</c:v>
                </c:pt>
                <c:pt idx="3">
                  <c:v>30歳代（100名）</c:v>
                </c:pt>
                <c:pt idx="4">
                  <c:v>40歳代（100名）</c:v>
                </c:pt>
                <c:pt idx="5">
                  <c:v>50歳代（100名）</c:v>
                </c:pt>
                <c:pt idx="6">
                  <c:v>60歳以上（100名）</c:v>
                </c:pt>
              </c:strCache>
            </c:strRef>
          </c:cat>
          <c:val>
            <c:numRef>
              <c:f>'Q8'!$M$23:$M$30</c:f>
              <c:numCache>
                <c:formatCode>0.0%</c:formatCode>
                <c:ptCount val="8"/>
                <c:pt idx="0">
                  <c:v>0.09</c:v>
                </c:pt>
                <c:pt idx="2">
                  <c:v>0.14000000000000001</c:v>
                </c:pt>
                <c:pt idx="3">
                  <c:v>0.1</c:v>
                </c:pt>
                <c:pt idx="4">
                  <c:v>0.11</c:v>
                </c:pt>
                <c:pt idx="5">
                  <c:v>0.05</c:v>
                </c:pt>
                <c:pt idx="6">
                  <c:v>0.05</c:v>
                </c:pt>
              </c:numCache>
            </c:numRef>
          </c:val>
          <c:extLst>
            <c:ext xmlns:c16="http://schemas.microsoft.com/office/drawing/2014/chart" uri="{C3380CC4-5D6E-409C-BE32-E72D297353CC}">
              <c16:uniqueId val="{00000001-CBA4-42E4-A9BF-87941FEFD31C}"/>
            </c:ext>
          </c:extLst>
        </c:ser>
        <c:ser>
          <c:idx val="4"/>
          <c:order val="2"/>
          <c:tx>
            <c:strRef>
              <c:f>'Q8'!$O$22</c:f>
              <c:strCache>
                <c:ptCount val="1"/>
                <c:pt idx="0">
                  <c:v>わからない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'Q8'!$E$23:$J$30</c:f>
              <c:strCache>
                <c:ptCount val="7"/>
                <c:pt idx="0">
                  <c:v>全体(500名)</c:v>
                </c:pt>
                <c:pt idx="2">
                  <c:v>29歳以下(100名）</c:v>
                </c:pt>
                <c:pt idx="3">
                  <c:v>30歳代（100名）</c:v>
                </c:pt>
                <c:pt idx="4">
                  <c:v>40歳代（100名）</c:v>
                </c:pt>
                <c:pt idx="5">
                  <c:v>50歳代（100名）</c:v>
                </c:pt>
                <c:pt idx="6">
                  <c:v>60歳以上（100名）</c:v>
                </c:pt>
              </c:strCache>
            </c:strRef>
          </c:cat>
          <c:val>
            <c:numRef>
              <c:f>'Q8'!$O$23:$O$30</c:f>
              <c:numCache>
                <c:formatCode>0.0%</c:formatCode>
                <c:ptCount val="8"/>
                <c:pt idx="0">
                  <c:v>0.36599999999999999</c:v>
                </c:pt>
                <c:pt idx="2">
                  <c:v>0.42</c:v>
                </c:pt>
                <c:pt idx="3">
                  <c:v>0.41</c:v>
                </c:pt>
                <c:pt idx="4">
                  <c:v>0.4</c:v>
                </c:pt>
                <c:pt idx="5">
                  <c:v>0.32</c:v>
                </c:pt>
                <c:pt idx="6">
                  <c:v>0.28000000000000003</c:v>
                </c:pt>
              </c:numCache>
            </c:numRef>
          </c:val>
          <c:extLst>
            <c:ext xmlns:c16="http://schemas.microsoft.com/office/drawing/2014/chart" uri="{C3380CC4-5D6E-409C-BE32-E72D297353CC}">
              <c16:uniqueId val="{00000002-CBA4-42E4-A9BF-87941FEFD31C}"/>
            </c:ext>
          </c:extLst>
        </c:ser>
        <c:ser>
          <c:idx val="1"/>
          <c:order val="3"/>
          <c:tx>
            <c:strRef>
              <c:f>'Q8'!$Q$22</c:f>
              <c:strCache>
                <c:ptCount val="1"/>
                <c:pt idx="0">
                  <c:v>自分は消費生活上のトラブルにあわないと思う（相談する必要がない）</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'Q8'!$E$23:$J$30</c:f>
              <c:strCache>
                <c:ptCount val="7"/>
                <c:pt idx="0">
                  <c:v>全体(500名)</c:v>
                </c:pt>
                <c:pt idx="2">
                  <c:v>29歳以下(100名）</c:v>
                </c:pt>
                <c:pt idx="3">
                  <c:v>30歳代（100名）</c:v>
                </c:pt>
                <c:pt idx="4">
                  <c:v>40歳代（100名）</c:v>
                </c:pt>
                <c:pt idx="5">
                  <c:v>50歳代（100名）</c:v>
                </c:pt>
                <c:pt idx="6">
                  <c:v>60歳以上（100名）</c:v>
                </c:pt>
              </c:strCache>
            </c:strRef>
          </c:cat>
          <c:val>
            <c:numRef>
              <c:f>'Q8'!$Q$23:$Q$30</c:f>
              <c:numCache>
                <c:formatCode>0.0%</c:formatCode>
                <c:ptCount val="8"/>
                <c:pt idx="0">
                  <c:v>7.5999999999999998E-2</c:v>
                </c:pt>
                <c:pt idx="2">
                  <c:v>7.0000000000000007E-2</c:v>
                </c:pt>
                <c:pt idx="3">
                  <c:v>0.11</c:v>
                </c:pt>
                <c:pt idx="4">
                  <c:v>0.11</c:v>
                </c:pt>
                <c:pt idx="5">
                  <c:v>0.06</c:v>
                </c:pt>
                <c:pt idx="6">
                  <c:v>0.03</c:v>
                </c:pt>
              </c:numCache>
            </c:numRef>
          </c:val>
          <c:extLst>
            <c:ext xmlns:c16="http://schemas.microsoft.com/office/drawing/2014/chart" uri="{C3380CC4-5D6E-409C-BE32-E72D297353CC}">
              <c16:uniqueId val="{00000003-CBA4-42E4-A9BF-87941FEFD31C}"/>
            </c:ext>
          </c:extLst>
        </c:ser>
        <c:ser>
          <c:idx val="3"/>
          <c:order val="4"/>
          <c:tx>
            <c:strRef>
              <c:f>'Q8'!$R$22</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'Q8'!$E$23:$J$30</c:f>
              <c:strCache>
                <c:ptCount val="7"/>
                <c:pt idx="0">
                  <c:v>全体(500名)</c:v>
                </c:pt>
                <c:pt idx="2">
                  <c:v>29歳以下(100名）</c:v>
                </c:pt>
                <c:pt idx="3">
                  <c:v>30歳代（100名）</c:v>
                </c:pt>
                <c:pt idx="4">
                  <c:v>40歳代（100名）</c:v>
                </c:pt>
                <c:pt idx="5">
                  <c:v>50歳代（100名）</c:v>
                </c:pt>
                <c:pt idx="6">
                  <c:v>60歳以上（100名）</c:v>
                </c:pt>
              </c:strCache>
            </c:strRef>
          </c:cat>
          <c:val>
            <c:numRef>
              <c:f>'Q8'!$R$23:$R$30</c:f>
              <c:numCache>
                <c:formatCode>0.0%</c:formatCode>
                <c:ptCount val="8"/>
              </c:numCache>
            </c:numRef>
          </c:val>
          <c:extLst>
            <c:ext xmlns:c16="http://schemas.microsoft.com/office/drawing/2014/chart" uri="{C3380CC4-5D6E-409C-BE32-E72D297353CC}">
              <c16:uniqueId val="{00000004-CBA4-42E4-A9BF-87941FEFD31C}"/>
            </c:ext>
          </c:extLst>
        </c:ser>
        <c:dLbls>
          <c:showLegendKey val="0"/>
          <c:showVal val="1"/>
          <c:showCatName val="0"/>
          <c:showSerName val="0"/>
          <c:showPercent val="0"/>
          <c:showBubbleSize val="0"/>
        </c:dLbls>
        <c:gapWidth val="75"/>
        <c:shape val="box"/>
        <c:axId val="471469744"/>
        <c:axId val="471465432"/>
        <c:axId val="0"/>
        <c:extLst/>
      </c:bar3DChart>
      <c:catAx>
        <c:axId val="471469744"/>
        <c:scaling>
          <c:orientation val="maxMin"/>
        </c:scaling>
        <c:delete val="0"/>
        <c:axPos val="l"/>
        <c:numFmt formatCode="General" sourceLinked="0"/>
        <c:majorTickMark val="none"/>
        <c:minorTickMark val="none"/>
        <c:tickLblPos val="low"/>
        <c:spPr>
          <a:noFill/>
          <a:ln w="9525" cap="flat" cmpd="sng" algn="ctr">
            <a:solidFill>
              <a:schemeClr val="dk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ja-JP"/>
          </a:p>
        </c:txPr>
        <c:crossAx val="471465432"/>
        <c:crosses val="autoZero"/>
        <c:auto val="1"/>
        <c:lblAlgn val="ctr"/>
        <c:lblOffset val="100"/>
        <c:noMultiLvlLbl val="0"/>
      </c:catAx>
      <c:valAx>
        <c:axId val="471465432"/>
        <c:scaling>
          <c:orientation val="minMax"/>
        </c:scaling>
        <c:delete val="0"/>
        <c:axPos val="t"/>
        <c:majorGridlines>
          <c:spPr>
            <a:ln w="9525" cap="flat" cmpd="sng" algn="ctr">
              <a:solidFill>
                <a:schemeClr val="dk1">
                  <a:tint val="75000"/>
                  <a:shade val="95000"/>
                  <a:satMod val="105000"/>
                </a:schemeClr>
              </a:solidFill>
              <a:prstDash val="solid"/>
              <a:round/>
            </a:ln>
            <a:effectLst/>
          </c:spPr>
        </c:majorGridlines>
        <c:numFmt formatCode="0%"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ja-JP"/>
          </a:p>
        </c:txPr>
        <c:crossAx val="471469744"/>
        <c:crosses val="autoZero"/>
        <c:crossBetween val="between"/>
      </c:valAx>
      <c:spPr>
        <a:noFill/>
        <a:ln>
          <a:noFill/>
        </a:ln>
        <a:effectLst/>
      </c:spPr>
    </c:plotArea>
    <c:legend>
      <c:legendPos val="b"/>
      <c:legendEntry>
        <c:idx val="4"/>
        <c:delete val="1"/>
      </c:legendEntry>
      <c:layout>
        <c:manualLayout>
          <c:xMode val="edge"/>
          <c:yMode val="edge"/>
          <c:x val="7.8222056089938347E-2"/>
          <c:y val="0.9378803504940596"/>
          <c:w val="0.84648435365176777"/>
          <c:h val="4.866388496105350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ja-JP"/>
        </a:p>
      </c:txPr>
    </c:legend>
    <c:plotVisOnly val="1"/>
    <c:dispBlanksAs val="gap"/>
    <c:showDLblsOverMax val="0"/>
  </c:chart>
  <c:spPr>
    <a:solidFill>
      <a:schemeClr val="lt1"/>
    </a:solidFill>
    <a:ln w="9525" cap="flat" cmpd="sng" algn="ctr">
      <a:solidFill>
        <a:sysClr val="windowText" lastClr="000000"/>
      </a:solidFill>
      <a:prstDash val="solid"/>
      <a:round/>
    </a:ln>
    <a:effectLst/>
  </c:spPr>
  <c:txPr>
    <a:bodyPr/>
    <a:lstStyle/>
    <a:p>
      <a:pPr>
        <a:defRPr/>
      </a:pPr>
      <a:endParaRPr lang="ja-JP"/>
    </a:p>
  </c:txPr>
  <c:printSettings>
    <c:headerFooter/>
    <c:pageMargins b="0.75000000000000044" l="0.7000000000000004" r="0.7000000000000004" t="0.75000000000000044" header="0.30000000000000021" footer="0.3000000000000002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rAngAx val="1"/>
    </c:view3D>
    <c:floor>
      <c:thickness val="0"/>
    </c:floor>
    <c:sideWall>
      <c:thickness val="0"/>
      <c:spPr>
        <a:solidFill>
          <a:schemeClr val="bg1">
            <a:lumMod val="95000"/>
          </a:schemeClr>
        </a:solidFill>
        <a:ln w="25400">
          <a:noFill/>
        </a:ln>
      </c:spPr>
    </c:sideWall>
    <c:backWall>
      <c:thickness val="0"/>
      <c:spPr>
        <a:solidFill>
          <a:schemeClr val="bg1">
            <a:lumMod val="95000"/>
          </a:schemeClr>
        </a:solidFill>
        <a:ln w="25400">
          <a:noFill/>
        </a:ln>
      </c:spPr>
    </c:backWall>
    <c:plotArea>
      <c:layout>
        <c:manualLayout>
          <c:layoutTarget val="inner"/>
          <c:xMode val="edge"/>
          <c:yMode val="edge"/>
          <c:x val="0.35083647705202209"/>
          <c:y val="4.690050904518224E-2"/>
          <c:w val="0.62352749418917486"/>
          <c:h val="0.84144024470860668"/>
        </c:manualLayout>
      </c:layout>
      <c:bar3DChart>
        <c:barDir val="bar"/>
        <c:grouping val="clustered"/>
        <c:varyColors val="0"/>
        <c:ser>
          <c:idx val="5"/>
          <c:order val="9"/>
          <c:tx>
            <c:strRef>
              <c:f>'Q9'!$M$25</c:f>
              <c:strCache>
                <c:ptCount val="1"/>
                <c:pt idx="0">
                  <c:v>29歳以下(14名）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'Q9'!$C$26:$C$34</c:f>
              <c:strCache>
                <c:ptCount val="9"/>
                <c:pt idx="0">
                  <c:v>メーカー、販売店、警察、弁護士など他の専門機関のほうが頼りになると思うから</c:v>
                </c:pt>
                <c:pt idx="1">
                  <c:v>消費者センターに相談しても仕方がないと思うから</c:v>
                </c:pt>
                <c:pt idx="2">
                  <c:v>家族や知人のほうが頼りになると思うから</c:v>
                </c:pt>
                <c:pt idx="3">
                  <c:v>消費者センターへ気軽に相談しにくいから</c:v>
                </c:pt>
                <c:pt idx="4">
                  <c:v>自分で解決できると思うから</c:v>
                </c:pt>
                <c:pt idx="5">
                  <c:v>誰にも相談したくないから</c:v>
                </c:pt>
                <c:pt idx="6">
                  <c:v>以前に消費者センターへ相談したが、対応に不満があったから</c:v>
                </c:pt>
                <c:pt idx="7">
                  <c:v>その他</c:v>
                </c:pt>
                <c:pt idx="8">
                  <c:v>特に理由はない（複数選択不可）</c:v>
                </c:pt>
              </c:strCache>
            </c:strRef>
          </c:cat>
          <c:val>
            <c:numRef>
              <c:f>'Q9'!$M$26:$M$34</c:f>
              <c:numCache>
                <c:formatCode>0.0%</c:formatCode>
                <c:ptCount val="9"/>
                <c:pt idx="0">
                  <c:v>0.5714285714285714</c:v>
                </c:pt>
                <c:pt idx="1">
                  <c:v>0.2857142857142857</c:v>
                </c:pt>
                <c:pt idx="2">
                  <c:v>7.1428571428571425E-2</c:v>
                </c:pt>
                <c:pt idx="3">
                  <c:v>0.14285714285714285</c:v>
                </c:pt>
                <c:pt idx="4">
                  <c:v>7.1428571428571425E-2</c:v>
                </c:pt>
                <c:pt idx="5">
                  <c:v>0</c:v>
                </c:pt>
                <c:pt idx="6">
                  <c:v>0</c:v>
                </c:pt>
                <c:pt idx="7">
                  <c:v>0</c:v>
                </c:pt>
                <c:pt idx="8">
                  <c:v>7.1428571428571425E-2</c:v>
                </c:pt>
              </c:numCache>
            </c:numRef>
          </c:val>
          <c:extLst>
            <c:ext xmlns:c16="http://schemas.microsoft.com/office/drawing/2014/chart" uri="{C3380CC4-5D6E-409C-BE32-E72D297353CC}">
              <c16:uniqueId val="{00000003-704D-4649-BFDC-77693DB4BE2B}"/>
            </c:ext>
          </c:extLst>
        </c:ser>
        <c:ser>
          <c:idx val="10"/>
          <c:order val="13"/>
          <c:tx>
            <c:strRef>
              <c:f>'Q9'!$Q$25</c:f>
              <c:strCache>
                <c:ptCount val="1"/>
                <c:pt idx="0">
                  <c:v>30歳代（10名）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'Q9'!$C$26:$C$34</c:f>
              <c:strCache>
                <c:ptCount val="9"/>
                <c:pt idx="0">
                  <c:v>メーカー、販売店、警察、弁護士など他の専門機関のほうが頼りになると思うから</c:v>
                </c:pt>
                <c:pt idx="1">
                  <c:v>消費者センターに相談しても仕方がないと思うから</c:v>
                </c:pt>
                <c:pt idx="2">
                  <c:v>家族や知人のほうが頼りになると思うから</c:v>
                </c:pt>
                <c:pt idx="3">
                  <c:v>消費者センターへ気軽に相談しにくいから</c:v>
                </c:pt>
                <c:pt idx="4">
                  <c:v>自分で解決できると思うから</c:v>
                </c:pt>
                <c:pt idx="5">
                  <c:v>誰にも相談したくないから</c:v>
                </c:pt>
                <c:pt idx="6">
                  <c:v>以前に消費者センターへ相談したが、対応に不満があったから</c:v>
                </c:pt>
                <c:pt idx="7">
                  <c:v>その他</c:v>
                </c:pt>
                <c:pt idx="8">
                  <c:v>特に理由はない（複数選択不可）</c:v>
                </c:pt>
              </c:strCache>
            </c:strRef>
          </c:cat>
          <c:val>
            <c:numRef>
              <c:f>'Q9'!$Q$26:$Q$34</c:f>
              <c:numCache>
                <c:formatCode>0.0%</c:formatCode>
                <c:ptCount val="9"/>
                <c:pt idx="0">
                  <c:v>0.3</c:v>
                </c:pt>
                <c:pt idx="1">
                  <c:v>0.4</c:v>
                </c:pt>
                <c:pt idx="2">
                  <c:v>0.3</c:v>
                </c:pt>
                <c:pt idx="3">
                  <c:v>0.3</c:v>
                </c:pt>
                <c:pt idx="4">
                  <c:v>0.1</c:v>
                </c:pt>
                <c:pt idx="5">
                  <c:v>0</c:v>
                </c:pt>
                <c:pt idx="6">
                  <c:v>0</c:v>
                </c:pt>
                <c:pt idx="7">
                  <c:v>0</c:v>
                </c:pt>
                <c:pt idx="8">
                  <c:v>0.2</c:v>
                </c:pt>
              </c:numCache>
            </c:numRef>
          </c:val>
          <c:extLst>
            <c:ext xmlns:c16="http://schemas.microsoft.com/office/drawing/2014/chart" uri="{C3380CC4-5D6E-409C-BE32-E72D297353CC}">
              <c16:uniqueId val="{00000007-704D-4649-BFDC-77693DB4BE2B}"/>
            </c:ext>
          </c:extLst>
        </c:ser>
        <c:ser>
          <c:idx val="16"/>
          <c:order val="17"/>
          <c:tx>
            <c:strRef>
              <c:f>'Q9'!$U$25</c:f>
              <c:strCache>
                <c:ptCount val="1"/>
                <c:pt idx="0">
                  <c:v>40歳代（11名）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'Q9'!$C$26:$C$34</c:f>
              <c:strCache>
                <c:ptCount val="9"/>
                <c:pt idx="0">
                  <c:v>メーカー、販売店、警察、弁護士など他の専門機関のほうが頼りになると思うから</c:v>
                </c:pt>
                <c:pt idx="1">
                  <c:v>消費者センターに相談しても仕方がないと思うから</c:v>
                </c:pt>
                <c:pt idx="2">
                  <c:v>家族や知人のほうが頼りになると思うから</c:v>
                </c:pt>
                <c:pt idx="3">
                  <c:v>消費者センターへ気軽に相談しにくいから</c:v>
                </c:pt>
                <c:pt idx="4">
                  <c:v>自分で解決できると思うから</c:v>
                </c:pt>
                <c:pt idx="5">
                  <c:v>誰にも相談したくないから</c:v>
                </c:pt>
                <c:pt idx="6">
                  <c:v>以前に消費者センターへ相談したが、対応に不満があったから</c:v>
                </c:pt>
                <c:pt idx="7">
                  <c:v>その他</c:v>
                </c:pt>
                <c:pt idx="8">
                  <c:v>特に理由はない（複数選択不可）</c:v>
                </c:pt>
              </c:strCache>
            </c:strRef>
          </c:cat>
          <c:val>
            <c:numRef>
              <c:f>'Q9'!$U$26:$U$34</c:f>
              <c:numCache>
                <c:formatCode>0.0%</c:formatCode>
                <c:ptCount val="9"/>
                <c:pt idx="0">
                  <c:v>0.45454545454545453</c:v>
                </c:pt>
                <c:pt idx="1">
                  <c:v>0.27272727272727271</c:v>
                </c:pt>
                <c:pt idx="2">
                  <c:v>0.27272727272727271</c:v>
                </c:pt>
                <c:pt idx="3">
                  <c:v>0.18181818181818182</c:v>
                </c:pt>
                <c:pt idx="4">
                  <c:v>9.0909090909090912E-2</c:v>
                </c:pt>
                <c:pt idx="5">
                  <c:v>0</c:v>
                </c:pt>
                <c:pt idx="6">
                  <c:v>0</c:v>
                </c:pt>
                <c:pt idx="7">
                  <c:v>9.0909090909090912E-2</c:v>
                </c:pt>
                <c:pt idx="8">
                  <c:v>0.27272727272727271</c:v>
                </c:pt>
              </c:numCache>
            </c:numRef>
          </c:val>
          <c:extLst>
            <c:ext xmlns:c16="http://schemas.microsoft.com/office/drawing/2014/chart" uri="{C3380CC4-5D6E-409C-BE32-E72D297353CC}">
              <c16:uniqueId val="{0000000B-704D-4649-BFDC-77693DB4BE2B}"/>
            </c:ext>
          </c:extLst>
        </c:ser>
        <c:ser>
          <c:idx val="21"/>
          <c:order val="21"/>
          <c:tx>
            <c:strRef>
              <c:f>'Q9'!$Y$25</c:f>
              <c:strCache>
                <c:ptCount val="1"/>
                <c:pt idx="0">
                  <c:v>50歳代（5名）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'Q9'!$C$26:$C$34</c:f>
              <c:strCache>
                <c:ptCount val="9"/>
                <c:pt idx="0">
                  <c:v>メーカー、販売店、警察、弁護士など他の専門機関のほうが頼りになると思うから</c:v>
                </c:pt>
                <c:pt idx="1">
                  <c:v>消費者センターに相談しても仕方がないと思うから</c:v>
                </c:pt>
                <c:pt idx="2">
                  <c:v>家族や知人のほうが頼りになると思うから</c:v>
                </c:pt>
                <c:pt idx="3">
                  <c:v>消費者センターへ気軽に相談しにくいから</c:v>
                </c:pt>
                <c:pt idx="4">
                  <c:v>自分で解決できると思うから</c:v>
                </c:pt>
                <c:pt idx="5">
                  <c:v>誰にも相談したくないから</c:v>
                </c:pt>
                <c:pt idx="6">
                  <c:v>以前に消費者センターへ相談したが、対応に不満があったから</c:v>
                </c:pt>
                <c:pt idx="7">
                  <c:v>その他</c:v>
                </c:pt>
                <c:pt idx="8">
                  <c:v>特に理由はない（複数選択不可）</c:v>
                </c:pt>
              </c:strCache>
            </c:strRef>
          </c:cat>
          <c:val>
            <c:numRef>
              <c:f>'Q9'!$Y$26:$Y$34</c:f>
              <c:numCache>
                <c:formatCode>0.0%</c:formatCode>
                <c:ptCount val="9"/>
                <c:pt idx="0">
                  <c:v>0</c:v>
                </c:pt>
                <c:pt idx="1">
                  <c:v>0</c:v>
                </c:pt>
                <c:pt idx="2">
                  <c:v>0.6</c:v>
                </c:pt>
                <c:pt idx="3">
                  <c:v>0.4</c:v>
                </c:pt>
                <c:pt idx="4">
                  <c:v>0</c:v>
                </c:pt>
                <c:pt idx="5">
                  <c:v>0</c:v>
                </c:pt>
                <c:pt idx="6">
                  <c:v>0</c:v>
                </c:pt>
                <c:pt idx="7">
                  <c:v>0</c:v>
                </c:pt>
                <c:pt idx="8">
                  <c:v>0.2</c:v>
                </c:pt>
              </c:numCache>
            </c:numRef>
          </c:val>
          <c:extLst>
            <c:ext xmlns:c16="http://schemas.microsoft.com/office/drawing/2014/chart" uri="{C3380CC4-5D6E-409C-BE32-E72D297353CC}">
              <c16:uniqueId val="{0000000F-704D-4649-BFDC-77693DB4BE2B}"/>
            </c:ext>
          </c:extLst>
        </c:ser>
        <c:ser>
          <c:idx val="25"/>
          <c:order val="25"/>
          <c:tx>
            <c:strRef>
              <c:f>'Q9'!$AC$25</c:f>
              <c:strCache>
                <c:ptCount val="1"/>
                <c:pt idx="0">
                  <c:v>60歳以上（5名）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'Q9'!$C$26:$C$34</c:f>
              <c:strCache>
                <c:ptCount val="9"/>
                <c:pt idx="0">
                  <c:v>メーカー、販売店、警察、弁護士など他の専門機関のほうが頼りになると思うから</c:v>
                </c:pt>
                <c:pt idx="1">
                  <c:v>消費者センターに相談しても仕方がないと思うから</c:v>
                </c:pt>
                <c:pt idx="2">
                  <c:v>家族や知人のほうが頼りになると思うから</c:v>
                </c:pt>
                <c:pt idx="3">
                  <c:v>消費者センターへ気軽に相談しにくいから</c:v>
                </c:pt>
                <c:pt idx="4">
                  <c:v>自分で解決できると思うから</c:v>
                </c:pt>
                <c:pt idx="5">
                  <c:v>誰にも相談したくないから</c:v>
                </c:pt>
                <c:pt idx="6">
                  <c:v>以前に消費者センターへ相談したが、対応に不満があったから</c:v>
                </c:pt>
                <c:pt idx="7">
                  <c:v>その他</c:v>
                </c:pt>
                <c:pt idx="8">
                  <c:v>特に理由はない（複数選択不可）</c:v>
                </c:pt>
              </c:strCache>
            </c:strRef>
          </c:cat>
          <c:val>
            <c:numRef>
              <c:f>'Q9'!$AC$26:$AC$34</c:f>
              <c:numCache>
                <c:formatCode>0.0%</c:formatCode>
                <c:ptCount val="9"/>
                <c:pt idx="0">
                  <c:v>0.2</c:v>
                </c:pt>
                <c:pt idx="1">
                  <c:v>0.4</c:v>
                </c:pt>
                <c:pt idx="2">
                  <c:v>0</c:v>
                </c:pt>
                <c:pt idx="3">
                  <c:v>0</c:v>
                </c:pt>
                <c:pt idx="4">
                  <c:v>0</c:v>
                </c:pt>
                <c:pt idx="5">
                  <c:v>0.2</c:v>
                </c:pt>
                <c:pt idx="6">
                  <c:v>0</c:v>
                </c:pt>
                <c:pt idx="7">
                  <c:v>0</c:v>
                </c:pt>
                <c:pt idx="8">
                  <c:v>0.2</c:v>
                </c:pt>
              </c:numCache>
            </c:numRef>
          </c:val>
          <c:extLst>
            <c:ext xmlns:c16="http://schemas.microsoft.com/office/drawing/2014/chart" uri="{C3380CC4-5D6E-409C-BE32-E72D297353CC}">
              <c16:uniqueId val="{00000013-704D-4649-BFDC-77693DB4BE2B}"/>
            </c:ext>
          </c:extLst>
        </c:ser>
        <c:dLbls>
          <c:showLegendKey val="0"/>
          <c:showVal val="1"/>
          <c:showCatName val="0"/>
          <c:showSerName val="0"/>
          <c:showPercent val="0"/>
          <c:showBubbleSize val="0"/>
        </c:dLbls>
        <c:gapWidth val="75"/>
        <c:shape val="box"/>
        <c:axId val="471471312"/>
        <c:axId val="471472096"/>
        <c:axId val="0"/>
        <c:extLst>
          <c:ext xmlns:c15="http://schemas.microsoft.com/office/drawing/2012/chart" uri="{02D57815-91ED-43cb-92C2-25804820EDAC}">
            <c15:filteredBarSeries>
              <c15:ser>
                <c:idx val="0"/>
                <c:order val="0"/>
                <c:tx>
                  <c:strRef>
                    <c:extLst>
                      <c:ext uri="{02D57815-91ED-43cb-92C2-25804820EDAC}">
                        <c15:formulaRef>
                          <c15:sqref>'Q9'!$D$25</c15:sqref>
                        </c15:formulaRef>
                      </c:ext>
                    </c:extLst>
                    <c:strCache>
                      <c:ptCount val="1"/>
                    </c:strCache>
                  </c:strRef>
                </c:tx>
                <c:invertIfNegative val="0"/>
                <c:dLbls>
                  <c:dLbl>
                    <c:idx val="1"/>
                    <c:layout>
                      <c:manualLayout>
                        <c:x val="0"/>
                        <c:y val="2.86819784015668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2-3146-49F2-BCBA-7C0DD90B19D1}"/>
                      </c:ext>
                    </c:extLst>
                  </c:dLbl>
                  <c:dLbl>
                    <c:idx val="2"/>
                    <c:layout>
                      <c:manualLayout>
                        <c:x val="-5.3521714394381885E-17"/>
                        <c:y val="2.7939296488514931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1560-4943-8003-86848941EAD4}"/>
                      </c:ext>
                    </c:extLst>
                  </c:dLbl>
                  <c:dLbl>
                    <c:idx val="5"/>
                    <c:delete val="1"/>
                    <c:extLst>
                      <c:ext uri="{CE6537A1-D6FC-4f65-9D91-7224C49458BB}"/>
                      <c:ext xmlns:c16="http://schemas.microsoft.com/office/drawing/2014/chart" uri="{C3380CC4-5D6E-409C-BE32-E72D297353CC}">
                        <c16:uniqueId val="{00000007-C738-4899-BA60-074F0D7F3109}"/>
                      </c:ext>
                    </c:extLst>
                  </c:dLbl>
                  <c:dLbl>
                    <c:idx val="6"/>
                    <c:delete val="1"/>
                    <c:extLst>
                      <c:ext uri="{CE6537A1-D6FC-4f65-9D91-7224C49458BB}"/>
                      <c:ext xmlns:c16="http://schemas.microsoft.com/office/drawing/2014/chart" uri="{C3380CC4-5D6E-409C-BE32-E72D297353CC}">
                        <c16:uniqueId val="{00000009-6E1F-4626-AAA4-957ECB948CCC}"/>
                      </c:ext>
                    </c:extLst>
                  </c:dLbl>
                  <c:spPr>
                    <a:noFill/>
                    <a:ln>
                      <a:noFill/>
                    </a:ln>
                    <a:effectLst/>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'Q9'!$C$26:$C$34</c15:sqref>
                        </c15:formulaRef>
                      </c:ext>
                    </c:extLst>
                    <c:strCache>
                      <c:ptCount val="9"/>
                      <c:pt idx="0">
                        <c:v>メーカー、販売店、警察、弁護士など他の専門機関のほうが頼りになると思うから</c:v>
                      </c:pt>
                      <c:pt idx="1">
                        <c:v>消費者センターに相談しても仕方がないと思うから</c:v>
                      </c:pt>
                      <c:pt idx="2">
                        <c:v>家族や知人のほうが頼りになると思うから</c:v>
                      </c:pt>
                      <c:pt idx="3">
                        <c:v>消費者センターへ気軽に相談しにくいから</c:v>
                      </c:pt>
                      <c:pt idx="4">
                        <c:v>自分で解決できると思うから</c:v>
                      </c:pt>
                      <c:pt idx="5">
                        <c:v>誰にも相談したくないから</c:v>
                      </c:pt>
                      <c:pt idx="6">
                        <c:v>以前に消費者センターへ相談したが、対応に不満があったから</c:v>
                      </c:pt>
                      <c:pt idx="7">
                        <c:v>その他</c:v>
                      </c:pt>
                      <c:pt idx="8">
                        <c:v>特に理由はない（複数選択不可）</c:v>
                      </c:pt>
                    </c:strCache>
                  </c:strRef>
                </c:cat>
                <c:val>
                  <c:numRef>
                    <c:extLst>
                      <c:ext uri="{02D57815-91ED-43cb-92C2-25804820EDAC}">
                        <c15:formulaRef>
                          <c15:sqref>'Q9'!$D$26:$D$34</c15:sqref>
                        </c15:formulaRef>
                      </c:ext>
                    </c:extLst>
                    <c:numCache>
                      <c:formatCode>General</c:formatCode>
                      <c:ptCount val="9"/>
                    </c:numCache>
                  </c:numRef>
                </c:val>
                <c:extLst>
                  <c:ext xmlns:c16="http://schemas.microsoft.com/office/drawing/2014/chart" uri="{C3380CC4-5D6E-409C-BE32-E72D297353CC}">
                    <c16:uniqueId val="{00000007-1303-4CC8-B919-EECE647D07AB}"/>
                  </c:ext>
                </c:extLst>
              </c15:ser>
            </c15:filteredBarSeries>
            <c15:filteredBarSeries>
              <c15:ser>
                <c:idx val="15"/>
                <c:order val="1"/>
                <c:tx>
                  <c:strRef>
                    <c:extLst xmlns:c15="http://schemas.microsoft.com/office/drawing/2012/chart">
                      <c:ext xmlns:c15="http://schemas.microsoft.com/office/drawing/2012/chart" uri="{02D57815-91ED-43cb-92C2-25804820EDAC}">
                        <c15:formulaRef>
                          <c15:sqref>'Q9'!$E$25</c15:sqref>
                        </c15:formulaRef>
                      </c:ext>
                    </c:extLst>
                    <c:strCache>
                      <c:ptCount val="1"/>
                    </c:strCache>
                  </c:strRef>
                </c:tx>
                <c:invertIfNegative val="0"/>
                <c:dLbls>
                  <c:dLbl>
                    <c:idx val="0"/>
                    <c:layout>
                      <c:manualLayout>
                        <c:x val="-1.0693700085732145E-16"/>
                        <c:y val="2.8266722997040781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3146-49F2-BCBA-7C0DD90B19D1}"/>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6E1F-4626-AAA4-957ECB948CCC}"/>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6E1F-4626-AAA4-957ECB948CCC}"/>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6-6E1F-4626-AAA4-957ECB948CCC}"/>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B-C738-4899-BA60-074F0D7F3109}"/>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メーカー、販売店、警察、弁護士など他の専門機関のほうが頼りになると思うから</c:v>
                      </c:pt>
                      <c:pt idx="1">
                        <c:v>消費者センターに相談しても仕方がないと思うから</c:v>
                      </c:pt>
                      <c:pt idx="2">
                        <c:v>家族や知人のほうが頼りになると思うから</c:v>
                      </c:pt>
                      <c:pt idx="3">
                        <c:v>消費者センターへ気軽に相談しにくいから</c:v>
                      </c:pt>
                      <c:pt idx="4">
                        <c:v>自分で解決できると思うから</c:v>
                      </c:pt>
                      <c:pt idx="5">
                        <c:v>誰にも相談したくないから</c:v>
                      </c:pt>
                      <c:pt idx="6">
                        <c:v>以前に消費者センターへ相談したが、対応に不満があったから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'Q9'!$E$26:$E$34</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B-1303-4CC8-B919-EECE647D07AB}"/>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'Q9'!$F$25</c15:sqref>
                        </c15:formulaRef>
                      </c:ext>
                    </c:extLst>
                    <c:strCache>
                      <c:ptCount val="1"/>
                    </c:strCache>
                  </c:strRef>
                </c:tx>
                <c:invertIfNegative val="0"/>
                <c:dLbls>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5-6E1F-4626-AAA4-957ECB948CCC}"/>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8-C738-4899-BA60-074F0D7F3109}"/>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A-C738-4899-BA60-074F0D7F3109}"/>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E-C738-4899-BA60-074F0D7F3109}"/>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メーカー、販売店、警察、弁護士など他の専門機関のほうが頼りになると思うから</c:v>
                      </c:pt>
                      <c:pt idx="1">
                        <c:v>消費者センターに相談しても仕方がないと思うから</c:v>
                      </c:pt>
                      <c:pt idx="2">
                        <c:v>家族や知人のほうが頼りになると思うから</c:v>
                      </c:pt>
                      <c:pt idx="3">
                        <c:v>消費者センターへ気軽に相談しにくいから</c:v>
                      </c:pt>
                      <c:pt idx="4">
                        <c:v>自分で解決できると思うから</c:v>
                      </c:pt>
                      <c:pt idx="5">
                        <c:v>誰にも相談したくないから</c:v>
                      </c:pt>
                      <c:pt idx="6">
                        <c:v>以前に消費者センターへ相談したが、対応に不満があったから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'Q9'!$F$26:$F$34</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11-1303-4CC8-B919-EECE647D07AB}"/>
                  </c:ext>
                </c:extLst>
              </c15:ser>
            </c15:filteredBarSeries>
            <c15:filteredBarSeries>
              <c15:ser>
                <c:idx val="8"/>
                <c:order val="3"/>
                <c:tx>
                  <c:strRef>
                    <c:extLst xmlns:c15="http://schemas.microsoft.com/office/drawing/2012/chart">
                      <c:ext xmlns:c15="http://schemas.microsoft.com/office/drawing/2012/chart" uri="{02D57815-91ED-43cb-92C2-25804820EDAC}">
                        <c15:formulaRef>
                          <c15:sqref>'Q9'!$G$25</c15:sqref>
                        </c15:formulaRef>
                      </c:ext>
                    </c:extLst>
                    <c:strCache>
                      <c:ptCount val="1"/>
                    </c:strCache>
                  </c:strRef>
                </c:tx>
                <c:invertIfNegative val="0"/>
                <c:dLbls>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6-C738-4899-BA60-074F0D7F3109}"/>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7-6E1F-4626-AAA4-957ECB948CCC}"/>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D-C738-4899-BA60-074F0D7F3109}"/>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メーカー、販売店、警察、弁護士など他の専門機関のほうが頼りになると思うから</c:v>
                      </c:pt>
                      <c:pt idx="1">
                        <c:v>消費者センターに相談しても仕方がないと思うから</c:v>
                      </c:pt>
                      <c:pt idx="2">
                        <c:v>家族や知人のほうが頼りになると思うから</c:v>
                      </c:pt>
                      <c:pt idx="3">
                        <c:v>消費者センターへ気軽に相談しにくいから</c:v>
                      </c:pt>
                      <c:pt idx="4">
                        <c:v>自分で解決できると思うから</c:v>
                      </c:pt>
                      <c:pt idx="5">
                        <c:v>誰にも相談したくないから</c:v>
                      </c:pt>
                      <c:pt idx="6">
                        <c:v>以前に消費者センターへ相談したが、対応に不満があったから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'Q9'!$G$26:$G$34</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14-1303-4CC8-B919-EECE647D07AB}"/>
                  </c:ext>
                </c:extLst>
              </c15:ser>
            </c15:filteredBarSeries>
            <c15:filteredBarSeries>
              <c15:ser>
                <c:idx val="14"/>
                <c:order val="4"/>
                <c:tx>
                  <c:strRef>
                    <c:extLst xmlns:c15="http://schemas.microsoft.com/office/drawing/2012/chart">
                      <c:ext xmlns:c15="http://schemas.microsoft.com/office/drawing/2012/chart" uri="{02D57815-91ED-43cb-92C2-25804820EDAC}">
                        <c15:formulaRef>
                          <c15:sqref>'Q9'!$H$25</c15:sqref>
                        </c15:formulaRef>
                      </c:ext>
                    </c:extLst>
                    <c:strCache>
                      <c:ptCount val="1"/>
                    </c:strCache>
                  </c:strRef>
                </c:tx>
                <c:invertIfNegative val="0"/>
                <c:dLbls>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6E1F-4626-AAA4-957ECB948CCC}"/>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6E1F-4626-AAA4-957ECB948CCC}"/>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6E1F-4626-AAA4-957ECB948CCC}"/>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5-C738-4899-BA60-074F0D7F3109}"/>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9-C738-4899-BA60-074F0D7F3109}"/>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C-C738-4899-BA60-074F0D7F3109}"/>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メーカー、販売店、警察、弁護士など他の専門機関のほうが頼りになると思うから</c:v>
                      </c:pt>
                      <c:pt idx="1">
                        <c:v>消費者センターに相談しても仕方がないと思うから</c:v>
                      </c:pt>
                      <c:pt idx="2">
                        <c:v>家族や知人のほうが頼りになると思うから</c:v>
                      </c:pt>
                      <c:pt idx="3">
                        <c:v>消費者センターへ気軽に相談しにくいから</c:v>
                      </c:pt>
                      <c:pt idx="4">
                        <c:v>自分で解決できると思うから</c:v>
                      </c:pt>
                      <c:pt idx="5">
                        <c:v>誰にも相談したくないから</c:v>
                      </c:pt>
                      <c:pt idx="6">
                        <c:v>以前に消費者センターへ相談したが、対応に不満があったから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'Q9'!$H$26:$H$34</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17-1303-4CC8-B919-EECE647D07AB}"/>
                  </c:ext>
                </c:extLst>
              </c15:ser>
            </c15:filteredBarSeries>
            <c15:filteredBarSeries>
              <c15:ser>
                <c:idx val="20"/>
                <c:order val="5"/>
                <c:tx>
                  <c:strRef>
                    <c:extLst xmlns:c15="http://schemas.microsoft.com/office/drawing/2012/chart">
                      <c:ext xmlns:c15="http://schemas.microsoft.com/office/drawing/2012/chart" uri="{02D57815-91ED-43cb-92C2-25804820EDAC}">
                        <c15:formulaRef>
                          <c15:sqref>'Q9'!$I$25</c15:sqref>
                        </c15:formulaRef>
                      </c:ext>
                    </c:extLst>
                    <c:strCache>
                      <c:ptCount val="1"/>
                    </c:strCache>
                  </c:strRef>
                </c:tx>
                <c:invertIfNegative val="0"/>
                <c:dLbls>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8-6E1F-4626-AAA4-957ECB948CCC}"/>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A-6E1F-4626-AAA4-957ECB948CCC}"/>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メーカー、販売店、警察、弁護士など他の専門機関のほうが頼りになると思うから</c:v>
                      </c:pt>
                      <c:pt idx="1">
                        <c:v>消費者センターに相談しても仕方がないと思うから</c:v>
                      </c:pt>
                      <c:pt idx="2">
                        <c:v>家族や知人のほうが頼りになると思うから</c:v>
                      </c:pt>
                      <c:pt idx="3">
                        <c:v>消費者センターへ気軽に相談しにくいから</c:v>
                      </c:pt>
                      <c:pt idx="4">
                        <c:v>自分で解決できると思うから</c:v>
                      </c:pt>
                      <c:pt idx="5">
                        <c:v>誰にも相談したくないから</c:v>
                      </c:pt>
                      <c:pt idx="6">
                        <c:v>以前に消費者センターへ相談したが、対応に不満があったから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'Q9'!$I$26:$I$34</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18-1303-4CC8-B919-EECE647D07AB}"/>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'Q9'!$J$25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メーカー、販売店、警察、弁護士など他の専門機関のほうが頼りになると思うから</c:v>
                      </c:pt>
                      <c:pt idx="1">
                        <c:v>消費者センターに相談しても仕方がないと思うから</c:v>
                      </c:pt>
                      <c:pt idx="2">
                        <c:v>家族や知人のほうが頼りになると思うから</c:v>
                      </c:pt>
                      <c:pt idx="3">
                        <c:v>消費者センターへ気軽に相談しにくいから</c:v>
                      </c:pt>
                      <c:pt idx="4">
                        <c:v>自分で解決できると思うから</c:v>
                      </c:pt>
                      <c:pt idx="5">
                        <c:v>誰にも相談したくないから</c:v>
                      </c:pt>
                      <c:pt idx="6">
                        <c:v>以前に消費者センターへ相談したが、対応に不満があったから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'Q9'!$J$26:$J$34</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0-704D-4649-BFDC-77693DB4BE2B}"/>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'Q9'!$K$25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メーカー、販売店、警察、弁護士など他の専門機関のほうが頼りになると思うから</c:v>
                      </c:pt>
                      <c:pt idx="1">
                        <c:v>消費者センターに相談しても仕方がないと思うから</c:v>
                      </c:pt>
                      <c:pt idx="2">
                        <c:v>家族や知人のほうが頼りになると思うから</c:v>
                      </c:pt>
                      <c:pt idx="3">
                        <c:v>消費者センターへ気軽に相談しにくいから</c:v>
                      </c:pt>
                      <c:pt idx="4">
                        <c:v>自分で解決できると思うから</c:v>
                      </c:pt>
                      <c:pt idx="5">
                        <c:v>誰にも相談したくないから</c:v>
                      </c:pt>
                      <c:pt idx="6">
                        <c:v>以前に消費者センターへ相談したが、対応に不満があったから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'Q9'!$K$26:$K$34</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1-704D-4649-BFDC-77693DB4BE2B}"/>
                  </c:ext>
                </c:extLst>
              </c15:ser>
            </c15:filteredBarSeries>
            <c15:filteredBarSeries>
              <c15:ser>
                <c:idx val="4"/>
                <c:order val="8"/>
                <c:tx>
                  <c:strRef>
                    <c:extLst xmlns:c15="http://schemas.microsoft.com/office/drawing/2012/chart">
                      <c:ext xmlns:c15="http://schemas.microsoft.com/office/drawing/2012/chart" uri="{02D57815-91ED-43cb-92C2-25804820EDAC}">
                        <c15:formulaRef>
                          <c15:sqref>'Q9'!$L$25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メーカー、販売店、警察、弁護士など他の専門機関のほうが頼りになると思うから</c:v>
                      </c:pt>
                      <c:pt idx="1">
                        <c:v>消費者センターに相談しても仕方がないと思うから</c:v>
                      </c:pt>
                      <c:pt idx="2">
                        <c:v>家族や知人のほうが頼りになると思うから</c:v>
                      </c:pt>
                      <c:pt idx="3">
                        <c:v>消費者センターへ気軽に相談しにくいから</c:v>
                      </c:pt>
                      <c:pt idx="4">
                        <c:v>自分で解決できると思うから</c:v>
                      </c:pt>
                      <c:pt idx="5">
                        <c:v>誰にも相談したくないから</c:v>
                      </c:pt>
                      <c:pt idx="6">
                        <c:v>以前に消費者センターへ相談したが、対応に不満があったから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'Q9'!$L$26:$L$34</c15:sqref>
                        </c15:formulaRef>
                      </c:ext>
                    </c:extLst>
                    <c:numCache>
                      <c:formatCode>General</c:formatCode>
                      <c:ptCount val="9"/>
                    </c:numCache>
                  </c:numRef>
                </c:val>
                <c:extLst xmlns:c15="http://schemas.microsoft.com/office/drawing/2012/chart">
                  <c:ext xmlns:c16="http://schemas.microsoft.com/office/drawing/2014/chart" uri="{C3380CC4-5D6E-409C-BE32-E72D297353CC}">
                    <c16:uniqueId val="{00000002-704D-4649-BFDC-77693DB4BE2B}"/>
                  </c:ext>
                </c:extLst>
              </c15:ser>
            </c15:filteredBarSeries>
            <c15:filteredBarSeries>
              <c15:ser>
                <c:idx val="6"/>
                <c:order val="10"/>
                <c:tx>
                  <c:strRef>
                    <c:extLst xmlns:c15="http://schemas.microsoft.com/office/drawing/2012/chart">
                      <c:ext xmlns:c15="http://schemas.microsoft.com/office/drawing/2012/chart" uri="{02D57815-91ED-43cb-92C2-25804820EDAC}">
                        <c15:formulaRef>
                          <c15:sqref>'Q9'!$N$25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メーカー、販売店、警察、弁護士など他の専門機関のほうが頼りになると思うから</c:v>
                      </c:pt>
                      <c:pt idx="1">
                        <c:v>消費者センターに相談しても仕方がないと思うから</c:v>
                      </c:pt>
                      <c:pt idx="2">
                        <c:v>家族や知人のほうが頼りになると思うから</c:v>
                      </c:pt>
                      <c:pt idx="3">
                        <c:v>消費者センターへ気軽に相談しにくいから</c:v>
                      </c:pt>
                      <c:pt idx="4">
                        <c:v>自分で解決できると思うから</c:v>
                      </c:pt>
                      <c:pt idx="5">
                        <c:v>誰にも相談したくないから</c:v>
                      </c:pt>
                      <c:pt idx="6">
                        <c:v>以前に消費者センターへ相談したが、対応に不満があったから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'Q9'!$N$26:$N$34</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04-704D-4649-BFDC-77693DB4BE2B}"/>
                  </c:ext>
                </c:extLst>
              </c15:ser>
            </c15:filteredBarSeries>
            <c15:filteredBarSeries>
              <c15:ser>
                <c:idx val="7"/>
                <c:order val="11"/>
                <c:tx>
                  <c:strRef>
                    <c:extLst xmlns:c15="http://schemas.microsoft.com/office/drawing/2012/chart">
                      <c:ext xmlns:c15="http://schemas.microsoft.com/office/drawing/2012/chart" uri="{02D57815-91ED-43cb-92C2-25804820EDAC}">
                        <c15:formulaRef>
                          <c15:sqref>'Q9'!$O$25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メーカー、販売店、警察、弁護士など他の専門機関のほうが頼りになると思うから</c:v>
                      </c:pt>
                      <c:pt idx="1">
                        <c:v>消費者センターに相談しても仕方がないと思うから</c:v>
                      </c:pt>
                      <c:pt idx="2">
                        <c:v>家族や知人のほうが頼りになると思うから</c:v>
                      </c:pt>
                      <c:pt idx="3">
                        <c:v>消費者センターへ気軽に相談しにくいから</c:v>
                      </c:pt>
                      <c:pt idx="4">
                        <c:v>自分で解決できると思うから</c:v>
                      </c:pt>
                      <c:pt idx="5">
                        <c:v>誰にも相談したくないから</c:v>
                      </c:pt>
                      <c:pt idx="6">
                        <c:v>以前に消費者センターへ相談したが、対応に不満があったから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'Q9'!$O$26:$O$34</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05-704D-4649-BFDC-77693DB4BE2B}"/>
                  </c:ext>
                </c:extLst>
              </c15:ser>
            </c15:filteredBarSeries>
            <c15:filteredBarSeries>
              <c15:ser>
                <c:idx val="9"/>
                <c:order val="12"/>
                <c:tx>
                  <c:strRef>
                    <c:extLst xmlns:c15="http://schemas.microsoft.com/office/drawing/2012/chart">
                      <c:ext xmlns:c15="http://schemas.microsoft.com/office/drawing/2012/chart" uri="{02D57815-91ED-43cb-92C2-25804820EDAC}">
                        <c15:formulaRef>
                          <c15:sqref>'Q9'!$P$25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メーカー、販売店、警察、弁護士など他の専門機関のほうが頼りになると思うから</c:v>
                      </c:pt>
                      <c:pt idx="1">
                        <c:v>消費者センターに相談しても仕方がないと思うから</c:v>
                      </c:pt>
                      <c:pt idx="2">
                        <c:v>家族や知人のほうが頼りになると思うから</c:v>
                      </c:pt>
                      <c:pt idx="3">
                        <c:v>消費者センターへ気軽に相談しにくいから</c:v>
                      </c:pt>
                      <c:pt idx="4">
                        <c:v>自分で解決できると思うから</c:v>
                      </c:pt>
                      <c:pt idx="5">
                        <c:v>誰にも相談したくないから</c:v>
                      </c:pt>
                      <c:pt idx="6">
                        <c:v>以前に消費者センターへ相談したが、対応に不満があったから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'Q9'!$P$26:$P$34</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06-704D-4649-BFDC-77693DB4BE2B}"/>
                  </c:ext>
                </c:extLst>
              </c15:ser>
            </c15:filteredBarSeries>
            <c15:filteredBarSeries>
              <c15:ser>
                <c:idx val="11"/>
                <c:order val="14"/>
                <c:tx>
                  <c:strRef>
                    <c:extLst xmlns:c15="http://schemas.microsoft.com/office/drawing/2012/chart">
                      <c:ext xmlns:c15="http://schemas.microsoft.com/office/drawing/2012/chart" uri="{02D57815-91ED-43cb-92C2-25804820EDAC}">
                        <c15:formulaRef>
                          <c15:sqref>'Q9'!$R$25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メーカー、販売店、警察、弁護士など他の専門機関のほうが頼りになると思うから</c:v>
                      </c:pt>
                      <c:pt idx="1">
                        <c:v>消費者センターに相談しても仕方がないと思うから</c:v>
                      </c:pt>
                      <c:pt idx="2">
                        <c:v>家族や知人のほうが頼りになると思うから</c:v>
                      </c:pt>
                      <c:pt idx="3">
                        <c:v>消費者センターへ気軽に相談しにくいから</c:v>
                      </c:pt>
                      <c:pt idx="4">
                        <c:v>自分で解決できると思うから</c:v>
                      </c:pt>
                      <c:pt idx="5">
                        <c:v>誰にも相談したくないから</c:v>
                      </c:pt>
                      <c:pt idx="6">
                        <c:v>以前に消費者センターへ相談したが、対応に不満があったから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'Q9'!$R$26:$R$34</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08-704D-4649-BFDC-77693DB4BE2B}"/>
                  </c:ext>
                </c:extLst>
              </c15:ser>
            </c15:filteredBarSeries>
            <c15:filteredBarSeries>
              <c15:ser>
                <c:idx val="12"/>
                <c:order val="15"/>
                <c:tx>
                  <c:strRef>
                    <c:extLst xmlns:c15="http://schemas.microsoft.com/office/drawing/2012/chart">
                      <c:ext xmlns:c15="http://schemas.microsoft.com/office/drawing/2012/chart" uri="{02D57815-91ED-43cb-92C2-25804820EDAC}">
                        <c15:formulaRef>
                          <c15:sqref>'Q9'!$S$25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メーカー、販売店、警察、弁護士など他の専門機関のほうが頼りになると思うから</c:v>
                      </c:pt>
                      <c:pt idx="1">
                        <c:v>消費者センターに相談しても仕方がないと思うから</c:v>
                      </c:pt>
                      <c:pt idx="2">
                        <c:v>家族や知人のほうが頼りになると思うから</c:v>
                      </c:pt>
                      <c:pt idx="3">
                        <c:v>消費者センターへ気軽に相談しにくいから</c:v>
                      </c:pt>
                      <c:pt idx="4">
                        <c:v>自分で解決できると思うから</c:v>
                      </c:pt>
                      <c:pt idx="5">
                        <c:v>誰にも相談したくないから</c:v>
                      </c:pt>
                      <c:pt idx="6">
                        <c:v>以前に消費者センターへ相談したが、対応に不満があったから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'Q9'!$S$26:$S$34</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09-704D-4649-BFDC-77693DB4BE2B}"/>
                  </c:ext>
                </c:extLst>
              </c15:ser>
            </c15:filteredBarSeries>
            <c15:filteredBarSeries>
              <c15:ser>
                <c:idx val="13"/>
                <c:order val="16"/>
                <c:tx>
                  <c:strRef>
                    <c:extLst xmlns:c15="http://schemas.microsoft.com/office/drawing/2012/chart">
                      <c:ext xmlns:c15="http://schemas.microsoft.com/office/drawing/2012/chart" uri="{02D57815-91ED-43cb-92C2-25804820EDAC}">
                        <c15:formulaRef>
                          <c15:sqref>'Q9'!$T$25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メーカー、販売店、警察、弁護士など他の専門機関のほうが頼りになると思うから</c:v>
                      </c:pt>
                      <c:pt idx="1">
                        <c:v>消費者センターに相談しても仕方がないと思うから</c:v>
                      </c:pt>
                      <c:pt idx="2">
                        <c:v>家族や知人のほうが頼りになると思うから</c:v>
                      </c:pt>
                      <c:pt idx="3">
                        <c:v>消費者センターへ気軽に相談しにくいから</c:v>
                      </c:pt>
                      <c:pt idx="4">
                        <c:v>自分で解決できると思うから</c:v>
                      </c:pt>
                      <c:pt idx="5">
                        <c:v>誰にも相談したくないから</c:v>
                      </c:pt>
                      <c:pt idx="6">
                        <c:v>以前に消費者センターへ相談したが、対応に不満があったから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'Q9'!$T$26:$T$34</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0A-704D-4649-BFDC-77693DB4BE2B}"/>
                  </c:ext>
                </c:extLst>
              </c15:ser>
            </c15:filteredBarSeries>
            <c15:filteredBarSeries>
              <c15:ser>
                <c:idx val="17"/>
                <c:order val="18"/>
                <c:tx>
                  <c:strRef>
                    <c:extLst xmlns:c15="http://schemas.microsoft.com/office/drawing/2012/chart">
                      <c:ext xmlns:c15="http://schemas.microsoft.com/office/drawing/2012/chart" uri="{02D57815-91ED-43cb-92C2-25804820EDAC}">
                        <c15:formulaRef>
                          <c15:sqref>'Q9'!$V$25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メーカー、販売店、警察、弁護士など他の専門機関のほうが頼りになると思うから</c:v>
                      </c:pt>
                      <c:pt idx="1">
                        <c:v>消費者センターに相談しても仕方がないと思うから</c:v>
                      </c:pt>
                      <c:pt idx="2">
                        <c:v>家族や知人のほうが頼りになると思うから</c:v>
                      </c:pt>
                      <c:pt idx="3">
                        <c:v>消費者センターへ気軽に相談しにくいから</c:v>
                      </c:pt>
                      <c:pt idx="4">
                        <c:v>自分で解決できると思うから</c:v>
                      </c:pt>
                      <c:pt idx="5">
                        <c:v>誰にも相談したくないから</c:v>
                      </c:pt>
                      <c:pt idx="6">
                        <c:v>以前に消費者センターへ相談したが、対応に不満があったから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'Q9'!$V$26:$V$34</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0C-704D-4649-BFDC-77693DB4BE2B}"/>
                  </c:ext>
                </c:extLst>
              </c15:ser>
            </c15:filteredBarSeries>
            <c15:filteredBarSeries>
              <c15:ser>
                <c:idx val="18"/>
                <c:order val="19"/>
                <c:tx>
                  <c:strRef>
                    <c:extLst xmlns:c15="http://schemas.microsoft.com/office/drawing/2012/chart">
                      <c:ext xmlns:c15="http://schemas.microsoft.com/office/drawing/2012/chart" uri="{02D57815-91ED-43cb-92C2-25804820EDAC}">
                        <c15:formulaRef>
                          <c15:sqref>'Q9'!$W$25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メーカー、販売店、警察、弁護士など他の専門機関のほうが頼りになると思うから</c:v>
                      </c:pt>
                      <c:pt idx="1">
                        <c:v>消費者センターに相談しても仕方がないと思うから</c:v>
                      </c:pt>
                      <c:pt idx="2">
                        <c:v>家族や知人のほうが頼りになると思うから</c:v>
                      </c:pt>
                      <c:pt idx="3">
                        <c:v>消費者センターへ気軽に相談しにくいから</c:v>
                      </c:pt>
                      <c:pt idx="4">
                        <c:v>自分で解決できると思うから</c:v>
                      </c:pt>
                      <c:pt idx="5">
                        <c:v>誰にも相談したくないから</c:v>
                      </c:pt>
                      <c:pt idx="6">
                        <c:v>以前に消費者センターへ相談したが、対応に不満があったから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'Q9'!$W$26:$W$34</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0D-704D-4649-BFDC-77693DB4BE2B}"/>
                  </c:ext>
                </c:extLst>
              </c15:ser>
            </c15:filteredBarSeries>
            <c15:filteredBarSeries>
              <c15:ser>
                <c:idx val="19"/>
                <c:order val="20"/>
                <c:tx>
                  <c:strRef>
                    <c:extLst xmlns:c15="http://schemas.microsoft.com/office/drawing/2012/chart">
                      <c:ext xmlns:c15="http://schemas.microsoft.com/office/drawing/2012/chart" uri="{02D57815-91ED-43cb-92C2-25804820EDAC}">
                        <c15:formulaRef>
                          <c15:sqref>'Q9'!$X$25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メーカー、販売店、警察、弁護士など他の専門機関のほうが頼りになると思うから</c:v>
                      </c:pt>
                      <c:pt idx="1">
                        <c:v>消費者センターに相談しても仕方がないと思うから</c:v>
                      </c:pt>
                      <c:pt idx="2">
                        <c:v>家族や知人のほうが頼りになると思うから</c:v>
                      </c:pt>
                      <c:pt idx="3">
                        <c:v>消費者センターへ気軽に相談しにくいから</c:v>
                      </c:pt>
                      <c:pt idx="4">
                        <c:v>自分で解決できると思うから</c:v>
                      </c:pt>
                      <c:pt idx="5">
                        <c:v>誰にも相談したくないから</c:v>
                      </c:pt>
                      <c:pt idx="6">
                        <c:v>以前に消費者センターへ相談したが、対応に不満があったから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'Q9'!$X$26:$X$34</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0E-704D-4649-BFDC-77693DB4BE2B}"/>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'Q9'!$Z$25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メーカー、販売店、警察、弁護士など他の専門機関のほうが頼りになると思うから</c:v>
                      </c:pt>
                      <c:pt idx="1">
                        <c:v>消費者センターに相談しても仕方がないと思うから</c:v>
                      </c:pt>
                      <c:pt idx="2">
                        <c:v>家族や知人のほうが頼りになると思うから</c:v>
                      </c:pt>
                      <c:pt idx="3">
                        <c:v>消費者センターへ気軽に相談しにくいから</c:v>
                      </c:pt>
                      <c:pt idx="4">
                        <c:v>自分で解決できると思うから</c:v>
                      </c:pt>
                      <c:pt idx="5">
                        <c:v>誰にも相談したくないから</c:v>
                      </c:pt>
                      <c:pt idx="6">
                        <c:v>以前に消費者センターへ相談したが、対応に不満があったから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'Q9'!$Z$26:$Z$34</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10-704D-4649-BFDC-77693DB4BE2B}"/>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'Q9'!$AA$25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メーカー、販売店、警察、弁護士など他の専門機関のほうが頼りになると思うから</c:v>
                      </c:pt>
                      <c:pt idx="1">
                        <c:v>消費者センターに相談しても仕方がないと思うから</c:v>
                      </c:pt>
                      <c:pt idx="2">
                        <c:v>家族や知人のほうが頼りになると思うから</c:v>
                      </c:pt>
                      <c:pt idx="3">
                        <c:v>消費者センターへ気軽に相談しにくいから</c:v>
                      </c:pt>
                      <c:pt idx="4">
                        <c:v>自分で解決できると思うから</c:v>
                      </c:pt>
                      <c:pt idx="5">
                        <c:v>誰にも相談したくないから</c:v>
                      </c:pt>
                      <c:pt idx="6">
                        <c:v>以前に消費者センターへ相談したが、対応に不満があったから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'Q9'!$AA$26:$AA$34</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11-704D-4649-BFDC-77693DB4BE2B}"/>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'Q9'!$AB$25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メーカー、販売店、警察、弁護士など他の専門機関のほうが頼りになると思うから</c:v>
                      </c:pt>
                      <c:pt idx="1">
                        <c:v>消費者センターに相談しても仕方がないと思うから</c:v>
                      </c:pt>
                      <c:pt idx="2">
                        <c:v>家族や知人のほうが頼りになると思うから</c:v>
                      </c:pt>
                      <c:pt idx="3">
                        <c:v>消費者センターへ気軽に相談しにくいから</c:v>
                      </c:pt>
                      <c:pt idx="4">
                        <c:v>自分で解決できると思うから</c:v>
                      </c:pt>
                      <c:pt idx="5">
                        <c:v>誰にも相談したくないから</c:v>
                      </c:pt>
                      <c:pt idx="6">
                        <c:v>以前に消費者センターへ相談したが、対応に不満があったから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'Q9'!$AB$26:$AB$34</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12-704D-4649-BFDC-77693DB4BE2B}"/>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'Q9'!$AD$25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メーカー、販売店、警察、弁護士など他の専門機関のほうが頼りになると思うから</c:v>
                      </c:pt>
                      <c:pt idx="1">
                        <c:v>消費者センターに相談しても仕方がないと思うから</c:v>
                      </c:pt>
                      <c:pt idx="2">
                        <c:v>家族や知人のほうが頼りになると思うから</c:v>
                      </c:pt>
                      <c:pt idx="3">
                        <c:v>消費者センターへ気軽に相談しにくいから</c:v>
                      </c:pt>
                      <c:pt idx="4">
                        <c:v>自分で解決できると思うから</c:v>
                      </c:pt>
                      <c:pt idx="5">
                        <c:v>誰にも相談したくないから</c:v>
                      </c:pt>
                      <c:pt idx="6">
                        <c:v>以前に消費者センターへ相談したが、対応に不満があったから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'Q9'!$AD$26:$AD$34</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14-704D-4649-BFDC-77693DB4BE2B}"/>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'Q9'!$AE$25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メーカー、販売店、警察、弁護士など他の専門機関のほうが頼りになると思うから</c:v>
                      </c:pt>
                      <c:pt idx="1">
                        <c:v>消費者センターに相談しても仕方がないと思うから</c:v>
                      </c:pt>
                      <c:pt idx="2">
                        <c:v>家族や知人のほうが頼りになると思うから</c:v>
                      </c:pt>
                      <c:pt idx="3">
                        <c:v>消費者センターへ気軽に相談しにくいから</c:v>
                      </c:pt>
                      <c:pt idx="4">
                        <c:v>自分で解決できると思うから</c:v>
                      </c:pt>
                      <c:pt idx="5">
                        <c:v>誰にも相談したくないから</c:v>
                      </c:pt>
                      <c:pt idx="6">
                        <c:v>以前に消費者センターへ相談したが、対応に不満があったから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'Q9'!$AE$26:$AE$34</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15-704D-4649-BFDC-77693DB4BE2B}"/>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'Q9'!$AF$25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メーカー、販売店、警察、弁護士など他の専門機関のほうが頼りになると思うから</c:v>
                      </c:pt>
                      <c:pt idx="1">
                        <c:v>消費者センターに相談しても仕方がないと思うから</c:v>
                      </c:pt>
                      <c:pt idx="2">
                        <c:v>家族や知人のほうが頼りになると思うから</c:v>
                      </c:pt>
                      <c:pt idx="3">
                        <c:v>消費者センターへ気軽に相談しにくいから</c:v>
                      </c:pt>
                      <c:pt idx="4">
                        <c:v>自分で解決できると思うから</c:v>
                      </c:pt>
                      <c:pt idx="5">
                        <c:v>誰にも相談したくないから</c:v>
                      </c:pt>
                      <c:pt idx="6">
                        <c:v>以前に消費者センターへ相談したが、対応に不満があったから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'Q9'!$AF$26:$AF$34</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16-704D-4649-BFDC-77693DB4BE2B}"/>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'Q9'!$AG$25</c15:sqref>
                        </c15:formulaRef>
                      </c:ext>
                    </c:extLst>
                    <c:strCache>
                      <c:ptCount val="1"/>
                      <c:pt idx="0">
                        <c:v>回答者全体(45名）</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メーカー、販売店、警察、弁護士など他の専門機関のほうが頼りになると思うから</c:v>
                      </c:pt>
                      <c:pt idx="1">
                        <c:v>消費者センターに相談しても仕方がないと思うから</c:v>
                      </c:pt>
                      <c:pt idx="2">
                        <c:v>家族や知人のほうが頼りになると思うから</c:v>
                      </c:pt>
                      <c:pt idx="3">
                        <c:v>消費者センターへ気軽に相談しにくいから</c:v>
                      </c:pt>
                      <c:pt idx="4">
                        <c:v>自分で解決できると思うから</c:v>
                      </c:pt>
                      <c:pt idx="5">
                        <c:v>誰にも相談したくないから</c:v>
                      </c:pt>
                      <c:pt idx="6">
                        <c:v>以前に消費者センターへ相談したが、対応に不満があったから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'Q9'!$AG$26:$AG$34</c15:sqref>
                        </c15:formulaRef>
                      </c:ext>
                    </c:extLst>
                    <c:numCache>
                      <c:formatCode>0.0%</c:formatCode>
                      <c:ptCount val="9"/>
                      <c:pt idx="0">
                        <c:v>0.37777777777777777</c:v>
                      </c:pt>
                      <c:pt idx="1">
                        <c:v>0.28888888888888886</c:v>
                      </c:pt>
                      <c:pt idx="2">
                        <c:v>0.22222222222222221</c:v>
                      </c:pt>
                      <c:pt idx="3">
                        <c:v>0.2</c:v>
                      </c:pt>
                      <c:pt idx="4">
                        <c:v>6.6666666666666666E-2</c:v>
                      </c:pt>
                      <c:pt idx="5">
                        <c:v>2.2222222222222223E-2</c:v>
                      </c:pt>
                      <c:pt idx="6">
                        <c:v>0</c:v>
                      </c:pt>
                      <c:pt idx="7">
                        <c:v>2.2222222222222223E-2</c:v>
                      </c:pt>
                      <c:pt idx="8">
                        <c:v>0.17777777777777778</c:v>
                      </c:pt>
                    </c:numCache>
                  </c:numRef>
                </c:val>
                <c:extLst xmlns:c15="http://schemas.microsoft.com/office/drawing/2012/chart">
                  <c:ext xmlns:c16="http://schemas.microsoft.com/office/drawing/2014/chart" uri="{C3380CC4-5D6E-409C-BE32-E72D297353CC}">
                    <c16:uniqueId val="{00000017-704D-4649-BFDC-77693DB4BE2B}"/>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'Q9'!$AH$25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メーカー、販売店、警察、弁護士など他の専門機関のほうが頼りになると思うから</c:v>
                      </c:pt>
                      <c:pt idx="1">
                        <c:v>消費者センターに相談しても仕方がないと思うから</c:v>
                      </c:pt>
                      <c:pt idx="2">
                        <c:v>家族や知人のほうが頼りになると思うから</c:v>
                      </c:pt>
                      <c:pt idx="3">
                        <c:v>消費者センターへ気軽に相談しにくいから</c:v>
                      </c:pt>
                      <c:pt idx="4">
                        <c:v>自分で解決できると思うから</c:v>
                      </c:pt>
                      <c:pt idx="5">
                        <c:v>誰にも相談したくないから</c:v>
                      </c:pt>
                      <c:pt idx="6">
                        <c:v>以前に消費者センターへ相談したが、対応に不満があったから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'Q9'!$AH$26:$AH$34</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18-704D-4649-BFDC-77693DB4BE2B}"/>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'Q9'!$AI$25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メーカー、販売店、警察、弁護士など他の専門機関のほうが頼りになると思うから</c:v>
                      </c:pt>
                      <c:pt idx="1">
                        <c:v>消費者センターに相談しても仕方がないと思うから</c:v>
                      </c:pt>
                      <c:pt idx="2">
                        <c:v>家族や知人のほうが頼りになると思うから</c:v>
                      </c:pt>
                      <c:pt idx="3">
                        <c:v>消費者センターへ気軽に相談しにくいから</c:v>
                      </c:pt>
                      <c:pt idx="4">
                        <c:v>自分で解決できると思うから</c:v>
                      </c:pt>
                      <c:pt idx="5">
                        <c:v>誰にも相談したくないから</c:v>
                      </c:pt>
                      <c:pt idx="6">
                        <c:v>以前に消費者センターへ相談したが、対応に不満があったから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'Q9'!$AI$26:$AI$34</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19-704D-4649-BFDC-77693DB4BE2B}"/>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'Q9'!$AJ$25</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'Q9'!$C$26:$C$34</c15:sqref>
                        </c15:formulaRef>
                      </c:ext>
                    </c:extLst>
                    <c:strCache>
                      <c:ptCount val="9"/>
                      <c:pt idx="0">
                        <c:v>メーカー、販売店、警察、弁護士など他の専門機関のほうが頼りになると思うから</c:v>
                      </c:pt>
                      <c:pt idx="1">
                        <c:v>消費者センターに相談しても仕方がないと思うから</c:v>
                      </c:pt>
                      <c:pt idx="2">
                        <c:v>家族や知人のほうが頼りになると思うから</c:v>
                      </c:pt>
                      <c:pt idx="3">
                        <c:v>消費者センターへ気軽に相談しにくいから</c:v>
                      </c:pt>
                      <c:pt idx="4">
                        <c:v>自分で解決できると思うから</c:v>
                      </c:pt>
                      <c:pt idx="5">
                        <c:v>誰にも相談したくないから</c:v>
                      </c:pt>
                      <c:pt idx="6">
                        <c:v>以前に消費者センターへ相談したが、対応に不満があったから</c:v>
                      </c:pt>
                      <c:pt idx="7">
                        <c:v>その他</c:v>
                      </c:pt>
                      <c:pt idx="8">
                        <c:v>特に理由はない（複数選択不可）</c:v>
                      </c:pt>
                    </c:strCache>
                  </c:strRef>
                </c:cat>
                <c:val>
                  <c:numRef>
                    <c:extLst xmlns:c15="http://schemas.microsoft.com/office/drawing/2012/chart">
                      <c:ext xmlns:c15="http://schemas.microsoft.com/office/drawing/2012/chart" uri="{02D57815-91ED-43cb-92C2-25804820EDAC}">
                        <c15:formulaRef>
                          <c15:sqref>'Q9'!$AJ$26:$AJ$34</c15:sqref>
                        </c15:formulaRef>
                      </c:ext>
                    </c:extLst>
                    <c:numCache>
                      <c:formatCode>0.0%</c:formatCode>
                      <c:ptCount val="9"/>
                    </c:numCache>
                  </c:numRef>
                </c:val>
                <c:extLst xmlns:c15="http://schemas.microsoft.com/office/drawing/2012/chart">
                  <c:ext xmlns:c16="http://schemas.microsoft.com/office/drawing/2014/chart" uri="{C3380CC4-5D6E-409C-BE32-E72D297353CC}">
                    <c16:uniqueId val="{0000001A-704D-4649-BFDC-77693DB4BE2B}"/>
                  </c:ext>
                </c:extLst>
              </c15:ser>
            </c15:filteredBarSeries>
          </c:ext>
        </c:extLst>
      </c:bar3DChart>
      <c:catAx>
        <c:axId val="471471312"/>
        <c:scaling>
          <c:orientation val="maxMin"/>
        </c:scaling>
        <c:delete val="0"/>
        <c:axPos val="l"/>
        <c:numFmt formatCode="General" sourceLinked="0"/>
        <c:majorTickMark val="none"/>
        <c:minorTickMark val="none"/>
        <c:tickLblPos val="low"/>
        <c:crossAx val="471472096"/>
        <c:crosses val="autoZero"/>
        <c:auto val="1"/>
        <c:lblAlgn val="ctr"/>
        <c:lblOffset val="100"/>
        <c:noMultiLvlLbl val="0"/>
      </c:catAx>
      <c:valAx>
        <c:axId val="471472096"/>
        <c:scaling>
          <c:orientation val="minMax"/>
        </c:scaling>
        <c:delete val="0"/>
        <c:axPos val="t"/>
        <c:majorGridlines/>
        <c:numFmt formatCode="0%" sourceLinked="0"/>
        <c:majorTickMark val="none"/>
        <c:minorTickMark val="none"/>
        <c:tickLblPos val="nextTo"/>
        <c:crossAx val="471471312"/>
        <c:crosses val="autoZero"/>
        <c:crossBetween val="between"/>
      </c:valAx>
    </c:plotArea>
    <c:legend>
      <c:legendPos val="b"/>
      <c:layout>
        <c:manualLayout>
          <c:xMode val="edge"/>
          <c:yMode val="edge"/>
          <c:x val="0.17256602557943701"/>
          <c:y val="0.94258118277146563"/>
          <c:w val="0.82743395445206269"/>
          <c:h val="2.5356834960683895E-2"/>
        </c:manualLayout>
      </c:layout>
      <c:overlay val="0"/>
    </c:legend>
    <c:plotVisOnly val="1"/>
    <c:dispBlanksAs val="gap"/>
    <c:showDLblsOverMax val="0"/>
  </c:chart>
  <c:spPr>
    <a:ln>
      <a:solidFill>
        <a:sysClr val="windowText" lastClr="000000"/>
      </a:solidFill>
    </a:ln>
  </c:spPr>
  <c:printSettings>
    <c:headerFooter/>
    <c:pageMargins b="0.75000000000000078" l="0.70000000000000062" r="0.70000000000000062" t="0.75000000000000078"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rAngAx val="1"/>
    </c:view3D>
    <c:floor>
      <c:thickness val="0"/>
    </c:floor>
    <c:sideWall>
      <c:thickness val="0"/>
      <c:spPr>
        <a:solidFill>
          <a:schemeClr val="bg1">
            <a:lumMod val="95000"/>
          </a:schemeClr>
        </a:solidFill>
        <a:ln w="25400">
          <a:noFill/>
        </a:ln>
      </c:spPr>
    </c:sideWall>
    <c:backWall>
      <c:thickness val="0"/>
      <c:spPr>
        <a:solidFill>
          <a:schemeClr val="bg1">
            <a:lumMod val="95000"/>
          </a:schemeClr>
        </a:solidFill>
        <a:ln w="25400">
          <a:noFill/>
        </a:ln>
      </c:spPr>
    </c:backWall>
    <c:plotArea>
      <c:layout>
        <c:manualLayout>
          <c:layoutTarget val="inner"/>
          <c:xMode val="edge"/>
          <c:yMode val="edge"/>
          <c:x val="0.35281881765475226"/>
          <c:y val="4.9791841914716563E-2"/>
          <c:w val="0.62352749418917486"/>
          <c:h val="0.84144024470860668"/>
        </c:manualLayout>
      </c:layout>
      <c:bar3DChart>
        <c:barDir val="bar"/>
        <c:grouping val="clustered"/>
        <c:varyColors val="0"/>
        <c:ser>
          <c:idx val="5"/>
          <c:order val="9"/>
          <c:tx>
            <c:strRef>
              <c:f>'Q10'!$M$23</c:f>
              <c:strCache>
                <c:ptCount val="1"/>
                <c:pt idx="0">
                  <c:v>29歳以下(100名）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'Q10'!$C$24:$C$33</c:f>
              <c:strCache>
                <c:ptCount val="10"/>
                <c:pt idx="0">
                  <c:v>必要ないときはキッパリと断る</c:v>
                </c:pt>
                <c:pt idx="1">
                  <c:v>うまい話には裏があると考え、安易にのらない</c:v>
                </c:pt>
                <c:pt idx="2">
                  <c:v>本当に必要な契約（購入）かよく考える</c:v>
                </c:pt>
                <c:pt idx="3">
                  <c:v>あやしいサイトは見ない</c:v>
                </c:pt>
                <c:pt idx="4">
                  <c:v>迷ったときは、その場ですぐ決めないでよく考え、必要に応じ家族や友人に相談する</c:v>
                </c:pt>
                <c:pt idx="5">
                  <c:v>契約書や申込書の内容をよく確認してから契約する</c:v>
                </c:pt>
                <c:pt idx="6">
                  <c:v>クーリング・オフ制度などトラブルへの対処法をあらかじめ確認している</c:v>
                </c:pt>
                <c:pt idx="7">
                  <c:v>契約後であってもおかしいと思ったら、家族や友人等に相談する</c:v>
                </c:pt>
                <c:pt idx="8">
                  <c:v>自身の個人情報が第三者にわからないよう注意をしている</c:v>
                </c:pt>
                <c:pt idx="9">
                  <c:v>何も心がけていない</c:v>
                </c:pt>
              </c:strCache>
            </c:strRef>
          </c:cat>
          <c:val>
            <c:numRef>
              <c:f>'Q10'!$M$24:$M$33</c:f>
              <c:numCache>
                <c:formatCode>0.0%</c:formatCode>
                <c:ptCount val="10"/>
                <c:pt idx="0">
                  <c:v>0.32</c:v>
                </c:pt>
                <c:pt idx="1">
                  <c:v>0.24</c:v>
                </c:pt>
                <c:pt idx="2">
                  <c:v>0.32</c:v>
                </c:pt>
                <c:pt idx="3">
                  <c:v>0.26</c:v>
                </c:pt>
                <c:pt idx="4">
                  <c:v>0.24</c:v>
                </c:pt>
                <c:pt idx="5">
                  <c:v>0.28000000000000003</c:v>
                </c:pt>
                <c:pt idx="6">
                  <c:v>0.19</c:v>
                </c:pt>
                <c:pt idx="7">
                  <c:v>0.08</c:v>
                </c:pt>
                <c:pt idx="8">
                  <c:v>7.0000000000000007E-2</c:v>
                </c:pt>
                <c:pt idx="9">
                  <c:v>0.21</c:v>
                </c:pt>
              </c:numCache>
            </c:numRef>
          </c:val>
          <c:extLst>
            <c:ext xmlns:c16="http://schemas.microsoft.com/office/drawing/2014/chart" uri="{C3380CC4-5D6E-409C-BE32-E72D297353CC}">
              <c16:uniqueId val="{00000026-2E0C-4E16-8181-A7EC8D832CFA}"/>
            </c:ext>
          </c:extLst>
        </c:ser>
        <c:ser>
          <c:idx val="10"/>
          <c:order val="13"/>
          <c:tx>
            <c:strRef>
              <c:f>'Q10'!$Q$23</c:f>
              <c:strCache>
                <c:ptCount val="1"/>
                <c:pt idx="0">
                  <c:v>30歳代（100名）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'Q10'!$C$24:$C$33</c:f>
              <c:strCache>
                <c:ptCount val="10"/>
                <c:pt idx="0">
                  <c:v>必要ないときはキッパリと断る</c:v>
                </c:pt>
                <c:pt idx="1">
                  <c:v>うまい話には裏があると考え、安易にのらない</c:v>
                </c:pt>
                <c:pt idx="2">
                  <c:v>本当に必要な契約（購入）かよく考える</c:v>
                </c:pt>
                <c:pt idx="3">
                  <c:v>あやしいサイトは見ない</c:v>
                </c:pt>
                <c:pt idx="4">
                  <c:v>迷ったときは、その場ですぐ決めないでよく考え、必要に応じ家族や友人に相談する</c:v>
                </c:pt>
                <c:pt idx="5">
                  <c:v>契約書や申込書の内容をよく確認してから契約する</c:v>
                </c:pt>
                <c:pt idx="6">
                  <c:v>クーリング・オフ制度などトラブルへの対処法をあらかじめ確認している</c:v>
                </c:pt>
                <c:pt idx="7">
                  <c:v>契約後であってもおかしいと思ったら、家族や友人等に相談する</c:v>
                </c:pt>
                <c:pt idx="8">
                  <c:v>自身の個人情報が第三者にわからないよう注意をしている</c:v>
                </c:pt>
                <c:pt idx="9">
                  <c:v>何も心がけていない</c:v>
                </c:pt>
              </c:strCache>
            </c:strRef>
          </c:cat>
          <c:val>
            <c:numRef>
              <c:f>'Q10'!$Q$24:$Q$33</c:f>
              <c:numCache>
                <c:formatCode>0.0%</c:formatCode>
                <c:ptCount val="10"/>
                <c:pt idx="0">
                  <c:v>0.48</c:v>
                </c:pt>
                <c:pt idx="1">
                  <c:v>0.43</c:v>
                </c:pt>
                <c:pt idx="2">
                  <c:v>0.49</c:v>
                </c:pt>
                <c:pt idx="3">
                  <c:v>0.2</c:v>
                </c:pt>
                <c:pt idx="4">
                  <c:v>0.28000000000000003</c:v>
                </c:pt>
                <c:pt idx="5">
                  <c:v>0.24</c:v>
                </c:pt>
                <c:pt idx="6">
                  <c:v>0.22</c:v>
                </c:pt>
                <c:pt idx="7">
                  <c:v>7.0000000000000007E-2</c:v>
                </c:pt>
                <c:pt idx="8">
                  <c:v>0.09</c:v>
                </c:pt>
                <c:pt idx="9">
                  <c:v>0.14000000000000001</c:v>
                </c:pt>
              </c:numCache>
            </c:numRef>
          </c:val>
          <c:extLst>
            <c:ext xmlns:c16="http://schemas.microsoft.com/office/drawing/2014/chart" uri="{C3380CC4-5D6E-409C-BE32-E72D297353CC}">
              <c16:uniqueId val="{0000002A-2E0C-4E16-8181-A7EC8D832CFA}"/>
            </c:ext>
          </c:extLst>
        </c:ser>
        <c:ser>
          <c:idx val="16"/>
          <c:order val="17"/>
          <c:tx>
            <c:strRef>
              <c:f>'Q10'!$U$23</c:f>
              <c:strCache>
                <c:ptCount val="1"/>
                <c:pt idx="0">
                  <c:v>40歳代（100名）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'Q10'!$C$24:$C$33</c:f>
              <c:strCache>
                <c:ptCount val="10"/>
                <c:pt idx="0">
                  <c:v>必要ないときはキッパリと断る</c:v>
                </c:pt>
                <c:pt idx="1">
                  <c:v>うまい話には裏があると考え、安易にのらない</c:v>
                </c:pt>
                <c:pt idx="2">
                  <c:v>本当に必要な契約（購入）かよく考える</c:v>
                </c:pt>
                <c:pt idx="3">
                  <c:v>あやしいサイトは見ない</c:v>
                </c:pt>
                <c:pt idx="4">
                  <c:v>迷ったときは、その場ですぐ決めないでよく考え、必要に応じ家族や友人に相談する</c:v>
                </c:pt>
                <c:pt idx="5">
                  <c:v>契約書や申込書の内容をよく確認してから契約する</c:v>
                </c:pt>
                <c:pt idx="6">
                  <c:v>クーリング・オフ制度などトラブルへの対処法をあらかじめ確認している</c:v>
                </c:pt>
                <c:pt idx="7">
                  <c:v>契約後であってもおかしいと思ったら、家族や友人等に相談する</c:v>
                </c:pt>
                <c:pt idx="8">
                  <c:v>自身の個人情報が第三者にわからないよう注意をしている</c:v>
                </c:pt>
                <c:pt idx="9">
                  <c:v>何も心がけていない</c:v>
                </c:pt>
              </c:strCache>
            </c:strRef>
          </c:cat>
          <c:val>
            <c:numRef>
              <c:f>'Q10'!$U$24:$U$33</c:f>
              <c:numCache>
                <c:formatCode>0.0%</c:formatCode>
                <c:ptCount val="10"/>
                <c:pt idx="0">
                  <c:v>0.54</c:v>
                </c:pt>
                <c:pt idx="1">
                  <c:v>0.45</c:v>
                </c:pt>
                <c:pt idx="2">
                  <c:v>0.46</c:v>
                </c:pt>
                <c:pt idx="3">
                  <c:v>0.31</c:v>
                </c:pt>
                <c:pt idx="4">
                  <c:v>0.32</c:v>
                </c:pt>
                <c:pt idx="5">
                  <c:v>0.24</c:v>
                </c:pt>
                <c:pt idx="6">
                  <c:v>0.17</c:v>
                </c:pt>
                <c:pt idx="7">
                  <c:v>0.11</c:v>
                </c:pt>
                <c:pt idx="8">
                  <c:v>0.09</c:v>
                </c:pt>
                <c:pt idx="9">
                  <c:v>0.16</c:v>
                </c:pt>
              </c:numCache>
            </c:numRef>
          </c:val>
          <c:extLst>
            <c:ext xmlns:c16="http://schemas.microsoft.com/office/drawing/2014/chart" uri="{C3380CC4-5D6E-409C-BE32-E72D297353CC}">
              <c16:uniqueId val="{0000002E-2E0C-4E16-8181-A7EC8D832CFA}"/>
            </c:ext>
          </c:extLst>
        </c:ser>
        <c:ser>
          <c:idx val="21"/>
          <c:order val="21"/>
          <c:tx>
            <c:strRef>
              <c:f>'Q10'!$Y$23</c:f>
              <c:strCache>
                <c:ptCount val="1"/>
                <c:pt idx="0">
                  <c:v>50歳代（100名）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'Q10'!$C$24:$C$33</c:f>
              <c:strCache>
                <c:ptCount val="10"/>
                <c:pt idx="0">
                  <c:v>必要ないときはキッパリと断る</c:v>
                </c:pt>
                <c:pt idx="1">
                  <c:v>うまい話には裏があると考え、安易にのらない</c:v>
                </c:pt>
                <c:pt idx="2">
                  <c:v>本当に必要な契約（購入）かよく考える</c:v>
                </c:pt>
                <c:pt idx="3">
                  <c:v>あやしいサイトは見ない</c:v>
                </c:pt>
                <c:pt idx="4">
                  <c:v>迷ったときは、その場ですぐ決めないでよく考え、必要に応じ家族や友人に相談する</c:v>
                </c:pt>
                <c:pt idx="5">
                  <c:v>契約書や申込書の内容をよく確認してから契約する</c:v>
                </c:pt>
                <c:pt idx="6">
                  <c:v>クーリング・オフ制度などトラブルへの対処法をあらかじめ確認している</c:v>
                </c:pt>
                <c:pt idx="7">
                  <c:v>契約後であってもおかしいと思ったら、家族や友人等に相談する</c:v>
                </c:pt>
                <c:pt idx="8">
                  <c:v>自身の個人情報が第三者にわからないよう注意をしている</c:v>
                </c:pt>
                <c:pt idx="9">
                  <c:v>何も心がけていない</c:v>
                </c:pt>
              </c:strCache>
            </c:strRef>
          </c:cat>
          <c:val>
            <c:numRef>
              <c:f>'Q10'!$Y$24:$Y$33</c:f>
              <c:numCache>
                <c:formatCode>0.0%</c:formatCode>
                <c:ptCount val="10"/>
                <c:pt idx="0">
                  <c:v>0.64</c:v>
                </c:pt>
                <c:pt idx="1">
                  <c:v>0.47</c:v>
                </c:pt>
                <c:pt idx="2">
                  <c:v>0.46</c:v>
                </c:pt>
                <c:pt idx="3">
                  <c:v>0.39</c:v>
                </c:pt>
                <c:pt idx="4">
                  <c:v>0.34</c:v>
                </c:pt>
                <c:pt idx="5">
                  <c:v>0.33</c:v>
                </c:pt>
                <c:pt idx="6">
                  <c:v>0.16</c:v>
                </c:pt>
                <c:pt idx="7">
                  <c:v>0.2</c:v>
                </c:pt>
                <c:pt idx="8">
                  <c:v>0.14000000000000001</c:v>
                </c:pt>
                <c:pt idx="9">
                  <c:v>0.11</c:v>
                </c:pt>
              </c:numCache>
            </c:numRef>
          </c:val>
          <c:extLst>
            <c:ext xmlns:c16="http://schemas.microsoft.com/office/drawing/2014/chart" uri="{C3380CC4-5D6E-409C-BE32-E72D297353CC}">
              <c16:uniqueId val="{00000032-2E0C-4E16-8181-A7EC8D832CFA}"/>
            </c:ext>
          </c:extLst>
        </c:ser>
        <c:ser>
          <c:idx val="25"/>
          <c:order val="25"/>
          <c:tx>
            <c:strRef>
              <c:f>'Q10'!$AC$23</c:f>
              <c:strCache>
                <c:ptCount val="1"/>
                <c:pt idx="0">
                  <c:v>60歳以上（100名）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'Q10'!$C$24:$C$33</c:f>
              <c:strCache>
                <c:ptCount val="10"/>
                <c:pt idx="0">
                  <c:v>必要ないときはキッパリと断る</c:v>
                </c:pt>
                <c:pt idx="1">
                  <c:v>うまい話には裏があると考え、安易にのらない</c:v>
                </c:pt>
                <c:pt idx="2">
                  <c:v>本当に必要な契約（購入）かよく考える</c:v>
                </c:pt>
                <c:pt idx="3">
                  <c:v>あやしいサイトは見ない</c:v>
                </c:pt>
                <c:pt idx="4">
                  <c:v>迷ったときは、その場ですぐ決めないでよく考え、必要に応じ家族や友人に相談する</c:v>
                </c:pt>
                <c:pt idx="5">
                  <c:v>契約書や申込書の内容をよく確認してから契約する</c:v>
                </c:pt>
                <c:pt idx="6">
                  <c:v>クーリング・オフ制度などトラブルへの対処法をあらかじめ確認している</c:v>
                </c:pt>
                <c:pt idx="7">
                  <c:v>契約後であってもおかしいと思ったら、家族や友人等に相談する</c:v>
                </c:pt>
                <c:pt idx="8">
                  <c:v>自身の個人情報が第三者にわからないよう注意をしている</c:v>
                </c:pt>
                <c:pt idx="9">
                  <c:v>何も心がけていない</c:v>
                </c:pt>
              </c:strCache>
            </c:strRef>
          </c:cat>
          <c:val>
            <c:numRef>
              <c:f>'Q10'!$AC$24:$AC$33</c:f>
              <c:numCache>
                <c:formatCode>0.0%</c:formatCode>
                <c:ptCount val="10"/>
                <c:pt idx="0">
                  <c:v>0.74</c:v>
                </c:pt>
                <c:pt idx="1">
                  <c:v>0.63</c:v>
                </c:pt>
                <c:pt idx="2">
                  <c:v>0.47</c:v>
                </c:pt>
                <c:pt idx="3">
                  <c:v>0.56999999999999995</c:v>
                </c:pt>
                <c:pt idx="4">
                  <c:v>0.39</c:v>
                </c:pt>
                <c:pt idx="5">
                  <c:v>0.36</c:v>
                </c:pt>
                <c:pt idx="6">
                  <c:v>0.22</c:v>
                </c:pt>
                <c:pt idx="7">
                  <c:v>0.2</c:v>
                </c:pt>
                <c:pt idx="8">
                  <c:v>0.08</c:v>
                </c:pt>
                <c:pt idx="9">
                  <c:v>0.04</c:v>
                </c:pt>
              </c:numCache>
            </c:numRef>
          </c:val>
          <c:extLst>
            <c:ext xmlns:c16="http://schemas.microsoft.com/office/drawing/2014/chart" uri="{C3380CC4-5D6E-409C-BE32-E72D297353CC}">
              <c16:uniqueId val="{00000036-2E0C-4E16-8181-A7EC8D832CFA}"/>
            </c:ext>
          </c:extLst>
        </c:ser>
        <c:dLbls>
          <c:showLegendKey val="0"/>
          <c:showVal val="1"/>
          <c:showCatName val="0"/>
          <c:showSerName val="0"/>
          <c:showPercent val="0"/>
          <c:showBubbleSize val="0"/>
        </c:dLbls>
        <c:gapWidth val="75"/>
        <c:shape val="box"/>
        <c:axId val="471471312"/>
        <c:axId val="471472096"/>
        <c:axId val="0"/>
        <c:extLst>
          <c:ext xmlns:c15="http://schemas.microsoft.com/office/drawing/2012/chart" uri="{02D57815-91ED-43cb-92C2-25804820EDAC}">
            <c15:filteredBarSeries>
              <c15:ser>
                <c:idx val="0"/>
                <c:order val="0"/>
                <c:tx>
                  <c:strRef>
                    <c:extLst>
                      <c:ext uri="{02D57815-91ED-43cb-92C2-25804820EDAC}">
                        <c15:formulaRef>
                          <c15:sqref>'Q10'!$D$23</c15:sqref>
                        </c15:formulaRef>
                      </c:ext>
                    </c:extLst>
                    <c:strCache>
                      <c:ptCount val="1"/>
                    </c:strCache>
                  </c:strRef>
                </c:tx>
                <c:invertIfNegative val="0"/>
                <c:dLbls>
                  <c:dLbl>
                    <c:idx val="1"/>
                    <c:layout>
                      <c:manualLayout>
                        <c:x val="0"/>
                        <c:y val="2.86819784015668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2E0C-4E16-8181-A7EC8D832CFA}"/>
                      </c:ext>
                    </c:extLst>
                  </c:dLbl>
                  <c:dLbl>
                    <c:idx val="2"/>
                    <c:layout>
                      <c:manualLayout>
                        <c:x val="-5.3521714394381885E-17"/>
                        <c:y val="2.7939296488514931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2E0C-4E16-8181-A7EC8D832CFA}"/>
                      </c:ext>
                    </c:extLst>
                  </c:dLbl>
                  <c:dLbl>
                    <c:idx val="5"/>
                    <c:delete val="1"/>
                    <c:extLst>
                      <c:ext uri="{CE6537A1-D6FC-4f65-9D91-7224C49458BB}"/>
                      <c:ext xmlns:c16="http://schemas.microsoft.com/office/drawing/2014/chart" uri="{C3380CC4-5D6E-409C-BE32-E72D297353CC}">
                        <c16:uniqueId val="{00000002-2E0C-4E16-8181-A7EC8D832CFA}"/>
                      </c:ext>
                    </c:extLst>
                  </c:dLbl>
                  <c:dLbl>
                    <c:idx val="6"/>
                    <c:delete val="1"/>
                    <c:extLst>
                      <c:ext uri="{CE6537A1-D6FC-4f65-9D91-7224C49458BB}"/>
                      <c:ext xmlns:c16="http://schemas.microsoft.com/office/drawing/2014/chart" uri="{C3380CC4-5D6E-409C-BE32-E72D297353CC}">
                        <c16:uniqueId val="{00000003-2E0C-4E16-8181-A7EC8D832CFA}"/>
                      </c:ext>
                    </c:extLst>
                  </c:dLbl>
                  <c:spPr>
                    <a:noFill/>
                    <a:ln>
                      <a:noFill/>
                    </a:ln>
                    <a:effectLst/>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'Q10'!$C$24:$C$33</c15:sqref>
                        </c15:formulaRef>
                      </c:ext>
                    </c:extLst>
                    <c:strCache>
                      <c:ptCount val="10"/>
                      <c:pt idx="0">
                        <c:v>必要ないときはキッパリと断る</c:v>
                      </c:pt>
                      <c:pt idx="1">
                        <c:v>うまい話には裏があると考え、安易にのらない</c:v>
                      </c:pt>
                      <c:pt idx="2">
                        <c:v>本当に必要な契約（購入）かよく考える</c:v>
                      </c:pt>
                      <c:pt idx="3">
                        <c:v>あやしいサイトは見ない</c:v>
                      </c:pt>
                      <c:pt idx="4">
                        <c:v>迷ったときは、その場ですぐ決めないでよく考え、必要に応じ家族や友人に相談する</c:v>
                      </c:pt>
                      <c:pt idx="5">
                        <c:v>契約書や申込書の内容をよく確認してから契約する</c:v>
                      </c:pt>
                      <c:pt idx="6">
                        <c:v>クーリング・オフ制度などトラブルへの対処法をあらかじめ確認している</c:v>
                      </c:pt>
                      <c:pt idx="7">
                        <c:v>契約後であってもおかしいと思ったら、家族や友人等に相談する</c:v>
                      </c:pt>
                      <c:pt idx="8">
                        <c:v>自身の個人情報が第三者にわからないよう注意をしている</c:v>
                      </c:pt>
                      <c:pt idx="9">
                        <c:v>何も心がけていない</c:v>
                      </c:pt>
                    </c:strCache>
                  </c:strRef>
                </c:cat>
                <c:val>
                  <c:numRef>
                    <c:extLst>
                      <c:ext uri="{02D57815-91ED-43cb-92C2-25804820EDAC}">
                        <c15:formulaRef>
                          <c15:sqref>'Q10'!$D$24:$D$33</c15:sqref>
                        </c15:formulaRef>
                      </c:ext>
                    </c:extLst>
                    <c:numCache>
                      <c:formatCode>General</c:formatCode>
                      <c:ptCount val="10"/>
                    </c:numCache>
                  </c:numRef>
                </c:val>
                <c:extLst>
                  <c:ext xmlns:c16="http://schemas.microsoft.com/office/drawing/2014/chart" uri="{C3380CC4-5D6E-409C-BE32-E72D297353CC}">
                    <c16:uniqueId val="{00000004-2E0C-4E16-8181-A7EC8D832CFA}"/>
                  </c:ext>
                </c:extLst>
              </c15:ser>
            </c15:filteredBarSeries>
            <c15:filteredBarSeries>
              <c15:ser>
                <c:idx val="15"/>
                <c:order val="1"/>
                <c:tx>
                  <c:strRef>
                    <c:extLst xmlns:c15="http://schemas.microsoft.com/office/drawing/2012/chart">
                      <c:ext xmlns:c15="http://schemas.microsoft.com/office/drawing/2012/chart" uri="{02D57815-91ED-43cb-92C2-25804820EDAC}">
                        <c15:formulaRef>
                          <c15:sqref>'Q10'!$E$23</c15:sqref>
                        </c15:formulaRef>
                      </c:ext>
                    </c:extLst>
                    <c:strCache>
                      <c:ptCount val="1"/>
                    </c:strCache>
                  </c:strRef>
                </c:tx>
                <c:invertIfNegative val="0"/>
                <c:dLbls>
                  <c:dLbl>
                    <c:idx val="0"/>
                    <c:layout>
                      <c:manualLayout>
                        <c:x val="-1.0693700085732145E-16"/>
                        <c:y val="2.8266722997040781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5-2E0C-4E16-8181-A7EC8D832CFA}"/>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6-2E0C-4E16-8181-A7EC8D832CFA}"/>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7-2E0C-4E16-8181-A7EC8D832CFA}"/>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8-2E0C-4E16-8181-A7EC8D832CF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9-2E0C-4E16-8181-A7EC8D832CFA}"/>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うまい話には裏があると考え、安易にのらない</c:v>
                      </c:pt>
                      <c:pt idx="2">
                        <c:v>本当に必要な契約（購入）かよく考える</c:v>
                      </c:pt>
                      <c:pt idx="3">
                        <c:v>あやしいサイトは見ない</c:v>
                      </c:pt>
                      <c:pt idx="4">
                        <c:v>迷ったときは、その場ですぐ決めないでよく考え、必要に応じ家族や友人に相談する</c:v>
                      </c:pt>
                      <c:pt idx="5">
                        <c:v>契約書や申込書の内容をよく確認してから契約する</c:v>
                      </c:pt>
                      <c:pt idx="6">
                        <c:v>クーリング・オフ制度などトラブルへの対処法をあらかじめ確認している</c:v>
                      </c:pt>
                      <c:pt idx="7">
                        <c:v>契約後であってもおかしいと思ったら、家族や友人等に相談する</c:v>
                      </c:pt>
                      <c:pt idx="8">
                        <c:v>自身の個人情報が第三者にわからないよう注意をしている</c:v>
                      </c:pt>
                      <c:pt idx="9">
                        <c:v>何も心がけていない</c:v>
                      </c:pt>
                    </c:strCache>
                  </c:strRef>
                </c:cat>
                <c:val>
                  <c:numRef>
                    <c:extLst xmlns:c15="http://schemas.microsoft.com/office/drawing/2012/chart">
                      <c:ext xmlns:c15="http://schemas.microsoft.com/office/drawing/2012/chart" uri="{02D57815-91ED-43cb-92C2-25804820EDAC}">
                        <c15:formulaRef>
                          <c15:sqref>'Q10'!$E$24:$E$33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A-2E0C-4E16-8181-A7EC8D832CFA}"/>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'Q10'!$F$23</c15:sqref>
                        </c15:formulaRef>
                      </c:ext>
                    </c:extLst>
                    <c:strCache>
                      <c:ptCount val="1"/>
                    </c:strCache>
                  </c:strRef>
                </c:tx>
                <c:invertIfNegative val="0"/>
                <c:dLbls>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B-2E0C-4E16-8181-A7EC8D832CFA}"/>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C-2E0C-4E16-8181-A7EC8D832CF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D-2E0C-4E16-8181-A7EC8D832CFA}"/>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E-2E0C-4E16-8181-A7EC8D832CFA}"/>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うまい話には裏があると考え、安易にのらない</c:v>
                      </c:pt>
                      <c:pt idx="2">
                        <c:v>本当に必要な契約（購入）かよく考える</c:v>
                      </c:pt>
                      <c:pt idx="3">
                        <c:v>あやしいサイトは見ない</c:v>
                      </c:pt>
                      <c:pt idx="4">
                        <c:v>迷ったときは、その場ですぐ決めないでよく考え、必要に応じ家族や友人に相談する</c:v>
                      </c:pt>
                      <c:pt idx="5">
                        <c:v>契約書や申込書の内容をよく確認してから契約する</c:v>
                      </c:pt>
                      <c:pt idx="6">
                        <c:v>クーリング・オフ制度などトラブルへの対処法をあらかじめ確認している</c:v>
                      </c:pt>
                      <c:pt idx="7">
                        <c:v>契約後であってもおかしいと思ったら、家族や友人等に相談する</c:v>
                      </c:pt>
                      <c:pt idx="8">
                        <c:v>自身の個人情報が第三者にわからないよう注意をしている</c:v>
                      </c:pt>
                      <c:pt idx="9">
                        <c:v>何も心がけていない</c:v>
                      </c:pt>
                    </c:strCache>
                  </c:strRef>
                </c:cat>
                <c:val>
                  <c:numRef>
                    <c:extLst xmlns:c15="http://schemas.microsoft.com/office/drawing/2012/chart">
                      <c:ext xmlns:c15="http://schemas.microsoft.com/office/drawing/2012/chart" uri="{02D57815-91ED-43cb-92C2-25804820EDAC}">
                        <c15:formulaRef>
                          <c15:sqref>'Q10'!$F$24:$F$33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F-2E0C-4E16-8181-A7EC8D832CFA}"/>
                  </c:ext>
                </c:extLst>
              </c15:ser>
            </c15:filteredBarSeries>
            <c15:filteredBarSeries>
              <c15:ser>
                <c:idx val="8"/>
                <c:order val="3"/>
                <c:tx>
                  <c:strRef>
                    <c:extLst xmlns:c15="http://schemas.microsoft.com/office/drawing/2012/chart">
                      <c:ext xmlns:c15="http://schemas.microsoft.com/office/drawing/2012/chart" uri="{02D57815-91ED-43cb-92C2-25804820EDAC}">
                        <c15:formulaRef>
                          <c15:sqref>'Q10'!$G$23</c15:sqref>
                        </c15:formulaRef>
                      </c:ext>
                    </c:extLst>
                    <c:strCache>
                      <c:ptCount val="1"/>
                    </c:strCache>
                  </c:strRef>
                </c:tx>
                <c:invertIfNegative val="0"/>
                <c:dLbls>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0-2E0C-4E16-8181-A7EC8D832CFA}"/>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1-2E0C-4E16-8181-A7EC8D832CF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2-2E0C-4E16-8181-A7EC8D832CFA}"/>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うまい話には裏があると考え、安易にのらない</c:v>
                      </c:pt>
                      <c:pt idx="2">
                        <c:v>本当に必要な契約（購入）かよく考える</c:v>
                      </c:pt>
                      <c:pt idx="3">
                        <c:v>あやしいサイトは見ない</c:v>
                      </c:pt>
                      <c:pt idx="4">
                        <c:v>迷ったときは、その場ですぐ決めないでよく考え、必要に応じ家族や友人に相談する</c:v>
                      </c:pt>
                      <c:pt idx="5">
                        <c:v>契約書や申込書の内容をよく確認してから契約する</c:v>
                      </c:pt>
                      <c:pt idx="6">
                        <c:v>クーリング・オフ制度などトラブルへの対処法をあらかじめ確認している</c:v>
                      </c:pt>
                      <c:pt idx="7">
                        <c:v>契約後であってもおかしいと思ったら、家族や友人等に相談する</c:v>
                      </c:pt>
                      <c:pt idx="8">
                        <c:v>自身の個人情報が第三者にわからないよう注意をしている</c:v>
                      </c:pt>
                      <c:pt idx="9">
                        <c:v>何も心がけていない</c:v>
                      </c:pt>
                    </c:strCache>
                  </c:strRef>
                </c:cat>
                <c:val>
                  <c:numRef>
                    <c:extLst xmlns:c15="http://schemas.microsoft.com/office/drawing/2012/chart">
                      <c:ext xmlns:c15="http://schemas.microsoft.com/office/drawing/2012/chart" uri="{02D57815-91ED-43cb-92C2-25804820EDAC}">
                        <c15:formulaRef>
                          <c15:sqref>'Q10'!$G$24:$G$33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13-2E0C-4E16-8181-A7EC8D832CFA}"/>
                  </c:ext>
                </c:extLst>
              </c15:ser>
            </c15:filteredBarSeries>
            <c15:filteredBarSeries>
              <c15:ser>
                <c:idx val="14"/>
                <c:order val="4"/>
                <c:tx>
                  <c:strRef>
                    <c:extLst xmlns:c15="http://schemas.microsoft.com/office/drawing/2012/chart">
                      <c:ext xmlns:c15="http://schemas.microsoft.com/office/drawing/2012/chart" uri="{02D57815-91ED-43cb-92C2-25804820EDAC}">
                        <c15:formulaRef>
                          <c15:sqref>'Q10'!$H$23</c15:sqref>
                        </c15:formulaRef>
                      </c:ext>
                    </c:extLst>
                    <c:strCache>
                      <c:ptCount val="1"/>
                    </c:strCache>
                  </c:strRef>
                </c:tx>
                <c:invertIfNegative val="0"/>
                <c:dLbls>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4-2E0C-4E16-8181-A7EC8D832CFA}"/>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5-2E0C-4E16-8181-A7EC8D832CFA}"/>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6-2E0C-4E16-8181-A7EC8D832CF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7-2E0C-4E16-8181-A7EC8D832CFA}"/>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8-2E0C-4E16-8181-A7EC8D832CF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9-2E0C-4E16-8181-A7EC8D832CFA}"/>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うまい話には裏があると考え、安易にのらない</c:v>
                      </c:pt>
                      <c:pt idx="2">
                        <c:v>本当に必要な契約（購入）かよく考える</c:v>
                      </c:pt>
                      <c:pt idx="3">
                        <c:v>あやしいサイトは見ない</c:v>
                      </c:pt>
                      <c:pt idx="4">
                        <c:v>迷ったときは、その場ですぐ決めないでよく考え、必要に応じ家族や友人に相談する</c:v>
                      </c:pt>
                      <c:pt idx="5">
                        <c:v>契約書や申込書の内容をよく確認してから契約する</c:v>
                      </c:pt>
                      <c:pt idx="6">
                        <c:v>クーリング・オフ制度などトラブルへの対処法をあらかじめ確認している</c:v>
                      </c:pt>
                      <c:pt idx="7">
                        <c:v>契約後であってもおかしいと思ったら、家族や友人等に相談する</c:v>
                      </c:pt>
                      <c:pt idx="8">
                        <c:v>自身の個人情報が第三者にわからないよう注意をしている</c:v>
                      </c:pt>
                      <c:pt idx="9">
                        <c:v>何も心がけていない</c:v>
                      </c:pt>
                    </c:strCache>
                  </c:strRef>
                </c:cat>
                <c:val>
                  <c:numRef>
                    <c:extLst xmlns:c15="http://schemas.microsoft.com/office/drawing/2012/chart">
                      <c:ext xmlns:c15="http://schemas.microsoft.com/office/drawing/2012/chart" uri="{02D57815-91ED-43cb-92C2-25804820EDAC}">
                        <c15:formulaRef>
                          <c15:sqref>'Q10'!$H$24:$H$33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1A-2E0C-4E16-8181-A7EC8D832CFA}"/>
                  </c:ext>
                </c:extLst>
              </c15:ser>
            </c15:filteredBarSeries>
            <c15:filteredBarSeries>
              <c15:ser>
                <c:idx val="20"/>
                <c:order val="5"/>
                <c:tx>
                  <c:strRef>
                    <c:extLst xmlns:c15="http://schemas.microsoft.com/office/drawing/2012/chart">
                      <c:ext xmlns:c15="http://schemas.microsoft.com/office/drawing/2012/chart" uri="{02D57815-91ED-43cb-92C2-25804820EDAC}">
                        <c15:formulaRef>
                          <c15:sqref>'Q10'!$I$23</c15:sqref>
                        </c15:formulaRef>
                      </c:ext>
                    </c:extLst>
                    <c:strCache>
                      <c:ptCount val="1"/>
                    </c:strCache>
                  </c:strRef>
                </c:tx>
                <c:invertIfNegative val="0"/>
                <c:dLbls>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B-2E0C-4E16-8181-A7EC8D832CF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C-2E0C-4E16-8181-A7EC8D832CFA}"/>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うまい話には裏があると考え、安易にのらない</c:v>
                      </c:pt>
                      <c:pt idx="2">
                        <c:v>本当に必要な契約（購入）かよく考える</c:v>
                      </c:pt>
                      <c:pt idx="3">
                        <c:v>あやしいサイトは見ない</c:v>
                      </c:pt>
                      <c:pt idx="4">
                        <c:v>迷ったときは、その場ですぐ決めないでよく考え、必要に応じ家族や友人に相談する</c:v>
                      </c:pt>
                      <c:pt idx="5">
                        <c:v>契約書や申込書の内容をよく確認してから契約する</c:v>
                      </c:pt>
                      <c:pt idx="6">
                        <c:v>クーリング・オフ制度などトラブルへの対処法をあらかじめ確認している</c:v>
                      </c:pt>
                      <c:pt idx="7">
                        <c:v>契約後であってもおかしいと思ったら、家族や友人等に相談する</c:v>
                      </c:pt>
                      <c:pt idx="8">
                        <c:v>自身の個人情報が第三者にわからないよう注意をしている</c:v>
                      </c:pt>
                      <c:pt idx="9">
                        <c:v>何も心がけていない</c:v>
                      </c:pt>
                    </c:strCache>
                  </c:strRef>
                </c:cat>
                <c:val>
                  <c:numRef>
                    <c:extLst xmlns:c15="http://schemas.microsoft.com/office/drawing/2012/chart">
                      <c:ext xmlns:c15="http://schemas.microsoft.com/office/drawing/2012/chart" uri="{02D57815-91ED-43cb-92C2-25804820EDAC}">
                        <c15:formulaRef>
                          <c15:sqref>'Q10'!$I$24:$I$33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1D-2E0C-4E16-8181-A7EC8D832CFA}"/>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'Q10'!$J$23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うまい話には裏があると考え、安易にのらない</c:v>
                      </c:pt>
                      <c:pt idx="2">
                        <c:v>本当に必要な契約（購入）かよく考える</c:v>
                      </c:pt>
                      <c:pt idx="3">
                        <c:v>あやしいサイトは見ない</c:v>
                      </c:pt>
                      <c:pt idx="4">
                        <c:v>迷ったときは、その場ですぐ決めないでよく考え、必要に応じ家族や友人に相談する</c:v>
                      </c:pt>
                      <c:pt idx="5">
                        <c:v>契約書や申込書の内容をよく確認してから契約する</c:v>
                      </c:pt>
                      <c:pt idx="6">
                        <c:v>クーリング・オフ制度などトラブルへの対処法をあらかじめ確認している</c:v>
                      </c:pt>
                      <c:pt idx="7">
                        <c:v>契約後であってもおかしいと思ったら、家族や友人等に相談する</c:v>
                      </c:pt>
                      <c:pt idx="8">
                        <c:v>自身の個人情報が第三者にわからないよう注意をしている</c:v>
                      </c:pt>
                      <c:pt idx="9">
                        <c:v>何も心がけていない</c:v>
                      </c:pt>
                    </c:strCache>
                  </c:strRef>
                </c:cat>
                <c:val>
                  <c:numRef>
                    <c:extLst xmlns:c15="http://schemas.microsoft.com/office/drawing/2012/chart">
                      <c:ext xmlns:c15="http://schemas.microsoft.com/office/drawing/2012/chart" uri="{02D57815-91ED-43cb-92C2-25804820EDAC}">
                        <c15:formulaRef>
                          <c15:sqref>'Q10'!$J$24:$J$33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23-2E0C-4E16-8181-A7EC8D832CFA}"/>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'Q10'!$K$23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うまい話には裏があると考え、安易にのらない</c:v>
                      </c:pt>
                      <c:pt idx="2">
                        <c:v>本当に必要な契約（購入）かよく考える</c:v>
                      </c:pt>
                      <c:pt idx="3">
                        <c:v>あやしいサイトは見ない</c:v>
                      </c:pt>
                      <c:pt idx="4">
                        <c:v>迷ったときは、その場ですぐ決めないでよく考え、必要に応じ家族や友人に相談する</c:v>
                      </c:pt>
                      <c:pt idx="5">
                        <c:v>契約書や申込書の内容をよく確認してから契約する</c:v>
                      </c:pt>
                      <c:pt idx="6">
                        <c:v>クーリング・オフ制度などトラブルへの対処法をあらかじめ確認している</c:v>
                      </c:pt>
                      <c:pt idx="7">
                        <c:v>契約後であってもおかしいと思ったら、家族や友人等に相談する</c:v>
                      </c:pt>
                      <c:pt idx="8">
                        <c:v>自身の個人情報が第三者にわからないよう注意をしている</c:v>
                      </c:pt>
                      <c:pt idx="9">
                        <c:v>何も心がけていない</c:v>
                      </c:pt>
                    </c:strCache>
                  </c:strRef>
                </c:cat>
                <c:val>
                  <c:numRef>
                    <c:extLst xmlns:c15="http://schemas.microsoft.com/office/drawing/2012/chart">
                      <c:ext xmlns:c15="http://schemas.microsoft.com/office/drawing/2012/chart" uri="{02D57815-91ED-43cb-92C2-25804820EDAC}">
                        <c15:formulaRef>
                          <c15:sqref>'Q10'!$K$24:$K$33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24-2E0C-4E16-8181-A7EC8D832CFA}"/>
                  </c:ext>
                </c:extLst>
              </c15:ser>
            </c15:filteredBarSeries>
            <c15:filteredBarSeries>
              <c15:ser>
                <c:idx val="4"/>
                <c:order val="8"/>
                <c:tx>
                  <c:strRef>
                    <c:extLst xmlns:c15="http://schemas.microsoft.com/office/drawing/2012/chart">
                      <c:ext xmlns:c15="http://schemas.microsoft.com/office/drawing/2012/chart" uri="{02D57815-91ED-43cb-92C2-25804820EDAC}">
                        <c15:formulaRef>
                          <c15:sqref>'Q10'!$L$23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うまい話には裏があると考え、安易にのらない</c:v>
                      </c:pt>
                      <c:pt idx="2">
                        <c:v>本当に必要な契約（購入）かよく考える</c:v>
                      </c:pt>
                      <c:pt idx="3">
                        <c:v>あやしいサイトは見ない</c:v>
                      </c:pt>
                      <c:pt idx="4">
                        <c:v>迷ったときは、その場ですぐ決めないでよく考え、必要に応じ家族や友人に相談する</c:v>
                      </c:pt>
                      <c:pt idx="5">
                        <c:v>契約書や申込書の内容をよく確認してから契約する</c:v>
                      </c:pt>
                      <c:pt idx="6">
                        <c:v>クーリング・オフ制度などトラブルへの対処法をあらかじめ確認している</c:v>
                      </c:pt>
                      <c:pt idx="7">
                        <c:v>契約後であってもおかしいと思ったら、家族や友人等に相談する</c:v>
                      </c:pt>
                      <c:pt idx="8">
                        <c:v>自身の個人情報が第三者にわからないよう注意をしている</c:v>
                      </c:pt>
                      <c:pt idx="9">
                        <c:v>何も心がけていない</c:v>
                      </c:pt>
                    </c:strCache>
                  </c:strRef>
                </c:cat>
                <c:val>
                  <c:numRef>
                    <c:extLst xmlns:c15="http://schemas.microsoft.com/office/drawing/2012/chart">
                      <c:ext xmlns:c15="http://schemas.microsoft.com/office/drawing/2012/chart" uri="{02D57815-91ED-43cb-92C2-25804820EDAC}">
                        <c15:formulaRef>
                          <c15:sqref>'Q10'!$L$24:$L$33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25-2E0C-4E16-8181-A7EC8D832CFA}"/>
                  </c:ext>
                </c:extLst>
              </c15:ser>
            </c15:filteredBarSeries>
            <c15:filteredBarSeries>
              <c15:ser>
                <c:idx val="6"/>
                <c:order val="10"/>
                <c:tx>
                  <c:strRef>
                    <c:extLst xmlns:c15="http://schemas.microsoft.com/office/drawing/2012/chart">
                      <c:ext xmlns:c15="http://schemas.microsoft.com/office/drawing/2012/chart" uri="{02D57815-91ED-43cb-92C2-25804820EDAC}">
                        <c15:formulaRef>
                          <c15:sqref>'Q10'!$N$23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うまい話には裏があると考え、安易にのらない</c:v>
                      </c:pt>
                      <c:pt idx="2">
                        <c:v>本当に必要な契約（購入）かよく考える</c:v>
                      </c:pt>
                      <c:pt idx="3">
                        <c:v>あやしいサイトは見ない</c:v>
                      </c:pt>
                      <c:pt idx="4">
                        <c:v>迷ったときは、その場ですぐ決めないでよく考え、必要に応じ家族や友人に相談する</c:v>
                      </c:pt>
                      <c:pt idx="5">
                        <c:v>契約書や申込書の内容をよく確認してから契約する</c:v>
                      </c:pt>
                      <c:pt idx="6">
                        <c:v>クーリング・オフ制度などトラブルへの対処法をあらかじめ確認している</c:v>
                      </c:pt>
                      <c:pt idx="7">
                        <c:v>契約後であってもおかしいと思ったら、家族や友人等に相談する</c:v>
                      </c:pt>
                      <c:pt idx="8">
                        <c:v>自身の個人情報が第三者にわからないよう注意をしている</c:v>
                      </c:pt>
                      <c:pt idx="9">
                        <c:v>何も心がけていない</c:v>
                      </c:pt>
                    </c:strCache>
                  </c:strRef>
                </c:cat>
                <c:val>
                  <c:numRef>
                    <c:extLst xmlns:c15="http://schemas.microsoft.com/office/drawing/2012/chart">
                      <c:ext xmlns:c15="http://schemas.microsoft.com/office/drawing/2012/chart" uri="{02D57815-91ED-43cb-92C2-25804820EDAC}">
                        <c15:formulaRef>
                          <c15:sqref>'Q10'!$N$24:$N$33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27-2E0C-4E16-8181-A7EC8D832CFA}"/>
                  </c:ext>
                </c:extLst>
              </c15:ser>
            </c15:filteredBarSeries>
            <c15:filteredBarSeries>
              <c15:ser>
                <c:idx val="7"/>
                <c:order val="11"/>
                <c:tx>
                  <c:strRef>
                    <c:extLst xmlns:c15="http://schemas.microsoft.com/office/drawing/2012/chart">
                      <c:ext xmlns:c15="http://schemas.microsoft.com/office/drawing/2012/chart" uri="{02D57815-91ED-43cb-92C2-25804820EDAC}">
                        <c15:formulaRef>
                          <c15:sqref>'Q10'!$O$23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うまい話には裏があると考え、安易にのらない</c:v>
                      </c:pt>
                      <c:pt idx="2">
                        <c:v>本当に必要な契約（購入）かよく考える</c:v>
                      </c:pt>
                      <c:pt idx="3">
                        <c:v>あやしいサイトは見ない</c:v>
                      </c:pt>
                      <c:pt idx="4">
                        <c:v>迷ったときは、その場ですぐ決めないでよく考え、必要に応じ家族や友人に相談する</c:v>
                      </c:pt>
                      <c:pt idx="5">
                        <c:v>契約書や申込書の内容をよく確認してから契約する</c:v>
                      </c:pt>
                      <c:pt idx="6">
                        <c:v>クーリング・オフ制度などトラブルへの対処法をあらかじめ確認している</c:v>
                      </c:pt>
                      <c:pt idx="7">
                        <c:v>契約後であってもおかしいと思ったら、家族や友人等に相談する</c:v>
                      </c:pt>
                      <c:pt idx="8">
                        <c:v>自身の個人情報が第三者にわからないよう注意をしている</c:v>
                      </c:pt>
                      <c:pt idx="9">
                        <c:v>何も心がけていない</c:v>
                      </c:pt>
                    </c:strCache>
                  </c:strRef>
                </c:cat>
                <c:val>
                  <c:numRef>
                    <c:extLst xmlns:c15="http://schemas.microsoft.com/office/drawing/2012/chart">
                      <c:ext xmlns:c15="http://schemas.microsoft.com/office/drawing/2012/chart" uri="{02D57815-91ED-43cb-92C2-25804820EDAC}">
                        <c15:formulaRef>
                          <c15:sqref>'Q10'!$O$24:$O$33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28-2E0C-4E16-8181-A7EC8D832CFA}"/>
                  </c:ext>
                </c:extLst>
              </c15:ser>
            </c15:filteredBarSeries>
            <c15:filteredBarSeries>
              <c15:ser>
                <c:idx val="9"/>
                <c:order val="12"/>
                <c:tx>
                  <c:strRef>
                    <c:extLst xmlns:c15="http://schemas.microsoft.com/office/drawing/2012/chart">
                      <c:ext xmlns:c15="http://schemas.microsoft.com/office/drawing/2012/chart" uri="{02D57815-91ED-43cb-92C2-25804820EDAC}">
                        <c15:formulaRef>
                          <c15:sqref>'Q10'!$P$23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うまい話には裏があると考え、安易にのらない</c:v>
                      </c:pt>
                      <c:pt idx="2">
                        <c:v>本当に必要な契約（購入）かよく考える</c:v>
                      </c:pt>
                      <c:pt idx="3">
                        <c:v>あやしいサイトは見ない</c:v>
                      </c:pt>
                      <c:pt idx="4">
                        <c:v>迷ったときは、その場ですぐ決めないでよく考え、必要に応じ家族や友人に相談する</c:v>
                      </c:pt>
                      <c:pt idx="5">
                        <c:v>契約書や申込書の内容をよく確認してから契約する</c:v>
                      </c:pt>
                      <c:pt idx="6">
                        <c:v>クーリング・オフ制度などトラブルへの対処法をあらかじめ確認している</c:v>
                      </c:pt>
                      <c:pt idx="7">
                        <c:v>契約後であってもおかしいと思ったら、家族や友人等に相談する</c:v>
                      </c:pt>
                      <c:pt idx="8">
                        <c:v>自身の個人情報が第三者にわからないよう注意をしている</c:v>
                      </c:pt>
                      <c:pt idx="9">
                        <c:v>何も心がけていない</c:v>
                      </c:pt>
                    </c:strCache>
                  </c:strRef>
                </c:cat>
                <c:val>
                  <c:numRef>
                    <c:extLst xmlns:c15="http://schemas.microsoft.com/office/drawing/2012/chart">
                      <c:ext xmlns:c15="http://schemas.microsoft.com/office/drawing/2012/chart" uri="{02D57815-91ED-43cb-92C2-25804820EDAC}">
                        <c15:formulaRef>
                          <c15:sqref>'Q10'!$P$24:$P$33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29-2E0C-4E16-8181-A7EC8D832CFA}"/>
                  </c:ext>
                </c:extLst>
              </c15:ser>
            </c15:filteredBarSeries>
            <c15:filteredBarSeries>
              <c15:ser>
                <c:idx val="11"/>
                <c:order val="14"/>
                <c:tx>
                  <c:strRef>
                    <c:extLst xmlns:c15="http://schemas.microsoft.com/office/drawing/2012/chart">
                      <c:ext xmlns:c15="http://schemas.microsoft.com/office/drawing/2012/chart" uri="{02D57815-91ED-43cb-92C2-25804820EDAC}">
                        <c15:formulaRef>
                          <c15:sqref>'Q10'!$R$23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うまい話には裏があると考え、安易にのらない</c:v>
                      </c:pt>
                      <c:pt idx="2">
                        <c:v>本当に必要な契約（購入）かよく考える</c:v>
                      </c:pt>
                      <c:pt idx="3">
                        <c:v>あやしいサイトは見ない</c:v>
                      </c:pt>
                      <c:pt idx="4">
                        <c:v>迷ったときは、その場ですぐ決めないでよく考え、必要に応じ家族や友人に相談する</c:v>
                      </c:pt>
                      <c:pt idx="5">
                        <c:v>契約書や申込書の内容をよく確認してから契約する</c:v>
                      </c:pt>
                      <c:pt idx="6">
                        <c:v>クーリング・オフ制度などトラブルへの対処法をあらかじめ確認している</c:v>
                      </c:pt>
                      <c:pt idx="7">
                        <c:v>契約後であってもおかしいと思ったら、家族や友人等に相談する</c:v>
                      </c:pt>
                      <c:pt idx="8">
                        <c:v>自身の個人情報が第三者にわからないよう注意をしている</c:v>
                      </c:pt>
                      <c:pt idx="9">
                        <c:v>何も心がけていない</c:v>
                      </c:pt>
                    </c:strCache>
                  </c:strRef>
                </c:cat>
                <c:val>
                  <c:numRef>
                    <c:extLst xmlns:c15="http://schemas.microsoft.com/office/drawing/2012/chart">
                      <c:ext xmlns:c15="http://schemas.microsoft.com/office/drawing/2012/chart" uri="{02D57815-91ED-43cb-92C2-25804820EDAC}">
                        <c15:formulaRef>
                          <c15:sqref>'Q10'!$R$24:$R$33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2B-2E0C-4E16-8181-A7EC8D832CFA}"/>
                  </c:ext>
                </c:extLst>
              </c15:ser>
            </c15:filteredBarSeries>
            <c15:filteredBarSeries>
              <c15:ser>
                <c:idx val="12"/>
                <c:order val="15"/>
                <c:tx>
                  <c:strRef>
                    <c:extLst xmlns:c15="http://schemas.microsoft.com/office/drawing/2012/chart">
                      <c:ext xmlns:c15="http://schemas.microsoft.com/office/drawing/2012/chart" uri="{02D57815-91ED-43cb-92C2-25804820EDAC}">
                        <c15:formulaRef>
                          <c15:sqref>'Q10'!$S$23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うまい話には裏があると考え、安易にのらない</c:v>
                      </c:pt>
                      <c:pt idx="2">
                        <c:v>本当に必要な契約（購入）かよく考える</c:v>
                      </c:pt>
                      <c:pt idx="3">
                        <c:v>あやしいサイトは見ない</c:v>
                      </c:pt>
                      <c:pt idx="4">
                        <c:v>迷ったときは、その場ですぐ決めないでよく考え、必要に応じ家族や友人に相談する</c:v>
                      </c:pt>
                      <c:pt idx="5">
                        <c:v>契約書や申込書の内容をよく確認してから契約する</c:v>
                      </c:pt>
                      <c:pt idx="6">
                        <c:v>クーリング・オフ制度などトラブルへの対処法をあらかじめ確認している</c:v>
                      </c:pt>
                      <c:pt idx="7">
                        <c:v>契約後であってもおかしいと思ったら、家族や友人等に相談する</c:v>
                      </c:pt>
                      <c:pt idx="8">
                        <c:v>自身の個人情報が第三者にわからないよう注意をしている</c:v>
                      </c:pt>
                      <c:pt idx="9">
                        <c:v>何も心がけていない</c:v>
                      </c:pt>
                    </c:strCache>
                  </c:strRef>
                </c:cat>
                <c:val>
                  <c:numRef>
                    <c:extLst xmlns:c15="http://schemas.microsoft.com/office/drawing/2012/chart">
                      <c:ext xmlns:c15="http://schemas.microsoft.com/office/drawing/2012/chart" uri="{02D57815-91ED-43cb-92C2-25804820EDAC}">
                        <c15:formulaRef>
                          <c15:sqref>'Q10'!$S$24:$S$33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2C-2E0C-4E16-8181-A7EC8D832CFA}"/>
                  </c:ext>
                </c:extLst>
              </c15:ser>
            </c15:filteredBarSeries>
            <c15:filteredBarSeries>
              <c15:ser>
                <c:idx val="13"/>
                <c:order val="16"/>
                <c:tx>
                  <c:strRef>
                    <c:extLst xmlns:c15="http://schemas.microsoft.com/office/drawing/2012/chart">
                      <c:ext xmlns:c15="http://schemas.microsoft.com/office/drawing/2012/chart" uri="{02D57815-91ED-43cb-92C2-25804820EDAC}">
                        <c15:formulaRef>
                          <c15:sqref>'Q10'!$T$23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うまい話には裏があると考え、安易にのらない</c:v>
                      </c:pt>
                      <c:pt idx="2">
                        <c:v>本当に必要な契約（購入）かよく考える</c:v>
                      </c:pt>
                      <c:pt idx="3">
                        <c:v>あやしいサイトは見ない</c:v>
                      </c:pt>
                      <c:pt idx="4">
                        <c:v>迷ったときは、その場ですぐ決めないでよく考え、必要に応じ家族や友人に相談する</c:v>
                      </c:pt>
                      <c:pt idx="5">
                        <c:v>契約書や申込書の内容をよく確認してから契約する</c:v>
                      </c:pt>
                      <c:pt idx="6">
                        <c:v>クーリング・オフ制度などトラブルへの対処法をあらかじめ確認している</c:v>
                      </c:pt>
                      <c:pt idx="7">
                        <c:v>契約後であってもおかしいと思ったら、家族や友人等に相談する</c:v>
                      </c:pt>
                      <c:pt idx="8">
                        <c:v>自身の個人情報が第三者にわからないよう注意をしている</c:v>
                      </c:pt>
                      <c:pt idx="9">
                        <c:v>何も心がけていない</c:v>
                      </c:pt>
                    </c:strCache>
                  </c:strRef>
                </c:cat>
                <c:val>
                  <c:numRef>
                    <c:extLst xmlns:c15="http://schemas.microsoft.com/office/drawing/2012/chart">
                      <c:ext xmlns:c15="http://schemas.microsoft.com/office/drawing/2012/chart" uri="{02D57815-91ED-43cb-92C2-25804820EDAC}">
                        <c15:formulaRef>
                          <c15:sqref>'Q10'!$T$24:$T$33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2D-2E0C-4E16-8181-A7EC8D832CFA}"/>
                  </c:ext>
                </c:extLst>
              </c15:ser>
            </c15:filteredBarSeries>
            <c15:filteredBarSeries>
              <c15:ser>
                <c:idx val="17"/>
                <c:order val="18"/>
                <c:tx>
                  <c:strRef>
                    <c:extLst xmlns:c15="http://schemas.microsoft.com/office/drawing/2012/chart">
                      <c:ext xmlns:c15="http://schemas.microsoft.com/office/drawing/2012/chart" uri="{02D57815-91ED-43cb-92C2-25804820EDAC}">
                        <c15:formulaRef>
                          <c15:sqref>'Q10'!$V$23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うまい話には裏があると考え、安易にのらない</c:v>
                      </c:pt>
                      <c:pt idx="2">
                        <c:v>本当に必要な契約（購入）かよく考える</c:v>
                      </c:pt>
                      <c:pt idx="3">
                        <c:v>あやしいサイトは見ない</c:v>
                      </c:pt>
                      <c:pt idx="4">
                        <c:v>迷ったときは、その場ですぐ決めないでよく考え、必要に応じ家族や友人に相談する</c:v>
                      </c:pt>
                      <c:pt idx="5">
                        <c:v>契約書や申込書の内容をよく確認してから契約する</c:v>
                      </c:pt>
                      <c:pt idx="6">
                        <c:v>クーリング・オフ制度などトラブルへの対処法をあらかじめ確認している</c:v>
                      </c:pt>
                      <c:pt idx="7">
                        <c:v>契約後であってもおかしいと思ったら、家族や友人等に相談する</c:v>
                      </c:pt>
                      <c:pt idx="8">
                        <c:v>自身の個人情報が第三者にわからないよう注意をしている</c:v>
                      </c:pt>
                      <c:pt idx="9">
                        <c:v>何も心がけていない</c:v>
                      </c:pt>
                    </c:strCache>
                  </c:strRef>
                </c:cat>
                <c:val>
                  <c:numRef>
                    <c:extLst xmlns:c15="http://schemas.microsoft.com/office/drawing/2012/chart">
                      <c:ext xmlns:c15="http://schemas.microsoft.com/office/drawing/2012/chart" uri="{02D57815-91ED-43cb-92C2-25804820EDAC}">
                        <c15:formulaRef>
                          <c15:sqref>'Q10'!$V$24:$V$33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2F-2E0C-4E16-8181-A7EC8D832CFA}"/>
                  </c:ext>
                </c:extLst>
              </c15:ser>
            </c15:filteredBarSeries>
            <c15:filteredBarSeries>
              <c15:ser>
                <c:idx val="18"/>
                <c:order val="19"/>
                <c:tx>
                  <c:strRef>
                    <c:extLst xmlns:c15="http://schemas.microsoft.com/office/drawing/2012/chart">
                      <c:ext xmlns:c15="http://schemas.microsoft.com/office/drawing/2012/chart" uri="{02D57815-91ED-43cb-92C2-25804820EDAC}">
                        <c15:formulaRef>
                          <c15:sqref>'Q10'!$W$23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うまい話には裏があると考え、安易にのらない</c:v>
                      </c:pt>
                      <c:pt idx="2">
                        <c:v>本当に必要な契約（購入）かよく考える</c:v>
                      </c:pt>
                      <c:pt idx="3">
                        <c:v>あやしいサイトは見ない</c:v>
                      </c:pt>
                      <c:pt idx="4">
                        <c:v>迷ったときは、その場ですぐ決めないでよく考え、必要に応じ家族や友人に相談する</c:v>
                      </c:pt>
                      <c:pt idx="5">
                        <c:v>契約書や申込書の内容をよく確認してから契約する</c:v>
                      </c:pt>
                      <c:pt idx="6">
                        <c:v>クーリング・オフ制度などトラブルへの対処法をあらかじめ確認している</c:v>
                      </c:pt>
                      <c:pt idx="7">
                        <c:v>契約後であってもおかしいと思ったら、家族や友人等に相談する</c:v>
                      </c:pt>
                      <c:pt idx="8">
                        <c:v>自身の個人情報が第三者にわからないよう注意をしている</c:v>
                      </c:pt>
                      <c:pt idx="9">
                        <c:v>何も心がけていない</c:v>
                      </c:pt>
                    </c:strCache>
                  </c:strRef>
                </c:cat>
                <c:val>
                  <c:numRef>
                    <c:extLst xmlns:c15="http://schemas.microsoft.com/office/drawing/2012/chart">
                      <c:ext xmlns:c15="http://schemas.microsoft.com/office/drawing/2012/chart" uri="{02D57815-91ED-43cb-92C2-25804820EDAC}">
                        <c15:formulaRef>
                          <c15:sqref>'Q10'!$W$24:$W$33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30-2E0C-4E16-8181-A7EC8D832CFA}"/>
                  </c:ext>
                </c:extLst>
              </c15:ser>
            </c15:filteredBarSeries>
            <c15:filteredBarSeries>
              <c15:ser>
                <c:idx val="19"/>
                <c:order val="20"/>
                <c:tx>
                  <c:strRef>
                    <c:extLst xmlns:c15="http://schemas.microsoft.com/office/drawing/2012/chart">
                      <c:ext xmlns:c15="http://schemas.microsoft.com/office/drawing/2012/chart" uri="{02D57815-91ED-43cb-92C2-25804820EDAC}">
                        <c15:formulaRef>
                          <c15:sqref>'Q10'!$X$23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うまい話には裏があると考え、安易にのらない</c:v>
                      </c:pt>
                      <c:pt idx="2">
                        <c:v>本当に必要な契約（購入）かよく考える</c:v>
                      </c:pt>
                      <c:pt idx="3">
                        <c:v>あやしいサイトは見ない</c:v>
                      </c:pt>
                      <c:pt idx="4">
                        <c:v>迷ったときは、その場ですぐ決めないでよく考え、必要に応じ家族や友人に相談する</c:v>
                      </c:pt>
                      <c:pt idx="5">
                        <c:v>契約書や申込書の内容をよく確認してから契約する</c:v>
                      </c:pt>
                      <c:pt idx="6">
                        <c:v>クーリング・オフ制度などトラブルへの対処法をあらかじめ確認している</c:v>
                      </c:pt>
                      <c:pt idx="7">
                        <c:v>契約後であってもおかしいと思ったら、家族や友人等に相談する</c:v>
                      </c:pt>
                      <c:pt idx="8">
                        <c:v>自身の個人情報が第三者にわからないよう注意をしている</c:v>
                      </c:pt>
                      <c:pt idx="9">
                        <c:v>何も心がけていない</c:v>
                      </c:pt>
                    </c:strCache>
                  </c:strRef>
                </c:cat>
                <c:val>
                  <c:numRef>
                    <c:extLst xmlns:c15="http://schemas.microsoft.com/office/drawing/2012/chart">
                      <c:ext xmlns:c15="http://schemas.microsoft.com/office/drawing/2012/chart" uri="{02D57815-91ED-43cb-92C2-25804820EDAC}">
                        <c15:formulaRef>
                          <c15:sqref>'Q10'!$X$24:$X$33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31-2E0C-4E16-8181-A7EC8D832CFA}"/>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'Q10'!$Z$23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うまい話には裏があると考え、安易にのらない</c:v>
                      </c:pt>
                      <c:pt idx="2">
                        <c:v>本当に必要な契約（購入）かよく考える</c:v>
                      </c:pt>
                      <c:pt idx="3">
                        <c:v>あやしいサイトは見ない</c:v>
                      </c:pt>
                      <c:pt idx="4">
                        <c:v>迷ったときは、その場ですぐ決めないでよく考え、必要に応じ家族や友人に相談する</c:v>
                      </c:pt>
                      <c:pt idx="5">
                        <c:v>契約書や申込書の内容をよく確認してから契約する</c:v>
                      </c:pt>
                      <c:pt idx="6">
                        <c:v>クーリング・オフ制度などトラブルへの対処法をあらかじめ確認している</c:v>
                      </c:pt>
                      <c:pt idx="7">
                        <c:v>契約後であってもおかしいと思ったら、家族や友人等に相談する</c:v>
                      </c:pt>
                      <c:pt idx="8">
                        <c:v>自身の個人情報が第三者にわからないよう注意をしている</c:v>
                      </c:pt>
                      <c:pt idx="9">
                        <c:v>何も心がけていない</c:v>
                      </c:pt>
                    </c:strCache>
                  </c:strRef>
                </c:cat>
                <c:val>
                  <c:numRef>
                    <c:extLst xmlns:c15="http://schemas.microsoft.com/office/drawing/2012/chart">
                      <c:ext xmlns:c15="http://schemas.microsoft.com/office/drawing/2012/chart" uri="{02D57815-91ED-43cb-92C2-25804820EDAC}">
                        <c15:formulaRef>
                          <c15:sqref>'Q10'!$Z$24:$Z$33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33-2E0C-4E16-8181-A7EC8D832CFA}"/>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'Q10'!$AA$23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うまい話には裏があると考え、安易にのらない</c:v>
                      </c:pt>
                      <c:pt idx="2">
                        <c:v>本当に必要な契約（購入）かよく考える</c:v>
                      </c:pt>
                      <c:pt idx="3">
                        <c:v>あやしいサイトは見ない</c:v>
                      </c:pt>
                      <c:pt idx="4">
                        <c:v>迷ったときは、その場ですぐ決めないでよく考え、必要に応じ家族や友人に相談する</c:v>
                      </c:pt>
                      <c:pt idx="5">
                        <c:v>契約書や申込書の内容をよく確認してから契約する</c:v>
                      </c:pt>
                      <c:pt idx="6">
                        <c:v>クーリング・オフ制度などトラブルへの対処法をあらかじめ確認している</c:v>
                      </c:pt>
                      <c:pt idx="7">
                        <c:v>契約後であってもおかしいと思ったら、家族や友人等に相談する</c:v>
                      </c:pt>
                      <c:pt idx="8">
                        <c:v>自身の個人情報が第三者にわからないよう注意をしている</c:v>
                      </c:pt>
                      <c:pt idx="9">
                        <c:v>何も心がけていない</c:v>
                      </c:pt>
                    </c:strCache>
                  </c:strRef>
                </c:cat>
                <c:val>
                  <c:numRef>
                    <c:extLst xmlns:c15="http://schemas.microsoft.com/office/drawing/2012/chart">
                      <c:ext xmlns:c15="http://schemas.microsoft.com/office/drawing/2012/chart" uri="{02D57815-91ED-43cb-92C2-25804820EDAC}">
                        <c15:formulaRef>
                          <c15:sqref>'Q10'!$AA$24:$AA$33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34-2E0C-4E16-8181-A7EC8D832CFA}"/>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'Q10'!$AB$23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うまい話には裏があると考え、安易にのらない</c:v>
                      </c:pt>
                      <c:pt idx="2">
                        <c:v>本当に必要な契約（購入）かよく考える</c:v>
                      </c:pt>
                      <c:pt idx="3">
                        <c:v>あやしいサイトは見ない</c:v>
                      </c:pt>
                      <c:pt idx="4">
                        <c:v>迷ったときは、その場ですぐ決めないでよく考え、必要に応じ家族や友人に相談する</c:v>
                      </c:pt>
                      <c:pt idx="5">
                        <c:v>契約書や申込書の内容をよく確認してから契約する</c:v>
                      </c:pt>
                      <c:pt idx="6">
                        <c:v>クーリング・オフ制度などトラブルへの対処法をあらかじめ確認している</c:v>
                      </c:pt>
                      <c:pt idx="7">
                        <c:v>契約後であってもおかしいと思ったら、家族や友人等に相談する</c:v>
                      </c:pt>
                      <c:pt idx="8">
                        <c:v>自身の個人情報が第三者にわからないよう注意をしている</c:v>
                      </c:pt>
                      <c:pt idx="9">
                        <c:v>何も心がけていない</c:v>
                      </c:pt>
                    </c:strCache>
                  </c:strRef>
                </c:cat>
                <c:val>
                  <c:numRef>
                    <c:extLst xmlns:c15="http://schemas.microsoft.com/office/drawing/2012/chart">
                      <c:ext xmlns:c15="http://schemas.microsoft.com/office/drawing/2012/chart" uri="{02D57815-91ED-43cb-92C2-25804820EDAC}">
                        <c15:formulaRef>
                          <c15:sqref>'Q10'!$AB$24:$AB$33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35-2E0C-4E16-8181-A7EC8D832CFA}"/>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'Q10'!$AD$23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うまい話には裏があると考え、安易にのらない</c:v>
                      </c:pt>
                      <c:pt idx="2">
                        <c:v>本当に必要な契約（購入）かよく考える</c:v>
                      </c:pt>
                      <c:pt idx="3">
                        <c:v>あやしいサイトは見ない</c:v>
                      </c:pt>
                      <c:pt idx="4">
                        <c:v>迷ったときは、その場ですぐ決めないでよく考え、必要に応じ家族や友人に相談する</c:v>
                      </c:pt>
                      <c:pt idx="5">
                        <c:v>契約書や申込書の内容をよく確認してから契約する</c:v>
                      </c:pt>
                      <c:pt idx="6">
                        <c:v>クーリング・オフ制度などトラブルへの対処法をあらかじめ確認している</c:v>
                      </c:pt>
                      <c:pt idx="7">
                        <c:v>契約後であってもおかしいと思ったら、家族や友人等に相談する</c:v>
                      </c:pt>
                      <c:pt idx="8">
                        <c:v>自身の個人情報が第三者にわからないよう注意をしている</c:v>
                      </c:pt>
                      <c:pt idx="9">
                        <c:v>何も心がけていない</c:v>
                      </c:pt>
                    </c:strCache>
                  </c:strRef>
                </c:cat>
                <c:val>
                  <c:numRef>
                    <c:extLst xmlns:c15="http://schemas.microsoft.com/office/drawing/2012/chart">
                      <c:ext xmlns:c15="http://schemas.microsoft.com/office/drawing/2012/chart" uri="{02D57815-91ED-43cb-92C2-25804820EDAC}">
                        <c15:formulaRef>
                          <c15:sqref>'Q10'!$AD$24:$AD$33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37-2E0C-4E16-8181-A7EC8D832CFA}"/>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'Q10'!$AE$23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うまい話には裏があると考え、安易にのらない</c:v>
                      </c:pt>
                      <c:pt idx="2">
                        <c:v>本当に必要な契約（購入）かよく考える</c:v>
                      </c:pt>
                      <c:pt idx="3">
                        <c:v>あやしいサイトは見ない</c:v>
                      </c:pt>
                      <c:pt idx="4">
                        <c:v>迷ったときは、その場ですぐ決めないでよく考え、必要に応じ家族や友人に相談する</c:v>
                      </c:pt>
                      <c:pt idx="5">
                        <c:v>契約書や申込書の内容をよく確認してから契約する</c:v>
                      </c:pt>
                      <c:pt idx="6">
                        <c:v>クーリング・オフ制度などトラブルへの対処法をあらかじめ確認している</c:v>
                      </c:pt>
                      <c:pt idx="7">
                        <c:v>契約後であってもおかしいと思ったら、家族や友人等に相談する</c:v>
                      </c:pt>
                      <c:pt idx="8">
                        <c:v>自身の個人情報が第三者にわからないよう注意をしている</c:v>
                      </c:pt>
                      <c:pt idx="9">
                        <c:v>何も心がけていない</c:v>
                      </c:pt>
                    </c:strCache>
                  </c:strRef>
                </c:cat>
                <c:val>
                  <c:numRef>
                    <c:extLst xmlns:c15="http://schemas.microsoft.com/office/drawing/2012/chart">
                      <c:ext xmlns:c15="http://schemas.microsoft.com/office/drawing/2012/chart" uri="{02D57815-91ED-43cb-92C2-25804820EDAC}">
                        <c15:formulaRef>
                          <c15:sqref>'Q10'!$AE$24:$AE$33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38-2E0C-4E16-8181-A7EC8D832CFA}"/>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'Q10'!$AF$23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うまい話には裏があると考え、安易にのらない</c:v>
                      </c:pt>
                      <c:pt idx="2">
                        <c:v>本当に必要な契約（購入）かよく考える</c:v>
                      </c:pt>
                      <c:pt idx="3">
                        <c:v>あやしいサイトは見ない</c:v>
                      </c:pt>
                      <c:pt idx="4">
                        <c:v>迷ったときは、その場ですぐ決めないでよく考え、必要に応じ家族や友人に相談する</c:v>
                      </c:pt>
                      <c:pt idx="5">
                        <c:v>契約書や申込書の内容をよく確認してから契約する</c:v>
                      </c:pt>
                      <c:pt idx="6">
                        <c:v>クーリング・オフ制度などトラブルへの対処法をあらかじめ確認している</c:v>
                      </c:pt>
                      <c:pt idx="7">
                        <c:v>契約後であってもおかしいと思ったら、家族や友人等に相談する</c:v>
                      </c:pt>
                      <c:pt idx="8">
                        <c:v>自身の個人情報が第三者にわからないよう注意をしている</c:v>
                      </c:pt>
                      <c:pt idx="9">
                        <c:v>何も心がけていない</c:v>
                      </c:pt>
                    </c:strCache>
                  </c:strRef>
                </c:cat>
                <c:val>
                  <c:numRef>
                    <c:extLst xmlns:c15="http://schemas.microsoft.com/office/drawing/2012/chart">
                      <c:ext xmlns:c15="http://schemas.microsoft.com/office/drawing/2012/chart" uri="{02D57815-91ED-43cb-92C2-25804820EDAC}">
                        <c15:formulaRef>
                          <c15:sqref>'Q10'!$AF$24:$AF$33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39-2E0C-4E16-8181-A7EC8D832CFA}"/>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'Q10'!$AG$23</c15:sqref>
                        </c15:formulaRef>
                      </c:ext>
                    </c:extLst>
                    <c:strCache>
                      <c:ptCount val="1"/>
                      <c:pt idx="0">
                        <c:v>全体（500名）</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うまい話には裏があると考え、安易にのらない</c:v>
                      </c:pt>
                      <c:pt idx="2">
                        <c:v>本当に必要な契約（購入）かよく考える</c:v>
                      </c:pt>
                      <c:pt idx="3">
                        <c:v>あやしいサイトは見ない</c:v>
                      </c:pt>
                      <c:pt idx="4">
                        <c:v>迷ったときは、その場ですぐ決めないでよく考え、必要に応じ家族や友人に相談する</c:v>
                      </c:pt>
                      <c:pt idx="5">
                        <c:v>契約書や申込書の内容をよく確認してから契約する</c:v>
                      </c:pt>
                      <c:pt idx="6">
                        <c:v>クーリング・オフ制度などトラブルへの対処法をあらかじめ確認している</c:v>
                      </c:pt>
                      <c:pt idx="7">
                        <c:v>契約後であってもおかしいと思ったら、家族や友人等に相談する</c:v>
                      </c:pt>
                      <c:pt idx="8">
                        <c:v>自身の個人情報が第三者にわからないよう注意をしている</c:v>
                      </c:pt>
                      <c:pt idx="9">
                        <c:v>何も心がけていない</c:v>
                      </c:pt>
                    </c:strCache>
                  </c:strRef>
                </c:cat>
                <c:val>
                  <c:numRef>
                    <c:extLst xmlns:c15="http://schemas.microsoft.com/office/drawing/2012/chart">
                      <c:ext xmlns:c15="http://schemas.microsoft.com/office/drawing/2012/chart" uri="{02D57815-91ED-43cb-92C2-25804820EDAC}">
                        <c15:formulaRef>
                          <c15:sqref>'Q10'!$AG$24:$AG$33</c15:sqref>
                        </c15:formulaRef>
                      </c:ext>
                    </c:extLst>
                    <c:numCache>
                      <c:formatCode>0.0%</c:formatCode>
                      <c:ptCount val="10"/>
                      <c:pt idx="0">
                        <c:v>0.54400000000000004</c:v>
                      </c:pt>
                      <c:pt idx="1">
                        <c:v>0.44400000000000001</c:v>
                      </c:pt>
                      <c:pt idx="2">
                        <c:v>0.44</c:v>
                      </c:pt>
                      <c:pt idx="3">
                        <c:v>0.34599999999999997</c:v>
                      </c:pt>
                      <c:pt idx="4">
                        <c:v>0.314</c:v>
                      </c:pt>
                      <c:pt idx="5">
                        <c:v>0.28999999999999998</c:v>
                      </c:pt>
                      <c:pt idx="6">
                        <c:v>0.192</c:v>
                      </c:pt>
                      <c:pt idx="7">
                        <c:v>0.13200000000000001</c:v>
                      </c:pt>
                      <c:pt idx="8">
                        <c:v>9.4E-2</c:v>
                      </c:pt>
                      <c:pt idx="9">
                        <c:v>0.13200000000000001</c:v>
                      </c:pt>
                    </c:numCache>
                  </c:numRef>
                </c:val>
                <c:extLst xmlns:c15="http://schemas.microsoft.com/office/drawing/2012/chart">
                  <c:ext xmlns:c16="http://schemas.microsoft.com/office/drawing/2014/chart" uri="{C3380CC4-5D6E-409C-BE32-E72D297353CC}">
                    <c16:uniqueId val="{0000003A-2E0C-4E16-8181-A7EC8D832CFA}"/>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'Q10'!$AH$23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うまい話には裏があると考え、安易にのらない</c:v>
                      </c:pt>
                      <c:pt idx="2">
                        <c:v>本当に必要な契約（購入）かよく考える</c:v>
                      </c:pt>
                      <c:pt idx="3">
                        <c:v>あやしいサイトは見ない</c:v>
                      </c:pt>
                      <c:pt idx="4">
                        <c:v>迷ったときは、その場ですぐ決めないでよく考え、必要に応じ家族や友人に相談する</c:v>
                      </c:pt>
                      <c:pt idx="5">
                        <c:v>契約書や申込書の内容をよく確認してから契約する</c:v>
                      </c:pt>
                      <c:pt idx="6">
                        <c:v>クーリング・オフ制度などトラブルへの対処法をあらかじめ確認している</c:v>
                      </c:pt>
                      <c:pt idx="7">
                        <c:v>契約後であってもおかしいと思ったら、家族や友人等に相談する</c:v>
                      </c:pt>
                      <c:pt idx="8">
                        <c:v>自身の個人情報が第三者にわからないよう注意をしている</c:v>
                      </c:pt>
                      <c:pt idx="9">
                        <c:v>何も心がけていない</c:v>
                      </c:pt>
                    </c:strCache>
                  </c:strRef>
                </c:cat>
                <c:val>
                  <c:numRef>
                    <c:extLst xmlns:c15="http://schemas.microsoft.com/office/drawing/2012/chart">
                      <c:ext xmlns:c15="http://schemas.microsoft.com/office/drawing/2012/chart" uri="{02D57815-91ED-43cb-92C2-25804820EDAC}">
                        <c15:formulaRef>
                          <c15:sqref>'Q10'!$AH$24:$AH$33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3B-2E0C-4E16-8181-A7EC8D832CFA}"/>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'Q10'!$AI$23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うまい話には裏があると考え、安易にのらない</c:v>
                      </c:pt>
                      <c:pt idx="2">
                        <c:v>本当に必要な契約（購入）かよく考える</c:v>
                      </c:pt>
                      <c:pt idx="3">
                        <c:v>あやしいサイトは見ない</c:v>
                      </c:pt>
                      <c:pt idx="4">
                        <c:v>迷ったときは、その場ですぐ決めないでよく考え、必要に応じ家族や友人に相談する</c:v>
                      </c:pt>
                      <c:pt idx="5">
                        <c:v>契約書や申込書の内容をよく確認してから契約する</c:v>
                      </c:pt>
                      <c:pt idx="6">
                        <c:v>クーリング・オフ制度などトラブルへの対処法をあらかじめ確認している</c:v>
                      </c:pt>
                      <c:pt idx="7">
                        <c:v>契約後であってもおかしいと思ったら、家族や友人等に相談する</c:v>
                      </c:pt>
                      <c:pt idx="8">
                        <c:v>自身の個人情報が第三者にわからないよう注意をしている</c:v>
                      </c:pt>
                      <c:pt idx="9">
                        <c:v>何も心がけていない</c:v>
                      </c:pt>
                    </c:strCache>
                  </c:strRef>
                </c:cat>
                <c:val>
                  <c:numRef>
                    <c:extLst xmlns:c15="http://schemas.microsoft.com/office/drawing/2012/chart">
                      <c:ext xmlns:c15="http://schemas.microsoft.com/office/drawing/2012/chart" uri="{02D57815-91ED-43cb-92C2-25804820EDAC}">
                        <c15:formulaRef>
                          <c15:sqref>'Q10'!$AI$24:$AI$33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3C-2E0C-4E16-8181-A7EC8D832CFA}"/>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'Q10'!$AJ$23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'Q10'!$C$24:$C$33</c15:sqref>
                        </c15:formulaRef>
                      </c:ext>
                    </c:extLst>
                    <c:strCache>
                      <c:ptCount val="10"/>
                      <c:pt idx="0">
                        <c:v>必要ないときはキッパリと断る</c:v>
                      </c:pt>
                      <c:pt idx="1">
                        <c:v>うまい話には裏があると考え、安易にのらない</c:v>
                      </c:pt>
                      <c:pt idx="2">
                        <c:v>本当に必要な契約（購入）かよく考える</c:v>
                      </c:pt>
                      <c:pt idx="3">
                        <c:v>あやしいサイトは見ない</c:v>
                      </c:pt>
                      <c:pt idx="4">
                        <c:v>迷ったときは、その場ですぐ決めないでよく考え、必要に応じ家族や友人に相談する</c:v>
                      </c:pt>
                      <c:pt idx="5">
                        <c:v>契約書や申込書の内容をよく確認してから契約する</c:v>
                      </c:pt>
                      <c:pt idx="6">
                        <c:v>クーリング・オフ制度などトラブルへの対処法をあらかじめ確認している</c:v>
                      </c:pt>
                      <c:pt idx="7">
                        <c:v>契約後であってもおかしいと思ったら、家族や友人等に相談する</c:v>
                      </c:pt>
                      <c:pt idx="8">
                        <c:v>自身の個人情報が第三者にわからないよう注意をしている</c:v>
                      </c:pt>
                      <c:pt idx="9">
                        <c:v>何も心がけていない</c:v>
                      </c:pt>
                    </c:strCache>
                  </c:strRef>
                </c:cat>
                <c:val>
                  <c:numRef>
                    <c:extLst xmlns:c15="http://schemas.microsoft.com/office/drawing/2012/chart">
                      <c:ext xmlns:c15="http://schemas.microsoft.com/office/drawing/2012/chart" uri="{02D57815-91ED-43cb-92C2-25804820EDAC}">
                        <c15:formulaRef>
                          <c15:sqref>'Q10'!$AJ$24:$AJ$33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3D-2E0C-4E16-8181-A7EC8D832CFA}"/>
                  </c:ext>
                </c:extLst>
              </c15:ser>
            </c15:filteredBarSeries>
          </c:ext>
        </c:extLst>
      </c:bar3DChart>
      <c:catAx>
        <c:axId val="471471312"/>
        <c:scaling>
          <c:orientation val="maxMin"/>
        </c:scaling>
        <c:delete val="0"/>
        <c:axPos val="l"/>
        <c:numFmt formatCode="General" sourceLinked="0"/>
        <c:majorTickMark val="none"/>
        <c:minorTickMark val="none"/>
        <c:tickLblPos val="low"/>
        <c:crossAx val="471472096"/>
        <c:crosses val="autoZero"/>
        <c:auto val="1"/>
        <c:lblAlgn val="ctr"/>
        <c:lblOffset val="100"/>
        <c:noMultiLvlLbl val="0"/>
      </c:catAx>
      <c:valAx>
        <c:axId val="471472096"/>
        <c:scaling>
          <c:orientation val="minMax"/>
        </c:scaling>
        <c:delete val="0"/>
        <c:axPos val="t"/>
        <c:majorGridlines/>
        <c:numFmt formatCode="0%" sourceLinked="0"/>
        <c:majorTickMark val="none"/>
        <c:minorTickMark val="none"/>
        <c:tickLblPos val="nextTo"/>
        <c:crossAx val="471471312"/>
        <c:crosses val="autoZero"/>
        <c:crossBetween val="between"/>
      </c:valAx>
    </c:plotArea>
    <c:legend>
      <c:legendPos val="b"/>
      <c:layout>
        <c:manualLayout>
          <c:xMode val="edge"/>
          <c:yMode val="edge"/>
          <c:x val="0.17256602557943701"/>
          <c:y val="0.94258118277146563"/>
          <c:w val="0.82743410952133445"/>
          <c:h val="2.215772407785176E-2"/>
        </c:manualLayout>
      </c:layout>
      <c:overlay val="0"/>
    </c:legend>
    <c:plotVisOnly val="1"/>
    <c:dispBlanksAs val="gap"/>
    <c:showDLblsOverMax val="0"/>
  </c:chart>
  <c:spPr>
    <a:ln>
      <a:solidFill>
        <a:sysClr val="windowText" lastClr="000000"/>
      </a:solidFill>
    </a:ln>
  </c:spPr>
  <c:printSettings>
    <c:headerFooter/>
    <c:pageMargins b="0.75000000000000078" l="0.70000000000000062" r="0.70000000000000062" t="0.75000000000000078"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rAngAx val="1"/>
    </c:view3D>
    <c:floor>
      <c:thickness val="0"/>
    </c:floor>
    <c:sideWall>
      <c:thickness val="0"/>
      <c:spPr>
        <a:solidFill>
          <a:schemeClr val="bg1">
            <a:lumMod val="95000"/>
          </a:schemeClr>
        </a:solidFill>
        <a:ln w="25400">
          <a:noFill/>
        </a:ln>
      </c:spPr>
    </c:sideWall>
    <c:backWall>
      <c:thickness val="0"/>
      <c:spPr>
        <a:solidFill>
          <a:schemeClr val="bg1">
            <a:lumMod val="95000"/>
          </a:schemeClr>
        </a:solidFill>
        <a:ln w="25400">
          <a:noFill/>
        </a:ln>
      </c:spPr>
    </c:backWall>
    <c:plotArea>
      <c:layout>
        <c:manualLayout>
          <c:layoutTarget val="inner"/>
          <c:xMode val="edge"/>
          <c:yMode val="edge"/>
          <c:x val="0.35083647705202209"/>
          <c:y val="4.690050904518224E-2"/>
          <c:w val="0.62352749418917486"/>
          <c:h val="0.84144024470860668"/>
        </c:manualLayout>
      </c:layout>
      <c:bar3DChart>
        <c:barDir val="bar"/>
        <c:grouping val="clustered"/>
        <c:varyColors val="0"/>
        <c:ser>
          <c:idx val="5"/>
          <c:order val="9"/>
          <c:tx>
            <c:strRef>
              <c:f>'Q11'!$M$23</c:f>
              <c:strCache>
                <c:ptCount val="1"/>
                <c:pt idx="0">
                  <c:v>29歳以下(100名）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'Q11'!$C$24:$C$33</c:f>
              <c:strCache>
                <c:ptCount val="10"/>
                <c:pt idx="0">
                  <c:v>マルチ商法</c:v>
                </c:pt>
                <c:pt idx="1">
                  <c:v>悪質な訪問販売</c:v>
                </c:pt>
                <c:pt idx="2">
                  <c:v>点検商法</c:v>
                </c:pt>
                <c:pt idx="3">
                  <c:v>催眠商法</c:v>
                </c:pt>
                <c:pt idx="4">
                  <c:v>定期購入契約など悪質なインターネット通信販売</c:v>
                </c:pt>
                <c:pt idx="5">
                  <c:v>アポイントメント商法</c:v>
                </c:pt>
                <c:pt idx="6">
                  <c:v>展示会商法</c:v>
                </c:pt>
                <c:pt idx="7">
                  <c:v>情報商材による高額請求</c:v>
                </c:pt>
                <c:pt idx="8">
                  <c:v>過量販売</c:v>
                </c:pt>
                <c:pt idx="9">
                  <c:v>知っているものはない</c:v>
                </c:pt>
              </c:strCache>
            </c:strRef>
          </c:cat>
          <c:val>
            <c:numRef>
              <c:f>'Q11'!$M$24:$M$33</c:f>
              <c:numCache>
                <c:formatCode>0.0%</c:formatCode>
                <c:ptCount val="10"/>
                <c:pt idx="0">
                  <c:v>0.68</c:v>
                </c:pt>
                <c:pt idx="1">
                  <c:v>0.18</c:v>
                </c:pt>
                <c:pt idx="2">
                  <c:v>0.22</c:v>
                </c:pt>
                <c:pt idx="3">
                  <c:v>0.28999999999999998</c:v>
                </c:pt>
                <c:pt idx="4">
                  <c:v>0.19</c:v>
                </c:pt>
                <c:pt idx="5">
                  <c:v>0.2</c:v>
                </c:pt>
                <c:pt idx="6">
                  <c:v>0.12</c:v>
                </c:pt>
                <c:pt idx="7">
                  <c:v>0.24</c:v>
                </c:pt>
                <c:pt idx="8">
                  <c:v>0.13</c:v>
                </c:pt>
                <c:pt idx="9">
                  <c:v>0.25</c:v>
                </c:pt>
              </c:numCache>
            </c:numRef>
          </c:val>
          <c:extLst>
            <c:ext xmlns:c16="http://schemas.microsoft.com/office/drawing/2014/chart" uri="{C3380CC4-5D6E-409C-BE32-E72D297353CC}">
              <c16:uniqueId val="{00000037-5CF4-43BB-BB60-BBC0CC9673A9}"/>
            </c:ext>
          </c:extLst>
        </c:ser>
        <c:ser>
          <c:idx val="10"/>
          <c:order val="13"/>
          <c:tx>
            <c:strRef>
              <c:f>'Q11'!$Q$23</c:f>
              <c:strCache>
                <c:ptCount val="1"/>
                <c:pt idx="0">
                  <c:v>30歳代（100名）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'Q11'!$C$24:$C$33</c:f>
              <c:strCache>
                <c:ptCount val="10"/>
                <c:pt idx="0">
                  <c:v>マルチ商法</c:v>
                </c:pt>
                <c:pt idx="1">
                  <c:v>悪質な訪問販売</c:v>
                </c:pt>
                <c:pt idx="2">
                  <c:v>点検商法</c:v>
                </c:pt>
                <c:pt idx="3">
                  <c:v>催眠商法</c:v>
                </c:pt>
                <c:pt idx="4">
                  <c:v>定期購入契約など悪質なインターネット通信販売</c:v>
                </c:pt>
                <c:pt idx="5">
                  <c:v>アポイントメント商法</c:v>
                </c:pt>
                <c:pt idx="6">
                  <c:v>展示会商法</c:v>
                </c:pt>
                <c:pt idx="7">
                  <c:v>情報商材による高額請求</c:v>
                </c:pt>
                <c:pt idx="8">
                  <c:v>過量販売</c:v>
                </c:pt>
                <c:pt idx="9">
                  <c:v>知っているものはない</c:v>
                </c:pt>
              </c:strCache>
            </c:strRef>
          </c:cat>
          <c:val>
            <c:numRef>
              <c:f>'Q11'!$Q$24:$Q$33</c:f>
              <c:numCache>
                <c:formatCode>0.0%</c:formatCode>
                <c:ptCount val="10"/>
                <c:pt idx="0">
                  <c:v>0.73</c:v>
                </c:pt>
                <c:pt idx="1">
                  <c:v>0.39</c:v>
                </c:pt>
                <c:pt idx="2">
                  <c:v>0.42</c:v>
                </c:pt>
                <c:pt idx="3">
                  <c:v>0.36</c:v>
                </c:pt>
                <c:pt idx="4">
                  <c:v>0.3</c:v>
                </c:pt>
                <c:pt idx="5">
                  <c:v>0.32</c:v>
                </c:pt>
                <c:pt idx="6">
                  <c:v>0.24</c:v>
                </c:pt>
                <c:pt idx="7">
                  <c:v>0.26</c:v>
                </c:pt>
                <c:pt idx="8">
                  <c:v>0.13</c:v>
                </c:pt>
                <c:pt idx="9">
                  <c:v>0.2</c:v>
                </c:pt>
              </c:numCache>
            </c:numRef>
          </c:val>
          <c:extLst>
            <c:ext xmlns:c16="http://schemas.microsoft.com/office/drawing/2014/chart" uri="{C3380CC4-5D6E-409C-BE32-E72D297353CC}">
              <c16:uniqueId val="{0000003B-5CF4-43BB-BB60-BBC0CC9673A9}"/>
            </c:ext>
          </c:extLst>
        </c:ser>
        <c:ser>
          <c:idx val="16"/>
          <c:order val="17"/>
          <c:tx>
            <c:strRef>
              <c:f>'Q11'!$U$23</c:f>
              <c:strCache>
                <c:ptCount val="1"/>
                <c:pt idx="0">
                  <c:v>40歳代（100名）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'Q11'!$C$24:$C$33</c:f>
              <c:strCache>
                <c:ptCount val="10"/>
                <c:pt idx="0">
                  <c:v>マルチ商法</c:v>
                </c:pt>
                <c:pt idx="1">
                  <c:v>悪質な訪問販売</c:v>
                </c:pt>
                <c:pt idx="2">
                  <c:v>点検商法</c:v>
                </c:pt>
                <c:pt idx="3">
                  <c:v>催眠商法</c:v>
                </c:pt>
                <c:pt idx="4">
                  <c:v>定期購入契約など悪質なインターネット通信販売</c:v>
                </c:pt>
                <c:pt idx="5">
                  <c:v>アポイントメント商法</c:v>
                </c:pt>
                <c:pt idx="6">
                  <c:v>展示会商法</c:v>
                </c:pt>
                <c:pt idx="7">
                  <c:v>情報商材による高額請求</c:v>
                </c:pt>
                <c:pt idx="8">
                  <c:v>過量販売</c:v>
                </c:pt>
                <c:pt idx="9">
                  <c:v>知っているものはない</c:v>
                </c:pt>
              </c:strCache>
            </c:strRef>
          </c:cat>
          <c:val>
            <c:numRef>
              <c:f>'Q11'!$U$24:$U$33</c:f>
              <c:numCache>
                <c:formatCode>0.0%</c:formatCode>
                <c:ptCount val="10"/>
                <c:pt idx="0">
                  <c:v>0.69</c:v>
                </c:pt>
                <c:pt idx="1">
                  <c:v>0.45</c:v>
                </c:pt>
                <c:pt idx="2">
                  <c:v>0.43</c:v>
                </c:pt>
                <c:pt idx="3">
                  <c:v>0.31</c:v>
                </c:pt>
                <c:pt idx="4">
                  <c:v>0.3</c:v>
                </c:pt>
                <c:pt idx="5">
                  <c:v>0.28999999999999998</c:v>
                </c:pt>
                <c:pt idx="6">
                  <c:v>0.24</c:v>
                </c:pt>
                <c:pt idx="7">
                  <c:v>0.27</c:v>
                </c:pt>
                <c:pt idx="8">
                  <c:v>0.05</c:v>
                </c:pt>
                <c:pt idx="9">
                  <c:v>0.25</c:v>
                </c:pt>
              </c:numCache>
            </c:numRef>
          </c:val>
          <c:extLst>
            <c:ext xmlns:c16="http://schemas.microsoft.com/office/drawing/2014/chart" uri="{C3380CC4-5D6E-409C-BE32-E72D297353CC}">
              <c16:uniqueId val="{0000003F-5CF4-43BB-BB60-BBC0CC9673A9}"/>
            </c:ext>
          </c:extLst>
        </c:ser>
        <c:ser>
          <c:idx val="21"/>
          <c:order val="21"/>
          <c:tx>
            <c:strRef>
              <c:f>'Q11'!$Y$23</c:f>
              <c:strCache>
                <c:ptCount val="1"/>
                <c:pt idx="0">
                  <c:v>50歳代（100名）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'Q11'!$C$24:$C$33</c:f>
              <c:strCache>
                <c:ptCount val="10"/>
                <c:pt idx="0">
                  <c:v>マルチ商法</c:v>
                </c:pt>
                <c:pt idx="1">
                  <c:v>悪質な訪問販売</c:v>
                </c:pt>
                <c:pt idx="2">
                  <c:v>点検商法</c:v>
                </c:pt>
                <c:pt idx="3">
                  <c:v>催眠商法</c:v>
                </c:pt>
                <c:pt idx="4">
                  <c:v>定期購入契約など悪質なインターネット通信販売</c:v>
                </c:pt>
                <c:pt idx="5">
                  <c:v>アポイントメント商法</c:v>
                </c:pt>
                <c:pt idx="6">
                  <c:v>展示会商法</c:v>
                </c:pt>
                <c:pt idx="7">
                  <c:v>情報商材による高額請求</c:v>
                </c:pt>
                <c:pt idx="8">
                  <c:v>過量販売</c:v>
                </c:pt>
                <c:pt idx="9">
                  <c:v>知っているものはない</c:v>
                </c:pt>
              </c:strCache>
            </c:strRef>
          </c:cat>
          <c:val>
            <c:numRef>
              <c:f>'Q11'!$Y$24:$Y$33</c:f>
              <c:numCache>
                <c:formatCode>0.0%</c:formatCode>
                <c:ptCount val="10"/>
                <c:pt idx="0">
                  <c:v>0.84</c:v>
                </c:pt>
                <c:pt idx="1">
                  <c:v>0.56999999999999995</c:v>
                </c:pt>
                <c:pt idx="2">
                  <c:v>0.56999999999999995</c:v>
                </c:pt>
                <c:pt idx="3">
                  <c:v>0.54</c:v>
                </c:pt>
                <c:pt idx="4">
                  <c:v>0.51</c:v>
                </c:pt>
                <c:pt idx="5">
                  <c:v>0.51</c:v>
                </c:pt>
                <c:pt idx="6">
                  <c:v>0.48</c:v>
                </c:pt>
                <c:pt idx="7">
                  <c:v>0.34</c:v>
                </c:pt>
                <c:pt idx="8">
                  <c:v>0.15</c:v>
                </c:pt>
                <c:pt idx="9">
                  <c:v>0.1</c:v>
                </c:pt>
              </c:numCache>
            </c:numRef>
          </c:val>
          <c:extLst>
            <c:ext xmlns:c16="http://schemas.microsoft.com/office/drawing/2014/chart" uri="{C3380CC4-5D6E-409C-BE32-E72D297353CC}">
              <c16:uniqueId val="{00000043-5CF4-43BB-BB60-BBC0CC9673A9}"/>
            </c:ext>
          </c:extLst>
        </c:ser>
        <c:ser>
          <c:idx val="25"/>
          <c:order val="25"/>
          <c:tx>
            <c:strRef>
              <c:f>'Q11'!$AC$23</c:f>
              <c:strCache>
                <c:ptCount val="1"/>
                <c:pt idx="0">
                  <c:v>60歳以上（100名）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'Q11'!$C$24:$C$33</c:f>
              <c:strCache>
                <c:ptCount val="10"/>
                <c:pt idx="0">
                  <c:v>マルチ商法</c:v>
                </c:pt>
                <c:pt idx="1">
                  <c:v>悪質な訪問販売</c:v>
                </c:pt>
                <c:pt idx="2">
                  <c:v>点検商法</c:v>
                </c:pt>
                <c:pt idx="3">
                  <c:v>催眠商法</c:v>
                </c:pt>
                <c:pt idx="4">
                  <c:v>定期購入契約など悪質なインターネット通信販売</c:v>
                </c:pt>
                <c:pt idx="5">
                  <c:v>アポイントメント商法</c:v>
                </c:pt>
                <c:pt idx="6">
                  <c:v>展示会商法</c:v>
                </c:pt>
                <c:pt idx="7">
                  <c:v>情報商材による高額請求</c:v>
                </c:pt>
                <c:pt idx="8">
                  <c:v>過量販売</c:v>
                </c:pt>
                <c:pt idx="9">
                  <c:v>知っているものはない</c:v>
                </c:pt>
              </c:strCache>
            </c:strRef>
          </c:cat>
          <c:val>
            <c:numRef>
              <c:f>'Q11'!$AC$24:$AC$33</c:f>
              <c:numCache>
                <c:formatCode>0.0%</c:formatCode>
                <c:ptCount val="10"/>
                <c:pt idx="0">
                  <c:v>0.85</c:v>
                </c:pt>
                <c:pt idx="1">
                  <c:v>0.67</c:v>
                </c:pt>
                <c:pt idx="2">
                  <c:v>0.56999999999999995</c:v>
                </c:pt>
                <c:pt idx="3">
                  <c:v>0.5</c:v>
                </c:pt>
                <c:pt idx="4">
                  <c:v>0.48</c:v>
                </c:pt>
                <c:pt idx="5">
                  <c:v>0.39</c:v>
                </c:pt>
                <c:pt idx="6">
                  <c:v>0.41</c:v>
                </c:pt>
                <c:pt idx="7">
                  <c:v>0.35</c:v>
                </c:pt>
                <c:pt idx="8">
                  <c:v>0.09</c:v>
                </c:pt>
                <c:pt idx="9">
                  <c:v>0.09</c:v>
                </c:pt>
              </c:numCache>
            </c:numRef>
          </c:val>
          <c:extLst>
            <c:ext xmlns:c16="http://schemas.microsoft.com/office/drawing/2014/chart" uri="{C3380CC4-5D6E-409C-BE32-E72D297353CC}">
              <c16:uniqueId val="{00000047-5CF4-43BB-BB60-BBC0CC9673A9}"/>
            </c:ext>
          </c:extLst>
        </c:ser>
        <c:dLbls>
          <c:showLegendKey val="0"/>
          <c:showVal val="1"/>
          <c:showCatName val="0"/>
          <c:showSerName val="0"/>
          <c:showPercent val="0"/>
          <c:showBubbleSize val="0"/>
        </c:dLbls>
        <c:gapWidth val="75"/>
        <c:shape val="box"/>
        <c:axId val="471471312"/>
        <c:axId val="471472096"/>
        <c:axId val="0"/>
        <c:extLst>
          <c:ext xmlns:c15="http://schemas.microsoft.com/office/drawing/2012/chart" uri="{02D57815-91ED-43cb-92C2-25804820EDAC}">
            <c15:filteredBarSeries>
              <c15:ser>
                <c:idx val="0"/>
                <c:order val="0"/>
                <c:tx>
                  <c:strRef>
                    <c:extLst>
                      <c:ext uri="{02D57815-91ED-43cb-92C2-25804820EDAC}">
                        <c15:formulaRef>
                          <c15:sqref>'Q11'!$D$23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'Q11'!$C$24:$C$33</c15:sqref>
                        </c15:formulaRef>
                      </c:ext>
                    </c:extLst>
                    <c:strCache>
                      <c:ptCount val="10"/>
                      <c:pt idx="0">
                        <c:v>マルチ商法</c:v>
                      </c:pt>
                      <c:pt idx="1">
                        <c:v>悪質な訪問販売</c:v>
                      </c:pt>
                      <c:pt idx="2">
                        <c:v>点検商法</c:v>
                      </c:pt>
                      <c:pt idx="3">
                        <c:v>催眠商法</c:v>
                      </c:pt>
                      <c:pt idx="4">
                        <c:v>定期購入契約など悪質なインターネット通信販売</c:v>
                      </c:pt>
                      <c:pt idx="5">
                        <c:v>アポイントメント商法</c:v>
                      </c:pt>
                      <c:pt idx="6">
                        <c:v>展示会商法</c:v>
                      </c:pt>
                      <c:pt idx="7">
                        <c:v>情報商材による高額請求</c:v>
                      </c:pt>
                      <c:pt idx="8">
                        <c:v>過量販売</c:v>
                      </c:pt>
                      <c:pt idx="9">
                        <c:v>知っているものはない</c:v>
                      </c:pt>
                    </c:strCache>
                  </c:strRef>
                </c:cat>
                <c:val>
                  <c:numRef>
                    <c:extLst>
                      <c:ext uri="{02D57815-91ED-43cb-92C2-25804820EDAC}">
                        <c15:formulaRef>
                          <c15:sqref>'Q11'!$D$24:$D$33</c15:sqref>
                        </c15:formulaRef>
                      </c:ext>
                    </c:extLst>
                    <c:numCache>
                      <c:formatCode>General</c:formatCode>
                      <c:ptCount val="10"/>
                    </c:numCache>
                  </c:numRef>
                </c:val>
                <c:extLst>
                  <c:ext xmlns:c16="http://schemas.microsoft.com/office/drawing/2014/chart" uri="{C3380CC4-5D6E-409C-BE32-E72D297353CC}">
                    <c16:uniqueId val="{00000004-2160-4E87-9ACF-683CB23419AC}"/>
                  </c:ext>
                </c:extLst>
              </c15:ser>
            </c15:filteredBarSeries>
            <c15:filteredBarSeries>
              <c15:ser>
                <c:idx val="15"/>
                <c:order val="1"/>
                <c:tx>
                  <c:strRef>
                    <c:extLst xmlns:c15="http://schemas.microsoft.com/office/drawing/2012/chart">
                      <c:ext xmlns:c15="http://schemas.microsoft.com/office/drawing/2012/chart" uri="{02D57815-91ED-43cb-92C2-25804820EDAC}">
                        <c15:formulaRef>
                          <c15:sqref>'Q11'!$E$23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悪質な訪問販売</c:v>
                      </c:pt>
                      <c:pt idx="2">
                        <c:v>点検商法</c:v>
                      </c:pt>
                      <c:pt idx="3">
                        <c:v>催眠商法</c:v>
                      </c:pt>
                      <c:pt idx="4">
                        <c:v>定期購入契約など悪質なインターネット通信販売</c:v>
                      </c:pt>
                      <c:pt idx="5">
                        <c:v>アポイントメント商法</c:v>
                      </c:pt>
                      <c:pt idx="6">
                        <c:v>展示会商法</c:v>
                      </c:pt>
                      <c:pt idx="7">
                        <c:v>情報商材による高額請求</c:v>
                      </c:pt>
                      <c:pt idx="8">
                        <c:v>過量販売</c:v>
                      </c:pt>
                      <c:pt idx="9">
                        <c:v>知っているものはない</c:v>
                      </c:pt>
                    </c:strCache>
                  </c:strRef>
                </c:cat>
                <c:val>
                  <c:numRef>
                    <c:extLst xmlns:c15="http://schemas.microsoft.com/office/drawing/2012/chart">
                      <c:ext xmlns:c15="http://schemas.microsoft.com/office/drawing/2012/chart" uri="{02D57815-91ED-43cb-92C2-25804820EDAC}">
                        <c15:formulaRef>
                          <c15:sqref>'Q11'!$E$24:$E$33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A-2160-4E87-9ACF-683CB23419AC}"/>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'Q11'!$F$23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悪質な訪問販売</c:v>
                      </c:pt>
                      <c:pt idx="2">
                        <c:v>点検商法</c:v>
                      </c:pt>
                      <c:pt idx="3">
                        <c:v>催眠商法</c:v>
                      </c:pt>
                      <c:pt idx="4">
                        <c:v>定期購入契約など悪質なインターネット通信販売</c:v>
                      </c:pt>
                      <c:pt idx="5">
                        <c:v>アポイントメント商法</c:v>
                      </c:pt>
                      <c:pt idx="6">
                        <c:v>展示会商法</c:v>
                      </c:pt>
                      <c:pt idx="7">
                        <c:v>情報商材による高額請求</c:v>
                      </c:pt>
                      <c:pt idx="8">
                        <c:v>過量販売</c:v>
                      </c:pt>
                      <c:pt idx="9">
                        <c:v>知っているものはない</c:v>
                      </c:pt>
                    </c:strCache>
                  </c:strRef>
                </c:cat>
                <c:val>
                  <c:numRef>
                    <c:extLst xmlns:c15="http://schemas.microsoft.com/office/drawing/2012/chart">
                      <c:ext xmlns:c15="http://schemas.microsoft.com/office/drawing/2012/chart" uri="{02D57815-91ED-43cb-92C2-25804820EDAC}">
                        <c15:formulaRef>
                          <c15:sqref>'Q11'!$F$24:$F$33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F-2160-4E87-9ACF-683CB23419AC}"/>
                  </c:ext>
                </c:extLst>
              </c15:ser>
            </c15:filteredBarSeries>
            <c15:filteredBarSeries>
              <c15:ser>
                <c:idx val="8"/>
                <c:order val="3"/>
                <c:tx>
                  <c:strRef>
                    <c:extLst xmlns:c15="http://schemas.microsoft.com/office/drawing/2012/chart">
                      <c:ext xmlns:c15="http://schemas.microsoft.com/office/drawing/2012/chart" uri="{02D57815-91ED-43cb-92C2-25804820EDAC}">
                        <c15:formulaRef>
                          <c15:sqref>'Q11'!$G$23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悪質な訪問販売</c:v>
                      </c:pt>
                      <c:pt idx="2">
                        <c:v>点検商法</c:v>
                      </c:pt>
                      <c:pt idx="3">
                        <c:v>催眠商法</c:v>
                      </c:pt>
                      <c:pt idx="4">
                        <c:v>定期購入契約など悪質なインターネット通信販売</c:v>
                      </c:pt>
                      <c:pt idx="5">
                        <c:v>アポイントメント商法</c:v>
                      </c:pt>
                      <c:pt idx="6">
                        <c:v>展示会商法</c:v>
                      </c:pt>
                      <c:pt idx="7">
                        <c:v>情報商材による高額請求</c:v>
                      </c:pt>
                      <c:pt idx="8">
                        <c:v>過量販売</c:v>
                      </c:pt>
                      <c:pt idx="9">
                        <c:v>知っているものはない</c:v>
                      </c:pt>
                    </c:strCache>
                  </c:strRef>
                </c:cat>
                <c:val>
                  <c:numRef>
                    <c:extLst xmlns:c15="http://schemas.microsoft.com/office/drawing/2012/chart">
                      <c:ext xmlns:c15="http://schemas.microsoft.com/office/drawing/2012/chart" uri="{02D57815-91ED-43cb-92C2-25804820EDAC}">
                        <c15:formulaRef>
                          <c15:sqref>'Q11'!$G$24:$G$33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13-2160-4E87-9ACF-683CB23419AC}"/>
                  </c:ext>
                </c:extLst>
              </c15:ser>
            </c15:filteredBarSeries>
            <c15:filteredBarSeries>
              <c15:ser>
                <c:idx val="14"/>
                <c:order val="4"/>
                <c:tx>
                  <c:strRef>
                    <c:extLst xmlns:c15="http://schemas.microsoft.com/office/drawing/2012/chart">
                      <c:ext xmlns:c15="http://schemas.microsoft.com/office/drawing/2012/chart" uri="{02D57815-91ED-43cb-92C2-25804820EDAC}">
                        <c15:formulaRef>
                          <c15:sqref>'Q11'!$H$23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悪質な訪問販売</c:v>
                      </c:pt>
                      <c:pt idx="2">
                        <c:v>点検商法</c:v>
                      </c:pt>
                      <c:pt idx="3">
                        <c:v>催眠商法</c:v>
                      </c:pt>
                      <c:pt idx="4">
                        <c:v>定期購入契約など悪質なインターネット通信販売</c:v>
                      </c:pt>
                      <c:pt idx="5">
                        <c:v>アポイントメント商法</c:v>
                      </c:pt>
                      <c:pt idx="6">
                        <c:v>展示会商法</c:v>
                      </c:pt>
                      <c:pt idx="7">
                        <c:v>情報商材による高額請求</c:v>
                      </c:pt>
                      <c:pt idx="8">
                        <c:v>過量販売</c:v>
                      </c:pt>
                      <c:pt idx="9">
                        <c:v>知っているものはない</c:v>
                      </c:pt>
                    </c:strCache>
                  </c:strRef>
                </c:cat>
                <c:val>
                  <c:numRef>
                    <c:extLst xmlns:c15="http://schemas.microsoft.com/office/drawing/2012/chart">
                      <c:ext xmlns:c15="http://schemas.microsoft.com/office/drawing/2012/chart" uri="{02D57815-91ED-43cb-92C2-25804820EDAC}">
                        <c15:formulaRef>
                          <c15:sqref>'Q11'!$H$24:$H$33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1A-2160-4E87-9ACF-683CB23419AC}"/>
                  </c:ext>
                </c:extLst>
              </c15:ser>
            </c15:filteredBarSeries>
            <c15:filteredBarSeries>
              <c15:ser>
                <c:idx val="20"/>
                <c:order val="5"/>
                <c:tx>
                  <c:strRef>
                    <c:extLst xmlns:c15="http://schemas.microsoft.com/office/drawing/2012/chart">
                      <c:ext xmlns:c15="http://schemas.microsoft.com/office/drawing/2012/chart" uri="{02D57815-91ED-43cb-92C2-25804820EDAC}">
                        <c15:formulaRef>
                          <c15:sqref>'Q11'!$I$23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悪質な訪問販売</c:v>
                      </c:pt>
                      <c:pt idx="2">
                        <c:v>点検商法</c:v>
                      </c:pt>
                      <c:pt idx="3">
                        <c:v>催眠商法</c:v>
                      </c:pt>
                      <c:pt idx="4">
                        <c:v>定期購入契約など悪質なインターネット通信販売</c:v>
                      </c:pt>
                      <c:pt idx="5">
                        <c:v>アポイントメント商法</c:v>
                      </c:pt>
                      <c:pt idx="6">
                        <c:v>展示会商法</c:v>
                      </c:pt>
                      <c:pt idx="7">
                        <c:v>情報商材による高額請求</c:v>
                      </c:pt>
                      <c:pt idx="8">
                        <c:v>過量販売</c:v>
                      </c:pt>
                      <c:pt idx="9">
                        <c:v>知っているものはない</c:v>
                      </c:pt>
                    </c:strCache>
                  </c:strRef>
                </c:cat>
                <c:val>
                  <c:numRef>
                    <c:extLst xmlns:c15="http://schemas.microsoft.com/office/drawing/2012/chart">
                      <c:ext xmlns:c15="http://schemas.microsoft.com/office/drawing/2012/chart" uri="{02D57815-91ED-43cb-92C2-25804820EDAC}">
                        <c15:formulaRef>
                          <c15:sqref>'Q11'!$I$24:$I$33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1D-2160-4E87-9ACF-683CB23419AC}"/>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'Q11'!$J$23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悪質な訪問販売</c:v>
                      </c:pt>
                      <c:pt idx="2">
                        <c:v>点検商法</c:v>
                      </c:pt>
                      <c:pt idx="3">
                        <c:v>催眠商法</c:v>
                      </c:pt>
                      <c:pt idx="4">
                        <c:v>定期購入契約など悪質なインターネット通信販売</c:v>
                      </c:pt>
                      <c:pt idx="5">
                        <c:v>アポイントメント商法</c:v>
                      </c:pt>
                      <c:pt idx="6">
                        <c:v>展示会商法</c:v>
                      </c:pt>
                      <c:pt idx="7">
                        <c:v>情報商材による高額請求</c:v>
                      </c:pt>
                      <c:pt idx="8">
                        <c:v>過量販売</c:v>
                      </c:pt>
                      <c:pt idx="9">
                        <c:v>知っているものはない</c:v>
                      </c:pt>
                    </c:strCache>
                  </c:strRef>
                </c:cat>
                <c:val>
                  <c:numRef>
                    <c:extLst xmlns:c15="http://schemas.microsoft.com/office/drawing/2012/chart">
                      <c:ext xmlns:c15="http://schemas.microsoft.com/office/drawing/2012/chart" uri="{02D57815-91ED-43cb-92C2-25804820EDAC}">
                        <c15:formulaRef>
                          <c15:sqref>'Q11'!$J$24:$J$33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34-5CF4-43BB-BB60-BBC0CC9673A9}"/>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'Q11'!$K$23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悪質な訪問販売</c:v>
                      </c:pt>
                      <c:pt idx="2">
                        <c:v>点検商法</c:v>
                      </c:pt>
                      <c:pt idx="3">
                        <c:v>催眠商法</c:v>
                      </c:pt>
                      <c:pt idx="4">
                        <c:v>定期購入契約など悪質なインターネット通信販売</c:v>
                      </c:pt>
                      <c:pt idx="5">
                        <c:v>アポイントメント商法</c:v>
                      </c:pt>
                      <c:pt idx="6">
                        <c:v>展示会商法</c:v>
                      </c:pt>
                      <c:pt idx="7">
                        <c:v>情報商材による高額請求</c:v>
                      </c:pt>
                      <c:pt idx="8">
                        <c:v>過量販売</c:v>
                      </c:pt>
                      <c:pt idx="9">
                        <c:v>知っているものはない</c:v>
                      </c:pt>
                    </c:strCache>
                  </c:strRef>
                </c:cat>
                <c:val>
                  <c:numRef>
                    <c:extLst xmlns:c15="http://schemas.microsoft.com/office/drawing/2012/chart">
                      <c:ext xmlns:c15="http://schemas.microsoft.com/office/drawing/2012/chart" uri="{02D57815-91ED-43cb-92C2-25804820EDAC}">
                        <c15:formulaRef>
                          <c15:sqref>'Q11'!$K$24:$K$33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35-5CF4-43BB-BB60-BBC0CC9673A9}"/>
                  </c:ext>
                </c:extLst>
              </c15:ser>
            </c15:filteredBarSeries>
            <c15:filteredBarSeries>
              <c15:ser>
                <c:idx val="4"/>
                <c:order val="8"/>
                <c:tx>
                  <c:strRef>
                    <c:extLst xmlns:c15="http://schemas.microsoft.com/office/drawing/2012/chart">
                      <c:ext xmlns:c15="http://schemas.microsoft.com/office/drawing/2012/chart" uri="{02D57815-91ED-43cb-92C2-25804820EDAC}">
                        <c15:formulaRef>
                          <c15:sqref>'Q11'!$L$23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悪質な訪問販売</c:v>
                      </c:pt>
                      <c:pt idx="2">
                        <c:v>点検商法</c:v>
                      </c:pt>
                      <c:pt idx="3">
                        <c:v>催眠商法</c:v>
                      </c:pt>
                      <c:pt idx="4">
                        <c:v>定期購入契約など悪質なインターネット通信販売</c:v>
                      </c:pt>
                      <c:pt idx="5">
                        <c:v>アポイントメント商法</c:v>
                      </c:pt>
                      <c:pt idx="6">
                        <c:v>展示会商法</c:v>
                      </c:pt>
                      <c:pt idx="7">
                        <c:v>情報商材による高額請求</c:v>
                      </c:pt>
                      <c:pt idx="8">
                        <c:v>過量販売</c:v>
                      </c:pt>
                      <c:pt idx="9">
                        <c:v>知っているものはない</c:v>
                      </c:pt>
                    </c:strCache>
                  </c:strRef>
                </c:cat>
                <c:val>
                  <c:numRef>
                    <c:extLst xmlns:c15="http://schemas.microsoft.com/office/drawing/2012/chart">
                      <c:ext xmlns:c15="http://schemas.microsoft.com/office/drawing/2012/chart" uri="{02D57815-91ED-43cb-92C2-25804820EDAC}">
                        <c15:formulaRef>
                          <c15:sqref>'Q11'!$L$24:$L$33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36-5CF4-43BB-BB60-BBC0CC9673A9}"/>
                  </c:ext>
                </c:extLst>
              </c15:ser>
            </c15:filteredBarSeries>
            <c15:filteredBarSeries>
              <c15:ser>
                <c:idx val="6"/>
                <c:order val="10"/>
                <c:tx>
                  <c:strRef>
                    <c:extLst xmlns:c15="http://schemas.microsoft.com/office/drawing/2012/chart">
                      <c:ext xmlns:c15="http://schemas.microsoft.com/office/drawing/2012/chart" uri="{02D57815-91ED-43cb-92C2-25804820EDAC}">
                        <c15:formulaRef>
                          <c15:sqref>'Q11'!$N$23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悪質な訪問販売</c:v>
                      </c:pt>
                      <c:pt idx="2">
                        <c:v>点検商法</c:v>
                      </c:pt>
                      <c:pt idx="3">
                        <c:v>催眠商法</c:v>
                      </c:pt>
                      <c:pt idx="4">
                        <c:v>定期購入契約など悪質なインターネット通信販売</c:v>
                      </c:pt>
                      <c:pt idx="5">
                        <c:v>アポイントメント商法</c:v>
                      </c:pt>
                      <c:pt idx="6">
                        <c:v>展示会商法</c:v>
                      </c:pt>
                      <c:pt idx="7">
                        <c:v>情報商材による高額請求</c:v>
                      </c:pt>
                      <c:pt idx="8">
                        <c:v>過量販売</c:v>
                      </c:pt>
                      <c:pt idx="9">
                        <c:v>知っているものはない</c:v>
                      </c:pt>
                    </c:strCache>
                  </c:strRef>
                </c:cat>
                <c:val>
                  <c:numRef>
                    <c:extLst xmlns:c15="http://schemas.microsoft.com/office/drawing/2012/chart">
                      <c:ext xmlns:c15="http://schemas.microsoft.com/office/drawing/2012/chart" uri="{02D57815-91ED-43cb-92C2-25804820EDAC}">
                        <c15:formulaRef>
                          <c15:sqref>'Q11'!$N$24:$N$33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38-5CF4-43BB-BB60-BBC0CC9673A9}"/>
                  </c:ext>
                </c:extLst>
              </c15:ser>
            </c15:filteredBarSeries>
            <c15:filteredBarSeries>
              <c15:ser>
                <c:idx val="7"/>
                <c:order val="11"/>
                <c:tx>
                  <c:strRef>
                    <c:extLst xmlns:c15="http://schemas.microsoft.com/office/drawing/2012/chart">
                      <c:ext xmlns:c15="http://schemas.microsoft.com/office/drawing/2012/chart" uri="{02D57815-91ED-43cb-92C2-25804820EDAC}">
                        <c15:formulaRef>
                          <c15:sqref>'Q11'!$O$23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悪質な訪問販売</c:v>
                      </c:pt>
                      <c:pt idx="2">
                        <c:v>点検商法</c:v>
                      </c:pt>
                      <c:pt idx="3">
                        <c:v>催眠商法</c:v>
                      </c:pt>
                      <c:pt idx="4">
                        <c:v>定期購入契約など悪質なインターネット通信販売</c:v>
                      </c:pt>
                      <c:pt idx="5">
                        <c:v>アポイントメント商法</c:v>
                      </c:pt>
                      <c:pt idx="6">
                        <c:v>展示会商法</c:v>
                      </c:pt>
                      <c:pt idx="7">
                        <c:v>情報商材による高額請求</c:v>
                      </c:pt>
                      <c:pt idx="8">
                        <c:v>過量販売</c:v>
                      </c:pt>
                      <c:pt idx="9">
                        <c:v>知っているものはない</c:v>
                      </c:pt>
                    </c:strCache>
                  </c:strRef>
                </c:cat>
                <c:val>
                  <c:numRef>
                    <c:extLst xmlns:c15="http://schemas.microsoft.com/office/drawing/2012/chart">
                      <c:ext xmlns:c15="http://schemas.microsoft.com/office/drawing/2012/chart" uri="{02D57815-91ED-43cb-92C2-25804820EDAC}">
                        <c15:formulaRef>
                          <c15:sqref>'Q11'!$O$24:$O$33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39-5CF4-43BB-BB60-BBC0CC9673A9}"/>
                  </c:ext>
                </c:extLst>
              </c15:ser>
            </c15:filteredBarSeries>
            <c15:filteredBarSeries>
              <c15:ser>
                <c:idx val="9"/>
                <c:order val="12"/>
                <c:tx>
                  <c:strRef>
                    <c:extLst xmlns:c15="http://schemas.microsoft.com/office/drawing/2012/chart">
                      <c:ext xmlns:c15="http://schemas.microsoft.com/office/drawing/2012/chart" uri="{02D57815-91ED-43cb-92C2-25804820EDAC}">
                        <c15:formulaRef>
                          <c15:sqref>'Q11'!$P$23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悪質な訪問販売</c:v>
                      </c:pt>
                      <c:pt idx="2">
                        <c:v>点検商法</c:v>
                      </c:pt>
                      <c:pt idx="3">
                        <c:v>催眠商法</c:v>
                      </c:pt>
                      <c:pt idx="4">
                        <c:v>定期購入契約など悪質なインターネット通信販売</c:v>
                      </c:pt>
                      <c:pt idx="5">
                        <c:v>アポイントメント商法</c:v>
                      </c:pt>
                      <c:pt idx="6">
                        <c:v>展示会商法</c:v>
                      </c:pt>
                      <c:pt idx="7">
                        <c:v>情報商材による高額請求</c:v>
                      </c:pt>
                      <c:pt idx="8">
                        <c:v>過量販売</c:v>
                      </c:pt>
                      <c:pt idx="9">
                        <c:v>知っているものはない</c:v>
                      </c:pt>
                    </c:strCache>
                  </c:strRef>
                </c:cat>
                <c:val>
                  <c:numRef>
                    <c:extLst xmlns:c15="http://schemas.microsoft.com/office/drawing/2012/chart">
                      <c:ext xmlns:c15="http://schemas.microsoft.com/office/drawing/2012/chart" uri="{02D57815-91ED-43cb-92C2-25804820EDAC}">
                        <c15:formulaRef>
                          <c15:sqref>'Q11'!$P$24:$P$33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3A-5CF4-43BB-BB60-BBC0CC9673A9}"/>
                  </c:ext>
                </c:extLst>
              </c15:ser>
            </c15:filteredBarSeries>
            <c15:filteredBarSeries>
              <c15:ser>
                <c:idx val="11"/>
                <c:order val="14"/>
                <c:tx>
                  <c:strRef>
                    <c:extLst xmlns:c15="http://schemas.microsoft.com/office/drawing/2012/chart">
                      <c:ext xmlns:c15="http://schemas.microsoft.com/office/drawing/2012/chart" uri="{02D57815-91ED-43cb-92C2-25804820EDAC}">
                        <c15:formulaRef>
                          <c15:sqref>'Q11'!$R$23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悪質な訪問販売</c:v>
                      </c:pt>
                      <c:pt idx="2">
                        <c:v>点検商法</c:v>
                      </c:pt>
                      <c:pt idx="3">
                        <c:v>催眠商法</c:v>
                      </c:pt>
                      <c:pt idx="4">
                        <c:v>定期購入契約など悪質なインターネット通信販売</c:v>
                      </c:pt>
                      <c:pt idx="5">
                        <c:v>アポイントメント商法</c:v>
                      </c:pt>
                      <c:pt idx="6">
                        <c:v>展示会商法</c:v>
                      </c:pt>
                      <c:pt idx="7">
                        <c:v>情報商材による高額請求</c:v>
                      </c:pt>
                      <c:pt idx="8">
                        <c:v>過量販売</c:v>
                      </c:pt>
                      <c:pt idx="9">
                        <c:v>知っているものはない</c:v>
                      </c:pt>
                    </c:strCache>
                  </c:strRef>
                </c:cat>
                <c:val>
                  <c:numRef>
                    <c:extLst xmlns:c15="http://schemas.microsoft.com/office/drawing/2012/chart">
                      <c:ext xmlns:c15="http://schemas.microsoft.com/office/drawing/2012/chart" uri="{02D57815-91ED-43cb-92C2-25804820EDAC}">
                        <c15:formulaRef>
                          <c15:sqref>'Q11'!$R$24:$R$33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3C-5CF4-43BB-BB60-BBC0CC9673A9}"/>
                  </c:ext>
                </c:extLst>
              </c15:ser>
            </c15:filteredBarSeries>
            <c15:filteredBarSeries>
              <c15:ser>
                <c:idx val="12"/>
                <c:order val="15"/>
                <c:tx>
                  <c:strRef>
                    <c:extLst xmlns:c15="http://schemas.microsoft.com/office/drawing/2012/chart">
                      <c:ext xmlns:c15="http://schemas.microsoft.com/office/drawing/2012/chart" uri="{02D57815-91ED-43cb-92C2-25804820EDAC}">
                        <c15:formulaRef>
                          <c15:sqref>'Q11'!$S$23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悪質な訪問販売</c:v>
                      </c:pt>
                      <c:pt idx="2">
                        <c:v>点検商法</c:v>
                      </c:pt>
                      <c:pt idx="3">
                        <c:v>催眠商法</c:v>
                      </c:pt>
                      <c:pt idx="4">
                        <c:v>定期購入契約など悪質なインターネット通信販売</c:v>
                      </c:pt>
                      <c:pt idx="5">
                        <c:v>アポイントメント商法</c:v>
                      </c:pt>
                      <c:pt idx="6">
                        <c:v>展示会商法</c:v>
                      </c:pt>
                      <c:pt idx="7">
                        <c:v>情報商材による高額請求</c:v>
                      </c:pt>
                      <c:pt idx="8">
                        <c:v>過量販売</c:v>
                      </c:pt>
                      <c:pt idx="9">
                        <c:v>知っているものはない</c:v>
                      </c:pt>
                    </c:strCache>
                  </c:strRef>
                </c:cat>
                <c:val>
                  <c:numRef>
                    <c:extLst xmlns:c15="http://schemas.microsoft.com/office/drawing/2012/chart">
                      <c:ext xmlns:c15="http://schemas.microsoft.com/office/drawing/2012/chart" uri="{02D57815-91ED-43cb-92C2-25804820EDAC}">
                        <c15:formulaRef>
                          <c15:sqref>'Q11'!$S$24:$S$33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3D-5CF4-43BB-BB60-BBC0CC9673A9}"/>
                  </c:ext>
                </c:extLst>
              </c15:ser>
            </c15:filteredBarSeries>
            <c15:filteredBarSeries>
              <c15:ser>
                <c:idx val="13"/>
                <c:order val="16"/>
                <c:tx>
                  <c:strRef>
                    <c:extLst xmlns:c15="http://schemas.microsoft.com/office/drawing/2012/chart">
                      <c:ext xmlns:c15="http://schemas.microsoft.com/office/drawing/2012/chart" uri="{02D57815-91ED-43cb-92C2-25804820EDAC}">
                        <c15:formulaRef>
                          <c15:sqref>'Q11'!$T$23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悪質な訪問販売</c:v>
                      </c:pt>
                      <c:pt idx="2">
                        <c:v>点検商法</c:v>
                      </c:pt>
                      <c:pt idx="3">
                        <c:v>催眠商法</c:v>
                      </c:pt>
                      <c:pt idx="4">
                        <c:v>定期購入契約など悪質なインターネット通信販売</c:v>
                      </c:pt>
                      <c:pt idx="5">
                        <c:v>アポイントメント商法</c:v>
                      </c:pt>
                      <c:pt idx="6">
                        <c:v>展示会商法</c:v>
                      </c:pt>
                      <c:pt idx="7">
                        <c:v>情報商材による高額請求</c:v>
                      </c:pt>
                      <c:pt idx="8">
                        <c:v>過量販売</c:v>
                      </c:pt>
                      <c:pt idx="9">
                        <c:v>知っているものはない</c:v>
                      </c:pt>
                    </c:strCache>
                  </c:strRef>
                </c:cat>
                <c:val>
                  <c:numRef>
                    <c:extLst xmlns:c15="http://schemas.microsoft.com/office/drawing/2012/chart">
                      <c:ext xmlns:c15="http://schemas.microsoft.com/office/drawing/2012/chart" uri="{02D57815-91ED-43cb-92C2-25804820EDAC}">
                        <c15:formulaRef>
                          <c15:sqref>'Q11'!$T$24:$T$33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3E-5CF4-43BB-BB60-BBC0CC9673A9}"/>
                  </c:ext>
                </c:extLst>
              </c15:ser>
            </c15:filteredBarSeries>
            <c15:filteredBarSeries>
              <c15:ser>
                <c:idx val="17"/>
                <c:order val="18"/>
                <c:tx>
                  <c:strRef>
                    <c:extLst xmlns:c15="http://schemas.microsoft.com/office/drawing/2012/chart">
                      <c:ext xmlns:c15="http://schemas.microsoft.com/office/drawing/2012/chart" uri="{02D57815-91ED-43cb-92C2-25804820EDAC}">
                        <c15:formulaRef>
                          <c15:sqref>'Q11'!$V$23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悪質な訪問販売</c:v>
                      </c:pt>
                      <c:pt idx="2">
                        <c:v>点検商法</c:v>
                      </c:pt>
                      <c:pt idx="3">
                        <c:v>催眠商法</c:v>
                      </c:pt>
                      <c:pt idx="4">
                        <c:v>定期購入契約など悪質なインターネット通信販売</c:v>
                      </c:pt>
                      <c:pt idx="5">
                        <c:v>アポイントメント商法</c:v>
                      </c:pt>
                      <c:pt idx="6">
                        <c:v>展示会商法</c:v>
                      </c:pt>
                      <c:pt idx="7">
                        <c:v>情報商材による高額請求</c:v>
                      </c:pt>
                      <c:pt idx="8">
                        <c:v>過量販売</c:v>
                      </c:pt>
                      <c:pt idx="9">
                        <c:v>知っているものはない</c:v>
                      </c:pt>
                    </c:strCache>
                  </c:strRef>
                </c:cat>
                <c:val>
                  <c:numRef>
                    <c:extLst xmlns:c15="http://schemas.microsoft.com/office/drawing/2012/chart">
                      <c:ext xmlns:c15="http://schemas.microsoft.com/office/drawing/2012/chart" uri="{02D57815-91ED-43cb-92C2-25804820EDAC}">
                        <c15:formulaRef>
                          <c15:sqref>'Q11'!$V$24:$V$33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40-5CF4-43BB-BB60-BBC0CC9673A9}"/>
                  </c:ext>
                </c:extLst>
              </c15:ser>
            </c15:filteredBarSeries>
            <c15:filteredBarSeries>
              <c15:ser>
                <c:idx val="18"/>
                <c:order val="19"/>
                <c:tx>
                  <c:strRef>
                    <c:extLst xmlns:c15="http://schemas.microsoft.com/office/drawing/2012/chart">
                      <c:ext xmlns:c15="http://schemas.microsoft.com/office/drawing/2012/chart" uri="{02D57815-91ED-43cb-92C2-25804820EDAC}">
                        <c15:formulaRef>
                          <c15:sqref>'Q11'!$W$23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悪質な訪問販売</c:v>
                      </c:pt>
                      <c:pt idx="2">
                        <c:v>点検商法</c:v>
                      </c:pt>
                      <c:pt idx="3">
                        <c:v>催眠商法</c:v>
                      </c:pt>
                      <c:pt idx="4">
                        <c:v>定期購入契約など悪質なインターネット通信販売</c:v>
                      </c:pt>
                      <c:pt idx="5">
                        <c:v>アポイントメント商法</c:v>
                      </c:pt>
                      <c:pt idx="6">
                        <c:v>展示会商法</c:v>
                      </c:pt>
                      <c:pt idx="7">
                        <c:v>情報商材による高額請求</c:v>
                      </c:pt>
                      <c:pt idx="8">
                        <c:v>過量販売</c:v>
                      </c:pt>
                      <c:pt idx="9">
                        <c:v>知っているものはない</c:v>
                      </c:pt>
                    </c:strCache>
                  </c:strRef>
                </c:cat>
                <c:val>
                  <c:numRef>
                    <c:extLst xmlns:c15="http://schemas.microsoft.com/office/drawing/2012/chart">
                      <c:ext xmlns:c15="http://schemas.microsoft.com/office/drawing/2012/chart" uri="{02D57815-91ED-43cb-92C2-25804820EDAC}">
                        <c15:formulaRef>
                          <c15:sqref>'Q11'!$W$24:$W$33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41-5CF4-43BB-BB60-BBC0CC9673A9}"/>
                  </c:ext>
                </c:extLst>
              </c15:ser>
            </c15:filteredBarSeries>
            <c15:filteredBarSeries>
              <c15:ser>
                <c:idx val="19"/>
                <c:order val="20"/>
                <c:tx>
                  <c:strRef>
                    <c:extLst xmlns:c15="http://schemas.microsoft.com/office/drawing/2012/chart">
                      <c:ext xmlns:c15="http://schemas.microsoft.com/office/drawing/2012/chart" uri="{02D57815-91ED-43cb-92C2-25804820EDAC}">
                        <c15:formulaRef>
                          <c15:sqref>'Q11'!$X$23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悪質な訪問販売</c:v>
                      </c:pt>
                      <c:pt idx="2">
                        <c:v>点検商法</c:v>
                      </c:pt>
                      <c:pt idx="3">
                        <c:v>催眠商法</c:v>
                      </c:pt>
                      <c:pt idx="4">
                        <c:v>定期購入契約など悪質なインターネット通信販売</c:v>
                      </c:pt>
                      <c:pt idx="5">
                        <c:v>アポイントメント商法</c:v>
                      </c:pt>
                      <c:pt idx="6">
                        <c:v>展示会商法</c:v>
                      </c:pt>
                      <c:pt idx="7">
                        <c:v>情報商材による高額請求</c:v>
                      </c:pt>
                      <c:pt idx="8">
                        <c:v>過量販売</c:v>
                      </c:pt>
                      <c:pt idx="9">
                        <c:v>知っているものはない</c:v>
                      </c:pt>
                    </c:strCache>
                  </c:strRef>
                </c:cat>
                <c:val>
                  <c:numRef>
                    <c:extLst xmlns:c15="http://schemas.microsoft.com/office/drawing/2012/chart">
                      <c:ext xmlns:c15="http://schemas.microsoft.com/office/drawing/2012/chart" uri="{02D57815-91ED-43cb-92C2-25804820EDAC}">
                        <c15:formulaRef>
                          <c15:sqref>'Q11'!$X$24:$X$33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42-5CF4-43BB-BB60-BBC0CC9673A9}"/>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'Q11'!$Z$23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悪質な訪問販売</c:v>
                      </c:pt>
                      <c:pt idx="2">
                        <c:v>点検商法</c:v>
                      </c:pt>
                      <c:pt idx="3">
                        <c:v>催眠商法</c:v>
                      </c:pt>
                      <c:pt idx="4">
                        <c:v>定期購入契約など悪質なインターネット通信販売</c:v>
                      </c:pt>
                      <c:pt idx="5">
                        <c:v>アポイントメント商法</c:v>
                      </c:pt>
                      <c:pt idx="6">
                        <c:v>展示会商法</c:v>
                      </c:pt>
                      <c:pt idx="7">
                        <c:v>情報商材による高額請求</c:v>
                      </c:pt>
                      <c:pt idx="8">
                        <c:v>過量販売</c:v>
                      </c:pt>
                      <c:pt idx="9">
                        <c:v>知っているものはない</c:v>
                      </c:pt>
                    </c:strCache>
                  </c:strRef>
                </c:cat>
                <c:val>
                  <c:numRef>
                    <c:extLst xmlns:c15="http://schemas.microsoft.com/office/drawing/2012/chart">
                      <c:ext xmlns:c15="http://schemas.microsoft.com/office/drawing/2012/chart" uri="{02D57815-91ED-43cb-92C2-25804820EDAC}">
                        <c15:formulaRef>
                          <c15:sqref>'Q11'!$Z$24:$Z$33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44-5CF4-43BB-BB60-BBC0CC9673A9}"/>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'Q11'!$AA$23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悪質な訪問販売</c:v>
                      </c:pt>
                      <c:pt idx="2">
                        <c:v>点検商法</c:v>
                      </c:pt>
                      <c:pt idx="3">
                        <c:v>催眠商法</c:v>
                      </c:pt>
                      <c:pt idx="4">
                        <c:v>定期購入契約など悪質なインターネット通信販売</c:v>
                      </c:pt>
                      <c:pt idx="5">
                        <c:v>アポイントメント商法</c:v>
                      </c:pt>
                      <c:pt idx="6">
                        <c:v>展示会商法</c:v>
                      </c:pt>
                      <c:pt idx="7">
                        <c:v>情報商材による高額請求</c:v>
                      </c:pt>
                      <c:pt idx="8">
                        <c:v>過量販売</c:v>
                      </c:pt>
                      <c:pt idx="9">
                        <c:v>知っているものはない</c:v>
                      </c:pt>
                    </c:strCache>
                  </c:strRef>
                </c:cat>
                <c:val>
                  <c:numRef>
                    <c:extLst xmlns:c15="http://schemas.microsoft.com/office/drawing/2012/chart">
                      <c:ext xmlns:c15="http://schemas.microsoft.com/office/drawing/2012/chart" uri="{02D57815-91ED-43cb-92C2-25804820EDAC}">
                        <c15:formulaRef>
                          <c15:sqref>'Q11'!$AA$24:$AA$33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45-5CF4-43BB-BB60-BBC0CC9673A9}"/>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'Q11'!$AB$23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悪質な訪問販売</c:v>
                      </c:pt>
                      <c:pt idx="2">
                        <c:v>点検商法</c:v>
                      </c:pt>
                      <c:pt idx="3">
                        <c:v>催眠商法</c:v>
                      </c:pt>
                      <c:pt idx="4">
                        <c:v>定期購入契約など悪質なインターネット通信販売</c:v>
                      </c:pt>
                      <c:pt idx="5">
                        <c:v>アポイントメント商法</c:v>
                      </c:pt>
                      <c:pt idx="6">
                        <c:v>展示会商法</c:v>
                      </c:pt>
                      <c:pt idx="7">
                        <c:v>情報商材による高額請求</c:v>
                      </c:pt>
                      <c:pt idx="8">
                        <c:v>過量販売</c:v>
                      </c:pt>
                      <c:pt idx="9">
                        <c:v>知っているものはない</c:v>
                      </c:pt>
                    </c:strCache>
                  </c:strRef>
                </c:cat>
                <c:val>
                  <c:numRef>
                    <c:extLst xmlns:c15="http://schemas.microsoft.com/office/drawing/2012/chart">
                      <c:ext xmlns:c15="http://schemas.microsoft.com/office/drawing/2012/chart" uri="{02D57815-91ED-43cb-92C2-25804820EDAC}">
                        <c15:formulaRef>
                          <c15:sqref>'Q11'!$AB$24:$AB$33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46-5CF4-43BB-BB60-BBC0CC9673A9}"/>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'Q11'!$AD$23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悪質な訪問販売</c:v>
                      </c:pt>
                      <c:pt idx="2">
                        <c:v>点検商法</c:v>
                      </c:pt>
                      <c:pt idx="3">
                        <c:v>催眠商法</c:v>
                      </c:pt>
                      <c:pt idx="4">
                        <c:v>定期購入契約など悪質なインターネット通信販売</c:v>
                      </c:pt>
                      <c:pt idx="5">
                        <c:v>アポイントメント商法</c:v>
                      </c:pt>
                      <c:pt idx="6">
                        <c:v>展示会商法</c:v>
                      </c:pt>
                      <c:pt idx="7">
                        <c:v>情報商材による高額請求</c:v>
                      </c:pt>
                      <c:pt idx="8">
                        <c:v>過量販売</c:v>
                      </c:pt>
                      <c:pt idx="9">
                        <c:v>知っているものはない</c:v>
                      </c:pt>
                    </c:strCache>
                  </c:strRef>
                </c:cat>
                <c:val>
                  <c:numRef>
                    <c:extLst xmlns:c15="http://schemas.microsoft.com/office/drawing/2012/chart">
                      <c:ext xmlns:c15="http://schemas.microsoft.com/office/drawing/2012/chart" uri="{02D57815-91ED-43cb-92C2-25804820EDAC}">
                        <c15:formulaRef>
                          <c15:sqref>'Q11'!$AD$24:$AD$33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48-5CF4-43BB-BB60-BBC0CC9673A9}"/>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'Q11'!$AE$23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悪質な訪問販売</c:v>
                      </c:pt>
                      <c:pt idx="2">
                        <c:v>点検商法</c:v>
                      </c:pt>
                      <c:pt idx="3">
                        <c:v>催眠商法</c:v>
                      </c:pt>
                      <c:pt idx="4">
                        <c:v>定期購入契約など悪質なインターネット通信販売</c:v>
                      </c:pt>
                      <c:pt idx="5">
                        <c:v>アポイントメント商法</c:v>
                      </c:pt>
                      <c:pt idx="6">
                        <c:v>展示会商法</c:v>
                      </c:pt>
                      <c:pt idx="7">
                        <c:v>情報商材による高額請求</c:v>
                      </c:pt>
                      <c:pt idx="8">
                        <c:v>過量販売</c:v>
                      </c:pt>
                      <c:pt idx="9">
                        <c:v>知っているものはない</c:v>
                      </c:pt>
                    </c:strCache>
                  </c:strRef>
                </c:cat>
                <c:val>
                  <c:numRef>
                    <c:extLst xmlns:c15="http://schemas.microsoft.com/office/drawing/2012/chart">
                      <c:ext xmlns:c15="http://schemas.microsoft.com/office/drawing/2012/chart" uri="{02D57815-91ED-43cb-92C2-25804820EDAC}">
                        <c15:formulaRef>
                          <c15:sqref>'Q11'!$AE$24:$AE$33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49-5CF4-43BB-BB60-BBC0CC9673A9}"/>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'Q11'!$AF$23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悪質な訪問販売</c:v>
                      </c:pt>
                      <c:pt idx="2">
                        <c:v>点検商法</c:v>
                      </c:pt>
                      <c:pt idx="3">
                        <c:v>催眠商法</c:v>
                      </c:pt>
                      <c:pt idx="4">
                        <c:v>定期購入契約など悪質なインターネット通信販売</c:v>
                      </c:pt>
                      <c:pt idx="5">
                        <c:v>アポイントメント商法</c:v>
                      </c:pt>
                      <c:pt idx="6">
                        <c:v>展示会商法</c:v>
                      </c:pt>
                      <c:pt idx="7">
                        <c:v>情報商材による高額請求</c:v>
                      </c:pt>
                      <c:pt idx="8">
                        <c:v>過量販売</c:v>
                      </c:pt>
                      <c:pt idx="9">
                        <c:v>知っているものはない</c:v>
                      </c:pt>
                    </c:strCache>
                  </c:strRef>
                </c:cat>
                <c:val>
                  <c:numRef>
                    <c:extLst xmlns:c15="http://schemas.microsoft.com/office/drawing/2012/chart">
                      <c:ext xmlns:c15="http://schemas.microsoft.com/office/drawing/2012/chart" uri="{02D57815-91ED-43cb-92C2-25804820EDAC}">
                        <c15:formulaRef>
                          <c15:sqref>'Q11'!$AF$24:$AF$33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4A-5CF4-43BB-BB60-BBC0CC9673A9}"/>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'Q11'!$AG$23</c15:sqref>
                        </c15:formulaRef>
                      </c:ext>
                    </c:extLst>
                    <c:strCache>
                      <c:ptCount val="1"/>
                      <c:pt idx="0">
                        <c:v>全体（500名）</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悪質な訪問販売</c:v>
                      </c:pt>
                      <c:pt idx="2">
                        <c:v>点検商法</c:v>
                      </c:pt>
                      <c:pt idx="3">
                        <c:v>催眠商法</c:v>
                      </c:pt>
                      <c:pt idx="4">
                        <c:v>定期購入契約など悪質なインターネット通信販売</c:v>
                      </c:pt>
                      <c:pt idx="5">
                        <c:v>アポイントメント商法</c:v>
                      </c:pt>
                      <c:pt idx="6">
                        <c:v>展示会商法</c:v>
                      </c:pt>
                      <c:pt idx="7">
                        <c:v>情報商材による高額請求</c:v>
                      </c:pt>
                      <c:pt idx="8">
                        <c:v>過量販売</c:v>
                      </c:pt>
                      <c:pt idx="9">
                        <c:v>知っているものはない</c:v>
                      </c:pt>
                    </c:strCache>
                  </c:strRef>
                </c:cat>
                <c:val>
                  <c:numRef>
                    <c:extLst xmlns:c15="http://schemas.microsoft.com/office/drawing/2012/chart">
                      <c:ext xmlns:c15="http://schemas.microsoft.com/office/drawing/2012/chart" uri="{02D57815-91ED-43cb-92C2-25804820EDAC}">
                        <c15:formulaRef>
                          <c15:sqref>'Q11'!$AG$24:$AG$33</c15:sqref>
                        </c15:formulaRef>
                      </c:ext>
                    </c:extLst>
                    <c:numCache>
                      <c:formatCode>0.0%</c:formatCode>
                      <c:ptCount val="10"/>
                      <c:pt idx="0">
                        <c:v>0.75800000000000001</c:v>
                      </c:pt>
                      <c:pt idx="1">
                        <c:v>0.45200000000000001</c:v>
                      </c:pt>
                      <c:pt idx="2">
                        <c:v>0.442</c:v>
                      </c:pt>
                      <c:pt idx="3">
                        <c:v>0.4</c:v>
                      </c:pt>
                      <c:pt idx="4">
                        <c:v>0.35599999999999998</c:v>
                      </c:pt>
                      <c:pt idx="5">
                        <c:v>0.34200000000000003</c:v>
                      </c:pt>
                      <c:pt idx="6">
                        <c:v>0.29799999999999999</c:v>
                      </c:pt>
                      <c:pt idx="7">
                        <c:v>0.29199999999999998</c:v>
                      </c:pt>
                      <c:pt idx="8">
                        <c:v>0.11</c:v>
                      </c:pt>
                      <c:pt idx="9">
                        <c:v>0.17799999999999999</c:v>
                      </c:pt>
                    </c:numCache>
                  </c:numRef>
                </c:val>
                <c:extLst xmlns:c15="http://schemas.microsoft.com/office/drawing/2012/chart">
                  <c:ext xmlns:c16="http://schemas.microsoft.com/office/drawing/2014/chart" uri="{C3380CC4-5D6E-409C-BE32-E72D297353CC}">
                    <c16:uniqueId val="{0000004B-5CF4-43BB-BB60-BBC0CC9673A9}"/>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'Q11'!$AH$23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悪質な訪問販売</c:v>
                      </c:pt>
                      <c:pt idx="2">
                        <c:v>点検商法</c:v>
                      </c:pt>
                      <c:pt idx="3">
                        <c:v>催眠商法</c:v>
                      </c:pt>
                      <c:pt idx="4">
                        <c:v>定期購入契約など悪質なインターネット通信販売</c:v>
                      </c:pt>
                      <c:pt idx="5">
                        <c:v>アポイントメント商法</c:v>
                      </c:pt>
                      <c:pt idx="6">
                        <c:v>展示会商法</c:v>
                      </c:pt>
                      <c:pt idx="7">
                        <c:v>情報商材による高額請求</c:v>
                      </c:pt>
                      <c:pt idx="8">
                        <c:v>過量販売</c:v>
                      </c:pt>
                      <c:pt idx="9">
                        <c:v>知っているものはない</c:v>
                      </c:pt>
                    </c:strCache>
                  </c:strRef>
                </c:cat>
                <c:val>
                  <c:numRef>
                    <c:extLst xmlns:c15="http://schemas.microsoft.com/office/drawing/2012/chart">
                      <c:ext xmlns:c15="http://schemas.microsoft.com/office/drawing/2012/chart" uri="{02D57815-91ED-43cb-92C2-25804820EDAC}">
                        <c15:formulaRef>
                          <c15:sqref>'Q11'!$AH$24:$AH$33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4C-5CF4-43BB-BB60-BBC0CC9673A9}"/>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'Q11'!$AI$23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悪質な訪問販売</c:v>
                      </c:pt>
                      <c:pt idx="2">
                        <c:v>点検商法</c:v>
                      </c:pt>
                      <c:pt idx="3">
                        <c:v>催眠商法</c:v>
                      </c:pt>
                      <c:pt idx="4">
                        <c:v>定期購入契約など悪質なインターネット通信販売</c:v>
                      </c:pt>
                      <c:pt idx="5">
                        <c:v>アポイントメント商法</c:v>
                      </c:pt>
                      <c:pt idx="6">
                        <c:v>展示会商法</c:v>
                      </c:pt>
                      <c:pt idx="7">
                        <c:v>情報商材による高額請求</c:v>
                      </c:pt>
                      <c:pt idx="8">
                        <c:v>過量販売</c:v>
                      </c:pt>
                      <c:pt idx="9">
                        <c:v>知っているものはない</c:v>
                      </c:pt>
                    </c:strCache>
                  </c:strRef>
                </c:cat>
                <c:val>
                  <c:numRef>
                    <c:extLst xmlns:c15="http://schemas.microsoft.com/office/drawing/2012/chart">
                      <c:ext xmlns:c15="http://schemas.microsoft.com/office/drawing/2012/chart" uri="{02D57815-91ED-43cb-92C2-25804820EDAC}">
                        <c15:formulaRef>
                          <c15:sqref>'Q11'!$AI$24:$AI$33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4D-5CF4-43BB-BB60-BBC0CC9673A9}"/>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'Q11'!$AJ$23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'Q11'!$C$24:$C$33</c15:sqref>
                        </c15:formulaRef>
                      </c:ext>
                    </c:extLst>
                    <c:strCache>
                      <c:ptCount val="10"/>
                      <c:pt idx="0">
                        <c:v>マルチ商法</c:v>
                      </c:pt>
                      <c:pt idx="1">
                        <c:v>悪質な訪問販売</c:v>
                      </c:pt>
                      <c:pt idx="2">
                        <c:v>点検商法</c:v>
                      </c:pt>
                      <c:pt idx="3">
                        <c:v>催眠商法</c:v>
                      </c:pt>
                      <c:pt idx="4">
                        <c:v>定期購入契約など悪質なインターネット通信販売</c:v>
                      </c:pt>
                      <c:pt idx="5">
                        <c:v>アポイントメント商法</c:v>
                      </c:pt>
                      <c:pt idx="6">
                        <c:v>展示会商法</c:v>
                      </c:pt>
                      <c:pt idx="7">
                        <c:v>情報商材による高額請求</c:v>
                      </c:pt>
                      <c:pt idx="8">
                        <c:v>過量販売</c:v>
                      </c:pt>
                      <c:pt idx="9">
                        <c:v>知っているものはない</c:v>
                      </c:pt>
                    </c:strCache>
                  </c:strRef>
                </c:cat>
                <c:val>
                  <c:numRef>
                    <c:extLst xmlns:c15="http://schemas.microsoft.com/office/drawing/2012/chart">
                      <c:ext xmlns:c15="http://schemas.microsoft.com/office/drawing/2012/chart" uri="{02D57815-91ED-43cb-92C2-25804820EDAC}">
                        <c15:formulaRef>
                          <c15:sqref>'Q11'!$AJ$24:$AJ$33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4E-5CF4-43BB-BB60-BBC0CC9673A9}"/>
                  </c:ext>
                </c:extLst>
              </c15:ser>
            </c15:filteredBarSeries>
          </c:ext>
        </c:extLst>
      </c:bar3DChart>
      <c:catAx>
        <c:axId val="471471312"/>
        <c:scaling>
          <c:orientation val="maxMin"/>
        </c:scaling>
        <c:delete val="0"/>
        <c:axPos val="l"/>
        <c:numFmt formatCode="General" sourceLinked="0"/>
        <c:majorTickMark val="none"/>
        <c:minorTickMark val="none"/>
        <c:tickLblPos val="low"/>
        <c:crossAx val="471472096"/>
        <c:crosses val="autoZero"/>
        <c:auto val="1"/>
        <c:lblAlgn val="ctr"/>
        <c:lblOffset val="100"/>
        <c:noMultiLvlLbl val="0"/>
      </c:catAx>
      <c:valAx>
        <c:axId val="471472096"/>
        <c:scaling>
          <c:orientation val="minMax"/>
        </c:scaling>
        <c:delete val="0"/>
        <c:axPos val="t"/>
        <c:majorGridlines/>
        <c:numFmt formatCode="0%" sourceLinked="0"/>
        <c:majorTickMark val="none"/>
        <c:minorTickMark val="none"/>
        <c:tickLblPos val="nextTo"/>
        <c:crossAx val="471471312"/>
        <c:crosses val="autoZero"/>
        <c:crossBetween val="between"/>
      </c:valAx>
    </c:plotArea>
    <c:legend>
      <c:legendPos val="b"/>
      <c:layout>
        <c:manualLayout>
          <c:xMode val="edge"/>
          <c:yMode val="edge"/>
          <c:x val="0.17256602557943701"/>
          <c:y val="0.94258118277146563"/>
          <c:w val="0.8274339972782383"/>
          <c:h val="2.6340032357730702E-2"/>
        </c:manualLayout>
      </c:layout>
      <c:overlay val="0"/>
    </c:legend>
    <c:plotVisOnly val="1"/>
    <c:dispBlanksAs val="gap"/>
    <c:showDLblsOverMax val="0"/>
  </c:chart>
  <c:spPr>
    <a:ln>
      <a:solidFill>
        <a:sysClr val="windowText" lastClr="000000"/>
      </a:solidFill>
    </a:ln>
  </c:spPr>
  <c:printSettings>
    <c:headerFooter/>
    <c:pageMargins b="0.75000000000000078" l="0.70000000000000062" r="0.70000000000000062" t="0.75000000000000078"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rAngAx val="1"/>
    </c:view3D>
    <c:floor>
      <c:thickness val="0"/>
    </c:floor>
    <c:sideWall>
      <c:thickness val="0"/>
      <c:spPr>
        <a:solidFill>
          <a:schemeClr val="bg1">
            <a:lumMod val="95000"/>
          </a:schemeClr>
        </a:solidFill>
        <a:ln w="25400">
          <a:noFill/>
        </a:ln>
      </c:spPr>
    </c:sideWall>
    <c:backWall>
      <c:thickness val="0"/>
      <c:spPr>
        <a:solidFill>
          <a:schemeClr val="bg1">
            <a:lumMod val="95000"/>
          </a:schemeClr>
        </a:solidFill>
        <a:ln w="25400">
          <a:noFill/>
        </a:ln>
      </c:spPr>
    </c:backWall>
    <c:plotArea>
      <c:layout>
        <c:manualLayout>
          <c:layoutTarget val="inner"/>
          <c:xMode val="edge"/>
          <c:yMode val="edge"/>
          <c:x val="0.25342212049981444"/>
          <c:y val="4.690050904518224E-2"/>
          <c:w val="0.72094185327229987"/>
          <c:h val="0.84144024470860668"/>
        </c:manualLayout>
      </c:layout>
      <c:bar3DChart>
        <c:barDir val="bar"/>
        <c:grouping val="clustered"/>
        <c:varyColors val="0"/>
        <c:ser>
          <c:idx val="5"/>
          <c:order val="9"/>
          <c:tx>
            <c:strRef>
              <c:f>'Q12'!$M$20</c:f>
              <c:strCache>
                <c:ptCount val="1"/>
                <c:pt idx="0">
                  <c:v>29歳以下(100名）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'Q12'!$C$21:$C$26</c:f>
              <c:strCache>
                <c:ptCount val="6"/>
                <c:pt idx="0">
                  <c:v>小学校・中学校</c:v>
                </c:pt>
                <c:pt idx="1">
                  <c:v>高校、大学、専門学校</c:v>
                </c:pt>
                <c:pt idx="2">
                  <c:v>町会など地域</c:v>
                </c:pt>
                <c:pt idx="3">
                  <c:v>家庭</c:v>
                </c:pt>
                <c:pt idx="4">
                  <c:v>職場</c:v>
                </c:pt>
                <c:pt idx="5">
                  <c:v>保育園・幼稚園</c:v>
                </c:pt>
              </c:strCache>
            </c:strRef>
          </c:cat>
          <c:val>
            <c:numRef>
              <c:f>'Q12'!$M$21:$M$26</c:f>
              <c:numCache>
                <c:formatCode>0.0%</c:formatCode>
                <c:ptCount val="6"/>
                <c:pt idx="0">
                  <c:v>0.38</c:v>
                </c:pt>
                <c:pt idx="1">
                  <c:v>0.46</c:v>
                </c:pt>
                <c:pt idx="2">
                  <c:v>0.24</c:v>
                </c:pt>
                <c:pt idx="3">
                  <c:v>0.27</c:v>
                </c:pt>
                <c:pt idx="4">
                  <c:v>0.34</c:v>
                </c:pt>
                <c:pt idx="5">
                  <c:v>0.09</c:v>
                </c:pt>
              </c:numCache>
            </c:numRef>
          </c:val>
          <c:extLst>
            <c:ext xmlns:c16="http://schemas.microsoft.com/office/drawing/2014/chart" uri="{C3380CC4-5D6E-409C-BE32-E72D297353CC}">
              <c16:uniqueId val="{00000006-5CD9-4A19-AACA-4367DC6E64B1}"/>
            </c:ext>
          </c:extLst>
        </c:ser>
        <c:ser>
          <c:idx val="10"/>
          <c:order val="13"/>
          <c:tx>
            <c:strRef>
              <c:f>'Q12'!$Q$20</c:f>
              <c:strCache>
                <c:ptCount val="1"/>
                <c:pt idx="0">
                  <c:v>30歳代（100名）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'Q12'!$C$21:$C$26</c:f>
              <c:strCache>
                <c:ptCount val="6"/>
                <c:pt idx="0">
                  <c:v>小学校・中学校</c:v>
                </c:pt>
                <c:pt idx="1">
                  <c:v>高校、大学、専門学校</c:v>
                </c:pt>
                <c:pt idx="2">
                  <c:v>町会など地域</c:v>
                </c:pt>
                <c:pt idx="3">
                  <c:v>家庭</c:v>
                </c:pt>
                <c:pt idx="4">
                  <c:v>職場</c:v>
                </c:pt>
                <c:pt idx="5">
                  <c:v>保育園・幼稚園</c:v>
                </c:pt>
              </c:strCache>
            </c:strRef>
          </c:cat>
          <c:val>
            <c:numRef>
              <c:f>'Q12'!$Q$21:$Q$26</c:f>
              <c:numCache>
                <c:formatCode>0.0%</c:formatCode>
                <c:ptCount val="6"/>
                <c:pt idx="0">
                  <c:v>0.38</c:v>
                </c:pt>
                <c:pt idx="1">
                  <c:v>0.37</c:v>
                </c:pt>
                <c:pt idx="2">
                  <c:v>0.31</c:v>
                </c:pt>
                <c:pt idx="3">
                  <c:v>0.28000000000000003</c:v>
                </c:pt>
                <c:pt idx="4">
                  <c:v>0.39</c:v>
                </c:pt>
                <c:pt idx="5">
                  <c:v>0.16</c:v>
                </c:pt>
              </c:numCache>
            </c:numRef>
          </c:val>
          <c:extLst>
            <c:ext xmlns:c16="http://schemas.microsoft.com/office/drawing/2014/chart" uri="{C3380CC4-5D6E-409C-BE32-E72D297353CC}">
              <c16:uniqueId val="{0000000A-5CD9-4A19-AACA-4367DC6E64B1}"/>
            </c:ext>
          </c:extLst>
        </c:ser>
        <c:ser>
          <c:idx val="16"/>
          <c:order val="17"/>
          <c:tx>
            <c:strRef>
              <c:f>'Q12'!$U$20</c:f>
              <c:strCache>
                <c:ptCount val="1"/>
                <c:pt idx="0">
                  <c:v>40歳代（100名）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'Q12'!$C$21:$C$26</c:f>
              <c:strCache>
                <c:ptCount val="6"/>
                <c:pt idx="0">
                  <c:v>小学校・中学校</c:v>
                </c:pt>
                <c:pt idx="1">
                  <c:v>高校、大学、専門学校</c:v>
                </c:pt>
                <c:pt idx="2">
                  <c:v>町会など地域</c:v>
                </c:pt>
                <c:pt idx="3">
                  <c:v>家庭</c:v>
                </c:pt>
                <c:pt idx="4">
                  <c:v>職場</c:v>
                </c:pt>
                <c:pt idx="5">
                  <c:v>保育園・幼稚園</c:v>
                </c:pt>
              </c:strCache>
            </c:strRef>
          </c:cat>
          <c:val>
            <c:numRef>
              <c:f>'Q12'!$U$21:$U$26</c:f>
              <c:numCache>
                <c:formatCode>0.0%</c:formatCode>
                <c:ptCount val="6"/>
                <c:pt idx="0">
                  <c:v>0.55000000000000004</c:v>
                </c:pt>
                <c:pt idx="1">
                  <c:v>0.56000000000000005</c:v>
                </c:pt>
                <c:pt idx="2">
                  <c:v>0.26</c:v>
                </c:pt>
                <c:pt idx="3">
                  <c:v>0.25</c:v>
                </c:pt>
                <c:pt idx="4">
                  <c:v>0.28000000000000003</c:v>
                </c:pt>
                <c:pt idx="5">
                  <c:v>0.1</c:v>
                </c:pt>
              </c:numCache>
            </c:numRef>
          </c:val>
          <c:extLst>
            <c:ext xmlns:c16="http://schemas.microsoft.com/office/drawing/2014/chart" uri="{C3380CC4-5D6E-409C-BE32-E72D297353CC}">
              <c16:uniqueId val="{0000000E-5CD9-4A19-AACA-4367DC6E64B1}"/>
            </c:ext>
          </c:extLst>
        </c:ser>
        <c:ser>
          <c:idx val="21"/>
          <c:order val="21"/>
          <c:tx>
            <c:strRef>
              <c:f>'Q12'!$Y$20</c:f>
              <c:strCache>
                <c:ptCount val="1"/>
                <c:pt idx="0">
                  <c:v>50歳代（100名）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'Q12'!$C$21:$C$26</c:f>
              <c:strCache>
                <c:ptCount val="6"/>
                <c:pt idx="0">
                  <c:v>小学校・中学校</c:v>
                </c:pt>
                <c:pt idx="1">
                  <c:v>高校、大学、専門学校</c:v>
                </c:pt>
                <c:pt idx="2">
                  <c:v>町会など地域</c:v>
                </c:pt>
                <c:pt idx="3">
                  <c:v>家庭</c:v>
                </c:pt>
                <c:pt idx="4">
                  <c:v>職場</c:v>
                </c:pt>
                <c:pt idx="5">
                  <c:v>保育園・幼稚園</c:v>
                </c:pt>
              </c:strCache>
            </c:strRef>
          </c:cat>
          <c:val>
            <c:numRef>
              <c:f>'Q12'!$Y$21:$Y$26</c:f>
              <c:numCache>
                <c:formatCode>0.0%</c:formatCode>
                <c:ptCount val="6"/>
                <c:pt idx="0">
                  <c:v>0.51</c:v>
                </c:pt>
                <c:pt idx="1">
                  <c:v>0.47</c:v>
                </c:pt>
                <c:pt idx="2">
                  <c:v>0.41</c:v>
                </c:pt>
                <c:pt idx="3">
                  <c:v>0.25</c:v>
                </c:pt>
                <c:pt idx="4">
                  <c:v>0.18</c:v>
                </c:pt>
                <c:pt idx="5">
                  <c:v>0.14000000000000001</c:v>
                </c:pt>
              </c:numCache>
            </c:numRef>
          </c:val>
          <c:extLst>
            <c:ext xmlns:c16="http://schemas.microsoft.com/office/drawing/2014/chart" uri="{C3380CC4-5D6E-409C-BE32-E72D297353CC}">
              <c16:uniqueId val="{00000012-5CD9-4A19-AACA-4367DC6E64B1}"/>
            </c:ext>
          </c:extLst>
        </c:ser>
        <c:ser>
          <c:idx val="25"/>
          <c:order val="25"/>
          <c:tx>
            <c:strRef>
              <c:f>'Q12'!$AC$20</c:f>
              <c:strCache>
                <c:ptCount val="1"/>
                <c:pt idx="0">
                  <c:v>60歳以上（100名）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'Q12'!$C$21:$C$26</c:f>
              <c:strCache>
                <c:ptCount val="6"/>
                <c:pt idx="0">
                  <c:v>小学校・中学校</c:v>
                </c:pt>
                <c:pt idx="1">
                  <c:v>高校、大学、専門学校</c:v>
                </c:pt>
                <c:pt idx="2">
                  <c:v>町会など地域</c:v>
                </c:pt>
                <c:pt idx="3">
                  <c:v>家庭</c:v>
                </c:pt>
                <c:pt idx="4">
                  <c:v>職場</c:v>
                </c:pt>
                <c:pt idx="5">
                  <c:v>保育園・幼稚園</c:v>
                </c:pt>
              </c:strCache>
            </c:strRef>
          </c:cat>
          <c:val>
            <c:numRef>
              <c:f>'Q12'!$AC$21:$AC$26</c:f>
              <c:numCache>
                <c:formatCode>0.0%</c:formatCode>
                <c:ptCount val="6"/>
                <c:pt idx="0">
                  <c:v>0.57999999999999996</c:v>
                </c:pt>
                <c:pt idx="1">
                  <c:v>0.47</c:v>
                </c:pt>
                <c:pt idx="2">
                  <c:v>0.5</c:v>
                </c:pt>
                <c:pt idx="3">
                  <c:v>0.26</c:v>
                </c:pt>
                <c:pt idx="4">
                  <c:v>0.11</c:v>
                </c:pt>
                <c:pt idx="5">
                  <c:v>0.05</c:v>
                </c:pt>
              </c:numCache>
            </c:numRef>
          </c:val>
          <c:extLst>
            <c:ext xmlns:c16="http://schemas.microsoft.com/office/drawing/2014/chart" uri="{C3380CC4-5D6E-409C-BE32-E72D297353CC}">
              <c16:uniqueId val="{00000016-5CD9-4A19-AACA-4367DC6E64B1}"/>
            </c:ext>
          </c:extLst>
        </c:ser>
        <c:dLbls>
          <c:showLegendKey val="0"/>
          <c:showVal val="1"/>
          <c:showCatName val="0"/>
          <c:showSerName val="0"/>
          <c:showPercent val="0"/>
          <c:showBubbleSize val="0"/>
        </c:dLbls>
        <c:gapWidth val="75"/>
        <c:shape val="box"/>
        <c:axId val="471471312"/>
        <c:axId val="471472096"/>
        <c:axId val="0"/>
        <c:extLst>
          <c:ext xmlns:c15="http://schemas.microsoft.com/office/drawing/2012/chart" uri="{02D57815-91ED-43cb-92C2-25804820EDAC}">
            <c15:filteredBarSeries>
              <c15:ser>
                <c:idx val="0"/>
                <c:order val="0"/>
                <c:tx>
                  <c:strRef>
                    <c:extLst>
                      <c:ext uri="{02D57815-91ED-43cb-92C2-25804820EDAC}">
                        <c15:formulaRef>
                          <c15:sqref>'Q12'!$D$20</c15:sqref>
                        </c15:formulaRef>
                      </c:ext>
                    </c:extLst>
                    <c:strCache>
                      <c:ptCount val="1"/>
                    </c:strCache>
                  </c:strRef>
                </c:tx>
                <c:invertIfNegative val="0"/>
                <c:dLbls>
                  <c:dLbl>
                    <c:idx val="1"/>
                    <c:layout>
                      <c:manualLayout>
                        <c:x val="0"/>
                        <c:y val="2.86819784015668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AC64-4521-B393-9EA2B8CF46CD}"/>
                      </c:ext>
                    </c:extLst>
                  </c:dLbl>
                  <c:dLbl>
                    <c:idx val="2"/>
                    <c:layout>
                      <c:manualLayout>
                        <c:x val="-5.3521714394381885E-17"/>
                        <c:y val="2.7939296488514931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AC64-4521-B393-9EA2B8CF46CD}"/>
                      </c:ext>
                    </c:extLst>
                  </c:dLbl>
                  <c:dLbl>
                    <c:idx val="5"/>
                    <c:delete val="1"/>
                    <c:extLst>
                      <c:ext uri="{CE6537A1-D6FC-4f65-9D91-7224C49458BB}"/>
                      <c:ext xmlns:c16="http://schemas.microsoft.com/office/drawing/2014/chart" uri="{C3380CC4-5D6E-409C-BE32-E72D297353CC}">
                        <c16:uniqueId val="{00000002-AC64-4521-B393-9EA2B8CF46CD}"/>
                      </c:ext>
                    </c:extLst>
                  </c:dLbl>
                  <c:dLbl>
                    <c:idx val="6"/>
                    <c:delete val="1"/>
                    <c:extLst>
                      <c:ext uri="{CE6537A1-D6FC-4f65-9D91-7224C49458BB}"/>
                      <c:ext xmlns:c16="http://schemas.microsoft.com/office/drawing/2014/chart" uri="{C3380CC4-5D6E-409C-BE32-E72D297353CC}">
                        <c16:uniqueId val="{00000003-AC64-4521-B393-9EA2B8CF46CD}"/>
                      </c:ext>
                    </c:extLst>
                  </c:dLbl>
                  <c:spPr>
                    <a:noFill/>
                    <a:ln>
                      <a:noFill/>
                    </a:ln>
                    <a:effectLst/>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'Q12'!$C$21:$C$26</c15:sqref>
                        </c15:formulaRef>
                      </c:ext>
                    </c:extLst>
                    <c:strCache>
                      <c:ptCount val="6"/>
                      <c:pt idx="0">
                        <c:v>小学校・中学校</c:v>
                      </c:pt>
                      <c:pt idx="1">
                        <c:v>高校、大学、専門学校</c:v>
                      </c:pt>
                      <c:pt idx="2">
                        <c:v>町会など地域</c:v>
                      </c:pt>
                      <c:pt idx="3">
                        <c:v>家庭</c:v>
                      </c:pt>
                      <c:pt idx="4">
                        <c:v>職場</c:v>
                      </c:pt>
                      <c:pt idx="5">
                        <c:v>保育園・幼稚園</c:v>
                      </c:pt>
                    </c:strCache>
                  </c:strRef>
                </c:cat>
                <c:val>
                  <c:numRef>
                    <c:extLst>
                      <c:ext uri="{02D57815-91ED-43cb-92C2-25804820EDAC}">
                        <c15:formulaRef>
                          <c15:sqref>'Q12'!$D$21:$D$26</c15:sqref>
                        </c15:formulaRef>
                      </c:ext>
                    </c:extLst>
                    <c:numCache>
                      <c:formatCode>General</c:formatCode>
                      <c:ptCount val="6"/>
                    </c:numCache>
                  </c:numRef>
                </c:val>
                <c:extLst>
                  <c:ext xmlns:c16="http://schemas.microsoft.com/office/drawing/2014/chart" uri="{C3380CC4-5D6E-409C-BE32-E72D297353CC}">
                    <c16:uniqueId val="{00000004-AC64-4521-B393-9EA2B8CF46CD}"/>
                  </c:ext>
                </c:extLst>
              </c15:ser>
            </c15:filteredBarSeries>
            <c15:filteredBarSeries>
              <c15:ser>
                <c:idx val="15"/>
                <c:order val="1"/>
                <c:tx>
                  <c:strRef>
                    <c:extLst xmlns:c15="http://schemas.microsoft.com/office/drawing/2012/chart">
                      <c:ext xmlns:c15="http://schemas.microsoft.com/office/drawing/2012/chart" uri="{02D57815-91ED-43cb-92C2-25804820EDAC}">
                        <c15:formulaRef>
                          <c15:sqref>'Q12'!$E$20</c15:sqref>
                        </c15:formulaRef>
                      </c:ext>
                    </c:extLst>
                    <c:strCache>
                      <c:ptCount val="1"/>
                    </c:strCache>
                  </c:strRef>
                </c:tx>
                <c:invertIfNegative val="0"/>
                <c:dLbls>
                  <c:dLbl>
                    <c:idx val="0"/>
                    <c:layout>
                      <c:manualLayout>
                        <c:x val="-1.0693700085732145E-16"/>
                        <c:y val="2.8266722997040781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5-AC64-4521-B393-9EA2B8CF46CD}"/>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6-AC64-4521-B393-9EA2B8CF46CD}"/>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7-AC64-4521-B393-9EA2B8CF46CD}"/>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8-AC64-4521-B393-9EA2B8CF46CD}"/>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9-AC64-4521-B393-9EA2B8CF46CD}"/>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小学校・中学校</c:v>
                      </c:pt>
                      <c:pt idx="1">
                        <c:v>高校、大学、専門学校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'Q12'!$E$21:$E$26</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A-AC64-4521-B393-9EA2B8CF46CD}"/>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'Q12'!$F$20</c15:sqref>
                        </c15:formulaRef>
                      </c:ext>
                    </c:extLst>
                    <c:strCache>
                      <c:ptCount val="1"/>
                    </c:strCache>
                  </c:strRef>
                </c:tx>
                <c:invertIfNegative val="0"/>
                <c:dLbls>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B-AC64-4521-B393-9EA2B8CF46CD}"/>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C-AC64-4521-B393-9EA2B8CF46CD}"/>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D-AC64-4521-B393-9EA2B8CF46CD}"/>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E-AC64-4521-B393-9EA2B8CF46CD}"/>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小学校・中学校</c:v>
                      </c:pt>
                      <c:pt idx="1">
                        <c:v>高校、大学、専門学校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'Q12'!$F$21:$F$26</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F-AC64-4521-B393-9EA2B8CF46CD}"/>
                  </c:ext>
                </c:extLst>
              </c15:ser>
            </c15:filteredBarSeries>
            <c15:filteredBarSeries>
              <c15:ser>
                <c:idx val="8"/>
                <c:order val="3"/>
                <c:tx>
                  <c:strRef>
                    <c:extLst xmlns:c15="http://schemas.microsoft.com/office/drawing/2012/chart">
                      <c:ext xmlns:c15="http://schemas.microsoft.com/office/drawing/2012/chart" uri="{02D57815-91ED-43cb-92C2-25804820EDAC}">
                        <c15:formulaRef>
                          <c15:sqref>'Q12'!$G$20</c15:sqref>
                        </c15:formulaRef>
                      </c:ext>
                    </c:extLst>
                    <c:strCache>
                      <c:ptCount val="1"/>
                    </c:strCache>
                  </c:strRef>
                </c:tx>
                <c:invertIfNegative val="0"/>
                <c:dLbls>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0-AC64-4521-B393-9EA2B8CF46CD}"/>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1-AC64-4521-B393-9EA2B8CF46CD}"/>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2-AC64-4521-B393-9EA2B8CF46CD}"/>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小学校・中学校</c:v>
                      </c:pt>
                      <c:pt idx="1">
                        <c:v>高校、大学、専門学校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'Q12'!$G$21:$G$26</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13-AC64-4521-B393-9EA2B8CF46CD}"/>
                  </c:ext>
                </c:extLst>
              </c15:ser>
            </c15:filteredBarSeries>
            <c15:filteredBarSeries>
              <c15:ser>
                <c:idx val="14"/>
                <c:order val="4"/>
                <c:tx>
                  <c:strRef>
                    <c:extLst xmlns:c15="http://schemas.microsoft.com/office/drawing/2012/chart">
                      <c:ext xmlns:c15="http://schemas.microsoft.com/office/drawing/2012/chart" uri="{02D57815-91ED-43cb-92C2-25804820EDAC}">
                        <c15:formulaRef>
                          <c15:sqref>'Q12'!$H$20</c15:sqref>
                        </c15:formulaRef>
                      </c:ext>
                    </c:extLst>
                    <c:strCache>
                      <c:ptCount val="1"/>
                    </c:strCache>
                  </c:strRef>
                </c:tx>
                <c:invertIfNegative val="0"/>
                <c:dLbls>
                  <c:delete val="1"/>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小学校・中学校</c:v>
                      </c:pt>
                      <c:pt idx="1">
                        <c:v>高校、大学、専門学校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'Q12'!$H$21:$H$26</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1A-AC64-4521-B393-9EA2B8CF46CD}"/>
                  </c:ext>
                </c:extLst>
              </c15:ser>
            </c15:filteredBarSeries>
            <c15:filteredBarSeries>
              <c15:ser>
                <c:idx val="20"/>
                <c:order val="5"/>
                <c:tx>
                  <c:strRef>
                    <c:extLst xmlns:c15="http://schemas.microsoft.com/office/drawing/2012/chart">
                      <c:ext xmlns:c15="http://schemas.microsoft.com/office/drawing/2012/chart" uri="{02D57815-91ED-43cb-92C2-25804820EDAC}">
                        <c15:formulaRef>
                          <c15:sqref>'Q12'!$I$20</c15:sqref>
                        </c15:formulaRef>
                      </c:ext>
                    </c:extLst>
                    <c:strCache>
                      <c:ptCount val="1"/>
                    </c:strCache>
                  </c:strRef>
                </c:tx>
                <c:invertIfNegative val="0"/>
                <c:dLbls>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B-AC64-4521-B393-9EA2B8CF46CD}"/>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C-AC64-4521-B393-9EA2B8CF46CD}"/>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小学校・中学校</c:v>
                      </c:pt>
                      <c:pt idx="1">
                        <c:v>高校、大学、専門学校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'Q12'!$I$21:$I$26</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1D-AC64-4521-B393-9EA2B8CF46CD}"/>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'Q12'!$J$20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小学校・中学校</c:v>
                      </c:pt>
                      <c:pt idx="1">
                        <c:v>高校、大学、専門学校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'Q12'!$J$21:$J$26</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3-5CD9-4A19-AACA-4367DC6E64B1}"/>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'Q12'!$K$20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小学校・中学校</c:v>
                      </c:pt>
                      <c:pt idx="1">
                        <c:v>高校、大学、専門学校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'Q12'!$K$21:$K$26</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4-5CD9-4A19-AACA-4367DC6E64B1}"/>
                  </c:ext>
                </c:extLst>
              </c15:ser>
            </c15:filteredBarSeries>
            <c15:filteredBarSeries>
              <c15:ser>
                <c:idx val="4"/>
                <c:order val="8"/>
                <c:tx>
                  <c:strRef>
                    <c:extLst xmlns:c15="http://schemas.microsoft.com/office/drawing/2012/chart">
                      <c:ext xmlns:c15="http://schemas.microsoft.com/office/drawing/2012/chart" uri="{02D57815-91ED-43cb-92C2-25804820EDAC}">
                        <c15:formulaRef>
                          <c15:sqref>'Q12'!$L$20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小学校・中学校</c:v>
                      </c:pt>
                      <c:pt idx="1">
                        <c:v>高校、大学、専門学校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'Q12'!$L$21:$L$26</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5-5CD9-4A19-AACA-4367DC6E64B1}"/>
                  </c:ext>
                </c:extLst>
              </c15:ser>
            </c15:filteredBarSeries>
            <c15:filteredBarSeries>
              <c15:ser>
                <c:idx val="6"/>
                <c:order val="10"/>
                <c:tx>
                  <c:strRef>
                    <c:extLst xmlns:c15="http://schemas.microsoft.com/office/drawing/2012/chart">
                      <c:ext xmlns:c15="http://schemas.microsoft.com/office/drawing/2012/chart" uri="{02D57815-91ED-43cb-92C2-25804820EDAC}">
                        <c15:formulaRef>
                          <c15:sqref>'Q12'!$N$20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小学校・中学校</c:v>
                      </c:pt>
                      <c:pt idx="1">
                        <c:v>高校、大学、専門学校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'Q12'!$N$21:$N$26</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07-5CD9-4A19-AACA-4367DC6E64B1}"/>
                  </c:ext>
                </c:extLst>
              </c15:ser>
            </c15:filteredBarSeries>
            <c15:filteredBarSeries>
              <c15:ser>
                <c:idx val="7"/>
                <c:order val="11"/>
                <c:tx>
                  <c:strRef>
                    <c:extLst xmlns:c15="http://schemas.microsoft.com/office/drawing/2012/chart">
                      <c:ext xmlns:c15="http://schemas.microsoft.com/office/drawing/2012/chart" uri="{02D57815-91ED-43cb-92C2-25804820EDAC}">
                        <c15:formulaRef>
                          <c15:sqref>'Q12'!$O$20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小学校・中学校</c:v>
                      </c:pt>
                      <c:pt idx="1">
                        <c:v>高校、大学、専門学校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'Q12'!$O$21:$O$26</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08-5CD9-4A19-AACA-4367DC6E64B1}"/>
                  </c:ext>
                </c:extLst>
              </c15:ser>
            </c15:filteredBarSeries>
            <c15:filteredBarSeries>
              <c15:ser>
                <c:idx val="9"/>
                <c:order val="12"/>
                <c:tx>
                  <c:strRef>
                    <c:extLst xmlns:c15="http://schemas.microsoft.com/office/drawing/2012/chart">
                      <c:ext xmlns:c15="http://schemas.microsoft.com/office/drawing/2012/chart" uri="{02D57815-91ED-43cb-92C2-25804820EDAC}">
                        <c15:formulaRef>
                          <c15:sqref>'Q12'!$P$20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小学校・中学校</c:v>
                      </c:pt>
                      <c:pt idx="1">
                        <c:v>高校、大学、専門学校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'Q12'!$P$21:$P$26</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09-5CD9-4A19-AACA-4367DC6E64B1}"/>
                  </c:ext>
                </c:extLst>
              </c15:ser>
            </c15:filteredBarSeries>
            <c15:filteredBarSeries>
              <c15:ser>
                <c:idx val="11"/>
                <c:order val="14"/>
                <c:tx>
                  <c:strRef>
                    <c:extLst xmlns:c15="http://schemas.microsoft.com/office/drawing/2012/chart">
                      <c:ext xmlns:c15="http://schemas.microsoft.com/office/drawing/2012/chart" uri="{02D57815-91ED-43cb-92C2-25804820EDAC}">
                        <c15:formulaRef>
                          <c15:sqref>'Q12'!$R$20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小学校・中学校</c:v>
                      </c:pt>
                      <c:pt idx="1">
                        <c:v>高校、大学、専門学校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'Q12'!$R$21:$R$26</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0B-5CD9-4A19-AACA-4367DC6E64B1}"/>
                  </c:ext>
                </c:extLst>
              </c15:ser>
            </c15:filteredBarSeries>
            <c15:filteredBarSeries>
              <c15:ser>
                <c:idx val="12"/>
                <c:order val="15"/>
                <c:tx>
                  <c:strRef>
                    <c:extLst xmlns:c15="http://schemas.microsoft.com/office/drawing/2012/chart">
                      <c:ext xmlns:c15="http://schemas.microsoft.com/office/drawing/2012/chart" uri="{02D57815-91ED-43cb-92C2-25804820EDAC}">
                        <c15:formulaRef>
                          <c15:sqref>'Q12'!$S$20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小学校・中学校</c:v>
                      </c:pt>
                      <c:pt idx="1">
                        <c:v>高校、大学、専門学校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'Q12'!$S$21:$S$26</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0C-5CD9-4A19-AACA-4367DC6E64B1}"/>
                  </c:ext>
                </c:extLst>
              </c15:ser>
            </c15:filteredBarSeries>
            <c15:filteredBarSeries>
              <c15:ser>
                <c:idx val="13"/>
                <c:order val="16"/>
                <c:tx>
                  <c:strRef>
                    <c:extLst xmlns:c15="http://schemas.microsoft.com/office/drawing/2012/chart">
                      <c:ext xmlns:c15="http://schemas.microsoft.com/office/drawing/2012/chart" uri="{02D57815-91ED-43cb-92C2-25804820EDAC}">
                        <c15:formulaRef>
                          <c15:sqref>'Q12'!$T$20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小学校・中学校</c:v>
                      </c:pt>
                      <c:pt idx="1">
                        <c:v>高校、大学、専門学校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'Q12'!$T$21:$T$26</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0D-5CD9-4A19-AACA-4367DC6E64B1}"/>
                  </c:ext>
                </c:extLst>
              </c15:ser>
            </c15:filteredBarSeries>
            <c15:filteredBarSeries>
              <c15:ser>
                <c:idx val="17"/>
                <c:order val="18"/>
                <c:tx>
                  <c:strRef>
                    <c:extLst xmlns:c15="http://schemas.microsoft.com/office/drawing/2012/chart">
                      <c:ext xmlns:c15="http://schemas.microsoft.com/office/drawing/2012/chart" uri="{02D57815-91ED-43cb-92C2-25804820EDAC}">
                        <c15:formulaRef>
                          <c15:sqref>'Q12'!$V$20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小学校・中学校</c:v>
                      </c:pt>
                      <c:pt idx="1">
                        <c:v>高校、大学、専門学校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'Q12'!$V$21:$V$26</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0F-5CD9-4A19-AACA-4367DC6E64B1}"/>
                  </c:ext>
                </c:extLst>
              </c15:ser>
            </c15:filteredBarSeries>
            <c15:filteredBarSeries>
              <c15:ser>
                <c:idx val="18"/>
                <c:order val="19"/>
                <c:tx>
                  <c:strRef>
                    <c:extLst xmlns:c15="http://schemas.microsoft.com/office/drawing/2012/chart">
                      <c:ext xmlns:c15="http://schemas.microsoft.com/office/drawing/2012/chart" uri="{02D57815-91ED-43cb-92C2-25804820EDAC}">
                        <c15:formulaRef>
                          <c15:sqref>'Q12'!$W$20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小学校・中学校</c:v>
                      </c:pt>
                      <c:pt idx="1">
                        <c:v>高校、大学、専門学校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'Q12'!$W$21:$W$26</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10-5CD9-4A19-AACA-4367DC6E64B1}"/>
                  </c:ext>
                </c:extLst>
              </c15:ser>
            </c15:filteredBarSeries>
            <c15:filteredBarSeries>
              <c15:ser>
                <c:idx val="19"/>
                <c:order val="20"/>
                <c:tx>
                  <c:strRef>
                    <c:extLst xmlns:c15="http://schemas.microsoft.com/office/drawing/2012/chart">
                      <c:ext xmlns:c15="http://schemas.microsoft.com/office/drawing/2012/chart" uri="{02D57815-91ED-43cb-92C2-25804820EDAC}">
                        <c15:formulaRef>
                          <c15:sqref>'Q12'!$X$20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小学校・中学校</c:v>
                      </c:pt>
                      <c:pt idx="1">
                        <c:v>高校、大学、専門学校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'Q12'!$X$21:$X$26</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11-5CD9-4A19-AACA-4367DC6E64B1}"/>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'Q12'!$Z$20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小学校・中学校</c:v>
                      </c:pt>
                      <c:pt idx="1">
                        <c:v>高校、大学、専門学校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'Q12'!$Z$21:$Z$26</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13-5CD9-4A19-AACA-4367DC6E64B1}"/>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'Q12'!$AA$20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小学校・中学校</c:v>
                      </c:pt>
                      <c:pt idx="1">
                        <c:v>高校、大学、専門学校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'Q12'!$AA$21:$AA$26</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14-5CD9-4A19-AACA-4367DC6E64B1}"/>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'Q12'!$AB$20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小学校・中学校</c:v>
                      </c:pt>
                      <c:pt idx="1">
                        <c:v>高校、大学、専門学校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'Q12'!$AB$21:$AB$26</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15-5CD9-4A19-AACA-4367DC6E64B1}"/>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'Q12'!$AD$20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小学校・中学校</c:v>
                      </c:pt>
                      <c:pt idx="1">
                        <c:v>高校、大学、専門学校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'Q12'!$AD$21:$AD$26</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17-5CD9-4A19-AACA-4367DC6E64B1}"/>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'Q12'!$AE$20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小学校・中学校</c:v>
                      </c:pt>
                      <c:pt idx="1">
                        <c:v>高校、大学、専門学校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'Q12'!$AE$21:$AE$26</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18-5CD9-4A19-AACA-4367DC6E64B1}"/>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'Q12'!$AF$20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小学校・中学校</c:v>
                      </c:pt>
                      <c:pt idx="1">
                        <c:v>高校、大学、専門学校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'Q12'!$AF$21:$AF$26</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19-5CD9-4A19-AACA-4367DC6E64B1}"/>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'Q12'!$AG$20</c15:sqref>
                        </c15:formulaRef>
                      </c:ext>
                    </c:extLst>
                    <c:strCache>
                      <c:ptCount val="1"/>
                      <c:pt idx="0">
                        <c:v>全体（500名）</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小学校・中学校</c:v>
                      </c:pt>
                      <c:pt idx="1">
                        <c:v>高校、大学、専門学校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'Q12'!$AG$21:$AG$26</c15:sqref>
                        </c15:formulaRef>
                      </c:ext>
                    </c:extLst>
                    <c:numCache>
                      <c:formatCode>0.0%</c:formatCode>
                      <c:ptCount val="6"/>
                      <c:pt idx="0">
                        <c:v>0.48</c:v>
                      </c:pt>
                      <c:pt idx="1">
                        <c:v>0.46600000000000003</c:v>
                      </c:pt>
                      <c:pt idx="2">
                        <c:v>0.34399999999999997</c:v>
                      </c:pt>
                      <c:pt idx="3">
                        <c:v>0.26200000000000001</c:v>
                      </c:pt>
                      <c:pt idx="4">
                        <c:v>0.26</c:v>
                      </c:pt>
                      <c:pt idx="5">
                        <c:v>0.108</c:v>
                      </c:pt>
                    </c:numCache>
                  </c:numRef>
                </c:val>
                <c:extLst xmlns:c15="http://schemas.microsoft.com/office/drawing/2012/chart">
                  <c:ext xmlns:c16="http://schemas.microsoft.com/office/drawing/2014/chart" uri="{C3380CC4-5D6E-409C-BE32-E72D297353CC}">
                    <c16:uniqueId val="{0000001A-5CD9-4A19-AACA-4367DC6E64B1}"/>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'Q12'!$AH$20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小学校・中学校</c:v>
                      </c:pt>
                      <c:pt idx="1">
                        <c:v>高校、大学、専門学校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'Q12'!$AH$21:$AH$26</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1B-5CD9-4A19-AACA-4367DC6E64B1}"/>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'Q12'!$AI$20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小学校・中学校</c:v>
                      </c:pt>
                      <c:pt idx="1">
                        <c:v>高校、大学、専門学校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'Q12'!$AI$21:$AI$26</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1C-5CD9-4A19-AACA-4367DC6E64B1}"/>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'Q12'!$AJ$20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'Q12'!$C$21:$C$26</c15:sqref>
                        </c15:formulaRef>
                      </c:ext>
                    </c:extLst>
                    <c:strCache>
                      <c:ptCount val="6"/>
                      <c:pt idx="0">
                        <c:v>小学校・中学校</c:v>
                      </c:pt>
                      <c:pt idx="1">
                        <c:v>高校、大学、専門学校</c:v>
                      </c:pt>
                      <c:pt idx="2">
                        <c:v>町会など地域</c:v>
                      </c:pt>
                      <c:pt idx="3">
                        <c:v>家庭</c:v>
                      </c:pt>
                      <c:pt idx="4">
                        <c:v>職場</c:v>
                      </c:pt>
                      <c:pt idx="5">
                        <c:v>保育園・幼稚園</c:v>
                      </c:pt>
                    </c:strCache>
                  </c:strRef>
                </c:cat>
                <c:val>
                  <c:numRef>
                    <c:extLst xmlns:c15="http://schemas.microsoft.com/office/drawing/2012/chart">
                      <c:ext xmlns:c15="http://schemas.microsoft.com/office/drawing/2012/chart" uri="{02D57815-91ED-43cb-92C2-25804820EDAC}">
                        <c15:formulaRef>
                          <c15:sqref>'Q12'!$AJ$21:$AJ$26</c15:sqref>
                        </c15:formulaRef>
                      </c:ext>
                    </c:extLst>
                    <c:numCache>
                      <c:formatCode>0.0%</c:formatCode>
                      <c:ptCount val="6"/>
                    </c:numCache>
                  </c:numRef>
                </c:val>
                <c:extLst xmlns:c15="http://schemas.microsoft.com/office/drawing/2012/chart">
                  <c:ext xmlns:c16="http://schemas.microsoft.com/office/drawing/2014/chart" uri="{C3380CC4-5D6E-409C-BE32-E72D297353CC}">
                    <c16:uniqueId val="{0000001D-5CD9-4A19-AACA-4367DC6E64B1}"/>
                  </c:ext>
                </c:extLst>
              </c15:ser>
            </c15:filteredBarSeries>
          </c:ext>
        </c:extLst>
      </c:bar3DChart>
      <c:catAx>
        <c:axId val="471471312"/>
        <c:scaling>
          <c:orientation val="maxMin"/>
        </c:scaling>
        <c:delete val="0"/>
        <c:axPos val="l"/>
        <c:numFmt formatCode="General" sourceLinked="0"/>
        <c:majorTickMark val="none"/>
        <c:minorTickMark val="none"/>
        <c:tickLblPos val="low"/>
        <c:crossAx val="471472096"/>
        <c:crosses val="autoZero"/>
        <c:auto val="1"/>
        <c:lblAlgn val="ctr"/>
        <c:lblOffset val="100"/>
        <c:noMultiLvlLbl val="0"/>
      </c:catAx>
      <c:valAx>
        <c:axId val="471472096"/>
        <c:scaling>
          <c:orientation val="minMax"/>
        </c:scaling>
        <c:delete val="0"/>
        <c:axPos val="t"/>
        <c:majorGridlines/>
        <c:numFmt formatCode="0%" sourceLinked="0"/>
        <c:majorTickMark val="none"/>
        <c:minorTickMark val="none"/>
        <c:tickLblPos val="nextTo"/>
        <c:crossAx val="471471312"/>
        <c:crosses val="autoZero"/>
        <c:crossBetween val="between"/>
      </c:valAx>
    </c:plotArea>
    <c:legend>
      <c:legendPos val="b"/>
      <c:layout>
        <c:manualLayout>
          <c:xMode val="edge"/>
          <c:yMode val="edge"/>
          <c:x val="0.17256602557943701"/>
          <c:y val="0.94258118277146563"/>
          <c:w val="0.82743398570675009"/>
          <c:h val="3.1557077164393529E-2"/>
        </c:manualLayout>
      </c:layout>
      <c:overlay val="0"/>
    </c:legend>
    <c:plotVisOnly val="1"/>
    <c:dispBlanksAs val="gap"/>
    <c:showDLblsOverMax val="0"/>
  </c:chart>
  <c:spPr>
    <a:ln>
      <a:solidFill>
        <a:sysClr val="windowText" lastClr="000000"/>
      </a:solidFill>
    </a:ln>
  </c:spPr>
  <c:printSettings>
    <c:headerFooter/>
    <c:pageMargins b="0.75000000000000078" l="0.70000000000000062" r="0.70000000000000062" t="0.75000000000000078"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rAngAx val="1"/>
    </c:view3D>
    <c:floor>
      <c:thickness val="0"/>
    </c:floor>
    <c:sideWall>
      <c:thickness val="0"/>
      <c:spPr>
        <a:solidFill>
          <a:schemeClr val="bg1">
            <a:lumMod val="95000"/>
          </a:schemeClr>
        </a:solidFill>
        <a:ln w="25400">
          <a:noFill/>
        </a:ln>
      </c:spPr>
    </c:sideWall>
    <c:backWall>
      <c:thickness val="0"/>
      <c:spPr>
        <a:solidFill>
          <a:schemeClr val="bg1">
            <a:lumMod val="95000"/>
          </a:schemeClr>
        </a:solidFill>
        <a:ln w="25400">
          <a:noFill/>
        </a:ln>
      </c:spPr>
    </c:backWall>
    <c:plotArea>
      <c:layout>
        <c:manualLayout>
          <c:layoutTarget val="inner"/>
          <c:xMode val="edge"/>
          <c:yMode val="edge"/>
          <c:x val="0.35083651509546282"/>
          <c:y val="4.9981001926730863E-2"/>
          <c:w val="0.62352749418917486"/>
          <c:h val="0.84144024470860668"/>
        </c:manualLayout>
      </c:layout>
      <c:bar3DChart>
        <c:barDir val="bar"/>
        <c:grouping val="clustered"/>
        <c:varyColors val="0"/>
        <c:ser>
          <c:idx val="5"/>
          <c:order val="9"/>
          <c:tx>
            <c:strRef>
              <c:f>'Q13'!$M$20</c:f>
              <c:strCache>
                <c:ptCount val="1"/>
                <c:pt idx="0">
                  <c:v>29歳以下(100名）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'Q13'!$C$21:$C$28</c:f>
              <c:strCache>
                <c:ptCount val="8"/>
                <c:pt idx="0">
                  <c:v>悪質商法などの手口とトラブルへの対処方法</c:v>
                </c:pt>
                <c:pt idx="1">
                  <c:v>インターネットトラブル（通信販売関連・ゲーム等サービスの利用による課金など）に関する事</c:v>
                </c:pt>
                <c:pt idx="2">
                  <c:v>消費生活に関する相談窓口の役割や利用方法</c:v>
                </c:pt>
                <c:pt idx="3">
                  <c:v>消費生活に関わりの深い法律、制度</c:v>
                </c:pt>
                <c:pt idx="4">
                  <c:v>商品・サービスの安全性やリコール情報</c:v>
                </c:pt>
                <c:pt idx="5">
                  <c:v>食品の安全性や食品表示制度</c:v>
                </c:pt>
                <c:pt idx="6">
                  <c:v>エシカル消費、環境に配慮した商品等の情報や省エネなどの実践方法、食品ロスの削減に関することなど</c:v>
                </c:pt>
                <c:pt idx="7">
                  <c:v>特にない</c:v>
                </c:pt>
              </c:strCache>
            </c:strRef>
          </c:cat>
          <c:val>
            <c:numRef>
              <c:f>'Q13'!$M$21:$M$28</c:f>
              <c:numCache>
                <c:formatCode>0.0%</c:formatCode>
                <c:ptCount val="8"/>
                <c:pt idx="0">
                  <c:v>0.28999999999999998</c:v>
                </c:pt>
                <c:pt idx="1">
                  <c:v>0.27</c:v>
                </c:pt>
                <c:pt idx="2">
                  <c:v>0.19</c:v>
                </c:pt>
                <c:pt idx="3">
                  <c:v>0.24</c:v>
                </c:pt>
                <c:pt idx="4">
                  <c:v>0.3</c:v>
                </c:pt>
                <c:pt idx="5">
                  <c:v>0.25</c:v>
                </c:pt>
                <c:pt idx="6">
                  <c:v>0.2</c:v>
                </c:pt>
                <c:pt idx="7">
                  <c:v>0.28999999999999998</c:v>
                </c:pt>
              </c:numCache>
            </c:numRef>
          </c:val>
          <c:extLst>
            <c:ext xmlns:c16="http://schemas.microsoft.com/office/drawing/2014/chart" uri="{C3380CC4-5D6E-409C-BE32-E72D297353CC}">
              <c16:uniqueId val="{00000006-BE78-41D6-BB8B-4FB695B9266D}"/>
            </c:ext>
          </c:extLst>
        </c:ser>
        <c:ser>
          <c:idx val="10"/>
          <c:order val="13"/>
          <c:tx>
            <c:strRef>
              <c:f>'Q13'!$Q$20</c:f>
              <c:strCache>
                <c:ptCount val="1"/>
                <c:pt idx="0">
                  <c:v>30歳代（100名）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'Q13'!$C$21:$C$28</c:f>
              <c:strCache>
                <c:ptCount val="8"/>
                <c:pt idx="0">
                  <c:v>悪質商法などの手口とトラブルへの対処方法</c:v>
                </c:pt>
                <c:pt idx="1">
                  <c:v>インターネットトラブル（通信販売関連・ゲーム等サービスの利用による課金など）に関する事</c:v>
                </c:pt>
                <c:pt idx="2">
                  <c:v>消費生活に関する相談窓口の役割や利用方法</c:v>
                </c:pt>
                <c:pt idx="3">
                  <c:v>消費生活に関わりの深い法律、制度</c:v>
                </c:pt>
                <c:pt idx="4">
                  <c:v>商品・サービスの安全性やリコール情報</c:v>
                </c:pt>
                <c:pt idx="5">
                  <c:v>食品の安全性や食品表示制度</c:v>
                </c:pt>
                <c:pt idx="6">
                  <c:v>エシカル消費、環境に配慮した商品等の情報や省エネなどの実践方法、食品ロスの削減に関することなど</c:v>
                </c:pt>
                <c:pt idx="7">
                  <c:v>特にない</c:v>
                </c:pt>
              </c:strCache>
            </c:strRef>
          </c:cat>
          <c:val>
            <c:numRef>
              <c:f>'Q13'!$Q$21:$Q$28</c:f>
              <c:numCache>
                <c:formatCode>0.0%</c:formatCode>
                <c:ptCount val="8"/>
                <c:pt idx="0">
                  <c:v>0.31</c:v>
                </c:pt>
                <c:pt idx="1">
                  <c:v>0.36</c:v>
                </c:pt>
                <c:pt idx="2">
                  <c:v>0.27</c:v>
                </c:pt>
                <c:pt idx="3">
                  <c:v>0.26</c:v>
                </c:pt>
                <c:pt idx="4">
                  <c:v>0.2</c:v>
                </c:pt>
                <c:pt idx="5">
                  <c:v>0.15</c:v>
                </c:pt>
                <c:pt idx="6">
                  <c:v>0.12</c:v>
                </c:pt>
                <c:pt idx="7">
                  <c:v>0.34</c:v>
                </c:pt>
              </c:numCache>
            </c:numRef>
          </c:val>
          <c:extLst>
            <c:ext xmlns:c16="http://schemas.microsoft.com/office/drawing/2014/chart" uri="{C3380CC4-5D6E-409C-BE32-E72D297353CC}">
              <c16:uniqueId val="{0000000A-BE78-41D6-BB8B-4FB695B9266D}"/>
            </c:ext>
          </c:extLst>
        </c:ser>
        <c:ser>
          <c:idx val="16"/>
          <c:order val="17"/>
          <c:tx>
            <c:strRef>
              <c:f>'Q13'!$U$20</c:f>
              <c:strCache>
                <c:ptCount val="1"/>
                <c:pt idx="0">
                  <c:v>40歳代（100名）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'Q13'!$C$21:$C$28</c:f>
              <c:strCache>
                <c:ptCount val="8"/>
                <c:pt idx="0">
                  <c:v>悪質商法などの手口とトラブルへの対処方法</c:v>
                </c:pt>
                <c:pt idx="1">
                  <c:v>インターネットトラブル（通信販売関連・ゲーム等サービスの利用による課金など）に関する事</c:v>
                </c:pt>
                <c:pt idx="2">
                  <c:v>消費生活に関する相談窓口の役割や利用方法</c:v>
                </c:pt>
                <c:pt idx="3">
                  <c:v>消費生活に関わりの深い法律、制度</c:v>
                </c:pt>
                <c:pt idx="4">
                  <c:v>商品・サービスの安全性やリコール情報</c:v>
                </c:pt>
                <c:pt idx="5">
                  <c:v>食品の安全性や食品表示制度</c:v>
                </c:pt>
                <c:pt idx="6">
                  <c:v>エシカル消費、環境に配慮した商品等の情報や省エネなどの実践方法、食品ロスの削減に関することなど</c:v>
                </c:pt>
                <c:pt idx="7">
                  <c:v>特にない</c:v>
                </c:pt>
              </c:strCache>
            </c:strRef>
          </c:cat>
          <c:val>
            <c:numRef>
              <c:f>'Q13'!$U$21:$U$28</c:f>
              <c:numCache>
                <c:formatCode>0.0%</c:formatCode>
                <c:ptCount val="8"/>
                <c:pt idx="0">
                  <c:v>0.39</c:v>
                </c:pt>
                <c:pt idx="1">
                  <c:v>0.36</c:v>
                </c:pt>
                <c:pt idx="2">
                  <c:v>0.34</c:v>
                </c:pt>
                <c:pt idx="3">
                  <c:v>0.21</c:v>
                </c:pt>
                <c:pt idx="4">
                  <c:v>0.22</c:v>
                </c:pt>
                <c:pt idx="5">
                  <c:v>0.18</c:v>
                </c:pt>
                <c:pt idx="6">
                  <c:v>0.1</c:v>
                </c:pt>
                <c:pt idx="7">
                  <c:v>0.36</c:v>
                </c:pt>
              </c:numCache>
            </c:numRef>
          </c:val>
          <c:extLst>
            <c:ext xmlns:c16="http://schemas.microsoft.com/office/drawing/2014/chart" uri="{C3380CC4-5D6E-409C-BE32-E72D297353CC}">
              <c16:uniqueId val="{0000000E-BE78-41D6-BB8B-4FB695B9266D}"/>
            </c:ext>
          </c:extLst>
        </c:ser>
        <c:ser>
          <c:idx val="21"/>
          <c:order val="21"/>
          <c:tx>
            <c:strRef>
              <c:f>'Q13'!$Y$20</c:f>
              <c:strCache>
                <c:ptCount val="1"/>
                <c:pt idx="0">
                  <c:v>50歳代（100名）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'Q13'!$C$21:$C$28</c:f>
              <c:strCache>
                <c:ptCount val="8"/>
                <c:pt idx="0">
                  <c:v>悪質商法などの手口とトラブルへの対処方法</c:v>
                </c:pt>
                <c:pt idx="1">
                  <c:v>インターネットトラブル（通信販売関連・ゲーム等サービスの利用による課金など）に関する事</c:v>
                </c:pt>
                <c:pt idx="2">
                  <c:v>消費生活に関する相談窓口の役割や利用方法</c:v>
                </c:pt>
                <c:pt idx="3">
                  <c:v>消費生活に関わりの深い法律、制度</c:v>
                </c:pt>
                <c:pt idx="4">
                  <c:v>商品・サービスの安全性やリコール情報</c:v>
                </c:pt>
                <c:pt idx="5">
                  <c:v>食品の安全性や食品表示制度</c:v>
                </c:pt>
                <c:pt idx="6">
                  <c:v>エシカル消費、環境に配慮した商品等の情報や省エネなどの実践方法、食品ロスの削減に関することなど</c:v>
                </c:pt>
                <c:pt idx="7">
                  <c:v>特にない</c:v>
                </c:pt>
              </c:strCache>
            </c:strRef>
          </c:cat>
          <c:val>
            <c:numRef>
              <c:f>'Q13'!$Y$21:$Y$28</c:f>
              <c:numCache>
                <c:formatCode>0.0%</c:formatCode>
                <c:ptCount val="8"/>
                <c:pt idx="0">
                  <c:v>0.48</c:v>
                </c:pt>
                <c:pt idx="1">
                  <c:v>0.38</c:v>
                </c:pt>
                <c:pt idx="2">
                  <c:v>0.37</c:v>
                </c:pt>
                <c:pt idx="3">
                  <c:v>0.27</c:v>
                </c:pt>
                <c:pt idx="4">
                  <c:v>0.22</c:v>
                </c:pt>
                <c:pt idx="5">
                  <c:v>0.23</c:v>
                </c:pt>
                <c:pt idx="6">
                  <c:v>0.14000000000000001</c:v>
                </c:pt>
                <c:pt idx="7">
                  <c:v>0.23</c:v>
                </c:pt>
              </c:numCache>
            </c:numRef>
          </c:val>
          <c:extLst>
            <c:ext xmlns:c16="http://schemas.microsoft.com/office/drawing/2014/chart" uri="{C3380CC4-5D6E-409C-BE32-E72D297353CC}">
              <c16:uniqueId val="{00000012-BE78-41D6-BB8B-4FB695B9266D}"/>
            </c:ext>
          </c:extLst>
        </c:ser>
        <c:ser>
          <c:idx val="25"/>
          <c:order val="25"/>
          <c:tx>
            <c:strRef>
              <c:f>'Q13'!$AC$20</c:f>
              <c:strCache>
                <c:ptCount val="1"/>
                <c:pt idx="0">
                  <c:v>60歳以上（100名）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'Q13'!$C$21:$C$28</c:f>
              <c:strCache>
                <c:ptCount val="8"/>
                <c:pt idx="0">
                  <c:v>悪質商法などの手口とトラブルへの対処方法</c:v>
                </c:pt>
                <c:pt idx="1">
                  <c:v>インターネットトラブル（通信販売関連・ゲーム等サービスの利用による課金など）に関する事</c:v>
                </c:pt>
                <c:pt idx="2">
                  <c:v>消費生活に関する相談窓口の役割や利用方法</c:v>
                </c:pt>
                <c:pt idx="3">
                  <c:v>消費生活に関わりの深い法律、制度</c:v>
                </c:pt>
                <c:pt idx="4">
                  <c:v>商品・サービスの安全性やリコール情報</c:v>
                </c:pt>
                <c:pt idx="5">
                  <c:v>食品の安全性や食品表示制度</c:v>
                </c:pt>
                <c:pt idx="6">
                  <c:v>エシカル消費、環境に配慮した商品等の情報や省エネなどの実践方法、食品ロスの削減に関することなど</c:v>
                </c:pt>
                <c:pt idx="7">
                  <c:v>特にない</c:v>
                </c:pt>
              </c:strCache>
            </c:strRef>
          </c:cat>
          <c:val>
            <c:numRef>
              <c:f>'Q13'!$AC$21:$AC$28</c:f>
              <c:numCache>
                <c:formatCode>0.0%</c:formatCode>
                <c:ptCount val="8"/>
                <c:pt idx="0">
                  <c:v>0.42</c:v>
                </c:pt>
                <c:pt idx="1">
                  <c:v>0.31</c:v>
                </c:pt>
                <c:pt idx="2">
                  <c:v>0.34</c:v>
                </c:pt>
                <c:pt idx="3">
                  <c:v>0.28999999999999998</c:v>
                </c:pt>
                <c:pt idx="4">
                  <c:v>0.24</c:v>
                </c:pt>
                <c:pt idx="5">
                  <c:v>0.19</c:v>
                </c:pt>
                <c:pt idx="6">
                  <c:v>0.16</c:v>
                </c:pt>
                <c:pt idx="7">
                  <c:v>0.25</c:v>
                </c:pt>
              </c:numCache>
            </c:numRef>
          </c:val>
          <c:extLst>
            <c:ext xmlns:c16="http://schemas.microsoft.com/office/drawing/2014/chart" uri="{C3380CC4-5D6E-409C-BE32-E72D297353CC}">
              <c16:uniqueId val="{00000016-BE78-41D6-BB8B-4FB695B9266D}"/>
            </c:ext>
          </c:extLst>
        </c:ser>
        <c:dLbls>
          <c:showLegendKey val="0"/>
          <c:showVal val="1"/>
          <c:showCatName val="0"/>
          <c:showSerName val="0"/>
          <c:showPercent val="0"/>
          <c:showBubbleSize val="0"/>
        </c:dLbls>
        <c:gapWidth val="75"/>
        <c:shape val="box"/>
        <c:axId val="471471312"/>
        <c:axId val="471472096"/>
        <c:axId val="0"/>
        <c:extLst>
          <c:ext xmlns:c15="http://schemas.microsoft.com/office/drawing/2012/chart" uri="{02D57815-91ED-43cb-92C2-25804820EDAC}">
            <c15:filteredBarSeries>
              <c15:ser>
                <c:idx val="0"/>
                <c:order val="0"/>
                <c:tx>
                  <c:strRef>
                    <c:extLst>
                      <c:ext uri="{02D57815-91ED-43cb-92C2-25804820EDAC}">
                        <c15:formulaRef>
                          <c15:sqref>'Q13'!$D$20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'Q13'!$C$21:$C$28</c15:sqref>
                        </c15:formulaRef>
                      </c:ext>
                    </c:extLst>
                    <c:strCache>
                      <c:ptCount val="8"/>
                      <c:pt idx="0">
                        <c:v>悪質商法などの手口とトラブルへの対処方法</c:v>
                      </c:pt>
                      <c:pt idx="1">
                        <c:v>インターネットトラブル（通信販売関連・ゲーム等サービスの利用による課金など）に関する事</c:v>
                      </c:pt>
                      <c:pt idx="2">
                        <c:v>消費生活に関する相談窓口の役割や利用方法</c:v>
                      </c:pt>
                      <c:pt idx="3">
                        <c:v>消費生活に関わりの深い法律、制度</c:v>
                      </c:pt>
                      <c:pt idx="4">
                        <c:v>商品・サービスの安全性やリコール情報</c:v>
                      </c:pt>
                      <c:pt idx="5">
                        <c:v>食品の安全性や食品表示制度</c:v>
                      </c:pt>
                      <c:pt idx="6">
                        <c:v>エシカル消費、環境に配慮した商品等の情報や省エネなどの実践方法、食品ロスの削減に関することなど</c:v>
                      </c:pt>
                      <c:pt idx="7">
                        <c:v>特にない</c:v>
                      </c:pt>
                    </c:strCache>
                  </c:strRef>
                </c:cat>
                <c:val>
                  <c:numRef>
                    <c:extLst>
                      <c:ext uri="{02D57815-91ED-43cb-92C2-25804820EDAC}">
                        <c15:formulaRef>
                          <c15:sqref>'Q13'!$D$21:$D$28</c15:sqref>
                        </c15:formulaRef>
                      </c:ext>
                    </c:extLst>
                    <c:numCache>
                      <c:formatCode>General</c:formatCode>
                      <c:ptCount val="8"/>
                    </c:numCache>
                  </c:numRef>
                </c:val>
                <c:extLst>
                  <c:ext xmlns:c16="http://schemas.microsoft.com/office/drawing/2014/chart" uri="{C3380CC4-5D6E-409C-BE32-E72D297353CC}">
                    <c16:uniqueId val="{00000004-1F30-4592-8530-43657B0DAF9B}"/>
                  </c:ext>
                </c:extLst>
              </c15:ser>
            </c15:filteredBarSeries>
            <c15:filteredBarSeries>
              <c15:ser>
                <c:idx val="15"/>
                <c:order val="1"/>
                <c:tx>
                  <c:strRef>
                    <c:extLst xmlns:c15="http://schemas.microsoft.com/office/drawing/2012/chart">
                      <c:ext xmlns:c15="http://schemas.microsoft.com/office/drawing/2012/chart" uri="{02D57815-91ED-43cb-92C2-25804820EDAC}">
                        <c15:formulaRef>
                          <c15:sqref>'Q13'!$E$20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'Q13'!$C$21:$C$28</c15:sqref>
                        </c15:formulaRef>
                      </c:ext>
                    </c:extLst>
                    <c:strCache>
                      <c:ptCount val="8"/>
                      <c:pt idx="0">
                        <c:v>悪質商法などの手口とトラブルへの対処方法</c:v>
                      </c:pt>
                      <c:pt idx="1">
                        <c:v>インターネットトラブル（通信販売関連・ゲーム等サービスの利用による課金など）に関する事</c:v>
                      </c:pt>
                      <c:pt idx="2">
                        <c:v>消費生活に関する相談窓口の役割や利用方法</c:v>
                      </c:pt>
                      <c:pt idx="3">
                        <c:v>消費生活に関わりの深い法律、制度</c:v>
                      </c:pt>
                      <c:pt idx="4">
                        <c:v>商品・サービスの安全性やリコール情報</c:v>
                      </c:pt>
                      <c:pt idx="5">
                        <c:v>食品の安全性や食品表示制度</c:v>
                      </c:pt>
                      <c:pt idx="6">
                        <c:v>エシカル消費、環境に配慮した商品等の情報や省エネなどの実践方法、食品ロスの削減に関することなど</c:v>
                      </c:pt>
                      <c:pt idx="7">
                        <c:v>特にない</c:v>
                      </c:pt>
                    </c:strCache>
                  </c:strRef>
                </c:cat>
                <c:val>
                  <c:numRef>
                    <c:extLst xmlns:c15="http://schemas.microsoft.com/office/drawing/2012/chart">
                      <c:ext xmlns:c15="http://schemas.microsoft.com/office/drawing/2012/chart" uri="{02D57815-91ED-43cb-92C2-25804820EDAC}">
                        <c15:formulaRef>
                          <c15:sqref>'Q13'!$E$21:$E$28</c15:sqref>
                        </c15:formulaRef>
                      </c:ext>
                    </c:extLst>
                    <c:numCache>
                      <c:formatCode>General</c:formatCode>
                      <c:ptCount val="8"/>
                    </c:numCache>
                  </c:numRef>
                </c:val>
                <c:extLst xmlns:c15="http://schemas.microsoft.com/office/drawing/2012/chart">
                  <c:ext xmlns:c16="http://schemas.microsoft.com/office/drawing/2014/chart" uri="{C3380CC4-5D6E-409C-BE32-E72D297353CC}">
                    <c16:uniqueId val="{0000000A-1F30-4592-8530-43657B0DAF9B}"/>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'Q13'!$F$20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'Q13'!$C$21:$C$28</c15:sqref>
                        </c15:formulaRef>
                      </c:ext>
                    </c:extLst>
                    <c:strCache>
                      <c:ptCount val="8"/>
                      <c:pt idx="0">
                        <c:v>悪質商法などの手口とトラブルへの対処方法</c:v>
                      </c:pt>
                      <c:pt idx="1">
                        <c:v>インターネットトラブル（通信販売関連・ゲーム等サービスの利用による課金など）に関する事</c:v>
                      </c:pt>
                      <c:pt idx="2">
                        <c:v>消費生活に関する相談窓口の役割や利用方法</c:v>
                      </c:pt>
                      <c:pt idx="3">
                        <c:v>消費生活に関わりの深い法律、制度</c:v>
                      </c:pt>
                      <c:pt idx="4">
                        <c:v>商品・サービスの安全性やリコール情報</c:v>
                      </c:pt>
                      <c:pt idx="5">
                        <c:v>食品の安全性や食品表示制度</c:v>
                      </c:pt>
                      <c:pt idx="6">
                        <c:v>エシカル消費、環境に配慮した商品等の情報や省エネなどの実践方法、食品ロスの削減に関することなど</c:v>
                      </c:pt>
                      <c:pt idx="7">
                        <c:v>特にない</c:v>
                      </c:pt>
                    </c:strCache>
                  </c:strRef>
                </c:cat>
                <c:val>
                  <c:numRef>
                    <c:extLst xmlns:c15="http://schemas.microsoft.com/office/drawing/2012/chart">
                      <c:ext xmlns:c15="http://schemas.microsoft.com/office/drawing/2012/chart" uri="{02D57815-91ED-43cb-92C2-25804820EDAC}">
                        <c15:formulaRef>
                          <c15:sqref>'Q13'!$F$21:$F$28</c15:sqref>
                        </c15:formulaRef>
                      </c:ext>
                    </c:extLst>
                    <c:numCache>
                      <c:formatCode>General</c:formatCode>
                      <c:ptCount val="8"/>
                    </c:numCache>
                  </c:numRef>
                </c:val>
                <c:extLst xmlns:c15="http://schemas.microsoft.com/office/drawing/2012/chart">
                  <c:ext xmlns:c16="http://schemas.microsoft.com/office/drawing/2014/chart" uri="{C3380CC4-5D6E-409C-BE32-E72D297353CC}">
                    <c16:uniqueId val="{0000000F-1F30-4592-8530-43657B0DAF9B}"/>
                  </c:ext>
                </c:extLst>
              </c15:ser>
            </c15:filteredBarSeries>
            <c15:filteredBarSeries>
              <c15:ser>
                <c:idx val="8"/>
                <c:order val="3"/>
                <c:tx>
                  <c:strRef>
                    <c:extLst xmlns:c15="http://schemas.microsoft.com/office/drawing/2012/chart">
                      <c:ext xmlns:c15="http://schemas.microsoft.com/office/drawing/2012/chart" uri="{02D57815-91ED-43cb-92C2-25804820EDAC}">
                        <c15:formulaRef>
                          <c15:sqref>'Q13'!$G$20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'Q13'!$C$21:$C$28</c15:sqref>
                        </c15:formulaRef>
                      </c:ext>
                    </c:extLst>
                    <c:strCache>
                      <c:ptCount val="8"/>
                      <c:pt idx="0">
                        <c:v>悪質商法などの手口とトラブルへの対処方法</c:v>
                      </c:pt>
                      <c:pt idx="1">
                        <c:v>インターネットトラブル（通信販売関連・ゲーム等サービスの利用による課金など）に関する事</c:v>
                      </c:pt>
                      <c:pt idx="2">
                        <c:v>消費生活に関する相談窓口の役割や利用方法</c:v>
                      </c:pt>
                      <c:pt idx="3">
                        <c:v>消費生活に関わりの深い法律、制度</c:v>
                      </c:pt>
                      <c:pt idx="4">
                        <c:v>商品・サービスの安全性やリコール情報</c:v>
                      </c:pt>
                      <c:pt idx="5">
                        <c:v>食品の安全性や食品表示制度</c:v>
                      </c:pt>
                      <c:pt idx="6">
                        <c:v>エシカル消費、環境に配慮した商品等の情報や省エネなどの実践方法、食品ロスの削減に関することなど</c:v>
                      </c:pt>
                      <c:pt idx="7">
                        <c:v>特にない</c:v>
                      </c:pt>
                    </c:strCache>
                  </c:strRef>
                </c:cat>
                <c:val>
                  <c:numRef>
                    <c:extLst xmlns:c15="http://schemas.microsoft.com/office/drawing/2012/chart">
                      <c:ext xmlns:c15="http://schemas.microsoft.com/office/drawing/2012/chart" uri="{02D57815-91ED-43cb-92C2-25804820EDAC}">
                        <c15:formulaRef>
                          <c15:sqref>'Q13'!$G$21:$G$28</c15:sqref>
                        </c15:formulaRef>
                      </c:ext>
                    </c:extLst>
                    <c:numCache>
                      <c:formatCode>General</c:formatCode>
                      <c:ptCount val="8"/>
                    </c:numCache>
                  </c:numRef>
                </c:val>
                <c:extLst xmlns:c15="http://schemas.microsoft.com/office/drawing/2012/chart">
                  <c:ext xmlns:c16="http://schemas.microsoft.com/office/drawing/2014/chart" uri="{C3380CC4-5D6E-409C-BE32-E72D297353CC}">
                    <c16:uniqueId val="{00000013-1F30-4592-8530-43657B0DAF9B}"/>
                  </c:ext>
                </c:extLst>
              </c15:ser>
            </c15:filteredBarSeries>
            <c15:filteredBarSeries>
              <c15:ser>
                <c:idx val="14"/>
                <c:order val="4"/>
                <c:tx>
                  <c:strRef>
                    <c:extLst xmlns:c15="http://schemas.microsoft.com/office/drawing/2012/chart">
                      <c:ext xmlns:c15="http://schemas.microsoft.com/office/drawing/2012/chart" uri="{02D57815-91ED-43cb-92C2-25804820EDAC}">
                        <c15:formulaRef>
                          <c15:sqref>'Q13'!$H$20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'Q13'!$C$21:$C$28</c15:sqref>
                        </c15:formulaRef>
                      </c:ext>
                    </c:extLst>
                    <c:strCache>
                      <c:ptCount val="8"/>
                      <c:pt idx="0">
                        <c:v>悪質商法などの手口とトラブルへの対処方法</c:v>
                      </c:pt>
                      <c:pt idx="1">
                        <c:v>インターネットトラブル（通信販売関連・ゲーム等サービスの利用による課金など）に関する事</c:v>
                      </c:pt>
                      <c:pt idx="2">
                        <c:v>消費生活に関する相談窓口の役割や利用方法</c:v>
                      </c:pt>
                      <c:pt idx="3">
                        <c:v>消費生活に関わりの深い法律、制度</c:v>
                      </c:pt>
                      <c:pt idx="4">
                        <c:v>商品・サービスの安全性やリコール情報</c:v>
                      </c:pt>
                      <c:pt idx="5">
                        <c:v>食品の安全性や食品表示制度</c:v>
                      </c:pt>
                      <c:pt idx="6">
                        <c:v>エシカル消費、環境に配慮した商品等の情報や省エネなどの実践方法、食品ロスの削減に関することなど</c:v>
                      </c:pt>
                      <c:pt idx="7">
                        <c:v>特にない</c:v>
                      </c:pt>
                    </c:strCache>
                  </c:strRef>
                </c:cat>
                <c:val>
                  <c:numRef>
                    <c:extLst xmlns:c15="http://schemas.microsoft.com/office/drawing/2012/chart">
                      <c:ext xmlns:c15="http://schemas.microsoft.com/office/drawing/2012/chart" uri="{02D57815-91ED-43cb-92C2-25804820EDAC}">
                        <c15:formulaRef>
                          <c15:sqref>'Q13'!$H$21:$H$28</c15:sqref>
                        </c15:formulaRef>
                      </c:ext>
                    </c:extLst>
                    <c:numCache>
                      <c:formatCode>General</c:formatCode>
                      <c:ptCount val="8"/>
                    </c:numCache>
                  </c:numRef>
                </c:val>
                <c:extLst xmlns:c15="http://schemas.microsoft.com/office/drawing/2012/chart">
                  <c:ext xmlns:c16="http://schemas.microsoft.com/office/drawing/2014/chart" uri="{C3380CC4-5D6E-409C-BE32-E72D297353CC}">
                    <c16:uniqueId val="{0000001A-1F30-4592-8530-43657B0DAF9B}"/>
                  </c:ext>
                </c:extLst>
              </c15:ser>
            </c15:filteredBarSeries>
            <c15:filteredBarSeries>
              <c15:ser>
                <c:idx val="20"/>
                <c:order val="5"/>
                <c:tx>
                  <c:strRef>
                    <c:extLst xmlns:c15="http://schemas.microsoft.com/office/drawing/2012/chart">
                      <c:ext xmlns:c15="http://schemas.microsoft.com/office/drawing/2012/chart" uri="{02D57815-91ED-43cb-92C2-25804820EDAC}">
                        <c15:formulaRef>
                          <c15:sqref>'Q13'!$I$20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'Q13'!$C$21:$C$28</c15:sqref>
                        </c15:formulaRef>
                      </c:ext>
                    </c:extLst>
                    <c:strCache>
                      <c:ptCount val="8"/>
                      <c:pt idx="0">
                        <c:v>悪質商法などの手口とトラブルへの対処方法</c:v>
                      </c:pt>
                      <c:pt idx="1">
                        <c:v>インターネットトラブル（通信販売関連・ゲーム等サービスの利用による課金など）に関する事</c:v>
                      </c:pt>
                      <c:pt idx="2">
                        <c:v>消費生活に関する相談窓口の役割や利用方法</c:v>
                      </c:pt>
                      <c:pt idx="3">
                        <c:v>消費生活に関わりの深い法律、制度</c:v>
                      </c:pt>
                      <c:pt idx="4">
                        <c:v>商品・サービスの安全性やリコール情報</c:v>
                      </c:pt>
                      <c:pt idx="5">
                        <c:v>食品の安全性や食品表示制度</c:v>
                      </c:pt>
                      <c:pt idx="6">
                        <c:v>エシカル消費、環境に配慮した商品等の情報や省エネなどの実践方法、食品ロスの削減に関することなど</c:v>
                      </c:pt>
                      <c:pt idx="7">
                        <c:v>特にない</c:v>
                      </c:pt>
                    </c:strCache>
                  </c:strRef>
                </c:cat>
                <c:val>
                  <c:numRef>
                    <c:extLst xmlns:c15="http://schemas.microsoft.com/office/drawing/2012/chart">
                      <c:ext xmlns:c15="http://schemas.microsoft.com/office/drawing/2012/chart" uri="{02D57815-91ED-43cb-92C2-25804820EDAC}">
                        <c15:formulaRef>
                          <c15:sqref>'Q13'!$I$21:$I$28</c15:sqref>
                        </c15:formulaRef>
                      </c:ext>
                    </c:extLst>
                    <c:numCache>
                      <c:formatCode>General</c:formatCode>
                      <c:ptCount val="8"/>
                    </c:numCache>
                  </c:numRef>
                </c:val>
                <c:extLst xmlns:c15="http://schemas.microsoft.com/office/drawing/2012/chart">
                  <c:ext xmlns:c16="http://schemas.microsoft.com/office/drawing/2014/chart" uri="{C3380CC4-5D6E-409C-BE32-E72D297353CC}">
                    <c16:uniqueId val="{0000001D-1F30-4592-8530-43657B0DAF9B}"/>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'Q13'!$J$20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'Q13'!$C$21:$C$28</c15:sqref>
                        </c15:formulaRef>
                      </c:ext>
                    </c:extLst>
                    <c:strCache>
                      <c:ptCount val="8"/>
                      <c:pt idx="0">
                        <c:v>悪質商法などの手口とトラブルへの対処方法</c:v>
                      </c:pt>
                      <c:pt idx="1">
                        <c:v>インターネットトラブル（通信販売関連・ゲーム等サービスの利用による課金など）に関する事</c:v>
                      </c:pt>
                      <c:pt idx="2">
                        <c:v>消費生活に関する相談窓口の役割や利用方法</c:v>
                      </c:pt>
                      <c:pt idx="3">
                        <c:v>消費生活に関わりの深い法律、制度</c:v>
                      </c:pt>
                      <c:pt idx="4">
                        <c:v>商品・サービスの安全性やリコール情報</c:v>
                      </c:pt>
                      <c:pt idx="5">
                        <c:v>食品の安全性や食品表示制度</c:v>
                      </c:pt>
                      <c:pt idx="6">
                        <c:v>エシカル消費、環境に配慮した商品等の情報や省エネなどの実践方法、食品ロスの削減に関することなど</c:v>
                      </c:pt>
                      <c:pt idx="7">
                        <c:v>特にない</c:v>
                      </c:pt>
                    </c:strCache>
                  </c:strRef>
                </c:cat>
                <c:val>
                  <c:numRef>
                    <c:extLst xmlns:c15="http://schemas.microsoft.com/office/drawing/2012/chart">
                      <c:ext xmlns:c15="http://schemas.microsoft.com/office/drawing/2012/chart" uri="{02D57815-91ED-43cb-92C2-25804820EDAC}">
                        <c15:formulaRef>
                          <c15:sqref>'Q13'!$J$21:$J$28</c15:sqref>
                        </c15:formulaRef>
                      </c:ext>
                    </c:extLst>
                    <c:numCache>
                      <c:formatCode>General</c:formatCode>
                      <c:ptCount val="8"/>
                    </c:numCache>
                  </c:numRef>
                </c:val>
                <c:extLst xmlns:c15="http://schemas.microsoft.com/office/drawing/2012/chart">
                  <c:ext xmlns:c16="http://schemas.microsoft.com/office/drawing/2014/chart" uri="{C3380CC4-5D6E-409C-BE32-E72D297353CC}">
                    <c16:uniqueId val="{00000003-BE78-41D6-BB8B-4FB695B9266D}"/>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'Q13'!$K$20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'Q13'!$C$21:$C$28</c15:sqref>
                        </c15:formulaRef>
                      </c:ext>
                    </c:extLst>
                    <c:strCache>
                      <c:ptCount val="8"/>
                      <c:pt idx="0">
                        <c:v>悪質商法などの手口とトラブルへの対処方法</c:v>
                      </c:pt>
                      <c:pt idx="1">
                        <c:v>インターネットトラブル（通信販売関連・ゲーム等サービスの利用による課金など）に関する事</c:v>
                      </c:pt>
                      <c:pt idx="2">
                        <c:v>消費生活に関する相談窓口の役割や利用方法</c:v>
                      </c:pt>
                      <c:pt idx="3">
                        <c:v>消費生活に関わりの深い法律、制度</c:v>
                      </c:pt>
                      <c:pt idx="4">
                        <c:v>商品・サービスの安全性やリコール情報</c:v>
                      </c:pt>
                      <c:pt idx="5">
                        <c:v>食品の安全性や食品表示制度</c:v>
                      </c:pt>
                      <c:pt idx="6">
                        <c:v>エシカル消費、環境に配慮した商品等の情報や省エネなどの実践方法、食品ロスの削減に関することなど</c:v>
                      </c:pt>
                      <c:pt idx="7">
                        <c:v>特にない</c:v>
                      </c:pt>
                    </c:strCache>
                  </c:strRef>
                </c:cat>
                <c:val>
                  <c:numRef>
                    <c:extLst xmlns:c15="http://schemas.microsoft.com/office/drawing/2012/chart">
                      <c:ext xmlns:c15="http://schemas.microsoft.com/office/drawing/2012/chart" uri="{02D57815-91ED-43cb-92C2-25804820EDAC}">
                        <c15:formulaRef>
                          <c15:sqref>'Q13'!$K$21:$K$28</c15:sqref>
                        </c15:formulaRef>
                      </c:ext>
                    </c:extLst>
                    <c:numCache>
                      <c:formatCode>General</c:formatCode>
                      <c:ptCount val="8"/>
                    </c:numCache>
                  </c:numRef>
                </c:val>
                <c:extLst xmlns:c15="http://schemas.microsoft.com/office/drawing/2012/chart">
                  <c:ext xmlns:c16="http://schemas.microsoft.com/office/drawing/2014/chart" uri="{C3380CC4-5D6E-409C-BE32-E72D297353CC}">
                    <c16:uniqueId val="{00000004-BE78-41D6-BB8B-4FB695B9266D}"/>
                  </c:ext>
                </c:extLst>
              </c15:ser>
            </c15:filteredBarSeries>
            <c15:filteredBarSeries>
              <c15:ser>
                <c:idx val="4"/>
                <c:order val="8"/>
                <c:tx>
                  <c:strRef>
                    <c:extLst xmlns:c15="http://schemas.microsoft.com/office/drawing/2012/chart">
                      <c:ext xmlns:c15="http://schemas.microsoft.com/office/drawing/2012/chart" uri="{02D57815-91ED-43cb-92C2-25804820EDAC}">
                        <c15:formulaRef>
                          <c15:sqref>'Q13'!$L$20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'Q13'!$C$21:$C$28</c15:sqref>
                        </c15:formulaRef>
                      </c:ext>
                    </c:extLst>
                    <c:strCache>
                      <c:ptCount val="8"/>
                      <c:pt idx="0">
                        <c:v>悪質商法などの手口とトラブルへの対処方法</c:v>
                      </c:pt>
                      <c:pt idx="1">
                        <c:v>インターネットトラブル（通信販売関連・ゲーム等サービスの利用による課金など）に関する事</c:v>
                      </c:pt>
                      <c:pt idx="2">
                        <c:v>消費生活に関する相談窓口の役割や利用方法</c:v>
                      </c:pt>
                      <c:pt idx="3">
                        <c:v>消費生活に関わりの深い法律、制度</c:v>
                      </c:pt>
                      <c:pt idx="4">
                        <c:v>商品・サービスの安全性やリコール情報</c:v>
                      </c:pt>
                      <c:pt idx="5">
                        <c:v>食品の安全性や食品表示制度</c:v>
                      </c:pt>
                      <c:pt idx="6">
                        <c:v>エシカル消費、環境に配慮した商品等の情報や省エネなどの実践方法、食品ロスの削減に関することなど</c:v>
                      </c:pt>
                      <c:pt idx="7">
                        <c:v>特にない</c:v>
                      </c:pt>
                    </c:strCache>
                  </c:strRef>
                </c:cat>
                <c:val>
                  <c:numRef>
                    <c:extLst xmlns:c15="http://schemas.microsoft.com/office/drawing/2012/chart">
                      <c:ext xmlns:c15="http://schemas.microsoft.com/office/drawing/2012/chart" uri="{02D57815-91ED-43cb-92C2-25804820EDAC}">
                        <c15:formulaRef>
                          <c15:sqref>'Q13'!$L$21:$L$28</c15:sqref>
                        </c15:formulaRef>
                      </c:ext>
                    </c:extLst>
                    <c:numCache>
                      <c:formatCode>General</c:formatCode>
                      <c:ptCount val="8"/>
                    </c:numCache>
                  </c:numRef>
                </c:val>
                <c:extLst xmlns:c15="http://schemas.microsoft.com/office/drawing/2012/chart">
                  <c:ext xmlns:c16="http://schemas.microsoft.com/office/drawing/2014/chart" uri="{C3380CC4-5D6E-409C-BE32-E72D297353CC}">
                    <c16:uniqueId val="{00000005-BE78-41D6-BB8B-4FB695B9266D}"/>
                  </c:ext>
                </c:extLst>
              </c15:ser>
            </c15:filteredBarSeries>
            <c15:filteredBarSeries>
              <c15:ser>
                <c:idx val="6"/>
                <c:order val="10"/>
                <c:tx>
                  <c:strRef>
                    <c:extLst xmlns:c15="http://schemas.microsoft.com/office/drawing/2012/chart">
                      <c:ext xmlns:c15="http://schemas.microsoft.com/office/drawing/2012/chart" uri="{02D57815-91ED-43cb-92C2-25804820EDAC}">
                        <c15:formulaRef>
                          <c15:sqref>'Q13'!$N$20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'Q13'!$C$21:$C$28</c15:sqref>
                        </c15:formulaRef>
                      </c:ext>
                    </c:extLst>
                    <c:strCache>
                      <c:ptCount val="8"/>
                      <c:pt idx="0">
                        <c:v>悪質商法などの手口とトラブルへの対処方法</c:v>
                      </c:pt>
                      <c:pt idx="1">
                        <c:v>インターネットトラブル（通信販売関連・ゲーム等サービスの利用による課金など）に関する事</c:v>
                      </c:pt>
                      <c:pt idx="2">
                        <c:v>消費生活に関する相談窓口の役割や利用方法</c:v>
                      </c:pt>
                      <c:pt idx="3">
                        <c:v>消費生活に関わりの深い法律、制度</c:v>
                      </c:pt>
                      <c:pt idx="4">
                        <c:v>商品・サービスの安全性やリコール情報</c:v>
                      </c:pt>
                      <c:pt idx="5">
                        <c:v>食品の安全性や食品表示制度</c:v>
                      </c:pt>
                      <c:pt idx="6">
                        <c:v>エシカル消費、環境に配慮した商品等の情報や省エネなどの実践方法、食品ロスの削減に関することなど</c:v>
                      </c:pt>
                      <c:pt idx="7">
                        <c:v>特にない</c:v>
                      </c:pt>
                    </c:strCache>
                  </c:strRef>
                </c:cat>
                <c:val>
                  <c:numRef>
                    <c:extLst xmlns:c15="http://schemas.microsoft.com/office/drawing/2012/chart">
                      <c:ext xmlns:c15="http://schemas.microsoft.com/office/drawing/2012/chart" uri="{02D57815-91ED-43cb-92C2-25804820EDAC}">
                        <c15:formulaRef>
                          <c15:sqref>'Q13'!$N$21:$N$28</c15:sqref>
                        </c15:formulaRef>
                      </c:ext>
                    </c:extLst>
                    <c:numCache>
                      <c:formatCode>0.0%</c:formatCode>
                      <c:ptCount val="8"/>
                    </c:numCache>
                  </c:numRef>
                </c:val>
                <c:extLst xmlns:c15="http://schemas.microsoft.com/office/drawing/2012/chart">
                  <c:ext xmlns:c16="http://schemas.microsoft.com/office/drawing/2014/chart" uri="{C3380CC4-5D6E-409C-BE32-E72D297353CC}">
                    <c16:uniqueId val="{00000007-BE78-41D6-BB8B-4FB695B9266D}"/>
                  </c:ext>
                </c:extLst>
              </c15:ser>
            </c15:filteredBarSeries>
            <c15:filteredBarSeries>
              <c15:ser>
                <c:idx val="7"/>
                <c:order val="11"/>
                <c:tx>
                  <c:strRef>
                    <c:extLst xmlns:c15="http://schemas.microsoft.com/office/drawing/2012/chart">
                      <c:ext xmlns:c15="http://schemas.microsoft.com/office/drawing/2012/chart" uri="{02D57815-91ED-43cb-92C2-25804820EDAC}">
                        <c15:formulaRef>
                          <c15:sqref>'Q13'!$O$20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'Q13'!$C$21:$C$28</c15:sqref>
                        </c15:formulaRef>
                      </c:ext>
                    </c:extLst>
                    <c:strCache>
                      <c:ptCount val="8"/>
                      <c:pt idx="0">
                        <c:v>悪質商法などの手口とトラブルへの対処方法</c:v>
                      </c:pt>
                      <c:pt idx="1">
                        <c:v>インターネットトラブル（通信販売関連・ゲーム等サービスの利用による課金など）に関する事</c:v>
                      </c:pt>
                      <c:pt idx="2">
                        <c:v>消費生活に関する相談窓口の役割や利用方法</c:v>
                      </c:pt>
                      <c:pt idx="3">
                        <c:v>消費生活に関わりの深い法律、制度</c:v>
                      </c:pt>
                      <c:pt idx="4">
                        <c:v>商品・サービスの安全性やリコール情報</c:v>
                      </c:pt>
                      <c:pt idx="5">
                        <c:v>食品の安全性や食品表示制度</c:v>
                      </c:pt>
                      <c:pt idx="6">
                        <c:v>エシカル消費、環境に配慮した商品等の情報や省エネなどの実践方法、食品ロスの削減に関することなど</c:v>
                      </c:pt>
                      <c:pt idx="7">
                        <c:v>特にない</c:v>
                      </c:pt>
                    </c:strCache>
                  </c:strRef>
                </c:cat>
                <c:val>
                  <c:numRef>
                    <c:extLst xmlns:c15="http://schemas.microsoft.com/office/drawing/2012/chart">
                      <c:ext xmlns:c15="http://schemas.microsoft.com/office/drawing/2012/chart" uri="{02D57815-91ED-43cb-92C2-25804820EDAC}">
                        <c15:formulaRef>
                          <c15:sqref>'Q13'!$O$21:$O$28</c15:sqref>
                        </c15:formulaRef>
                      </c:ext>
                    </c:extLst>
                    <c:numCache>
                      <c:formatCode>0.0%</c:formatCode>
                      <c:ptCount val="8"/>
                    </c:numCache>
                  </c:numRef>
                </c:val>
                <c:extLst xmlns:c15="http://schemas.microsoft.com/office/drawing/2012/chart">
                  <c:ext xmlns:c16="http://schemas.microsoft.com/office/drawing/2014/chart" uri="{C3380CC4-5D6E-409C-BE32-E72D297353CC}">
                    <c16:uniqueId val="{00000008-BE78-41D6-BB8B-4FB695B9266D}"/>
                  </c:ext>
                </c:extLst>
              </c15:ser>
            </c15:filteredBarSeries>
            <c15:filteredBarSeries>
              <c15:ser>
                <c:idx val="9"/>
                <c:order val="12"/>
                <c:tx>
                  <c:strRef>
                    <c:extLst xmlns:c15="http://schemas.microsoft.com/office/drawing/2012/chart">
                      <c:ext xmlns:c15="http://schemas.microsoft.com/office/drawing/2012/chart" uri="{02D57815-91ED-43cb-92C2-25804820EDAC}">
                        <c15:formulaRef>
                          <c15:sqref>'Q13'!$P$20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'Q13'!$C$21:$C$28</c15:sqref>
                        </c15:formulaRef>
                      </c:ext>
                    </c:extLst>
                    <c:strCache>
                      <c:ptCount val="8"/>
                      <c:pt idx="0">
                        <c:v>悪質商法などの手口とトラブルへの対処方法</c:v>
                      </c:pt>
                      <c:pt idx="1">
                        <c:v>インターネットトラブル（通信販売関連・ゲーム等サービスの利用による課金など）に関する事</c:v>
                      </c:pt>
                      <c:pt idx="2">
                        <c:v>消費生活に関する相談窓口の役割や利用方法</c:v>
                      </c:pt>
                      <c:pt idx="3">
                        <c:v>消費生活に関わりの深い法律、制度</c:v>
                      </c:pt>
                      <c:pt idx="4">
                        <c:v>商品・サービスの安全性やリコール情報</c:v>
                      </c:pt>
                      <c:pt idx="5">
                        <c:v>食品の安全性や食品表示制度</c:v>
                      </c:pt>
                      <c:pt idx="6">
                        <c:v>エシカル消費、環境に配慮した商品等の情報や省エネなどの実践方法、食品ロスの削減に関することなど</c:v>
                      </c:pt>
                      <c:pt idx="7">
                        <c:v>特にない</c:v>
                      </c:pt>
                    </c:strCache>
                  </c:strRef>
                </c:cat>
                <c:val>
                  <c:numRef>
                    <c:extLst xmlns:c15="http://schemas.microsoft.com/office/drawing/2012/chart">
                      <c:ext xmlns:c15="http://schemas.microsoft.com/office/drawing/2012/chart" uri="{02D57815-91ED-43cb-92C2-25804820EDAC}">
                        <c15:formulaRef>
                          <c15:sqref>'Q13'!$P$21:$P$28</c15:sqref>
                        </c15:formulaRef>
                      </c:ext>
                    </c:extLst>
                    <c:numCache>
                      <c:formatCode>0.0%</c:formatCode>
                      <c:ptCount val="8"/>
                    </c:numCache>
                  </c:numRef>
                </c:val>
                <c:extLst xmlns:c15="http://schemas.microsoft.com/office/drawing/2012/chart">
                  <c:ext xmlns:c16="http://schemas.microsoft.com/office/drawing/2014/chart" uri="{C3380CC4-5D6E-409C-BE32-E72D297353CC}">
                    <c16:uniqueId val="{00000009-BE78-41D6-BB8B-4FB695B9266D}"/>
                  </c:ext>
                </c:extLst>
              </c15:ser>
            </c15:filteredBarSeries>
            <c15:filteredBarSeries>
              <c15:ser>
                <c:idx val="11"/>
                <c:order val="14"/>
                <c:tx>
                  <c:strRef>
                    <c:extLst xmlns:c15="http://schemas.microsoft.com/office/drawing/2012/chart">
                      <c:ext xmlns:c15="http://schemas.microsoft.com/office/drawing/2012/chart" uri="{02D57815-91ED-43cb-92C2-25804820EDAC}">
                        <c15:formulaRef>
                          <c15:sqref>'Q13'!$R$20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'Q13'!$C$21:$C$28</c15:sqref>
                        </c15:formulaRef>
                      </c:ext>
                    </c:extLst>
                    <c:strCache>
                      <c:ptCount val="8"/>
                      <c:pt idx="0">
                        <c:v>悪質商法などの手口とトラブルへの対処方法</c:v>
                      </c:pt>
                      <c:pt idx="1">
                        <c:v>インターネットトラブル（通信販売関連・ゲーム等サービスの利用による課金など）に関する事</c:v>
                      </c:pt>
                      <c:pt idx="2">
                        <c:v>消費生活に関する相談窓口の役割や利用方法</c:v>
                      </c:pt>
                      <c:pt idx="3">
                        <c:v>消費生活に関わりの深い法律、制度</c:v>
                      </c:pt>
                      <c:pt idx="4">
                        <c:v>商品・サービスの安全性やリコール情報</c:v>
                      </c:pt>
                      <c:pt idx="5">
                        <c:v>食品の安全性や食品表示制度</c:v>
                      </c:pt>
                      <c:pt idx="6">
                        <c:v>エシカル消費、環境に配慮した商品等の情報や省エネなどの実践方法、食品ロスの削減に関することなど</c:v>
                      </c:pt>
                      <c:pt idx="7">
                        <c:v>特にない</c:v>
                      </c:pt>
                    </c:strCache>
                  </c:strRef>
                </c:cat>
                <c:val>
                  <c:numRef>
                    <c:extLst xmlns:c15="http://schemas.microsoft.com/office/drawing/2012/chart">
                      <c:ext xmlns:c15="http://schemas.microsoft.com/office/drawing/2012/chart" uri="{02D57815-91ED-43cb-92C2-25804820EDAC}">
                        <c15:formulaRef>
                          <c15:sqref>'Q13'!$R$21:$R$28</c15:sqref>
                        </c15:formulaRef>
                      </c:ext>
                    </c:extLst>
                    <c:numCache>
                      <c:formatCode>0.0%</c:formatCode>
                      <c:ptCount val="8"/>
                    </c:numCache>
                  </c:numRef>
                </c:val>
                <c:extLst xmlns:c15="http://schemas.microsoft.com/office/drawing/2012/chart">
                  <c:ext xmlns:c16="http://schemas.microsoft.com/office/drawing/2014/chart" uri="{C3380CC4-5D6E-409C-BE32-E72D297353CC}">
                    <c16:uniqueId val="{0000000B-BE78-41D6-BB8B-4FB695B9266D}"/>
                  </c:ext>
                </c:extLst>
              </c15:ser>
            </c15:filteredBarSeries>
            <c15:filteredBarSeries>
              <c15:ser>
                <c:idx val="12"/>
                <c:order val="15"/>
                <c:tx>
                  <c:strRef>
                    <c:extLst xmlns:c15="http://schemas.microsoft.com/office/drawing/2012/chart">
                      <c:ext xmlns:c15="http://schemas.microsoft.com/office/drawing/2012/chart" uri="{02D57815-91ED-43cb-92C2-25804820EDAC}">
                        <c15:formulaRef>
                          <c15:sqref>'Q13'!$S$20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'Q13'!$C$21:$C$28</c15:sqref>
                        </c15:formulaRef>
                      </c:ext>
                    </c:extLst>
                    <c:strCache>
                      <c:ptCount val="8"/>
                      <c:pt idx="0">
                        <c:v>悪質商法などの手口とトラブルへの対処方法</c:v>
                      </c:pt>
                      <c:pt idx="1">
                        <c:v>インターネットトラブル（通信販売関連・ゲーム等サービスの利用による課金など）に関する事</c:v>
                      </c:pt>
                      <c:pt idx="2">
                        <c:v>消費生活に関する相談窓口の役割や利用方法</c:v>
                      </c:pt>
                      <c:pt idx="3">
                        <c:v>消費生活に関わりの深い法律、制度</c:v>
                      </c:pt>
                      <c:pt idx="4">
                        <c:v>商品・サービスの安全性やリコール情報</c:v>
                      </c:pt>
                      <c:pt idx="5">
                        <c:v>食品の安全性や食品表示制度</c:v>
                      </c:pt>
                      <c:pt idx="6">
                        <c:v>エシカル消費、環境に配慮した商品等の情報や省エネなどの実践方法、食品ロスの削減に関することなど</c:v>
                      </c:pt>
                      <c:pt idx="7">
                        <c:v>特にない</c:v>
                      </c:pt>
                    </c:strCache>
                  </c:strRef>
                </c:cat>
                <c:val>
                  <c:numRef>
                    <c:extLst xmlns:c15="http://schemas.microsoft.com/office/drawing/2012/chart">
                      <c:ext xmlns:c15="http://schemas.microsoft.com/office/drawing/2012/chart" uri="{02D57815-91ED-43cb-92C2-25804820EDAC}">
                        <c15:formulaRef>
                          <c15:sqref>'Q13'!$S$21:$S$28</c15:sqref>
                        </c15:formulaRef>
                      </c:ext>
                    </c:extLst>
                    <c:numCache>
                      <c:formatCode>0.0%</c:formatCode>
                      <c:ptCount val="8"/>
                    </c:numCache>
                  </c:numRef>
                </c:val>
                <c:extLst xmlns:c15="http://schemas.microsoft.com/office/drawing/2012/chart">
                  <c:ext xmlns:c16="http://schemas.microsoft.com/office/drawing/2014/chart" uri="{C3380CC4-5D6E-409C-BE32-E72D297353CC}">
                    <c16:uniqueId val="{0000000C-BE78-41D6-BB8B-4FB695B9266D}"/>
                  </c:ext>
                </c:extLst>
              </c15:ser>
            </c15:filteredBarSeries>
            <c15:filteredBarSeries>
              <c15:ser>
                <c:idx val="13"/>
                <c:order val="16"/>
                <c:tx>
                  <c:strRef>
                    <c:extLst xmlns:c15="http://schemas.microsoft.com/office/drawing/2012/chart">
                      <c:ext xmlns:c15="http://schemas.microsoft.com/office/drawing/2012/chart" uri="{02D57815-91ED-43cb-92C2-25804820EDAC}">
                        <c15:formulaRef>
                          <c15:sqref>'Q13'!$T$20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'Q13'!$C$21:$C$28</c15:sqref>
                        </c15:formulaRef>
                      </c:ext>
                    </c:extLst>
                    <c:strCache>
                      <c:ptCount val="8"/>
                      <c:pt idx="0">
                        <c:v>悪質商法などの手口とトラブルへの対処方法</c:v>
                      </c:pt>
                      <c:pt idx="1">
                        <c:v>インターネットトラブル（通信販売関連・ゲーム等サービスの利用による課金など）に関する事</c:v>
                      </c:pt>
                      <c:pt idx="2">
                        <c:v>消費生活に関する相談窓口の役割や利用方法</c:v>
                      </c:pt>
                      <c:pt idx="3">
                        <c:v>消費生活に関わりの深い法律、制度</c:v>
                      </c:pt>
                      <c:pt idx="4">
                        <c:v>商品・サービスの安全性やリコール情報</c:v>
                      </c:pt>
                      <c:pt idx="5">
                        <c:v>食品の安全性や食品表示制度</c:v>
                      </c:pt>
                      <c:pt idx="6">
                        <c:v>エシカル消費、環境に配慮した商品等の情報や省エネなどの実践方法、食品ロスの削減に関することなど</c:v>
                      </c:pt>
                      <c:pt idx="7">
                        <c:v>特にない</c:v>
                      </c:pt>
                    </c:strCache>
                  </c:strRef>
                </c:cat>
                <c:val>
                  <c:numRef>
                    <c:extLst xmlns:c15="http://schemas.microsoft.com/office/drawing/2012/chart">
                      <c:ext xmlns:c15="http://schemas.microsoft.com/office/drawing/2012/chart" uri="{02D57815-91ED-43cb-92C2-25804820EDAC}">
                        <c15:formulaRef>
                          <c15:sqref>'Q13'!$T$21:$T$28</c15:sqref>
                        </c15:formulaRef>
                      </c:ext>
                    </c:extLst>
                    <c:numCache>
                      <c:formatCode>0.0%</c:formatCode>
                      <c:ptCount val="8"/>
                    </c:numCache>
                  </c:numRef>
                </c:val>
                <c:extLst xmlns:c15="http://schemas.microsoft.com/office/drawing/2012/chart">
                  <c:ext xmlns:c16="http://schemas.microsoft.com/office/drawing/2014/chart" uri="{C3380CC4-5D6E-409C-BE32-E72D297353CC}">
                    <c16:uniqueId val="{0000000D-BE78-41D6-BB8B-4FB695B9266D}"/>
                  </c:ext>
                </c:extLst>
              </c15:ser>
            </c15:filteredBarSeries>
            <c15:filteredBarSeries>
              <c15:ser>
                <c:idx val="17"/>
                <c:order val="18"/>
                <c:tx>
                  <c:strRef>
                    <c:extLst xmlns:c15="http://schemas.microsoft.com/office/drawing/2012/chart">
                      <c:ext xmlns:c15="http://schemas.microsoft.com/office/drawing/2012/chart" uri="{02D57815-91ED-43cb-92C2-25804820EDAC}">
                        <c15:formulaRef>
                          <c15:sqref>'Q13'!$V$20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'Q13'!$C$21:$C$28</c15:sqref>
                        </c15:formulaRef>
                      </c:ext>
                    </c:extLst>
                    <c:strCache>
                      <c:ptCount val="8"/>
                      <c:pt idx="0">
                        <c:v>悪質商法などの手口とトラブルへの対処方法</c:v>
                      </c:pt>
                      <c:pt idx="1">
                        <c:v>インターネットトラブル（通信販売関連・ゲーム等サービスの利用による課金など）に関する事</c:v>
                      </c:pt>
                      <c:pt idx="2">
                        <c:v>消費生活に関する相談窓口の役割や利用方法</c:v>
                      </c:pt>
                      <c:pt idx="3">
                        <c:v>消費生活に関わりの深い法律、制度</c:v>
                      </c:pt>
                      <c:pt idx="4">
                        <c:v>商品・サービスの安全性やリコール情報</c:v>
                      </c:pt>
                      <c:pt idx="5">
                        <c:v>食品の安全性や食品表示制度</c:v>
                      </c:pt>
                      <c:pt idx="6">
                        <c:v>エシカル消費、環境に配慮した商品等の情報や省エネなどの実践方法、食品ロスの削減に関することなど</c:v>
                      </c:pt>
                      <c:pt idx="7">
                        <c:v>特にない</c:v>
                      </c:pt>
                    </c:strCache>
                  </c:strRef>
                </c:cat>
                <c:val>
                  <c:numRef>
                    <c:extLst xmlns:c15="http://schemas.microsoft.com/office/drawing/2012/chart">
                      <c:ext xmlns:c15="http://schemas.microsoft.com/office/drawing/2012/chart" uri="{02D57815-91ED-43cb-92C2-25804820EDAC}">
                        <c15:formulaRef>
                          <c15:sqref>'Q13'!$V$21:$V$28</c15:sqref>
                        </c15:formulaRef>
                      </c:ext>
                    </c:extLst>
                    <c:numCache>
                      <c:formatCode>0.0%</c:formatCode>
                      <c:ptCount val="8"/>
                    </c:numCache>
                  </c:numRef>
                </c:val>
                <c:extLst xmlns:c15="http://schemas.microsoft.com/office/drawing/2012/chart">
                  <c:ext xmlns:c16="http://schemas.microsoft.com/office/drawing/2014/chart" uri="{C3380CC4-5D6E-409C-BE32-E72D297353CC}">
                    <c16:uniqueId val="{0000000F-BE78-41D6-BB8B-4FB695B9266D}"/>
                  </c:ext>
                </c:extLst>
              </c15:ser>
            </c15:filteredBarSeries>
            <c15:filteredBarSeries>
              <c15:ser>
                <c:idx val="18"/>
                <c:order val="19"/>
                <c:tx>
                  <c:strRef>
                    <c:extLst xmlns:c15="http://schemas.microsoft.com/office/drawing/2012/chart">
                      <c:ext xmlns:c15="http://schemas.microsoft.com/office/drawing/2012/chart" uri="{02D57815-91ED-43cb-92C2-25804820EDAC}">
                        <c15:formulaRef>
                          <c15:sqref>'Q13'!$W$20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'Q13'!$C$21:$C$28</c15:sqref>
                        </c15:formulaRef>
                      </c:ext>
                    </c:extLst>
                    <c:strCache>
                      <c:ptCount val="8"/>
                      <c:pt idx="0">
                        <c:v>悪質商法などの手口とトラブルへの対処方法</c:v>
                      </c:pt>
                      <c:pt idx="1">
                        <c:v>インターネットトラブル（通信販売関連・ゲーム等サービスの利用による課金など）に関する事</c:v>
                      </c:pt>
                      <c:pt idx="2">
                        <c:v>消費生活に関する相談窓口の役割や利用方法</c:v>
                      </c:pt>
                      <c:pt idx="3">
                        <c:v>消費生活に関わりの深い法律、制度</c:v>
                      </c:pt>
                      <c:pt idx="4">
                        <c:v>商品・サービスの安全性やリコール情報</c:v>
                      </c:pt>
                      <c:pt idx="5">
                        <c:v>食品の安全性や食品表示制度</c:v>
                      </c:pt>
                      <c:pt idx="6">
                        <c:v>エシカル消費、環境に配慮した商品等の情報や省エネなどの実践方法、食品ロスの削減に関することなど</c:v>
                      </c:pt>
                      <c:pt idx="7">
                        <c:v>特にない</c:v>
                      </c:pt>
                    </c:strCache>
                  </c:strRef>
                </c:cat>
                <c:val>
                  <c:numRef>
                    <c:extLst xmlns:c15="http://schemas.microsoft.com/office/drawing/2012/chart">
                      <c:ext xmlns:c15="http://schemas.microsoft.com/office/drawing/2012/chart" uri="{02D57815-91ED-43cb-92C2-25804820EDAC}">
                        <c15:formulaRef>
                          <c15:sqref>'Q13'!$W$21:$W$28</c15:sqref>
                        </c15:formulaRef>
                      </c:ext>
                    </c:extLst>
                    <c:numCache>
                      <c:formatCode>0.0%</c:formatCode>
                      <c:ptCount val="8"/>
                    </c:numCache>
                  </c:numRef>
                </c:val>
                <c:extLst xmlns:c15="http://schemas.microsoft.com/office/drawing/2012/chart">
                  <c:ext xmlns:c16="http://schemas.microsoft.com/office/drawing/2014/chart" uri="{C3380CC4-5D6E-409C-BE32-E72D297353CC}">
                    <c16:uniqueId val="{00000010-BE78-41D6-BB8B-4FB695B9266D}"/>
                  </c:ext>
                </c:extLst>
              </c15:ser>
            </c15:filteredBarSeries>
            <c15:filteredBarSeries>
              <c15:ser>
                <c:idx val="19"/>
                <c:order val="20"/>
                <c:tx>
                  <c:strRef>
                    <c:extLst xmlns:c15="http://schemas.microsoft.com/office/drawing/2012/chart">
                      <c:ext xmlns:c15="http://schemas.microsoft.com/office/drawing/2012/chart" uri="{02D57815-91ED-43cb-92C2-25804820EDAC}">
                        <c15:formulaRef>
                          <c15:sqref>'Q13'!$X$20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'Q13'!$C$21:$C$28</c15:sqref>
                        </c15:formulaRef>
                      </c:ext>
                    </c:extLst>
                    <c:strCache>
                      <c:ptCount val="8"/>
                      <c:pt idx="0">
                        <c:v>悪質商法などの手口とトラブルへの対処方法</c:v>
                      </c:pt>
                      <c:pt idx="1">
                        <c:v>インターネットトラブル（通信販売関連・ゲーム等サービスの利用による課金など）に関する事</c:v>
                      </c:pt>
                      <c:pt idx="2">
                        <c:v>消費生活に関する相談窓口の役割や利用方法</c:v>
                      </c:pt>
                      <c:pt idx="3">
                        <c:v>消費生活に関わりの深い法律、制度</c:v>
                      </c:pt>
                      <c:pt idx="4">
                        <c:v>商品・サービスの安全性やリコール情報</c:v>
                      </c:pt>
                      <c:pt idx="5">
                        <c:v>食品の安全性や食品表示制度</c:v>
                      </c:pt>
                      <c:pt idx="6">
                        <c:v>エシカル消費、環境に配慮した商品等の情報や省エネなどの実践方法、食品ロスの削減に関することなど</c:v>
                      </c:pt>
                      <c:pt idx="7">
                        <c:v>特にない</c:v>
                      </c:pt>
                    </c:strCache>
                  </c:strRef>
                </c:cat>
                <c:val>
                  <c:numRef>
                    <c:extLst xmlns:c15="http://schemas.microsoft.com/office/drawing/2012/chart">
                      <c:ext xmlns:c15="http://schemas.microsoft.com/office/drawing/2012/chart" uri="{02D57815-91ED-43cb-92C2-25804820EDAC}">
                        <c15:formulaRef>
                          <c15:sqref>'Q13'!$X$21:$X$28</c15:sqref>
                        </c15:formulaRef>
                      </c:ext>
                    </c:extLst>
                    <c:numCache>
                      <c:formatCode>0.0%</c:formatCode>
                      <c:ptCount val="8"/>
                    </c:numCache>
                  </c:numRef>
                </c:val>
                <c:extLst xmlns:c15="http://schemas.microsoft.com/office/drawing/2012/chart">
                  <c:ext xmlns:c16="http://schemas.microsoft.com/office/drawing/2014/chart" uri="{C3380CC4-5D6E-409C-BE32-E72D297353CC}">
                    <c16:uniqueId val="{00000011-BE78-41D6-BB8B-4FB695B9266D}"/>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'Q13'!$Z$20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'Q13'!$C$21:$C$28</c15:sqref>
                        </c15:formulaRef>
                      </c:ext>
                    </c:extLst>
                    <c:strCache>
                      <c:ptCount val="8"/>
                      <c:pt idx="0">
                        <c:v>悪質商法などの手口とトラブルへの対処方法</c:v>
                      </c:pt>
                      <c:pt idx="1">
                        <c:v>インターネットトラブル（通信販売関連・ゲーム等サービスの利用による課金など）に関する事</c:v>
                      </c:pt>
                      <c:pt idx="2">
                        <c:v>消費生活に関する相談窓口の役割や利用方法</c:v>
                      </c:pt>
                      <c:pt idx="3">
                        <c:v>消費生活に関わりの深い法律、制度</c:v>
                      </c:pt>
                      <c:pt idx="4">
                        <c:v>商品・サービスの安全性やリコール情報</c:v>
                      </c:pt>
                      <c:pt idx="5">
                        <c:v>食品の安全性や食品表示制度</c:v>
                      </c:pt>
                      <c:pt idx="6">
                        <c:v>エシカル消費、環境に配慮した商品等の情報や省エネなどの実践方法、食品ロスの削減に関することなど</c:v>
                      </c:pt>
                      <c:pt idx="7">
                        <c:v>特にない</c:v>
                      </c:pt>
                    </c:strCache>
                  </c:strRef>
                </c:cat>
                <c:val>
                  <c:numRef>
                    <c:extLst xmlns:c15="http://schemas.microsoft.com/office/drawing/2012/chart">
                      <c:ext xmlns:c15="http://schemas.microsoft.com/office/drawing/2012/chart" uri="{02D57815-91ED-43cb-92C2-25804820EDAC}">
                        <c15:formulaRef>
                          <c15:sqref>'Q13'!$Z$21:$Z$28</c15:sqref>
                        </c15:formulaRef>
                      </c:ext>
                    </c:extLst>
                    <c:numCache>
                      <c:formatCode>0.0%</c:formatCode>
                      <c:ptCount val="8"/>
                    </c:numCache>
                  </c:numRef>
                </c:val>
                <c:extLst xmlns:c15="http://schemas.microsoft.com/office/drawing/2012/chart">
                  <c:ext xmlns:c16="http://schemas.microsoft.com/office/drawing/2014/chart" uri="{C3380CC4-5D6E-409C-BE32-E72D297353CC}">
                    <c16:uniqueId val="{00000013-BE78-41D6-BB8B-4FB695B9266D}"/>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'Q13'!$AA$20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'Q13'!$C$21:$C$28</c15:sqref>
                        </c15:formulaRef>
                      </c:ext>
                    </c:extLst>
                    <c:strCache>
                      <c:ptCount val="8"/>
                      <c:pt idx="0">
                        <c:v>悪質商法などの手口とトラブルへの対処方法</c:v>
                      </c:pt>
                      <c:pt idx="1">
                        <c:v>インターネットトラブル（通信販売関連・ゲーム等サービスの利用による課金など）に関する事</c:v>
                      </c:pt>
                      <c:pt idx="2">
                        <c:v>消費生活に関する相談窓口の役割や利用方法</c:v>
                      </c:pt>
                      <c:pt idx="3">
                        <c:v>消費生活に関わりの深い法律、制度</c:v>
                      </c:pt>
                      <c:pt idx="4">
                        <c:v>商品・サービスの安全性やリコール情報</c:v>
                      </c:pt>
                      <c:pt idx="5">
                        <c:v>食品の安全性や食品表示制度</c:v>
                      </c:pt>
                      <c:pt idx="6">
                        <c:v>エシカル消費、環境に配慮した商品等の情報や省エネなどの実践方法、食品ロスの削減に関することなど</c:v>
                      </c:pt>
                      <c:pt idx="7">
                        <c:v>特にない</c:v>
                      </c:pt>
                    </c:strCache>
                  </c:strRef>
                </c:cat>
                <c:val>
                  <c:numRef>
                    <c:extLst xmlns:c15="http://schemas.microsoft.com/office/drawing/2012/chart">
                      <c:ext xmlns:c15="http://schemas.microsoft.com/office/drawing/2012/chart" uri="{02D57815-91ED-43cb-92C2-25804820EDAC}">
                        <c15:formulaRef>
                          <c15:sqref>'Q13'!$AA$21:$AA$28</c15:sqref>
                        </c15:formulaRef>
                      </c:ext>
                    </c:extLst>
                    <c:numCache>
                      <c:formatCode>0.0%</c:formatCode>
                      <c:ptCount val="8"/>
                    </c:numCache>
                  </c:numRef>
                </c:val>
                <c:extLst xmlns:c15="http://schemas.microsoft.com/office/drawing/2012/chart">
                  <c:ext xmlns:c16="http://schemas.microsoft.com/office/drawing/2014/chart" uri="{C3380CC4-5D6E-409C-BE32-E72D297353CC}">
                    <c16:uniqueId val="{00000014-BE78-41D6-BB8B-4FB695B9266D}"/>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'Q13'!$AB$20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'Q13'!$C$21:$C$28</c15:sqref>
                        </c15:formulaRef>
                      </c:ext>
                    </c:extLst>
                    <c:strCache>
                      <c:ptCount val="8"/>
                      <c:pt idx="0">
                        <c:v>悪質商法などの手口とトラブルへの対処方法</c:v>
                      </c:pt>
                      <c:pt idx="1">
                        <c:v>インターネットトラブル（通信販売関連・ゲーム等サービスの利用による課金など）に関する事</c:v>
                      </c:pt>
                      <c:pt idx="2">
                        <c:v>消費生活に関する相談窓口の役割や利用方法</c:v>
                      </c:pt>
                      <c:pt idx="3">
                        <c:v>消費生活に関わりの深い法律、制度</c:v>
                      </c:pt>
                      <c:pt idx="4">
                        <c:v>商品・サービスの安全性やリコール情報</c:v>
                      </c:pt>
                      <c:pt idx="5">
                        <c:v>食品の安全性や食品表示制度</c:v>
                      </c:pt>
                      <c:pt idx="6">
                        <c:v>エシカル消費、環境に配慮した商品等の情報や省エネなどの実践方法、食品ロスの削減に関することなど</c:v>
                      </c:pt>
                      <c:pt idx="7">
                        <c:v>特にない</c:v>
                      </c:pt>
                    </c:strCache>
                  </c:strRef>
                </c:cat>
                <c:val>
                  <c:numRef>
                    <c:extLst xmlns:c15="http://schemas.microsoft.com/office/drawing/2012/chart">
                      <c:ext xmlns:c15="http://schemas.microsoft.com/office/drawing/2012/chart" uri="{02D57815-91ED-43cb-92C2-25804820EDAC}">
                        <c15:formulaRef>
                          <c15:sqref>'Q13'!$AB$21:$AB$28</c15:sqref>
                        </c15:formulaRef>
                      </c:ext>
                    </c:extLst>
                    <c:numCache>
                      <c:formatCode>0.0%</c:formatCode>
                      <c:ptCount val="8"/>
                    </c:numCache>
                  </c:numRef>
                </c:val>
                <c:extLst xmlns:c15="http://schemas.microsoft.com/office/drawing/2012/chart">
                  <c:ext xmlns:c16="http://schemas.microsoft.com/office/drawing/2014/chart" uri="{C3380CC4-5D6E-409C-BE32-E72D297353CC}">
                    <c16:uniqueId val="{00000015-BE78-41D6-BB8B-4FB695B9266D}"/>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'Q13'!$AD$20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'Q13'!$C$21:$C$28</c15:sqref>
                        </c15:formulaRef>
                      </c:ext>
                    </c:extLst>
                    <c:strCache>
                      <c:ptCount val="8"/>
                      <c:pt idx="0">
                        <c:v>悪質商法などの手口とトラブルへの対処方法</c:v>
                      </c:pt>
                      <c:pt idx="1">
                        <c:v>インターネットトラブル（通信販売関連・ゲーム等サービスの利用による課金など）に関する事</c:v>
                      </c:pt>
                      <c:pt idx="2">
                        <c:v>消費生活に関する相談窓口の役割や利用方法</c:v>
                      </c:pt>
                      <c:pt idx="3">
                        <c:v>消費生活に関わりの深い法律、制度</c:v>
                      </c:pt>
                      <c:pt idx="4">
                        <c:v>商品・サービスの安全性やリコール情報</c:v>
                      </c:pt>
                      <c:pt idx="5">
                        <c:v>食品の安全性や食品表示制度</c:v>
                      </c:pt>
                      <c:pt idx="6">
                        <c:v>エシカル消費、環境に配慮した商品等の情報や省エネなどの実践方法、食品ロスの削減に関することなど</c:v>
                      </c:pt>
                      <c:pt idx="7">
                        <c:v>特にない</c:v>
                      </c:pt>
                    </c:strCache>
                  </c:strRef>
                </c:cat>
                <c:val>
                  <c:numRef>
                    <c:extLst xmlns:c15="http://schemas.microsoft.com/office/drawing/2012/chart">
                      <c:ext xmlns:c15="http://schemas.microsoft.com/office/drawing/2012/chart" uri="{02D57815-91ED-43cb-92C2-25804820EDAC}">
                        <c15:formulaRef>
                          <c15:sqref>'Q13'!$AD$21:$AD$28</c15:sqref>
                        </c15:formulaRef>
                      </c:ext>
                    </c:extLst>
                    <c:numCache>
                      <c:formatCode>0.0%</c:formatCode>
                      <c:ptCount val="8"/>
                    </c:numCache>
                  </c:numRef>
                </c:val>
                <c:extLst xmlns:c15="http://schemas.microsoft.com/office/drawing/2012/chart">
                  <c:ext xmlns:c16="http://schemas.microsoft.com/office/drawing/2014/chart" uri="{C3380CC4-5D6E-409C-BE32-E72D297353CC}">
                    <c16:uniqueId val="{00000017-BE78-41D6-BB8B-4FB695B9266D}"/>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'Q13'!$AE$20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'Q13'!$C$21:$C$28</c15:sqref>
                        </c15:formulaRef>
                      </c:ext>
                    </c:extLst>
                    <c:strCache>
                      <c:ptCount val="8"/>
                      <c:pt idx="0">
                        <c:v>悪質商法などの手口とトラブルへの対処方法</c:v>
                      </c:pt>
                      <c:pt idx="1">
                        <c:v>インターネットトラブル（通信販売関連・ゲーム等サービスの利用による課金など）に関する事</c:v>
                      </c:pt>
                      <c:pt idx="2">
                        <c:v>消費生活に関する相談窓口の役割や利用方法</c:v>
                      </c:pt>
                      <c:pt idx="3">
                        <c:v>消費生活に関わりの深い法律、制度</c:v>
                      </c:pt>
                      <c:pt idx="4">
                        <c:v>商品・サービスの安全性やリコール情報</c:v>
                      </c:pt>
                      <c:pt idx="5">
                        <c:v>食品の安全性や食品表示制度</c:v>
                      </c:pt>
                      <c:pt idx="6">
                        <c:v>エシカル消費、環境に配慮した商品等の情報や省エネなどの実践方法、食品ロスの削減に関することなど</c:v>
                      </c:pt>
                      <c:pt idx="7">
                        <c:v>特にない</c:v>
                      </c:pt>
                    </c:strCache>
                  </c:strRef>
                </c:cat>
                <c:val>
                  <c:numRef>
                    <c:extLst xmlns:c15="http://schemas.microsoft.com/office/drawing/2012/chart">
                      <c:ext xmlns:c15="http://schemas.microsoft.com/office/drawing/2012/chart" uri="{02D57815-91ED-43cb-92C2-25804820EDAC}">
                        <c15:formulaRef>
                          <c15:sqref>'Q13'!$AE$21:$AE$28</c15:sqref>
                        </c15:formulaRef>
                      </c:ext>
                    </c:extLst>
                    <c:numCache>
                      <c:formatCode>0.0%</c:formatCode>
                      <c:ptCount val="8"/>
                    </c:numCache>
                  </c:numRef>
                </c:val>
                <c:extLst xmlns:c15="http://schemas.microsoft.com/office/drawing/2012/chart">
                  <c:ext xmlns:c16="http://schemas.microsoft.com/office/drawing/2014/chart" uri="{C3380CC4-5D6E-409C-BE32-E72D297353CC}">
                    <c16:uniqueId val="{00000018-BE78-41D6-BB8B-4FB695B9266D}"/>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'Q13'!$AF$20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'Q13'!$C$21:$C$28</c15:sqref>
                        </c15:formulaRef>
                      </c:ext>
                    </c:extLst>
                    <c:strCache>
                      <c:ptCount val="8"/>
                      <c:pt idx="0">
                        <c:v>悪質商法などの手口とトラブルへの対処方法</c:v>
                      </c:pt>
                      <c:pt idx="1">
                        <c:v>インターネットトラブル（通信販売関連・ゲーム等サービスの利用による課金など）に関する事</c:v>
                      </c:pt>
                      <c:pt idx="2">
                        <c:v>消費生活に関する相談窓口の役割や利用方法</c:v>
                      </c:pt>
                      <c:pt idx="3">
                        <c:v>消費生活に関わりの深い法律、制度</c:v>
                      </c:pt>
                      <c:pt idx="4">
                        <c:v>商品・サービスの安全性やリコール情報</c:v>
                      </c:pt>
                      <c:pt idx="5">
                        <c:v>食品の安全性や食品表示制度</c:v>
                      </c:pt>
                      <c:pt idx="6">
                        <c:v>エシカル消費、環境に配慮した商品等の情報や省エネなどの実践方法、食品ロスの削減に関することなど</c:v>
                      </c:pt>
                      <c:pt idx="7">
                        <c:v>特にない</c:v>
                      </c:pt>
                    </c:strCache>
                  </c:strRef>
                </c:cat>
                <c:val>
                  <c:numRef>
                    <c:extLst xmlns:c15="http://schemas.microsoft.com/office/drawing/2012/chart">
                      <c:ext xmlns:c15="http://schemas.microsoft.com/office/drawing/2012/chart" uri="{02D57815-91ED-43cb-92C2-25804820EDAC}">
                        <c15:formulaRef>
                          <c15:sqref>'Q13'!$AF$21:$AF$28</c15:sqref>
                        </c15:formulaRef>
                      </c:ext>
                    </c:extLst>
                    <c:numCache>
                      <c:formatCode>0.0%</c:formatCode>
                      <c:ptCount val="8"/>
                    </c:numCache>
                  </c:numRef>
                </c:val>
                <c:extLst xmlns:c15="http://schemas.microsoft.com/office/drawing/2012/chart">
                  <c:ext xmlns:c16="http://schemas.microsoft.com/office/drawing/2014/chart" uri="{C3380CC4-5D6E-409C-BE32-E72D297353CC}">
                    <c16:uniqueId val="{00000019-BE78-41D6-BB8B-4FB695B9266D}"/>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'Q13'!$AG$20</c15:sqref>
                        </c15:formulaRef>
                      </c:ext>
                    </c:extLst>
                    <c:strCache>
                      <c:ptCount val="1"/>
                      <c:pt idx="0">
                        <c:v>全体（500名）</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'Q13'!$C$21:$C$28</c15:sqref>
                        </c15:formulaRef>
                      </c:ext>
                    </c:extLst>
                    <c:strCache>
                      <c:ptCount val="8"/>
                      <c:pt idx="0">
                        <c:v>悪質商法などの手口とトラブルへの対処方法</c:v>
                      </c:pt>
                      <c:pt idx="1">
                        <c:v>インターネットトラブル（通信販売関連・ゲーム等サービスの利用による課金など）に関する事</c:v>
                      </c:pt>
                      <c:pt idx="2">
                        <c:v>消費生活に関する相談窓口の役割や利用方法</c:v>
                      </c:pt>
                      <c:pt idx="3">
                        <c:v>消費生活に関わりの深い法律、制度</c:v>
                      </c:pt>
                      <c:pt idx="4">
                        <c:v>商品・サービスの安全性やリコール情報</c:v>
                      </c:pt>
                      <c:pt idx="5">
                        <c:v>食品の安全性や食品表示制度</c:v>
                      </c:pt>
                      <c:pt idx="6">
                        <c:v>エシカル消費、環境に配慮した商品等の情報や省エネなどの実践方法、食品ロスの削減に関することなど</c:v>
                      </c:pt>
                      <c:pt idx="7">
                        <c:v>特にない</c:v>
                      </c:pt>
                    </c:strCache>
                  </c:strRef>
                </c:cat>
                <c:val>
                  <c:numRef>
                    <c:extLst xmlns:c15="http://schemas.microsoft.com/office/drawing/2012/chart">
                      <c:ext xmlns:c15="http://schemas.microsoft.com/office/drawing/2012/chart" uri="{02D57815-91ED-43cb-92C2-25804820EDAC}">
                        <c15:formulaRef>
                          <c15:sqref>'Q13'!$AG$21:$AG$28</c15:sqref>
                        </c15:formulaRef>
                      </c:ext>
                    </c:extLst>
                    <c:numCache>
                      <c:formatCode>0.0%</c:formatCode>
                      <c:ptCount val="8"/>
                      <c:pt idx="0">
                        <c:v>0.378</c:v>
                      </c:pt>
                      <c:pt idx="1">
                        <c:v>0.33600000000000002</c:v>
                      </c:pt>
                      <c:pt idx="2">
                        <c:v>0.30199999999999999</c:v>
                      </c:pt>
                      <c:pt idx="3">
                        <c:v>0.254</c:v>
                      </c:pt>
                      <c:pt idx="4">
                        <c:v>0.23599999999999999</c:v>
                      </c:pt>
                      <c:pt idx="5">
                        <c:v>0.2</c:v>
                      </c:pt>
                      <c:pt idx="6">
                        <c:v>0.14399999999999999</c:v>
                      </c:pt>
                      <c:pt idx="7">
                        <c:v>0.29399999999999998</c:v>
                      </c:pt>
                    </c:numCache>
                  </c:numRef>
                </c:val>
                <c:extLst xmlns:c15="http://schemas.microsoft.com/office/drawing/2012/chart">
                  <c:ext xmlns:c16="http://schemas.microsoft.com/office/drawing/2014/chart" uri="{C3380CC4-5D6E-409C-BE32-E72D297353CC}">
                    <c16:uniqueId val="{0000001A-BE78-41D6-BB8B-4FB695B9266D}"/>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'Q13'!$AH$20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'Q13'!$C$21:$C$28</c15:sqref>
                        </c15:formulaRef>
                      </c:ext>
                    </c:extLst>
                    <c:strCache>
                      <c:ptCount val="8"/>
                      <c:pt idx="0">
                        <c:v>悪質商法などの手口とトラブルへの対処方法</c:v>
                      </c:pt>
                      <c:pt idx="1">
                        <c:v>インターネットトラブル（通信販売関連・ゲーム等サービスの利用による課金など）に関する事</c:v>
                      </c:pt>
                      <c:pt idx="2">
                        <c:v>消費生活に関する相談窓口の役割や利用方法</c:v>
                      </c:pt>
                      <c:pt idx="3">
                        <c:v>消費生活に関わりの深い法律、制度</c:v>
                      </c:pt>
                      <c:pt idx="4">
                        <c:v>商品・サービスの安全性やリコール情報</c:v>
                      </c:pt>
                      <c:pt idx="5">
                        <c:v>食品の安全性や食品表示制度</c:v>
                      </c:pt>
                      <c:pt idx="6">
                        <c:v>エシカル消費、環境に配慮した商品等の情報や省エネなどの実践方法、食品ロスの削減に関することなど</c:v>
                      </c:pt>
                      <c:pt idx="7">
                        <c:v>特にない</c:v>
                      </c:pt>
                    </c:strCache>
                  </c:strRef>
                </c:cat>
                <c:val>
                  <c:numRef>
                    <c:extLst xmlns:c15="http://schemas.microsoft.com/office/drawing/2012/chart">
                      <c:ext xmlns:c15="http://schemas.microsoft.com/office/drawing/2012/chart" uri="{02D57815-91ED-43cb-92C2-25804820EDAC}">
                        <c15:formulaRef>
                          <c15:sqref>'Q13'!$AH$21:$AH$28</c15:sqref>
                        </c15:formulaRef>
                      </c:ext>
                    </c:extLst>
                    <c:numCache>
                      <c:formatCode>0.0%</c:formatCode>
                      <c:ptCount val="8"/>
                    </c:numCache>
                  </c:numRef>
                </c:val>
                <c:extLst xmlns:c15="http://schemas.microsoft.com/office/drawing/2012/chart">
                  <c:ext xmlns:c16="http://schemas.microsoft.com/office/drawing/2014/chart" uri="{C3380CC4-5D6E-409C-BE32-E72D297353CC}">
                    <c16:uniqueId val="{0000001B-BE78-41D6-BB8B-4FB695B9266D}"/>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'Q13'!$AI$20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'Q13'!$C$21:$C$28</c15:sqref>
                        </c15:formulaRef>
                      </c:ext>
                    </c:extLst>
                    <c:strCache>
                      <c:ptCount val="8"/>
                      <c:pt idx="0">
                        <c:v>悪質商法などの手口とトラブルへの対処方法</c:v>
                      </c:pt>
                      <c:pt idx="1">
                        <c:v>インターネットトラブル（通信販売関連・ゲーム等サービスの利用による課金など）に関する事</c:v>
                      </c:pt>
                      <c:pt idx="2">
                        <c:v>消費生活に関する相談窓口の役割や利用方法</c:v>
                      </c:pt>
                      <c:pt idx="3">
                        <c:v>消費生活に関わりの深い法律、制度</c:v>
                      </c:pt>
                      <c:pt idx="4">
                        <c:v>商品・サービスの安全性やリコール情報</c:v>
                      </c:pt>
                      <c:pt idx="5">
                        <c:v>食品の安全性や食品表示制度</c:v>
                      </c:pt>
                      <c:pt idx="6">
                        <c:v>エシカル消費、環境に配慮した商品等の情報や省エネなどの実践方法、食品ロスの削減に関することなど</c:v>
                      </c:pt>
                      <c:pt idx="7">
                        <c:v>特にない</c:v>
                      </c:pt>
                    </c:strCache>
                  </c:strRef>
                </c:cat>
                <c:val>
                  <c:numRef>
                    <c:extLst xmlns:c15="http://schemas.microsoft.com/office/drawing/2012/chart">
                      <c:ext xmlns:c15="http://schemas.microsoft.com/office/drawing/2012/chart" uri="{02D57815-91ED-43cb-92C2-25804820EDAC}">
                        <c15:formulaRef>
                          <c15:sqref>'Q13'!$AI$21:$AI$28</c15:sqref>
                        </c15:formulaRef>
                      </c:ext>
                    </c:extLst>
                    <c:numCache>
                      <c:formatCode>0.0%</c:formatCode>
                      <c:ptCount val="8"/>
                    </c:numCache>
                  </c:numRef>
                </c:val>
                <c:extLst xmlns:c15="http://schemas.microsoft.com/office/drawing/2012/chart">
                  <c:ext xmlns:c16="http://schemas.microsoft.com/office/drawing/2014/chart" uri="{C3380CC4-5D6E-409C-BE32-E72D297353CC}">
                    <c16:uniqueId val="{0000001C-BE78-41D6-BB8B-4FB695B9266D}"/>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'Q13'!$AJ$20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'Q13'!$C$21:$C$28</c15:sqref>
                        </c15:formulaRef>
                      </c:ext>
                    </c:extLst>
                    <c:strCache>
                      <c:ptCount val="8"/>
                      <c:pt idx="0">
                        <c:v>悪質商法などの手口とトラブルへの対処方法</c:v>
                      </c:pt>
                      <c:pt idx="1">
                        <c:v>インターネットトラブル（通信販売関連・ゲーム等サービスの利用による課金など）に関する事</c:v>
                      </c:pt>
                      <c:pt idx="2">
                        <c:v>消費生活に関する相談窓口の役割や利用方法</c:v>
                      </c:pt>
                      <c:pt idx="3">
                        <c:v>消費生活に関わりの深い法律、制度</c:v>
                      </c:pt>
                      <c:pt idx="4">
                        <c:v>商品・サービスの安全性やリコール情報</c:v>
                      </c:pt>
                      <c:pt idx="5">
                        <c:v>食品の安全性や食品表示制度</c:v>
                      </c:pt>
                      <c:pt idx="6">
                        <c:v>エシカル消費、環境に配慮した商品等の情報や省エネなどの実践方法、食品ロスの削減に関することなど</c:v>
                      </c:pt>
                      <c:pt idx="7">
                        <c:v>特にない</c:v>
                      </c:pt>
                    </c:strCache>
                  </c:strRef>
                </c:cat>
                <c:val>
                  <c:numRef>
                    <c:extLst xmlns:c15="http://schemas.microsoft.com/office/drawing/2012/chart">
                      <c:ext xmlns:c15="http://schemas.microsoft.com/office/drawing/2012/chart" uri="{02D57815-91ED-43cb-92C2-25804820EDAC}">
                        <c15:formulaRef>
                          <c15:sqref>'Q13'!$AJ$21:$AJ$28</c15:sqref>
                        </c15:formulaRef>
                      </c:ext>
                    </c:extLst>
                    <c:numCache>
                      <c:formatCode>0.0%</c:formatCode>
                      <c:ptCount val="8"/>
                    </c:numCache>
                  </c:numRef>
                </c:val>
                <c:extLst xmlns:c15="http://schemas.microsoft.com/office/drawing/2012/chart">
                  <c:ext xmlns:c16="http://schemas.microsoft.com/office/drawing/2014/chart" uri="{C3380CC4-5D6E-409C-BE32-E72D297353CC}">
                    <c16:uniqueId val="{0000001D-BE78-41D6-BB8B-4FB695B9266D}"/>
                  </c:ext>
                </c:extLst>
              </c15:ser>
            </c15:filteredBarSeries>
          </c:ext>
        </c:extLst>
      </c:bar3DChart>
      <c:catAx>
        <c:axId val="471471312"/>
        <c:scaling>
          <c:orientation val="maxMin"/>
        </c:scaling>
        <c:delete val="0"/>
        <c:axPos val="l"/>
        <c:numFmt formatCode="General" sourceLinked="0"/>
        <c:majorTickMark val="none"/>
        <c:minorTickMark val="none"/>
        <c:tickLblPos val="low"/>
        <c:crossAx val="471472096"/>
        <c:crosses val="autoZero"/>
        <c:auto val="1"/>
        <c:lblAlgn val="ctr"/>
        <c:lblOffset val="100"/>
        <c:noMultiLvlLbl val="0"/>
      </c:catAx>
      <c:valAx>
        <c:axId val="471472096"/>
        <c:scaling>
          <c:orientation val="minMax"/>
        </c:scaling>
        <c:delete val="0"/>
        <c:axPos val="t"/>
        <c:majorGridlines/>
        <c:numFmt formatCode="0%" sourceLinked="0"/>
        <c:majorTickMark val="none"/>
        <c:minorTickMark val="none"/>
        <c:tickLblPos val="nextTo"/>
        <c:crossAx val="471471312"/>
        <c:crosses val="autoZero"/>
        <c:crossBetween val="between"/>
      </c:valAx>
    </c:plotArea>
    <c:legend>
      <c:legendPos val="b"/>
      <c:layout>
        <c:manualLayout>
          <c:xMode val="edge"/>
          <c:yMode val="edge"/>
          <c:x val="0.17256602557943701"/>
          <c:y val="0.94258118277146563"/>
          <c:w val="0.82743398570675009"/>
          <c:h val="2.7851672649068779E-2"/>
        </c:manualLayout>
      </c:layout>
      <c:overlay val="0"/>
    </c:legend>
    <c:plotVisOnly val="1"/>
    <c:dispBlanksAs val="gap"/>
    <c:showDLblsOverMax val="0"/>
  </c:chart>
  <c:spPr>
    <a:ln>
      <a:solidFill>
        <a:sysClr val="windowText" lastClr="000000"/>
      </a:solidFill>
    </a:ln>
  </c:spPr>
  <c:printSettings>
    <c:headerFooter/>
    <c:pageMargins b="0.75000000000000078" l="0.70000000000000062" r="0.70000000000000062" t="0.75000000000000078"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rAngAx val="1"/>
    </c:view3D>
    <c:floor>
      <c:thickness val="0"/>
    </c:floor>
    <c:sideWall>
      <c:thickness val="0"/>
      <c:spPr>
        <a:solidFill>
          <a:schemeClr val="bg1">
            <a:lumMod val="95000"/>
          </a:schemeClr>
        </a:solidFill>
        <a:ln w="25400">
          <a:noFill/>
        </a:ln>
      </c:spPr>
    </c:sideWall>
    <c:backWall>
      <c:thickness val="0"/>
      <c:spPr>
        <a:solidFill>
          <a:schemeClr val="bg1">
            <a:lumMod val="95000"/>
          </a:schemeClr>
        </a:solidFill>
        <a:ln w="25400">
          <a:noFill/>
        </a:ln>
      </c:spPr>
    </c:backWall>
    <c:plotArea>
      <c:layout>
        <c:manualLayout>
          <c:layoutTarget val="inner"/>
          <c:xMode val="edge"/>
          <c:yMode val="edge"/>
          <c:x val="0.35083647705202209"/>
          <c:y val="4.690050904518224E-2"/>
          <c:w val="0.62352749418917486"/>
          <c:h val="0.84144024470860668"/>
        </c:manualLayout>
      </c:layout>
      <c:bar3DChart>
        <c:barDir val="bar"/>
        <c:grouping val="clustered"/>
        <c:varyColors val="0"/>
        <c:ser>
          <c:idx val="5"/>
          <c:order val="9"/>
          <c:tx>
            <c:strRef>
              <c:f>'Q14'!$M$23</c:f>
              <c:strCache>
                <c:ptCount val="1"/>
                <c:pt idx="0">
                  <c:v>29歳以下(100名）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'Q14'!$C$24:$C$33</c:f>
              <c:strCache>
                <c:ptCount val="10"/>
                <c:pt idx="0">
                  <c:v>スーパーマーケット、コンビニエンスストア、
商店街等の掲示板等への掲示</c:v>
                </c:pt>
                <c:pt idx="1">
                  <c:v>区役所、区民センター、図書館等
公的施設等への掲示
※掲示：ポスター、チラシ、パンフレット</c:v>
                </c:pt>
                <c:pt idx="2">
                  <c:v>新聞、ラジオ、テレビなどの放送メディア</c:v>
                </c:pt>
                <c:pt idx="3">
                  <c:v>大阪市のホームページ</c:v>
                </c:pt>
                <c:pt idx="4">
                  <c:v>区の広報誌</c:v>
                </c:pt>
                <c:pt idx="5">
                  <c:v>町会など地域の掲示板等への掲示</c:v>
                </c:pt>
                <c:pt idx="6">
                  <c:v>駅の掲示板等への掲示</c:v>
                </c:pt>
                <c:pt idx="7">
                  <c:v>ソーシャルネットワーキングサービス（ＳＮＳ）</c:v>
                </c:pt>
                <c:pt idx="8">
                  <c:v>憩いの家等地域集会施設への掲示</c:v>
                </c:pt>
                <c:pt idx="9">
                  <c:v>区社会福祉協議会などの施設等への掲示</c:v>
                </c:pt>
              </c:strCache>
            </c:strRef>
          </c:cat>
          <c:val>
            <c:numRef>
              <c:f>'Q14'!$M$24:$M$33</c:f>
              <c:numCache>
                <c:formatCode>0.0%</c:formatCode>
                <c:ptCount val="10"/>
                <c:pt idx="0">
                  <c:v>0.25</c:v>
                </c:pt>
                <c:pt idx="1">
                  <c:v>0.19</c:v>
                </c:pt>
                <c:pt idx="2">
                  <c:v>0.25</c:v>
                </c:pt>
                <c:pt idx="3">
                  <c:v>0.17</c:v>
                </c:pt>
                <c:pt idx="4">
                  <c:v>7.0000000000000007E-2</c:v>
                </c:pt>
                <c:pt idx="5">
                  <c:v>0.17</c:v>
                </c:pt>
                <c:pt idx="6">
                  <c:v>0.15</c:v>
                </c:pt>
                <c:pt idx="7">
                  <c:v>0.22</c:v>
                </c:pt>
                <c:pt idx="8">
                  <c:v>0.14000000000000001</c:v>
                </c:pt>
                <c:pt idx="9">
                  <c:v>0.09</c:v>
                </c:pt>
              </c:numCache>
            </c:numRef>
          </c:val>
          <c:extLst>
            <c:ext xmlns:c16="http://schemas.microsoft.com/office/drawing/2014/chart" uri="{C3380CC4-5D6E-409C-BE32-E72D297353CC}">
              <c16:uniqueId val="{00000000-86FD-463A-917D-6A28FCFD047D}"/>
            </c:ext>
          </c:extLst>
        </c:ser>
        <c:ser>
          <c:idx val="10"/>
          <c:order val="13"/>
          <c:tx>
            <c:strRef>
              <c:f>'Q14'!$Q$23</c:f>
              <c:strCache>
                <c:ptCount val="1"/>
                <c:pt idx="0">
                  <c:v>30歳代（100名）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'Q14'!$C$24:$C$33</c:f>
              <c:strCache>
                <c:ptCount val="10"/>
                <c:pt idx="0">
                  <c:v>スーパーマーケット、コンビニエンスストア、
商店街等の掲示板等への掲示</c:v>
                </c:pt>
                <c:pt idx="1">
                  <c:v>区役所、区民センター、図書館等
公的施設等への掲示
※掲示：ポスター、チラシ、パンフレット</c:v>
                </c:pt>
                <c:pt idx="2">
                  <c:v>新聞、ラジオ、テレビなどの放送メディア</c:v>
                </c:pt>
                <c:pt idx="3">
                  <c:v>大阪市のホームページ</c:v>
                </c:pt>
                <c:pt idx="4">
                  <c:v>区の広報誌</c:v>
                </c:pt>
                <c:pt idx="5">
                  <c:v>町会など地域の掲示板等への掲示</c:v>
                </c:pt>
                <c:pt idx="6">
                  <c:v>駅の掲示板等への掲示</c:v>
                </c:pt>
                <c:pt idx="7">
                  <c:v>ソーシャルネットワーキングサービス（ＳＮＳ）</c:v>
                </c:pt>
                <c:pt idx="8">
                  <c:v>憩いの家等地域集会施設への掲示</c:v>
                </c:pt>
                <c:pt idx="9">
                  <c:v>区社会福祉協議会などの施設等への掲示</c:v>
                </c:pt>
              </c:strCache>
            </c:strRef>
          </c:cat>
          <c:val>
            <c:numRef>
              <c:f>'Q14'!$Q$24:$Q$33</c:f>
              <c:numCache>
                <c:formatCode>0.0%</c:formatCode>
                <c:ptCount val="10"/>
                <c:pt idx="0">
                  <c:v>0.36</c:v>
                </c:pt>
                <c:pt idx="1">
                  <c:v>0.23</c:v>
                </c:pt>
                <c:pt idx="2">
                  <c:v>0.28999999999999998</c:v>
                </c:pt>
                <c:pt idx="3">
                  <c:v>0.24</c:v>
                </c:pt>
                <c:pt idx="4">
                  <c:v>0.14000000000000001</c:v>
                </c:pt>
                <c:pt idx="5">
                  <c:v>0.15</c:v>
                </c:pt>
                <c:pt idx="6">
                  <c:v>0.18</c:v>
                </c:pt>
                <c:pt idx="7">
                  <c:v>0.14000000000000001</c:v>
                </c:pt>
                <c:pt idx="8">
                  <c:v>0.1</c:v>
                </c:pt>
                <c:pt idx="9">
                  <c:v>0.06</c:v>
                </c:pt>
              </c:numCache>
            </c:numRef>
          </c:val>
          <c:extLst>
            <c:ext xmlns:c16="http://schemas.microsoft.com/office/drawing/2014/chart" uri="{C3380CC4-5D6E-409C-BE32-E72D297353CC}">
              <c16:uniqueId val="{00000001-86FD-463A-917D-6A28FCFD047D}"/>
            </c:ext>
          </c:extLst>
        </c:ser>
        <c:ser>
          <c:idx val="16"/>
          <c:order val="17"/>
          <c:tx>
            <c:strRef>
              <c:f>'Q14'!$U$23</c:f>
              <c:strCache>
                <c:ptCount val="1"/>
                <c:pt idx="0">
                  <c:v>40歳代（100名）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'Q14'!$C$24:$C$33</c:f>
              <c:strCache>
                <c:ptCount val="10"/>
                <c:pt idx="0">
                  <c:v>スーパーマーケット、コンビニエンスストア、
商店街等の掲示板等への掲示</c:v>
                </c:pt>
                <c:pt idx="1">
                  <c:v>区役所、区民センター、図書館等
公的施設等への掲示
※掲示：ポスター、チラシ、パンフレット</c:v>
                </c:pt>
                <c:pt idx="2">
                  <c:v>新聞、ラジオ、テレビなどの放送メディア</c:v>
                </c:pt>
                <c:pt idx="3">
                  <c:v>大阪市のホームページ</c:v>
                </c:pt>
                <c:pt idx="4">
                  <c:v>区の広報誌</c:v>
                </c:pt>
                <c:pt idx="5">
                  <c:v>町会など地域の掲示板等への掲示</c:v>
                </c:pt>
                <c:pt idx="6">
                  <c:v>駅の掲示板等への掲示</c:v>
                </c:pt>
                <c:pt idx="7">
                  <c:v>ソーシャルネットワーキングサービス（ＳＮＳ）</c:v>
                </c:pt>
                <c:pt idx="8">
                  <c:v>憩いの家等地域集会施設への掲示</c:v>
                </c:pt>
                <c:pt idx="9">
                  <c:v>区社会福祉協議会などの施設等への掲示</c:v>
                </c:pt>
              </c:strCache>
            </c:strRef>
          </c:cat>
          <c:val>
            <c:numRef>
              <c:f>'Q14'!$U$24:$U$33</c:f>
              <c:numCache>
                <c:formatCode>0.0%</c:formatCode>
                <c:ptCount val="10"/>
                <c:pt idx="0">
                  <c:v>0.32</c:v>
                </c:pt>
                <c:pt idx="1">
                  <c:v>0.28999999999999998</c:v>
                </c:pt>
                <c:pt idx="2">
                  <c:v>0.37</c:v>
                </c:pt>
                <c:pt idx="3">
                  <c:v>0.22</c:v>
                </c:pt>
                <c:pt idx="4">
                  <c:v>0.31</c:v>
                </c:pt>
                <c:pt idx="5">
                  <c:v>0.16</c:v>
                </c:pt>
                <c:pt idx="6">
                  <c:v>0.14000000000000001</c:v>
                </c:pt>
                <c:pt idx="7">
                  <c:v>0.18</c:v>
                </c:pt>
                <c:pt idx="8">
                  <c:v>0.1</c:v>
                </c:pt>
                <c:pt idx="9">
                  <c:v>0.06</c:v>
                </c:pt>
              </c:numCache>
            </c:numRef>
          </c:val>
          <c:extLst>
            <c:ext xmlns:c16="http://schemas.microsoft.com/office/drawing/2014/chart" uri="{C3380CC4-5D6E-409C-BE32-E72D297353CC}">
              <c16:uniqueId val="{00000002-86FD-463A-917D-6A28FCFD047D}"/>
            </c:ext>
          </c:extLst>
        </c:ser>
        <c:ser>
          <c:idx val="21"/>
          <c:order val="21"/>
          <c:tx>
            <c:strRef>
              <c:f>'Q14'!$Y$23</c:f>
              <c:strCache>
                <c:ptCount val="1"/>
                <c:pt idx="0">
                  <c:v>50歳代（100名）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'Q14'!$C$24:$C$33</c:f>
              <c:strCache>
                <c:ptCount val="10"/>
                <c:pt idx="0">
                  <c:v>スーパーマーケット、コンビニエンスストア、
商店街等の掲示板等への掲示</c:v>
                </c:pt>
                <c:pt idx="1">
                  <c:v>区役所、区民センター、図書館等
公的施設等への掲示
※掲示：ポスター、チラシ、パンフレット</c:v>
                </c:pt>
                <c:pt idx="2">
                  <c:v>新聞、ラジオ、テレビなどの放送メディア</c:v>
                </c:pt>
                <c:pt idx="3">
                  <c:v>大阪市のホームページ</c:v>
                </c:pt>
                <c:pt idx="4">
                  <c:v>区の広報誌</c:v>
                </c:pt>
                <c:pt idx="5">
                  <c:v>町会など地域の掲示板等への掲示</c:v>
                </c:pt>
                <c:pt idx="6">
                  <c:v>駅の掲示板等への掲示</c:v>
                </c:pt>
                <c:pt idx="7">
                  <c:v>ソーシャルネットワーキングサービス（ＳＮＳ）</c:v>
                </c:pt>
                <c:pt idx="8">
                  <c:v>憩いの家等地域集会施設への掲示</c:v>
                </c:pt>
                <c:pt idx="9">
                  <c:v>区社会福祉協議会などの施設等への掲示</c:v>
                </c:pt>
              </c:strCache>
            </c:strRef>
          </c:cat>
          <c:val>
            <c:numRef>
              <c:f>'Q14'!$Y$24:$Y$33</c:f>
              <c:numCache>
                <c:formatCode>0.0%</c:formatCode>
                <c:ptCount val="10"/>
                <c:pt idx="0">
                  <c:v>0.42</c:v>
                </c:pt>
                <c:pt idx="1">
                  <c:v>0.39</c:v>
                </c:pt>
                <c:pt idx="2">
                  <c:v>0.23</c:v>
                </c:pt>
                <c:pt idx="3">
                  <c:v>0.23</c:v>
                </c:pt>
                <c:pt idx="4">
                  <c:v>0.15</c:v>
                </c:pt>
                <c:pt idx="5">
                  <c:v>0.15</c:v>
                </c:pt>
                <c:pt idx="6">
                  <c:v>0.2</c:v>
                </c:pt>
                <c:pt idx="7">
                  <c:v>0.13</c:v>
                </c:pt>
                <c:pt idx="8">
                  <c:v>0.05</c:v>
                </c:pt>
                <c:pt idx="9">
                  <c:v>0.1</c:v>
                </c:pt>
              </c:numCache>
            </c:numRef>
          </c:val>
          <c:extLst>
            <c:ext xmlns:c16="http://schemas.microsoft.com/office/drawing/2014/chart" uri="{C3380CC4-5D6E-409C-BE32-E72D297353CC}">
              <c16:uniqueId val="{00000003-86FD-463A-917D-6A28FCFD047D}"/>
            </c:ext>
          </c:extLst>
        </c:ser>
        <c:ser>
          <c:idx val="25"/>
          <c:order val="25"/>
          <c:tx>
            <c:strRef>
              <c:f>'Q14'!$AC$23</c:f>
              <c:strCache>
                <c:ptCount val="1"/>
                <c:pt idx="0">
                  <c:v>60歳以上（100名）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'Q14'!$C$24:$C$33</c:f>
              <c:strCache>
                <c:ptCount val="10"/>
                <c:pt idx="0">
                  <c:v>スーパーマーケット、コンビニエンスストア、
商店街等の掲示板等への掲示</c:v>
                </c:pt>
                <c:pt idx="1">
                  <c:v>区役所、区民センター、図書館等
公的施設等への掲示
※掲示：ポスター、チラシ、パンフレット</c:v>
                </c:pt>
                <c:pt idx="2">
                  <c:v>新聞、ラジオ、テレビなどの放送メディア</c:v>
                </c:pt>
                <c:pt idx="3">
                  <c:v>大阪市のホームページ</c:v>
                </c:pt>
                <c:pt idx="4">
                  <c:v>区の広報誌</c:v>
                </c:pt>
                <c:pt idx="5">
                  <c:v>町会など地域の掲示板等への掲示</c:v>
                </c:pt>
                <c:pt idx="6">
                  <c:v>駅の掲示板等への掲示</c:v>
                </c:pt>
                <c:pt idx="7">
                  <c:v>ソーシャルネットワーキングサービス（ＳＮＳ）</c:v>
                </c:pt>
                <c:pt idx="8">
                  <c:v>憩いの家等地域集会施設への掲示</c:v>
                </c:pt>
                <c:pt idx="9">
                  <c:v>区社会福祉協議会などの施設等への掲示</c:v>
                </c:pt>
              </c:strCache>
            </c:strRef>
          </c:cat>
          <c:val>
            <c:numRef>
              <c:f>'Q14'!$AC$24:$AC$33</c:f>
              <c:numCache>
                <c:formatCode>0.0%</c:formatCode>
                <c:ptCount val="10"/>
                <c:pt idx="0">
                  <c:v>0.33</c:v>
                </c:pt>
                <c:pt idx="1">
                  <c:v>0.46</c:v>
                </c:pt>
                <c:pt idx="2">
                  <c:v>0.37</c:v>
                </c:pt>
                <c:pt idx="3">
                  <c:v>0.15</c:v>
                </c:pt>
                <c:pt idx="4">
                  <c:v>0.28999999999999998</c:v>
                </c:pt>
                <c:pt idx="5">
                  <c:v>0.24</c:v>
                </c:pt>
                <c:pt idx="6">
                  <c:v>0.16</c:v>
                </c:pt>
                <c:pt idx="7">
                  <c:v>0.19</c:v>
                </c:pt>
                <c:pt idx="8">
                  <c:v>0.1</c:v>
                </c:pt>
                <c:pt idx="9">
                  <c:v>0.1</c:v>
                </c:pt>
              </c:numCache>
            </c:numRef>
          </c:val>
          <c:extLst>
            <c:ext xmlns:c16="http://schemas.microsoft.com/office/drawing/2014/chart" uri="{C3380CC4-5D6E-409C-BE32-E72D297353CC}">
              <c16:uniqueId val="{00000004-86FD-463A-917D-6A28FCFD047D}"/>
            </c:ext>
          </c:extLst>
        </c:ser>
        <c:dLbls>
          <c:showLegendKey val="0"/>
          <c:showVal val="1"/>
          <c:showCatName val="0"/>
          <c:showSerName val="0"/>
          <c:showPercent val="0"/>
          <c:showBubbleSize val="0"/>
        </c:dLbls>
        <c:gapWidth val="75"/>
        <c:shape val="box"/>
        <c:axId val="471471312"/>
        <c:axId val="471472096"/>
        <c:axId val="0"/>
        <c:extLst>
          <c:ext xmlns:c15="http://schemas.microsoft.com/office/drawing/2012/chart" uri="{02D57815-91ED-43cb-92C2-25804820EDAC}">
            <c15:filteredBarSeries>
              <c15:ser>
                <c:idx val="0"/>
                <c:order val="0"/>
                <c:tx>
                  <c:strRef>
                    <c:extLst>
                      <c:ext uri="{02D57815-91ED-43cb-92C2-25804820EDAC}">
                        <c15:formulaRef>
                          <c15:sqref>'Q14'!$D$23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'Q14'!$C$24:$C$33</c15:sqref>
                        </c15:formulaRef>
                      </c:ext>
                    </c:extLst>
                    <c:strCache>
                      <c:ptCount val="10"/>
                      <c:pt idx="0">
                        <c:v>スーパーマーケット、コンビニエンスストア、
商店街等の掲示板等への掲示</c:v>
                      </c:pt>
                      <c:pt idx="1">
                        <c:v>区役所、区民センター、図書館等
公的施設等への掲示
※掲示：ポスター、チラシ、パンフレット</c:v>
                      </c:pt>
                      <c:pt idx="2">
                        <c:v>新聞、ラジオ、テレビなどの放送メディア</c:v>
                      </c:pt>
                      <c:pt idx="3">
                        <c:v>大阪市のホームページ</c:v>
                      </c:pt>
                      <c:pt idx="4">
                        <c:v>区の広報誌</c:v>
                      </c:pt>
                      <c:pt idx="5">
                        <c:v>町会など地域の掲示板等への掲示</c:v>
                      </c:pt>
                      <c:pt idx="6">
                        <c:v>駅の掲示板等への掲示</c:v>
                      </c:pt>
                      <c:pt idx="7">
                        <c:v>ソーシャルネットワーキングサービス（ＳＮＳ）</c:v>
                      </c:pt>
                      <c:pt idx="8">
                        <c:v>憩いの家等地域集会施設への掲示</c:v>
                      </c:pt>
                      <c:pt idx="9">
                        <c:v>区社会福祉協議会などの施設等への掲示</c:v>
                      </c:pt>
                    </c:strCache>
                  </c:strRef>
                </c:cat>
                <c:val>
                  <c:numRef>
                    <c:extLst>
                      <c:ext uri="{02D57815-91ED-43cb-92C2-25804820EDAC}">
                        <c15:formulaRef>
                          <c15:sqref>'Q14'!$D$24:$D$33</c15:sqref>
                        </c15:formulaRef>
                      </c:ext>
                    </c:extLst>
                    <c:numCache>
                      <c:formatCode>General</c:formatCode>
                      <c:ptCount val="10"/>
                    </c:numCache>
                  </c:numRef>
                </c:val>
                <c:extLst>
                  <c:ext xmlns:c16="http://schemas.microsoft.com/office/drawing/2014/chart" uri="{C3380CC4-5D6E-409C-BE32-E72D297353CC}">
                    <c16:uniqueId val="{00000006-86FD-463A-917D-6A28FCFD047D}"/>
                  </c:ext>
                </c:extLst>
              </c15:ser>
            </c15:filteredBarSeries>
            <c15:filteredBarSeries>
              <c15:ser>
                <c:idx val="15"/>
                <c:order val="1"/>
                <c:tx>
                  <c:strRef>
                    <c:extLst xmlns:c15="http://schemas.microsoft.com/office/drawing/2012/chart">
                      <c:ext xmlns:c15="http://schemas.microsoft.com/office/drawing/2012/chart" uri="{02D57815-91ED-43cb-92C2-25804820EDAC}">
                        <c15:formulaRef>
                          <c15:sqref>'Q14'!$E$23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スーパーマーケット、コンビニエンスストア、
商店街等の掲示板等への掲示</c:v>
                      </c:pt>
                      <c:pt idx="1">
                        <c:v>区役所、区民センター、図書館等
公的施設等への掲示
※掲示：ポスター、チラシ、パンフレット</c:v>
                      </c:pt>
                      <c:pt idx="2">
                        <c:v>新聞、ラジオ、テレビなどの放送メディア</c:v>
                      </c:pt>
                      <c:pt idx="3">
                        <c:v>大阪市のホームページ</c:v>
                      </c:pt>
                      <c:pt idx="4">
                        <c:v>区の広報誌</c:v>
                      </c:pt>
                      <c:pt idx="5">
                        <c:v>町会など地域の掲示板等への掲示</c:v>
                      </c:pt>
                      <c:pt idx="6">
                        <c:v>駅の掲示板等への掲示</c:v>
                      </c:pt>
                      <c:pt idx="7">
                        <c:v>ソーシャルネットワーキングサービス（ＳＮＳ）</c:v>
                      </c:pt>
                      <c:pt idx="8">
                        <c:v>憩いの家等地域集会施設への掲示</c:v>
                      </c:pt>
                      <c:pt idx="9">
                        <c:v>区社会福祉協議会などの施設等への掲示</c:v>
                      </c:pt>
                    </c:strCache>
                  </c:strRef>
                </c:cat>
                <c:val>
                  <c:numRef>
                    <c:extLst xmlns:c15="http://schemas.microsoft.com/office/drawing/2012/chart">
                      <c:ext xmlns:c15="http://schemas.microsoft.com/office/drawing/2012/chart" uri="{02D57815-91ED-43cb-92C2-25804820EDAC}">
                        <c15:formulaRef>
                          <c15:sqref>'Q14'!$E$24:$E$33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7-86FD-463A-917D-6A28FCFD047D}"/>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'Q14'!$F$23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スーパーマーケット、コンビニエンスストア、
商店街等の掲示板等への掲示</c:v>
                      </c:pt>
                      <c:pt idx="1">
                        <c:v>区役所、区民センター、図書館等
公的施設等への掲示
※掲示：ポスター、チラシ、パンフレット</c:v>
                      </c:pt>
                      <c:pt idx="2">
                        <c:v>新聞、ラジオ、テレビなどの放送メディア</c:v>
                      </c:pt>
                      <c:pt idx="3">
                        <c:v>大阪市のホームページ</c:v>
                      </c:pt>
                      <c:pt idx="4">
                        <c:v>区の広報誌</c:v>
                      </c:pt>
                      <c:pt idx="5">
                        <c:v>町会など地域の掲示板等への掲示</c:v>
                      </c:pt>
                      <c:pt idx="6">
                        <c:v>駅の掲示板等への掲示</c:v>
                      </c:pt>
                      <c:pt idx="7">
                        <c:v>ソーシャルネットワーキングサービス（ＳＮＳ）</c:v>
                      </c:pt>
                      <c:pt idx="8">
                        <c:v>憩いの家等地域集会施設への掲示</c:v>
                      </c:pt>
                      <c:pt idx="9">
                        <c:v>区社会福祉協議会などの施設等への掲示</c:v>
                      </c:pt>
                    </c:strCache>
                  </c:strRef>
                </c:cat>
                <c:val>
                  <c:numRef>
                    <c:extLst xmlns:c15="http://schemas.microsoft.com/office/drawing/2012/chart">
                      <c:ext xmlns:c15="http://schemas.microsoft.com/office/drawing/2012/chart" uri="{02D57815-91ED-43cb-92C2-25804820EDAC}">
                        <c15:formulaRef>
                          <c15:sqref>'Q14'!$F$24:$F$33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8-86FD-463A-917D-6A28FCFD047D}"/>
                  </c:ext>
                </c:extLst>
              </c15:ser>
            </c15:filteredBarSeries>
            <c15:filteredBarSeries>
              <c15:ser>
                <c:idx val="8"/>
                <c:order val="3"/>
                <c:tx>
                  <c:strRef>
                    <c:extLst xmlns:c15="http://schemas.microsoft.com/office/drawing/2012/chart">
                      <c:ext xmlns:c15="http://schemas.microsoft.com/office/drawing/2012/chart" uri="{02D57815-91ED-43cb-92C2-25804820EDAC}">
                        <c15:formulaRef>
                          <c15:sqref>'Q14'!$G$23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スーパーマーケット、コンビニエンスストア、
商店街等の掲示板等への掲示</c:v>
                      </c:pt>
                      <c:pt idx="1">
                        <c:v>区役所、区民センター、図書館等
公的施設等への掲示
※掲示：ポスター、チラシ、パンフレット</c:v>
                      </c:pt>
                      <c:pt idx="2">
                        <c:v>新聞、ラジオ、テレビなどの放送メディア</c:v>
                      </c:pt>
                      <c:pt idx="3">
                        <c:v>大阪市のホームページ</c:v>
                      </c:pt>
                      <c:pt idx="4">
                        <c:v>区の広報誌</c:v>
                      </c:pt>
                      <c:pt idx="5">
                        <c:v>町会など地域の掲示板等への掲示</c:v>
                      </c:pt>
                      <c:pt idx="6">
                        <c:v>駅の掲示板等への掲示</c:v>
                      </c:pt>
                      <c:pt idx="7">
                        <c:v>ソーシャルネットワーキングサービス（ＳＮＳ）</c:v>
                      </c:pt>
                      <c:pt idx="8">
                        <c:v>憩いの家等地域集会施設への掲示</c:v>
                      </c:pt>
                      <c:pt idx="9">
                        <c:v>区社会福祉協議会などの施設等への掲示</c:v>
                      </c:pt>
                    </c:strCache>
                  </c:strRef>
                </c:cat>
                <c:val>
                  <c:numRef>
                    <c:extLst xmlns:c15="http://schemas.microsoft.com/office/drawing/2012/chart">
                      <c:ext xmlns:c15="http://schemas.microsoft.com/office/drawing/2012/chart" uri="{02D57815-91ED-43cb-92C2-25804820EDAC}">
                        <c15:formulaRef>
                          <c15:sqref>'Q14'!$G$24:$G$33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9-86FD-463A-917D-6A28FCFD047D}"/>
                  </c:ext>
                </c:extLst>
              </c15:ser>
            </c15:filteredBarSeries>
            <c15:filteredBarSeries>
              <c15:ser>
                <c:idx val="14"/>
                <c:order val="4"/>
                <c:tx>
                  <c:strRef>
                    <c:extLst xmlns:c15="http://schemas.microsoft.com/office/drawing/2012/chart">
                      <c:ext xmlns:c15="http://schemas.microsoft.com/office/drawing/2012/chart" uri="{02D57815-91ED-43cb-92C2-25804820EDAC}">
                        <c15:formulaRef>
                          <c15:sqref>'Q14'!$H$23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スーパーマーケット、コンビニエンスストア、
商店街等の掲示板等への掲示</c:v>
                      </c:pt>
                      <c:pt idx="1">
                        <c:v>区役所、区民センター、図書館等
公的施設等への掲示
※掲示：ポスター、チラシ、パンフレット</c:v>
                      </c:pt>
                      <c:pt idx="2">
                        <c:v>新聞、ラジオ、テレビなどの放送メディア</c:v>
                      </c:pt>
                      <c:pt idx="3">
                        <c:v>大阪市のホームページ</c:v>
                      </c:pt>
                      <c:pt idx="4">
                        <c:v>区の広報誌</c:v>
                      </c:pt>
                      <c:pt idx="5">
                        <c:v>町会など地域の掲示板等への掲示</c:v>
                      </c:pt>
                      <c:pt idx="6">
                        <c:v>駅の掲示板等への掲示</c:v>
                      </c:pt>
                      <c:pt idx="7">
                        <c:v>ソーシャルネットワーキングサービス（ＳＮＳ）</c:v>
                      </c:pt>
                      <c:pt idx="8">
                        <c:v>憩いの家等地域集会施設への掲示</c:v>
                      </c:pt>
                      <c:pt idx="9">
                        <c:v>区社会福祉協議会などの施設等への掲示</c:v>
                      </c:pt>
                    </c:strCache>
                  </c:strRef>
                </c:cat>
                <c:val>
                  <c:numRef>
                    <c:extLst xmlns:c15="http://schemas.microsoft.com/office/drawing/2012/chart">
                      <c:ext xmlns:c15="http://schemas.microsoft.com/office/drawing/2012/chart" uri="{02D57815-91ED-43cb-92C2-25804820EDAC}">
                        <c15:formulaRef>
                          <c15:sqref>'Q14'!$H$24:$H$33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A-86FD-463A-917D-6A28FCFD047D}"/>
                  </c:ext>
                </c:extLst>
              </c15:ser>
            </c15:filteredBarSeries>
            <c15:filteredBarSeries>
              <c15:ser>
                <c:idx val="20"/>
                <c:order val="5"/>
                <c:tx>
                  <c:strRef>
                    <c:extLst xmlns:c15="http://schemas.microsoft.com/office/drawing/2012/chart">
                      <c:ext xmlns:c15="http://schemas.microsoft.com/office/drawing/2012/chart" uri="{02D57815-91ED-43cb-92C2-25804820EDAC}">
                        <c15:formulaRef>
                          <c15:sqref>'Q14'!$I$23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スーパーマーケット、コンビニエンスストア、
商店街等の掲示板等への掲示</c:v>
                      </c:pt>
                      <c:pt idx="1">
                        <c:v>区役所、区民センター、図書館等
公的施設等への掲示
※掲示：ポスター、チラシ、パンフレット</c:v>
                      </c:pt>
                      <c:pt idx="2">
                        <c:v>新聞、ラジオ、テレビなどの放送メディア</c:v>
                      </c:pt>
                      <c:pt idx="3">
                        <c:v>大阪市のホームページ</c:v>
                      </c:pt>
                      <c:pt idx="4">
                        <c:v>区の広報誌</c:v>
                      </c:pt>
                      <c:pt idx="5">
                        <c:v>町会など地域の掲示板等への掲示</c:v>
                      </c:pt>
                      <c:pt idx="6">
                        <c:v>駅の掲示板等への掲示</c:v>
                      </c:pt>
                      <c:pt idx="7">
                        <c:v>ソーシャルネットワーキングサービス（ＳＮＳ）</c:v>
                      </c:pt>
                      <c:pt idx="8">
                        <c:v>憩いの家等地域集会施設への掲示</c:v>
                      </c:pt>
                      <c:pt idx="9">
                        <c:v>区社会福祉協議会などの施設等への掲示</c:v>
                      </c:pt>
                    </c:strCache>
                  </c:strRef>
                </c:cat>
                <c:val>
                  <c:numRef>
                    <c:extLst xmlns:c15="http://schemas.microsoft.com/office/drawing/2012/chart">
                      <c:ext xmlns:c15="http://schemas.microsoft.com/office/drawing/2012/chart" uri="{02D57815-91ED-43cb-92C2-25804820EDAC}">
                        <c15:formulaRef>
                          <c15:sqref>'Q14'!$I$24:$I$33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B-86FD-463A-917D-6A28FCFD047D}"/>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'Q14'!$J$23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スーパーマーケット、コンビニエンスストア、
商店街等の掲示板等への掲示</c:v>
                      </c:pt>
                      <c:pt idx="1">
                        <c:v>区役所、区民センター、図書館等
公的施設等への掲示
※掲示：ポスター、チラシ、パンフレット</c:v>
                      </c:pt>
                      <c:pt idx="2">
                        <c:v>新聞、ラジオ、テレビなどの放送メディア</c:v>
                      </c:pt>
                      <c:pt idx="3">
                        <c:v>大阪市のホームページ</c:v>
                      </c:pt>
                      <c:pt idx="4">
                        <c:v>区の広報誌</c:v>
                      </c:pt>
                      <c:pt idx="5">
                        <c:v>町会など地域の掲示板等への掲示</c:v>
                      </c:pt>
                      <c:pt idx="6">
                        <c:v>駅の掲示板等への掲示</c:v>
                      </c:pt>
                      <c:pt idx="7">
                        <c:v>ソーシャルネットワーキングサービス（ＳＮＳ）</c:v>
                      </c:pt>
                      <c:pt idx="8">
                        <c:v>憩いの家等地域集会施設への掲示</c:v>
                      </c:pt>
                      <c:pt idx="9">
                        <c:v>区社会福祉協議会などの施設等への掲示</c:v>
                      </c:pt>
                    </c:strCache>
                  </c:strRef>
                </c:cat>
                <c:val>
                  <c:numRef>
                    <c:extLst xmlns:c15="http://schemas.microsoft.com/office/drawing/2012/chart">
                      <c:ext xmlns:c15="http://schemas.microsoft.com/office/drawing/2012/chart" uri="{02D57815-91ED-43cb-92C2-25804820EDAC}">
                        <c15:formulaRef>
                          <c15:sqref>'Q14'!$J$24:$J$33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C-86FD-463A-917D-6A28FCFD047D}"/>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'Q14'!$K$23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スーパーマーケット、コンビニエンスストア、
商店街等の掲示板等への掲示</c:v>
                      </c:pt>
                      <c:pt idx="1">
                        <c:v>区役所、区民センター、図書館等
公的施設等への掲示
※掲示：ポスター、チラシ、パンフレット</c:v>
                      </c:pt>
                      <c:pt idx="2">
                        <c:v>新聞、ラジオ、テレビなどの放送メディア</c:v>
                      </c:pt>
                      <c:pt idx="3">
                        <c:v>大阪市のホームページ</c:v>
                      </c:pt>
                      <c:pt idx="4">
                        <c:v>区の広報誌</c:v>
                      </c:pt>
                      <c:pt idx="5">
                        <c:v>町会など地域の掲示板等への掲示</c:v>
                      </c:pt>
                      <c:pt idx="6">
                        <c:v>駅の掲示板等への掲示</c:v>
                      </c:pt>
                      <c:pt idx="7">
                        <c:v>ソーシャルネットワーキングサービス（ＳＮＳ）</c:v>
                      </c:pt>
                      <c:pt idx="8">
                        <c:v>憩いの家等地域集会施設への掲示</c:v>
                      </c:pt>
                      <c:pt idx="9">
                        <c:v>区社会福祉協議会などの施設等への掲示</c:v>
                      </c:pt>
                    </c:strCache>
                  </c:strRef>
                </c:cat>
                <c:val>
                  <c:numRef>
                    <c:extLst xmlns:c15="http://schemas.microsoft.com/office/drawing/2012/chart">
                      <c:ext xmlns:c15="http://schemas.microsoft.com/office/drawing/2012/chart" uri="{02D57815-91ED-43cb-92C2-25804820EDAC}">
                        <c15:formulaRef>
                          <c15:sqref>'Q14'!$K$24:$K$33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D-86FD-463A-917D-6A28FCFD047D}"/>
                  </c:ext>
                </c:extLst>
              </c15:ser>
            </c15:filteredBarSeries>
            <c15:filteredBarSeries>
              <c15:ser>
                <c:idx val="4"/>
                <c:order val="8"/>
                <c:tx>
                  <c:strRef>
                    <c:extLst xmlns:c15="http://schemas.microsoft.com/office/drawing/2012/chart">
                      <c:ext xmlns:c15="http://schemas.microsoft.com/office/drawing/2012/chart" uri="{02D57815-91ED-43cb-92C2-25804820EDAC}">
                        <c15:formulaRef>
                          <c15:sqref>'Q14'!$L$23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スーパーマーケット、コンビニエンスストア、
商店街等の掲示板等への掲示</c:v>
                      </c:pt>
                      <c:pt idx="1">
                        <c:v>区役所、区民センター、図書館等
公的施設等への掲示
※掲示：ポスター、チラシ、パンフレット</c:v>
                      </c:pt>
                      <c:pt idx="2">
                        <c:v>新聞、ラジオ、テレビなどの放送メディア</c:v>
                      </c:pt>
                      <c:pt idx="3">
                        <c:v>大阪市のホームページ</c:v>
                      </c:pt>
                      <c:pt idx="4">
                        <c:v>区の広報誌</c:v>
                      </c:pt>
                      <c:pt idx="5">
                        <c:v>町会など地域の掲示板等への掲示</c:v>
                      </c:pt>
                      <c:pt idx="6">
                        <c:v>駅の掲示板等への掲示</c:v>
                      </c:pt>
                      <c:pt idx="7">
                        <c:v>ソーシャルネットワーキングサービス（ＳＮＳ）</c:v>
                      </c:pt>
                      <c:pt idx="8">
                        <c:v>憩いの家等地域集会施設への掲示</c:v>
                      </c:pt>
                      <c:pt idx="9">
                        <c:v>区社会福祉協議会などの施設等への掲示</c:v>
                      </c:pt>
                    </c:strCache>
                  </c:strRef>
                </c:cat>
                <c:val>
                  <c:numRef>
                    <c:extLst xmlns:c15="http://schemas.microsoft.com/office/drawing/2012/chart">
                      <c:ext xmlns:c15="http://schemas.microsoft.com/office/drawing/2012/chart" uri="{02D57815-91ED-43cb-92C2-25804820EDAC}">
                        <c15:formulaRef>
                          <c15:sqref>'Q14'!$L$24:$L$33</c15:sqref>
                        </c15:formulaRef>
                      </c:ext>
                    </c:extLst>
                    <c:numCache>
                      <c:formatCode>General</c:formatCode>
                      <c:ptCount val="10"/>
                    </c:numCache>
                  </c:numRef>
                </c:val>
                <c:extLst xmlns:c15="http://schemas.microsoft.com/office/drawing/2012/chart">
                  <c:ext xmlns:c16="http://schemas.microsoft.com/office/drawing/2014/chart" uri="{C3380CC4-5D6E-409C-BE32-E72D297353CC}">
                    <c16:uniqueId val="{0000000E-86FD-463A-917D-6A28FCFD047D}"/>
                  </c:ext>
                </c:extLst>
              </c15:ser>
            </c15:filteredBarSeries>
            <c15:filteredBarSeries>
              <c15:ser>
                <c:idx val="6"/>
                <c:order val="10"/>
                <c:tx>
                  <c:strRef>
                    <c:extLst xmlns:c15="http://schemas.microsoft.com/office/drawing/2012/chart">
                      <c:ext xmlns:c15="http://schemas.microsoft.com/office/drawing/2012/chart" uri="{02D57815-91ED-43cb-92C2-25804820EDAC}">
                        <c15:formulaRef>
                          <c15:sqref>'Q14'!$N$23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スーパーマーケット、コンビニエンスストア、
商店街等の掲示板等への掲示</c:v>
                      </c:pt>
                      <c:pt idx="1">
                        <c:v>区役所、区民センター、図書館等
公的施設等への掲示
※掲示：ポスター、チラシ、パンフレット</c:v>
                      </c:pt>
                      <c:pt idx="2">
                        <c:v>新聞、ラジオ、テレビなどの放送メディア</c:v>
                      </c:pt>
                      <c:pt idx="3">
                        <c:v>大阪市のホームページ</c:v>
                      </c:pt>
                      <c:pt idx="4">
                        <c:v>区の広報誌</c:v>
                      </c:pt>
                      <c:pt idx="5">
                        <c:v>町会など地域の掲示板等への掲示</c:v>
                      </c:pt>
                      <c:pt idx="6">
                        <c:v>駅の掲示板等への掲示</c:v>
                      </c:pt>
                      <c:pt idx="7">
                        <c:v>ソーシャルネットワーキングサービス（ＳＮＳ）</c:v>
                      </c:pt>
                      <c:pt idx="8">
                        <c:v>憩いの家等地域集会施設への掲示</c:v>
                      </c:pt>
                      <c:pt idx="9">
                        <c:v>区社会福祉協議会などの施設等への掲示</c:v>
                      </c:pt>
                    </c:strCache>
                  </c:strRef>
                </c:cat>
                <c:val>
                  <c:numRef>
                    <c:extLst xmlns:c15="http://schemas.microsoft.com/office/drawing/2012/chart">
                      <c:ext xmlns:c15="http://schemas.microsoft.com/office/drawing/2012/chart" uri="{02D57815-91ED-43cb-92C2-25804820EDAC}">
                        <c15:formulaRef>
                          <c15:sqref>'Q14'!$N$24:$N$33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0F-86FD-463A-917D-6A28FCFD047D}"/>
                  </c:ext>
                </c:extLst>
              </c15:ser>
            </c15:filteredBarSeries>
            <c15:filteredBarSeries>
              <c15:ser>
                <c:idx val="7"/>
                <c:order val="11"/>
                <c:tx>
                  <c:strRef>
                    <c:extLst xmlns:c15="http://schemas.microsoft.com/office/drawing/2012/chart">
                      <c:ext xmlns:c15="http://schemas.microsoft.com/office/drawing/2012/chart" uri="{02D57815-91ED-43cb-92C2-25804820EDAC}">
                        <c15:formulaRef>
                          <c15:sqref>'Q14'!$O$23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スーパーマーケット、コンビニエンスストア、
商店街等の掲示板等への掲示</c:v>
                      </c:pt>
                      <c:pt idx="1">
                        <c:v>区役所、区民センター、図書館等
公的施設等への掲示
※掲示：ポスター、チラシ、パンフレット</c:v>
                      </c:pt>
                      <c:pt idx="2">
                        <c:v>新聞、ラジオ、テレビなどの放送メディア</c:v>
                      </c:pt>
                      <c:pt idx="3">
                        <c:v>大阪市のホームページ</c:v>
                      </c:pt>
                      <c:pt idx="4">
                        <c:v>区の広報誌</c:v>
                      </c:pt>
                      <c:pt idx="5">
                        <c:v>町会など地域の掲示板等への掲示</c:v>
                      </c:pt>
                      <c:pt idx="6">
                        <c:v>駅の掲示板等への掲示</c:v>
                      </c:pt>
                      <c:pt idx="7">
                        <c:v>ソーシャルネットワーキングサービス（ＳＮＳ）</c:v>
                      </c:pt>
                      <c:pt idx="8">
                        <c:v>憩いの家等地域集会施設への掲示</c:v>
                      </c:pt>
                      <c:pt idx="9">
                        <c:v>区社会福祉協議会などの施設等への掲示</c:v>
                      </c:pt>
                    </c:strCache>
                  </c:strRef>
                </c:cat>
                <c:val>
                  <c:numRef>
                    <c:extLst xmlns:c15="http://schemas.microsoft.com/office/drawing/2012/chart">
                      <c:ext xmlns:c15="http://schemas.microsoft.com/office/drawing/2012/chart" uri="{02D57815-91ED-43cb-92C2-25804820EDAC}">
                        <c15:formulaRef>
                          <c15:sqref>'Q14'!$O$24:$O$33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10-86FD-463A-917D-6A28FCFD047D}"/>
                  </c:ext>
                </c:extLst>
              </c15:ser>
            </c15:filteredBarSeries>
            <c15:filteredBarSeries>
              <c15:ser>
                <c:idx val="9"/>
                <c:order val="12"/>
                <c:tx>
                  <c:strRef>
                    <c:extLst xmlns:c15="http://schemas.microsoft.com/office/drawing/2012/chart">
                      <c:ext xmlns:c15="http://schemas.microsoft.com/office/drawing/2012/chart" uri="{02D57815-91ED-43cb-92C2-25804820EDAC}">
                        <c15:formulaRef>
                          <c15:sqref>'Q14'!$P$23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スーパーマーケット、コンビニエンスストア、
商店街等の掲示板等への掲示</c:v>
                      </c:pt>
                      <c:pt idx="1">
                        <c:v>区役所、区民センター、図書館等
公的施設等への掲示
※掲示：ポスター、チラシ、パンフレット</c:v>
                      </c:pt>
                      <c:pt idx="2">
                        <c:v>新聞、ラジオ、テレビなどの放送メディア</c:v>
                      </c:pt>
                      <c:pt idx="3">
                        <c:v>大阪市のホームページ</c:v>
                      </c:pt>
                      <c:pt idx="4">
                        <c:v>区の広報誌</c:v>
                      </c:pt>
                      <c:pt idx="5">
                        <c:v>町会など地域の掲示板等への掲示</c:v>
                      </c:pt>
                      <c:pt idx="6">
                        <c:v>駅の掲示板等への掲示</c:v>
                      </c:pt>
                      <c:pt idx="7">
                        <c:v>ソーシャルネットワーキングサービス（ＳＮＳ）</c:v>
                      </c:pt>
                      <c:pt idx="8">
                        <c:v>憩いの家等地域集会施設への掲示</c:v>
                      </c:pt>
                      <c:pt idx="9">
                        <c:v>区社会福祉協議会などの施設等への掲示</c:v>
                      </c:pt>
                    </c:strCache>
                  </c:strRef>
                </c:cat>
                <c:val>
                  <c:numRef>
                    <c:extLst xmlns:c15="http://schemas.microsoft.com/office/drawing/2012/chart">
                      <c:ext xmlns:c15="http://schemas.microsoft.com/office/drawing/2012/chart" uri="{02D57815-91ED-43cb-92C2-25804820EDAC}">
                        <c15:formulaRef>
                          <c15:sqref>'Q14'!$P$24:$P$33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11-86FD-463A-917D-6A28FCFD047D}"/>
                  </c:ext>
                </c:extLst>
              </c15:ser>
            </c15:filteredBarSeries>
            <c15:filteredBarSeries>
              <c15:ser>
                <c:idx val="11"/>
                <c:order val="14"/>
                <c:tx>
                  <c:strRef>
                    <c:extLst xmlns:c15="http://schemas.microsoft.com/office/drawing/2012/chart">
                      <c:ext xmlns:c15="http://schemas.microsoft.com/office/drawing/2012/chart" uri="{02D57815-91ED-43cb-92C2-25804820EDAC}">
                        <c15:formulaRef>
                          <c15:sqref>'Q14'!$R$23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スーパーマーケット、コンビニエンスストア、
商店街等の掲示板等への掲示</c:v>
                      </c:pt>
                      <c:pt idx="1">
                        <c:v>区役所、区民センター、図書館等
公的施設等への掲示
※掲示：ポスター、チラシ、パンフレット</c:v>
                      </c:pt>
                      <c:pt idx="2">
                        <c:v>新聞、ラジオ、テレビなどの放送メディア</c:v>
                      </c:pt>
                      <c:pt idx="3">
                        <c:v>大阪市のホームページ</c:v>
                      </c:pt>
                      <c:pt idx="4">
                        <c:v>区の広報誌</c:v>
                      </c:pt>
                      <c:pt idx="5">
                        <c:v>町会など地域の掲示板等への掲示</c:v>
                      </c:pt>
                      <c:pt idx="6">
                        <c:v>駅の掲示板等への掲示</c:v>
                      </c:pt>
                      <c:pt idx="7">
                        <c:v>ソーシャルネットワーキングサービス（ＳＮＳ）</c:v>
                      </c:pt>
                      <c:pt idx="8">
                        <c:v>憩いの家等地域集会施設への掲示</c:v>
                      </c:pt>
                      <c:pt idx="9">
                        <c:v>区社会福祉協議会などの施設等への掲示</c:v>
                      </c:pt>
                    </c:strCache>
                  </c:strRef>
                </c:cat>
                <c:val>
                  <c:numRef>
                    <c:extLst xmlns:c15="http://schemas.microsoft.com/office/drawing/2012/chart">
                      <c:ext xmlns:c15="http://schemas.microsoft.com/office/drawing/2012/chart" uri="{02D57815-91ED-43cb-92C2-25804820EDAC}">
                        <c15:formulaRef>
                          <c15:sqref>'Q14'!$R$24:$R$33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12-86FD-463A-917D-6A28FCFD047D}"/>
                  </c:ext>
                </c:extLst>
              </c15:ser>
            </c15:filteredBarSeries>
            <c15:filteredBarSeries>
              <c15:ser>
                <c:idx val="12"/>
                <c:order val="15"/>
                <c:tx>
                  <c:strRef>
                    <c:extLst xmlns:c15="http://schemas.microsoft.com/office/drawing/2012/chart">
                      <c:ext xmlns:c15="http://schemas.microsoft.com/office/drawing/2012/chart" uri="{02D57815-91ED-43cb-92C2-25804820EDAC}">
                        <c15:formulaRef>
                          <c15:sqref>'Q14'!$S$23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スーパーマーケット、コンビニエンスストア、
商店街等の掲示板等への掲示</c:v>
                      </c:pt>
                      <c:pt idx="1">
                        <c:v>区役所、区民センター、図書館等
公的施設等への掲示
※掲示：ポスター、チラシ、パンフレット</c:v>
                      </c:pt>
                      <c:pt idx="2">
                        <c:v>新聞、ラジオ、テレビなどの放送メディア</c:v>
                      </c:pt>
                      <c:pt idx="3">
                        <c:v>大阪市のホームページ</c:v>
                      </c:pt>
                      <c:pt idx="4">
                        <c:v>区の広報誌</c:v>
                      </c:pt>
                      <c:pt idx="5">
                        <c:v>町会など地域の掲示板等への掲示</c:v>
                      </c:pt>
                      <c:pt idx="6">
                        <c:v>駅の掲示板等への掲示</c:v>
                      </c:pt>
                      <c:pt idx="7">
                        <c:v>ソーシャルネットワーキングサービス（ＳＮＳ）</c:v>
                      </c:pt>
                      <c:pt idx="8">
                        <c:v>憩いの家等地域集会施設への掲示</c:v>
                      </c:pt>
                      <c:pt idx="9">
                        <c:v>区社会福祉協議会などの施設等への掲示</c:v>
                      </c:pt>
                    </c:strCache>
                  </c:strRef>
                </c:cat>
                <c:val>
                  <c:numRef>
                    <c:extLst xmlns:c15="http://schemas.microsoft.com/office/drawing/2012/chart">
                      <c:ext xmlns:c15="http://schemas.microsoft.com/office/drawing/2012/chart" uri="{02D57815-91ED-43cb-92C2-25804820EDAC}">
                        <c15:formulaRef>
                          <c15:sqref>'Q14'!$S$24:$S$33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13-86FD-463A-917D-6A28FCFD047D}"/>
                  </c:ext>
                </c:extLst>
              </c15:ser>
            </c15:filteredBarSeries>
            <c15:filteredBarSeries>
              <c15:ser>
                <c:idx val="13"/>
                <c:order val="16"/>
                <c:tx>
                  <c:strRef>
                    <c:extLst xmlns:c15="http://schemas.microsoft.com/office/drawing/2012/chart">
                      <c:ext xmlns:c15="http://schemas.microsoft.com/office/drawing/2012/chart" uri="{02D57815-91ED-43cb-92C2-25804820EDAC}">
                        <c15:formulaRef>
                          <c15:sqref>'Q14'!$T$23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スーパーマーケット、コンビニエンスストア、
商店街等の掲示板等への掲示</c:v>
                      </c:pt>
                      <c:pt idx="1">
                        <c:v>区役所、区民センター、図書館等
公的施設等への掲示
※掲示：ポスター、チラシ、パンフレット</c:v>
                      </c:pt>
                      <c:pt idx="2">
                        <c:v>新聞、ラジオ、テレビなどの放送メディア</c:v>
                      </c:pt>
                      <c:pt idx="3">
                        <c:v>大阪市のホームページ</c:v>
                      </c:pt>
                      <c:pt idx="4">
                        <c:v>区の広報誌</c:v>
                      </c:pt>
                      <c:pt idx="5">
                        <c:v>町会など地域の掲示板等への掲示</c:v>
                      </c:pt>
                      <c:pt idx="6">
                        <c:v>駅の掲示板等への掲示</c:v>
                      </c:pt>
                      <c:pt idx="7">
                        <c:v>ソーシャルネットワーキングサービス（ＳＮＳ）</c:v>
                      </c:pt>
                      <c:pt idx="8">
                        <c:v>憩いの家等地域集会施設への掲示</c:v>
                      </c:pt>
                      <c:pt idx="9">
                        <c:v>区社会福祉協議会などの施設等への掲示</c:v>
                      </c:pt>
                    </c:strCache>
                  </c:strRef>
                </c:cat>
                <c:val>
                  <c:numRef>
                    <c:extLst xmlns:c15="http://schemas.microsoft.com/office/drawing/2012/chart">
                      <c:ext xmlns:c15="http://schemas.microsoft.com/office/drawing/2012/chart" uri="{02D57815-91ED-43cb-92C2-25804820EDAC}">
                        <c15:formulaRef>
                          <c15:sqref>'Q14'!$T$24:$T$33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14-86FD-463A-917D-6A28FCFD047D}"/>
                  </c:ext>
                </c:extLst>
              </c15:ser>
            </c15:filteredBarSeries>
            <c15:filteredBarSeries>
              <c15:ser>
                <c:idx val="17"/>
                <c:order val="18"/>
                <c:tx>
                  <c:strRef>
                    <c:extLst xmlns:c15="http://schemas.microsoft.com/office/drawing/2012/chart">
                      <c:ext xmlns:c15="http://schemas.microsoft.com/office/drawing/2012/chart" uri="{02D57815-91ED-43cb-92C2-25804820EDAC}">
                        <c15:formulaRef>
                          <c15:sqref>'Q14'!$V$23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スーパーマーケット、コンビニエンスストア、
商店街等の掲示板等への掲示</c:v>
                      </c:pt>
                      <c:pt idx="1">
                        <c:v>区役所、区民センター、図書館等
公的施設等への掲示
※掲示：ポスター、チラシ、パンフレット</c:v>
                      </c:pt>
                      <c:pt idx="2">
                        <c:v>新聞、ラジオ、テレビなどの放送メディア</c:v>
                      </c:pt>
                      <c:pt idx="3">
                        <c:v>大阪市のホームページ</c:v>
                      </c:pt>
                      <c:pt idx="4">
                        <c:v>区の広報誌</c:v>
                      </c:pt>
                      <c:pt idx="5">
                        <c:v>町会など地域の掲示板等への掲示</c:v>
                      </c:pt>
                      <c:pt idx="6">
                        <c:v>駅の掲示板等への掲示</c:v>
                      </c:pt>
                      <c:pt idx="7">
                        <c:v>ソーシャルネットワーキングサービス（ＳＮＳ）</c:v>
                      </c:pt>
                      <c:pt idx="8">
                        <c:v>憩いの家等地域集会施設への掲示</c:v>
                      </c:pt>
                      <c:pt idx="9">
                        <c:v>区社会福祉協議会などの施設等への掲示</c:v>
                      </c:pt>
                    </c:strCache>
                  </c:strRef>
                </c:cat>
                <c:val>
                  <c:numRef>
                    <c:extLst xmlns:c15="http://schemas.microsoft.com/office/drawing/2012/chart">
                      <c:ext xmlns:c15="http://schemas.microsoft.com/office/drawing/2012/chart" uri="{02D57815-91ED-43cb-92C2-25804820EDAC}">
                        <c15:formulaRef>
                          <c15:sqref>'Q14'!$V$24:$V$33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15-86FD-463A-917D-6A28FCFD047D}"/>
                  </c:ext>
                </c:extLst>
              </c15:ser>
            </c15:filteredBarSeries>
            <c15:filteredBarSeries>
              <c15:ser>
                <c:idx val="18"/>
                <c:order val="19"/>
                <c:tx>
                  <c:strRef>
                    <c:extLst xmlns:c15="http://schemas.microsoft.com/office/drawing/2012/chart">
                      <c:ext xmlns:c15="http://schemas.microsoft.com/office/drawing/2012/chart" uri="{02D57815-91ED-43cb-92C2-25804820EDAC}">
                        <c15:formulaRef>
                          <c15:sqref>'Q14'!$W$23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スーパーマーケット、コンビニエンスストア、
商店街等の掲示板等への掲示</c:v>
                      </c:pt>
                      <c:pt idx="1">
                        <c:v>区役所、区民センター、図書館等
公的施設等への掲示
※掲示：ポスター、チラシ、パンフレット</c:v>
                      </c:pt>
                      <c:pt idx="2">
                        <c:v>新聞、ラジオ、テレビなどの放送メディア</c:v>
                      </c:pt>
                      <c:pt idx="3">
                        <c:v>大阪市のホームページ</c:v>
                      </c:pt>
                      <c:pt idx="4">
                        <c:v>区の広報誌</c:v>
                      </c:pt>
                      <c:pt idx="5">
                        <c:v>町会など地域の掲示板等への掲示</c:v>
                      </c:pt>
                      <c:pt idx="6">
                        <c:v>駅の掲示板等への掲示</c:v>
                      </c:pt>
                      <c:pt idx="7">
                        <c:v>ソーシャルネットワーキングサービス（ＳＮＳ）</c:v>
                      </c:pt>
                      <c:pt idx="8">
                        <c:v>憩いの家等地域集会施設への掲示</c:v>
                      </c:pt>
                      <c:pt idx="9">
                        <c:v>区社会福祉協議会などの施設等への掲示</c:v>
                      </c:pt>
                    </c:strCache>
                  </c:strRef>
                </c:cat>
                <c:val>
                  <c:numRef>
                    <c:extLst xmlns:c15="http://schemas.microsoft.com/office/drawing/2012/chart">
                      <c:ext xmlns:c15="http://schemas.microsoft.com/office/drawing/2012/chart" uri="{02D57815-91ED-43cb-92C2-25804820EDAC}">
                        <c15:formulaRef>
                          <c15:sqref>'Q14'!$W$24:$W$33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16-86FD-463A-917D-6A28FCFD047D}"/>
                  </c:ext>
                </c:extLst>
              </c15:ser>
            </c15:filteredBarSeries>
            <c15:filteredBarSeries>
              <c15:ser>
                <c:idx val="19"/>
                <c:order val="20"/>
                <c:tx>
                  <c:strRef>
                    <c:extLst xmlns:c15="http://schemas.microsoft.com/office/drawing/2012/chart">
                      <c:ext xmlns:c15="http://schemas.microsoft.com/office/drawing/2012/chart" uri="{02D57815-91ED-43cb-92C2-25804820EDAC}">
                        <c15:formulaRef>
                          <c15:sqref>'Q14'!$X$23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スーパーマーケット、コンビニエンスストア、
商店街等の掲示板等への掲示</c:v>
                      </c:pt>
                      <c:pt idx="1">
                        <c:v>区役所、区民センター、図書館等
公的施設等への掲示
※掲示：ポスター、チラシ、パンフレット</c:v>
                      </c:pt>
                      <c:pt idx="2">
                        <c:v>新聞、ラジオ、テレビなどの放送メディア</c:v>
                      </c:pt>
                      <c:pt idx="3">
                        <c:v>大阪市のホームページ</c:v>
                      </c:pt>
                      <c:pt idx="4">
                        <c:v>区の広報誌</c:v>
                      </c:pt>
                      <c:pt idx="5">
                        <c:v>町会など地域の掲示板等への掲示</c:v>
                      </c:pt>
                      <c:pt idx="6">
                        <c:v>駅の掲示板等への掲示</c:v>
                      </c:pt>
                      <c:pt idx="7">
                        <c:v>ソーシャルネットワーキングサービス（ＳＮＳ）</c:v>
                      </c:pt>
                      <c:pt idx="8">
                        <c:v>憩いの家等地域集会施設への掲示</c:v>
                      </c:pt>
                      <c:pt idx="9">
                        <c:v>区社会福祉協議会などの施設等への掲示</c:v>
                      </c:pt>
                    </c:strCache>
                  </c:strRef>
                </c:cat>
                <c:val>
                  <c:numRef>
                    <c:extLst xmlns:c15="http://schemas.microsoft.com/office/drawing/2012/chart">
                      <c:ext xmlns:c15="http://schemas.microsoft.com/office/drawing/2012/chart" uri="{02D57815-91ED-43cb-92C2-25804820EDAC}">
                        <c15:formulaRef>
                          <c15:sqref>'Q14'!$X$24:$X$33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17-86FD-463A-917D-6A28FCFD047D}"/>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'Q14'!$Z$23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スーパーマーケット、コンビニエンスストア、
商店街等の掲示板等への掲示</c:v>
                      </c:pt>
                      <c:pt idx="1">
                        <c:v>区役所、区民センター、図書館等
公的施設等への掲示
※掲示：ポスター、チラシ、パンフレット</c:v>
                      </c:pt>
                      <c:pt idx="2">
                        <c:v>新聞、ラジオ、テレビなどの放送メディア</c:v>
                      </c:pt>
                      <c:pt idx="3">
                        <c:v>大阪市のホームページ</c:v>
                      </c:pt>
                      <c:pt idx="4">
                        <c:v>区の広報誌</c:v>
                      </c:pt>
                      <c:pt idx="5">
                        <c:v>町会など地域の掲示板等への掲示</c:v>
                      </c:pt>
                      <c:pt idx="6">
                        <c:v>駅の掲示板等への掲示</c:v>
                      </c:pt>
                      <c:pt idx="7">
                        <c:v>ソーシャルネットワーキングサービス（ＳＮＳ）</c:v>
                      </c:pt>
                      <c:pt idx="8">
                        <c:v>憩いの家等地域集会施設への掲示</c:v>
                      </c:pt>
                      <c:pt idx="9">
                        <c:v>区社会福祉協議会などの施設等への掲示</c:v>
                      </c:pt>
                    </c:strCache>
                  </c:strRef>
                </c:cat>
                <c:val>
                  <c:numRef>
                    <c:extLst xmlns:c15="http://schemas.microsoft.com/office/drawing/2012/chart">
                      <c:ext xmlns:c15="http://schemas.microsoft.com/office/drawing/2012/chart" uri="{02D57815-91ED-43cb-92C2-25804820EDAC}">
                        <c15:formulaRef>
                          <c15:sqref>'Q14'!$Z$24:$Z$33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18-86FD-463A-917D-6A28FCFD047D}"/>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'Q14'!$AA$23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スーパーマーケット、コンビニエンスストア、
商店街等の掲示板等への掲示</c:v>
                      </c:pt>
                      <c:pt idx="1">
                        <c:v>区役所、区民センター、図書館等
公的施設等への掲示
※掲示：ポスター、チラシ、パンフレット</c:v>
                      </c:pt>
                      <c:pt idx="2">
                        <c:v>新聞、ラジオ、テレビなどの放送メディア</c:v>
                      </c:pt>
                      <c:pt idx="3">
                        <c:v>大阪市のホームページ</c:v>
                      </c:pt>
                      <c:pt idx="4">
                        <c:v>区の広報誌</c:v>
                      </c:pt>
                      <c:pt idx="5">
                        <c:v>町会など地域の掲示板等への掲示</c:v>
                      </c:pt>
                      <c:pt idx="6">
                        <c:v>駅の掲示板等への掲示</c:v>
                      </c:pt>
                      <c:pt idx="7">
                        <c:v>ソーシャルネットワーキングサービス（ＳＮＳ）</c:v>
                      </c:pt>
                      <c:pt idx="8">
                        <c:v>憩いの家等地域集会施設への掲示</c:v>
                      </c:pt>
                      <c:pt idx="9">
                        <c:v>区社会福祉協議会などの施設等への掲示</c:v>
                      </c:pt>
                    </c:strCache>
                  </c:strRef>
                </c:cat>
                <c:val>
                  <c:numRef>
                    <c:extLst xmlns:c15="http://schemas.microsoft.com/office/drawing/2012/chart">
                      <c:ext xmlns:c15="http://schemas.microsoft.com/office/drawing/2012/chart" uri="{02D57815-91ED-43cb-92C2-25804820EDAC}">
                        <c15:formulaRef>
                          <c15:sqref>'Q14'!$AA$24:$AA$33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19-86FD-463A-917D-6A28FCFD047D}"/>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'Q14'!$AB$23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スーパーマーケット、コンビニエンスストア、
商店街等の掲示板等への掲示</c:v>
                      </c:pt>
                      <c:pt idx="1">
                        <c:v>区役所、区民センター、図書館等
公的施設等への掲示
※掲示：ポスター、チラシ、パンフレット</c:v>
                      </c:pt>
                      <c:pt idx="2">
                        <c:v>新聞、ラジオ、テレビなどの放送メディア</c:v>
                      </c:pt>
                      <c:pt idx="3">
                        <c:v>大阪市のホームページ</c:v>
                      </c:pt>
                      <c:pt idx="4">
                        <c:v>区の広報誌</c:v>
                      </c:pt>
                      <c:pt idx="5">
                        <c:v>町会など地域の掲示板等への掲示</c:v>
                      </c:pt>
                      <c:pt idx="6">
                        <c:v>駅の掲示板等への掲示</c:v>
                      </c:pt>
                      <c:pt idx="7">
                        <c:v>ソーシャルネットワーキングサービス（ＳＮＳ）</c:v>
                      </c:pt>
                      <c:pt idx="8">
                        <c:v>憩いの家等地域集会施設への掲示</c:v>
                      </c:pt>
                      <c:pt idx="9">
                        <c:v>区社会福祉協議会などの施設等への掲示</c:v>
                      </c:pt>
                    </c:strCache>
                  </c:strRef>
                </c:cat>
                <c:val>
                  <c:numRef>
                    <c:extLst xmlns:c15="http://schemas.microsoft.com/office/drawing/2012/chart">
                      <c:ext xmlns:c15="http://schemas.microsoft.com/office/drawing/2012/chart" uri="{02D57815-91ED-43cb-92C2-25804820EDAC}">
                        <c15:formulaRef>
                          <c15:sqref>'Q14'!$AB$24:$AB$33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1A-86FD-463A-917D-6A28FCFD047D}"/>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'Q14'!$AD$23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スーパーマーケット、コンビニエンスストア、
商店街等の掲示板等への掲示</c:v>
                      </c:pt>
                      <c:pt idx="1">
                        <c:v>区役所、区民センター、図書館等
公的施設等への掲示
※掲示：ポスター、チラシ、パンフレット</c:v>
                      </c:pt>
                      <c:pt idx="2">
                        <c:v>新聞、ラジオ、テレビなどの放送メディア</c:v>
                      </c:pt>
                      <c:pt idx="3">
                        <c:v>大阪市のホームページ</c:v>
                      </c:pt>
                      <c:pt idx="4">
                        <c:v>区の広報誌</c:v>
                      </c:pt>
                      <c:pt idx="5">
                        <c:v>町会など地域の掲示板等への掲示</c:v>
                      </c:pt>
                      <c:pt idx="6">
                        <c:v>駅の掲示板等への掲示</c:v>
                      </c:pt>
                      <c:pt idx="7">
                        <c:v>ソーシャルネットワーキングサービス（ＳＮＳ）</c:v>
                      </c:pt>
                      <c:pt idx="8">
                        <c:v>憩いの家等地域集会施設への掲示</c:v>
                      </c:pt>
                      <c:pt idx="9">
                        <c:v>区社会福祉協議会などの施設等への掲示</c:v>
                      </c:pt>
                    </c:strCache>
                  </c:strRef>
                </c:cat>
                <c:val>
                  <c:numRef>
                    <c:extLst xmlns:c15="http://schemas.microsoft.com/office/drawing/2012/chart">
                      <c:ext xmlns:c15="http://schemas.microsoft.com/office/drawing/2012/chart" uri="{02D57815-91ED-43cb-92C2-25804820EDAC}">
                        <c15:formulaRef>
                          <c15:sqref>'Q14'!$AD$24:$AD$33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1B-86FD-463A-917D-6A28FCFD047D}"/>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'Q14'!$AE$23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スーパーマーケット、コンビニエンスストア、
商店街等の掲示板等への掲示</c:v>
                      </c:pt>
                      <c:pt idx="1">
                        <c:v>区役所、区民センター、図書館等
公的施設等への掲示
※掲示：ポスター、チラシ、パンフレット</c:v>
                      </c:pt>
                      <c:pt idx="2">
                        <c:v>新聞、ラジオ、テレビなどの放送メディア</c:v>
                      </c:pt>
                      <c:pt idx="3">
                        <c:v>大阪市のホームページ</c:v>
                      </c:pt>
                      <c:pt idx="4">
                        <c:v>区の広報誌</c:v>
                      </c:pt>
                      <c:pt idx="5">
                        <c:v>町会など地域の掲示板等への掲示</c:v>
                      </c:pt>
                      <c:pt idx="6">
                        <c:v>駅の掲示板等への掲示</c:v>
                      </c:pt>
                      <c:pt idx="7">
                        <c:v>ソーシャルネットワーキングサービス（ＳＮＳ）</c:v>
                      </c:pt>
                      <c:pt idx="8">
                        <c:v>憩いの家等地域集会施設への掲示</c:v>
                      </c:pt>
                      <c:pt idx="9">
                        <c:v>区社会福祉協議会などの施設等への掲示</c:v>
                      </c:pt>
                    </c:strCache>
                  </c:strRef>
                </c:cat>
                <c:val>
                  <c:numRef>
                    <c:extLst xmlns:c15="http://schemas.microsoft.com/office/drawing/2012/chart">
                      <c:ext xmlns:c15="http://schemas.microsoft.com/office/drawing/2012/chart" uri="{02D57815-91ED-43cb-92C2-25804820EDAC}">
                        <c15:formulaRef>
                          <c15:sqref>'Q14'!$AE$24:$AE$33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1C-86FD-463A-917D-6A28FCFD047D}"/>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'Q14'!$AF$23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スーパーマーケット、コンビニエンスストア、
商店街等の掲示板等への掲示</c:v>
                      </c:pt>
                      <c:pt idx="1">
                        <c:v>区役所、区民センター、図書館等
公的施設等への掲示
※掲示：ポスター、チラシ、パンフレット</c:v>
                      </c:pt>
                      <c:pt idx="2">
                        <c:v>新聞、ラジオ、テレビなどの放送メディア</c:v>
                      </c:pt>
                      <c:pt idx="3">
                        <c:v>大阪市のホームページ</c:v>
                      </c:pt>
                      <c:pt idx="4">
                        <c:v>区の広報誌</c:v>
                      </c:pt>
                      <c:pt idx="5">
                        <c:v>町会など地域の掲示板等への掲示</c:v>
                      </c:pt>
                      <c:pt idx="6">
                        <c:v>駅の掲示板等への掲示</c:v>
                      </c:pt>
                      <c:pt idx="7">
                        <c:v>ソーシャルネットワーキングサービス（ＳＮＳ）</c:v>
                      </c:pt>
                      <c:pt idx="8">
                        <c:v>憩いの家等地域集会施設への掲示</c:v>
                      </c:pt>
                      <c:pt idx="9">
                        <c:v>区社会福祉協議会などの施設等への掲示</c:v>
                      </c:pt>
                    </c:strCache>
                  </c:strRef>
                </c:cat>
                <c:val>
                  <c:numRef>
                    <c:extLst xmlns:c15="http://schemas.microsoft.com/office/drawing/2012/chart">
                      <c:ext xmlns:c15="http://schemas.microsoft.com/office/drawing/2012/chart" uri="{02D57815-91ED-43cb-92C2-25804820EDAC}">
                        <c15:formulaRef>
                          <c15:sqref>'Q14'!$AF$24:$AF$33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1D-86FD-463A-917D-6A28FCFD047D}"/>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'Q14'!$AG$23</c15:sqref>
                        </c15:formulaRef>
                      </c:ext>
                    </c:extLst>
                    <c:strCache>
                      <c:ptCount val="1"/>
                      <c:pt idx="0">
                        <c:v>全体（500名）</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スーパーマーケット、コンビニエンスストア、
商店街等の掲示板等への掲示</c:v>
                      </c:pt>
                      <c:pt idx="1">
                        <c:v>区役所、区民センター、図書館等
公的施設等への掲示
※掲示：ポスター、チラシ、パンフレット</c:v>
                      </c:pt>
                      <c:pt idx="2">
                        <c:v>新聞、ラジオ、テレビなどの放送メディア</c:v>
                      </c:pt>
                      <c:pt idx="3">
                        <c:v>大阪市のホームページ</c:v>
                      </c:pt>
                      <c:pt idx="4">
                        <c:v>区の広報誌</c:v>
                      </c:pt>
                      <c:pt idx="5">
                        <c:v>町会など地域の掲示板等への掲示</c:v>
                      </c:pt>
                      <c:pt idx="6">
                        <c:v>駅の掲示板等への掲示</c:v>
                      </c:pt>
                      <c:pt idx="7">
                        <c:v>ソーシャルネットワーキングサービス（ＳＮＳ）</c:v>
                      </c:pt>
                      <c:pt idx="8">
                        <c:v>憩いの家等地域集会施設への掲示</c:v>
                      </c:pt>
                      <c:pt idx="9">
                        <c:v>区社会福祉協議会などの施設等への掲示</c:v>
                      </c:pt>
                    </c:strCache>
                  </c:strRef>
                </c:cat>
                <c:val>
                  <c:numRef>
                    <c:extLst xmlns:c15="http://schemas.microsoft.com/office/drawing/2012/chart">
                      <c:ext xmlns:c15="http://schemas.microsoft.com/office/drawing/2012/chart" uri="{02D57815-91ED-43cb-92C2-25804820EDAC}">
                        <c15:formulaRef>
                          <c15:sqref>'Q14'!$AG$24:$AG$33</c15:sqref>
                        </c15:formulaRef>
                      </c:ext>
                    </c:extLst>
                    <c:numCache>
                      <c:formatCode>0.0%</c:formatCode>
                      <c:ptCount val="10"/>
                      <c:pt idx="0">
                        <c:v>0.33600000000000002</c:v>
                      </c:pt>
                      <c:pt idx="1">
                        <c:v>0.312</c:v>
                      </c:pt>
                      <c:pt idx="2">
                        <c:v>0.30199999999999999</c:v>
                      </c:pt>
                      <c:pt idx="3">
                        <c:v>0.20200000000000001</c:v>
                      </c:pt>
                      <c:pt idx="4">
                        <c:v>0.192</c:v>
                      </c:pt>
                      <c:pt idx="5">
                        <c:v>0.17399999999999999</c:v>
                      </c:pt>
                      <c:pt idx="6">
                        <c:v>0.16600000000000001</c:v>
                      </c:pt>
                      <c:pt idx="7">
                        <c:v>0.17199999999999999</c:v>
                      </c:pt>
                      <c:pt idx="8">
                        <c:v>9.8000000000000004E-2</c:v>
                      </c:pt>
                      <c:pt idx="9">
                        <c:v>8.2000000000000003E-2</c:v>
                      </c:pt>
                    </c:numCache>
                  </c:numRef>
                </c:val>
                <c:extLst xmlns:c15="http://schemas.microsoft.com/office/drawing/2012/chart">
                  <c:ext xmlns:c16="http://schemas.microsoft.com/office/drawing/2014/chart" uri="{C3380CC4-5D6E-409C-BE32-E72D297353CC}">
                    <c16:uniqueId val="{00000005-86FD-463A-917D-6A28FCFD047D}"/>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'Q14'!$AH$23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スーパーマーケット、コンビニエンスストア、
商店街等の掲示板等への掲示</c:v>
                      </c:pt>
                      <c:pt idx="1">
                        <c:v>区役所、区民センター、図書館等
公的施設等への掲示
※掲示：ポスター、チラシ、パンフレット</c:v>
                      </c:pt>
                      <c:pt idx="2">
                        <c:v>新聞、ラジオ、テレビなどの放送メディア</c:v>
                      </c:pt>
                      <c:pt idx="3">
                        <c:v>大阪市のホームページ</c:v>
                      </c:pt>
                      <c:pt idx="4">
                        <c:v>区の広報誌</c:v>
                      </c:pt>
                      <c:pt idx="5">
                        <c:v>町会など地域の掲示板等への掲示</c:v>
                      </c:pt>
                      <c:pt idx="6">
                        <c:v>駅の掲示板等への掲示</c:v>
                      </c:pt>
                      <c:pt idx="7">
                        <c:v>ソーシャルネットワーキングサービス（ＳＮＳ）</c:v>
                      </c:pt>
                      <c:pt idx="8">
                        <c:v>憩いの家等地域集会施設への掲示</c:v>
                      </c:pt>
                      <c:pt idx="9">
                        <c:v>区社会福祉協議会などの施設等への掲示</c:v>
                      </c:pt>
                    </c:strCache>
                  </c:strRef>
                </c:cat>
                <c:val>
                  <c:numRef>
                    <c:extLst xmlns:c15="http://schemas.microsoft.com/office/drawing/2012/chart">
                      <c:ext xmlns:c15="http://schemas.microsoft.com/office/drawing/2012/chart" uri="{02D57815-91ED-43cb-92C2-25804820EDAC}">
                        <c15:formulaRef>
                          <c15:sqref>'Q14'!$AH$24:$AH$33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1E-86FD-463A-917D-6A28FCFD047D}"/>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'Q14'!$AI$23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スーパーマーケット、コンビニエンスストア、
商店街等の掲示板等への掲示</c:v>
                      </c:pt>
                      <c:pt idx="1">
                        <c:v>区役所、区民センター、図書館等
公的施設等への掲示
※掲示：ポスター、チラシ、パンフレット</c:v>
                      </c:pt>
                      <c:pt idx="2">
                        <c:v>新聞、ラジオ、テレビなどの放送メディア</c:v>
                      </c:pt>
                      <c:pt idx="3">
                        <c:v>大阪市のホームページ</c:v>
                      </c:pt>
                      <c:pt idx="4">
                        <c:v>区の広報誌</c:v>
                      </c:pt>
                      <c:pt idx="5">
                        <c:v>町会など地域の掲示板等への掲示</c:v>
                      </c:pt>
                      <c:pt idx="6">
                        <c:v>駅の掲示板等への掲示</c:v>
                      </c:pt>
                      <c:pt idx="7">
                        <c:v>ソーシャルネットワーキングサービス（ＳＮＳ）</c:v>
                      </c:pt>
                      <c:pt idx="8">
                        <c:v>憩いの家等地域集会施設への掲示</c:v>
                      </c:pt>
                      <c:pt idx="9">
                        <c:v>区社会福祉協議会などの施設等への掲示</c:v>
                      </c:pt>
                    </c:strCache>
                  </c:strRef>
                </c:cat>
                <c:val>
                  <c:numRef>
                    <c:extLst xmlns:c15="http://schemas.microsoft.com/office/drawing/2012/chart">
                      <c:ext xmlns:c15="http://schemas.microsoft.com/office/drawing/2012/chart" uri="{02D57815-91ED-43cb-92C2-25804820EDAC}">
                        <c15:formulaRef>
                          <c15:sqref>'Q14'!$AI$24:$AI$33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1F-86FD-463A-917D-6A28FCFD047D}"/>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'Q14'!$AJ$23</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'Q14'!$C$24:$C$33</c15:sqref>
                        </c15:formulaRef>
                      </c:ext>
                    </c:extLst>
                    <c:strCache>
                      <c:ptCount val="10"/>
                      <c:pt idx="0">
                        <c:v>スーパーマーケット、コンビニエンスストア、
商店街等の掲示板等への掲示</c:v>
                      </c:pt>
                      <c:pt idx="1">
                        <c:v>区役所、区民センター、図書館等
公的施設等への掲示
※掲示：ポスター、チラシ、パンフレット</c:v>
                      </c:pt>
                      <c:pt idx="2">
                        <c:v>新聞、ラジオ、テレビなどの放送メディア</c:v>
                      </c:pt>
                      <c:pt idx="3">
                        <c:v>大阪市のホームページ</c:v>
                      </c:pt>
                      <c:pt idx="4">
                        <c:v>区の広報誌</c:v>
                      </c:pt>
                      <c:pt idx="5">
                        <c:v>町会など地域の掲示板等への掲示</c:v>
                      </c:pt>
                      <c:pt idx="6">
                        <c:v>駅の掲示板等への掲示</c:v>
                      </c:pt>
                      <c:pt idx="7">
                        <c:v>ソーシャルネットワーキングサービス（ＳＮＳ）</c:v>
                      </c:pt>
                      <c:pt idx="8">
                        <c:v>憩いの家等地域集会施設への掲示</c:v>
                      </c:pt>
                      <c:pt idx="9">
                        <c:v>区社会福祉協議会などの施設等への掲示</c:v>
                      </c:pt>
                    </c:strCache>
                  </c:strRef>
                </c:cat>
                <c:val>
                  <c:numRef>
                    <c:extLst xmlns:c15="http://schemas.microsoft.com/office/drawing/2012/chart">
                      <c:ext xmlns:c15="http://schemas.microsoft.com/office/drawing/2012/chart" uri="{02D57815-91ED-43cb-92C2-25804820EDAC}">
                        <c15:formulaRef>
                          <c15:sqref>'Q14'!$AJ$24:$AJ$33</c15:sqref>
                        </c15:formulaRef>
                      </c:ext>
                    </c:extLst>
                    <c:numCache>
                      <c:formatCode>0.0%</c:formatCode>
                      <c:ptCount val="10"/>
                    </c:numCache>
                  </c:numRef>
                </c:val>
                <c:extLst xmlns:c15="http://schemas.microsoft.com/office/drawing/2012/chart">
                  <c:ext xmlns:c16="http://schemas.microsoft.com/office/drawing/2014/chart" uri="{C3380CC4-5D6E-409C-BE32-E72D297353CC}">
                    <c16:uniqueId val="{00000020-86FD-463A-917D-6A28FCFD047D}"/>
                  </c:ext>
                </c:extLst>
              </c15:ser>
            </c15:filteredBarSeries>
          </c:ext>
        </c:extLst>
      </c:bar3DChart>
      <c:catAx>
        <c:axId val="471471312"/>
        <c:scaling>
          <c:orientation val="maxMin"/>
        </c:scaling>
        <c:delete val="0"/>
        <c:axPos val="l"/>
        <c:numFmt formatCode="General" sourceLinked="0"/>
        <c:majorTickMark val="none"/>
        <c:minorTickMark val="none"/>
        <c:tickLblPos val="low"/>
        <c:crossAx val="471472096"/>
        <c:crosses val="autoZero"/>
        <c:auto val="1"/>
        <c:lblAlgn val="ctr"/>
        <c:lblOffset val="100"/>
        <c:noMultiLvlLbl val="0"/>
      </c:catAx>
      <c:valAx>
        <c:axId val="471472096"/>
        <c:scaling>
          <c:orientation val="minMax"/>
        </c:scaling>
        <c:delete val="0"/>
        <c:axPos val="t"/>
        <c:majorGridlines/>
        <c:numFmt formatCode="0%" sourceLinked="0"/>
        <c:majorTickMark val="none"/>
        <c:minorTickMark val="none"/>
        <c:tickLblPos val="nextTo"/>
        <c:crossAx val="471471312"/>
        <c:crosses val="autoZero"/>
        <c:crossBetween val="between"/>
      </c:valAx>
    </c:plotArea>
    <c:legend>
      <c:legendPos val="b"/>
      <c:layout>
        <c:manualLayout>
          <c:xMode val="edge"/>
          <c:yMode val="edge"/>
          <c:x val="0.17256602557943701"/>
          <c:y val="0.94258118277146563"/>
          <c:w val="0.8274339972782383"/>
          <c:h val="2.6340032357730702E-2"/>
        </c:manualLayout>
      </c:layout>
      <c:overlay val="0"/>
    </c:legend>
    <c:plotVisOnly val="1"/>
    <c:dispBlanksAs val="gap"/>
    <c:showDLblsOverMax val="0"/>
  </c:chart>
  <c:spPr>
    <a:ln>
      <a:solidFill>
        <a:sysClr val="windowText" lastClr="000000"/>
      </a:solidFill>
    </a:ln>
  </c:spPr>
  <c:printSettings>
    <c:headerFooter/>
    <c:pageMargins b="0.75000000000000078" l="0.70000000000000062" r="0.70000000000000062" t="0.75000000000000078"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view3D>
      <c:rotX val="15"/>
      <c:rotY val="20"/>
      <c:rAngAx val="1"/>
    </c:view3D>
    <c:floor>
      <c:thickness val="0"/>
    </c:floor>
    <c:sideWall>
      <c:thickness val="0"/>
      <c:spPr>
        <a:solidFill>
          <a:schemeClr val="bg1">
            <a:lumMod val="95000"/>
          </a:schemeClr>
        </a:solidFill>
        <a:ln w="25400">
          <a:noFill/>
        </a:ln>
      </c:spPr>
    </c:sideWall>
    <c:backWall>
      <c:thickness val="0"/>
      <c:spPr>
        <a:solidFill>
          <a:schemeClr val="bg1">
            <a:lumMod val="95000"/>
          </a:schemeClr>
        </a:solidFill>
        <a:ln w="25400">
          <a:noFill/>
        </a:ln>
      </c:spPr>
    </c:backWall>
    <c:plotArea>
      <c:layout>
        <c:manualLayout>
          <c:layoutTarget val="inner"/>
          <c:xMode val="edge"/>
          <c:yMode val="edge"/>
          <c:x val="0.25342212049981444"/>
          <c:y val="4.690050904518224E-2"/>
          <c:w val="0.72094185327229987"/>
          <c:h val="0.84144024470860668"/>
        </c:manualLayout>
      </c:layout>
      <c:bar3DChart>
        <c:barDir val="bar"/>
        <c:grouping val="clustered"/>
        <c:varyColors val="0"/>
        <c:ser>
          <c:idx val="5"/>
          <c:order val="9"/>
          <c:tx>
            <c:strRef>
              <c:f>'Q15'!$M$20</c:f>
              <c:strCache>
                <c:ptCount val="1"/>
                <c:pt idx="0">
                  <c:v>29歳以下(100名）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'Q15'!$C$21:$C$25</c:f>
              <c:strCache>
                <c:ptCount val="5"/>
                <c:pt idx="0">
                  <c:v>１万円未満</c:v>
                </c:pt>
                <c:pt idx="1">
                  <c:v>５万円以上</c:v>
                </c:pt>
                <c:pt idx="2">
                  <c:v>１万～３万円未満</c:v>
                </c:pt>
                <c:pt idx="3">
                  <c:v>３万円～５万円未満</c:v>
                </c:pt>
                <c:pt idx="4">
                  <c:v>ネットショッピングはしなかった</c:v>
                </c:pt>
              </c:strCache>
            </c:strRef>
          </c:cat>
          <c:val>
            <c:numRef>
              <c:f>'Q15'!$M$21:$M$25</c:f>
              <c:numCache>
                <c:formatCode>0.0%</c:formatCode>
                <c:ptCount val="5"/>
                <c:pt idx="0">
                  <c:v>0.27</c:v>
                </c:pt>
                <c:pt idx="1">
                  <c:v>0.17</c:v>
                </c:pt>
                <c:pt idx="2">
                  <c:v>0.19</c:v>
                </c:pt>
                <c:pt idx="3">
                  <c:v>0.14000000000000001</c:v>
                </c:pt>
                <c:pt idx="4">
                  <c:v>0.23</c:v>
                </c:pt>
              </c:numCache>
            </c:numRef>
          </c:val>
          <c:extLst>
            <c:ext xmlns:c16="http://schemas.microsoft.com/office/drawing/2014/chart" uri="{C3380CC4-5D6E-409C-BE32-E72D297353CC}">
              <c16:uniqueId val="{00000021-FDB6-499F-85DD-84252B537AB8}"/>
            </c:ext>
          </c:extLst>
        </c:ser>
        <c:ser>
          <c:idx val="10"/>
          <c:order val="13"/>
          <c:tx>
            <c:strRef>
              <c:f>'Q15'!$Q$20</c:f>
              <c:strCache>
                <c:ptCount val="1"/>
                <c:pt idx="0">
                  <c:v>30歳代（100名）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'Q15'!$C$21:$C$25</c:f>
              <c:strCache>
                <c:ptCount val="5"/>
                <c:pt idx="0">
                  <c:v>１万円未満</c:v>
                </c:pt>
                <c:pt idx="1">
                  <c:v>５万円以上</c:v>
                </c:pt>
                <c:pt idx="2">
                  <c:v>１万～３万円未満</c:v>
                </c:pt>
                <c:pt idx="3">
                  <c:v>３万円～５万円未満</c:v>
                </c:pt>
                <c:pt idx="4">
                  <c:v>ネットショッピングはしなかった</c:v>
                </c:pt>
              </c:strCache>
            </c:strRef>
          </c:cat>
          <c:val>
            <c:numRef>
              <c:f>'Q15'!$Q$21:$Q$25</c:f>
              <c:numCache>
                <c:formatCode>0.0%</c:formatCode>
                <c:ptCount val="5"/>
                <c:pt idx="0">
                  <c:v>0.28000000000000003</c:v>
                </c:pt>
                <c:pt idx="1">
                  <c:v>0.25</c:v>
                </c:pt>
                <c:pt idx="2">
                  <c:v>0.23</c:v>
                </c:pt>
                <c:pt idx="3">
                  <c:v>0.12</c:v>
                </c:pt>
                <c:pt idx="4">
                  <c:v>0.12</c:v>
                </c:pt>
              </c:numCache>
            </c:numRef>
          </c:val>
          <c:extLst>
            <c:ext xmlns:c16="http://schemas.microsoft.com/office/drawing/2014/chart" uri="{C3380CC4-5D6E-409C-BE32-E72D297353CC}">
              <c16:uniqueId val="{00000025-FDB6-499F-85DD-84252B537AB8}"/>
            </c:ext>
          </c:extLst>
        </c:ser>
        <c:ser>
          <c:idx val="16"/>
          <c:order val="17"/>
          <c:tx>
            <c:strRef>
              <c:f>'Q15'!$U$20</c:f>
              <c:strCache>
                <c:ptCount val="1"/>
                <c:pt idx="0">
                  <c:v>40歳代（100名）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'Q15'!$C$21:$C$25</c:f>
              <c:strCache>
                <c:ptCount val="5"/>
                <c:pt idx="0">
                  <c:v>１万円未満</c:v>
                </c:pt>
                <c:pt idx="1">
                  <c:v>５万円以上</c:v>
                </c:pt>
                <c:pt idx="2">
                  <c:v>１万～３万円未満</c:v>
                </c:pt>
                <c:pt idx="3">
                  <c:v>３万円～５万円未満</c:v>
                </c:pt>
                <c:pt idx="4">
                  <c:v>ネットショッピングはしなかった</c:v>
                </c:pt>
              </c:strCache>
            </c:strRef>
          </c:cat>
          <c:val>
            <c:numRef>
              <c:f>'Q15'!$U$21:$U$25</c:f>
              <c:numCache>
                <c:formatCode>0.0%</c:formatCode>
                <c:ptCount val="5"/>
                <c:pt idx="0">
                  <c:v>0.34</c:v>
                </c:pt>
                <c:pt idx="1">
                  <c:v>0.21</c:v>
                </c:pt>
                <c:pt idx="2">
                  <c:v>0.2</c:v>
                </c:pt>
                <c:pt idx="3">
                  <c:v>7.0000000000000007E-2</c:v>
                </c:pt>
                <c:pt idx="4">
                  <c:v>0.18</c:v>
                </c:pt>
              </c:numCache>
            </c:numRef>
          </c:val>
          <c:extLst>
            <c:ext xmlns:c16="http://schemas.microsoft.com/office/drawing/2014/chart" uri="{C3380CC4-5D6E-409C-BE32-E72D297353CC}">
              <c16:uniqueId val="{00000029-FDB6-499F-85DD-84252B537AB8}"/>
            </c:ext>
          </c:extLst>
        </c:ser>
        <c:ser>
          <c:idx val="21"/>
          <c:order val="21"/>
          <c:tx>
            <c:strRef>
              <c:f>'Q15'!$Y$20</c:f>
              <c:strCache>
                <c:ptCount val="1"/>
                <c:pt idx="0">
                  <c:v>50歳代（100名）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'Q15'!$C$21:$C$25</c:f>
              <c:strCache>
                <c:ptCount val="5"/>
                <c:pt idx="0">
                  <c:v>１万円未満</c:v>
                </c:pt>
                <c:pt idx="1">
                  <c:v>５万円以上</c:v>
                </c:pt>
                <c:pt idx="2">
                  <c:v>１万～３万円未満</c:v>
                </c:pt>
                <c:pt idx="3">
                  <c:v>３万円～５万円未満</c:v>
                </c:pt>
                <c:pt idx="4">
                  <c:v>ネットショッピングはしなかった</c:v>
                </c:pt>
              </c:strCache>
            </c:strRef>
          </c:cat>
          <c:val>
            <c:numRef>
              <c:f>'Q15'!$Y$21:$Y$25</c:f>
              <c:numCache>
                <c:formatCode>0.0%</c:formatCode>
                <c:ptCount val="5"/>
                <c:pt idx="0">
                  <c:v>0.37</c:v>
                </c:pt>
                <c:pt idx="1">
                  <c:v>0.17</c:v>
                </c:pt>
                <c:pt idx="2">
                  <c:v>0.21</c:v>
                </c:pt>
                <c:pt idx="3">
                  <c:v>0.12</c:v>
                </c:pt>
                <c:pt idx="4">
                  <c:v>0.13</c:v>
                </c:pt>
              </c:numCache>
            </c:numRef>
          </c:val>
          <c:extLst>
            <c:ext xmlns:c16="http://schemas.microsoft.com/office/drawing/2014/chart" uri="{C3380CC4-5D6E-409C-BE32-E72D297353CC}">
              <c16:uniqueId val="{0000002D-FDB6-499F-85DD-84252B537AB8}"/>
            </c:ext>
          </c:extLst>
        </c:ser>
        <c:ser>
          <c:idx val="25"/>
          <c:order val="25"/>
          <c:tx>
            <c:strRef>
              <c:f>'Q15'!$AC$20</c:f>
              <c:strCache>
                <c:ptCount val="1"/>
                <c:pt idx="0">
                  <c:v>60歳以上（100名）</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'Q15'!$C$21:$C$25</c:f>
              <c:strCache>
                <c:ptCount val="5"/>
                <c:pt idx="0">
                  <c:v>１万円未満</c:v>
                </c:pt>
                <c:pt idx="1">
                  <c:v>５万円以上</c:v>
                </c:pt>
                <c:pt idx="2">
                  <c:v>１万～３万円未満</c:v>
                </c:pt>
                <c:pt idx="3">
                  <c:v>３万円～５万円未満</c:v>
                </c:pt>
                <c:pt idx="4">
                  <c:v>ネットショッピングはしなかった</c:v>
                </c:pt>
              </c:strCache>
            </c:strRef>
          </c:cat>
          <c:val>
            <c:numRef>
              <c:f>'Q15'!$AC$21:$AC$25</c:f>
              <c:numCache>
                <c:formatCode>0.0%</c:formatCode>
                <c:ptCount val="5"/>
                <c:pt idx="0">
                  <c:v>0.38</c:v>
                </c:pt>
                <c:pt idx="1">
                  <c:v>0.21</c:v>
                </c:pt>
                <c:pt idx="2">
                  <c:v>0.17</c:v>
                </c:pt>
                <c:pt idx="3">
                  <c:v>0.1</c:v>
                </c:pt>
                <c:pt idx="4">
                  <c:v>0.14000000000000001</c:v>
                </c:pt>
              </c:numCache>
            </c:numRef>
          </c:val>
          <c:extLst>
            <c:ext xmlns:c16="http://schemas.microsoft.com/office/drawing/2014/chart" uri="{C3380CC4-5D6E-409C-BE32-E72D297353CC}">
              <c16:uniqueId val="{00000031-FDB6-499F-85DD-84252B537AB8}"/>
            </c:ext>
          </c:extLst>
        </c:ser>
        <c:dLbls>
          <c:showLegendKey val="0"/>
          <c:showVal val="1"/>
          <c:showCatName val="0"/>
          <c:showSerName val="0"/>
          <c:showPercent val="0"/>
          <c:showBubbleSize val="0"/>
        </c:dLbls>
        <c:gapWidth val="75"/>
        <c:shape val="box"/>
        <c:axId val="471471312"/>
        <c:axId val="471472096"/>
        <c:axId val="0"/>
        <c:extLst>
          <c:ext xmlns:c15="http://schemas.microsoft.com/office/drawing/2012/chart" uri="{02D57815-91ED-43cb-92C2-25804820EDAC}">
            <c15:filteredBarSeries>
              <c15:ser>
                <c:idx val="0"/>
                <c:order val="0"/>
                <c:tx>
                  <c:strRef>
                    <c:extLst>
                      <c:ext uri="{02D57815-91ED-43cb-92C2-25804820EDAC}">
                        <c15:formulaRef>
                          <c15:sqref>'Q15'!$D$20</c15:sqref>
                        </c15:formulaRef>
                      </c:ext>
                    </c:extLst>
                    <c:strCache>
                      <c:ptCount val="1"/>
                    </c:strCache>
                  </c:strRef>
                </c:tx>
                <c:invertIfNegative val="0"/>
                <c:dLbls>
                  <c:dLbl>
                    <c:idx val="1"/>
                    <c:layout>
                      <c:manualLayout>
                        <c:x val="0"/>
                        <c:y val="2.8681978401566893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0-FDB6-499F-85DD-84252B537AB8}"/>
                      </c:ext>
                    </c:extLst>
                  </c:dLbl>
                  <c:dLbl>
                    <c:idx val="2"/>
                    <c:layout>
                      <c:manualLayout>
                        <c:x val="-5.3521714394381885E-17"/>
                        <c:y val="2.7939296488514931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1-FDB6-499F-85DD-84252B537AB8}"/>
                      </c:ext>
                    </c:extLst>
                  </c:dLbl>
                  <c:dLbl>
                    <c:idx val="5"/>
                    <c:delete val="1"/>
                    <c:extLst>
                      <c:ext uri="{CE6537A1-D6FC-4f65-9D91-7224C49458BB}"/>
                      <c:ext xmlns:c16="http://schemas.microsoft.com/office/drawing/2014/chart" uri="{C3380CC4-5D6E-409C-BE32-E72D297353CC}">
                        <c16:uniqueId val="{00000002-FDB6-499F-85DD-84252B537AB8}"/>
                      </c:ext>
                    </c:extLst>
                  </c:dLbl>
                  <c:dLbl>
                    <c:idx val="6"/>
                    <c:delete val="1"/>
                    <c:extLst>
                      <c:ext uri="{CE6537A1-D6FC-4f65-9D91-7224C49458BB}"/>
                      <c:ext xmlns:c16="http://schemas.microsoft.com/office/drawing/2014/chart" uri="{C3380CC4-5D6E-409C-BE32-E72D297353CC}">
                        <c16:uniqueId val="{00000003-FDB6-499F-85DD-84252B537AB8}"/>
                      </c:ext>
                    </c:extLst>
                  </c:dLbl>
                  <c:spPr>
                    <a:noFill/>
                    <a:ln>
                      <a:noFill/>
                    </a:ln>
                    <a:effectLst/>
                  </c:spP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'Q15'!$C$21:$C$25</c15:sqref>
                        </c15:formulaRef>
                      </c:ext>
                    </c:extLst>
                    <c:strCache>
                      <c:ptCount val="5"/>
                      <c:pt idx="0">
                        <c:v>１万円未満</c:v>
                      </c:pt>
                      <c:pt idx="1">
                        <c:v>５万円以上</c:v>
                      </c:pt>
                      <c:pt idx="2">
                        <c:v>１万～３万円未満</c:v>
                      </c:pt>
                      <c:pt idx="3">
                        <c:v>３万円～５万円未満</c:v>
                      </c:pt>
                      <c:pt idx="4">
                        <c:v>ネットショッピングはしなかった</c:v>
                      </c:pt>
                    </c:strCache>
                  </c:strRef>
                </c:cat>
                <c:val>
                  <c:numRef>
                    <c:extLst>
                      <c:ext uri="{02D57815-91ED-43cb-92C2-25804820EDAC}">
                        <c15:formulaRef>
                          <c15:sqref>'Q15'!$D$21:$D$25</c15:sqref>
                        </c15:formulaRef>
                      </c:ext>
                    </c:extLst>
                    <c:numCache>
                      <c:formatCode>General</c:formatCode>
                      <c:ptCount val="5"/>
                    </c:numCache>
                  </c:numRef>
                </c:val>
                <c:extLst>
                  <c:ext xmlns:c16="http://schemas.microsoft.com/office/drawing/2014/chart" uri="{C3380CC4-5D6E-409C-BE32-E72D297353CC}">
                    <c16:uniqueId val="{00000004-FDB6-499F-85DD-84252B537AB8}"/>
                  </c:ext>
                </c:extLst>
              </c15:ser>
            </c15:filteredBarSeries>
            <c15:filteredBarSeries>
              <c15:ser>
                <c:idx val="15"/>
                <c:order val="1"/>
                <c:tx>
                  <c:strRef>
                    <c:extLst xmlns:c15="http://schemas.microsoft.com/office/drawing/2012/chart">
                      <c:ext xmlns:c15="http://schemas.microsoft.com/office/drawing/2012/chart" uri="{02D57815-91ED-43cb-92C2-25804820EDAC}">
                        <c15:formulaRef>
                          <c15:sqref>'Q15'!$E$20</c15:sqref>
                        </c15:formulaRef>
                      </c:ext>
                    </c:extLst>
                    <c:strCache>
                      <c:ptCount val="1"/>
                    </c:strCache>
                  </c:strRef>
                </c:tx>
                <c:invertIfNegative val="0"/>
                <c:dLbls>
                  <c:dLbl>
                    <c:idx val="0"/>
                    <c:layout>
                      <c:manualLayout>
                        <c:x val="-1.0693700085732145E-16"/>
                        <c:y val="2.8266722997040781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5-FDB6-499F-85DD-84252B537AB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6-FDB6-499F-85DD-84252B537AB8}"/>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7-FDB6-499F-85DD-84252B537AB8}"/>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8-FDB6-499F-85DD-84252B537AB8}"/>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9-FDB6-499F-85DD-84252B537AB8}"/>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５万円以上</c:v>
                      </c:pt>
                      <c:pt idx="2">
                        <c:v>１万～３万円未満</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'Q15'!$E$21:$E$25</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A-FDB6-499F-85DD-84252B537AB8}"/>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'Q15'!$F$20</c15:sqref>
                        </c15:formulaRef>
                      </c:ext>
                    </c:extLst>
                    <c:strCache>
                      <c:ptCount val="1"/>
                    </c:strCache>
                  </c:strRef>
                </c:tx>
                <c:invertIfNegative val="0"/>
                <c:dLbls>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B-FDB6-499F-85DD-84252B537AB8}"/>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C-FDB6-499F-85DD-84252B537AB8}"/>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D-FDB6-499F-85DD-84252B537AB8}"/>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E-FDB6-499F-85DD-84252B537AB8}"/>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５万円以上</c:v>
                      </c:pt>
                      <c:pt idx="2">
                        <c:v>１万～３万円未満</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'Q15'!$F$21:$F$25</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0F-FDB6-499F-85DD-84252B537AB8}"/>
                  </c:ext>
                </c:extLst>
              </c15:ser>
            </c15:filteredBarSeries>
            <c15:filteredBarSeries>
              <c15:ser>
                <c:idx val="8"/>
                <c:order val="3"/>
                <c:tx>
                  <c:strRef>
                    <c:extLst xmlns:c15="http://schemas.microsoft.com/office/drawing/2012/chart">
                      <c:ext xmlns:c15="http://schemas.microsoft.com/office/drawing/2012/chart" uri="{02D57815-91ED-43cb-92C2-25804820EDAC}">
                        <c15:formulaRef>
                          <c15:sqref>'Q15'!$G$20</c15:sqref>
                        </c15:formulaRef>
                      </c:ext>
                    </c:extLst>
                    <c:strCache>
                      <c:ptCount val="1"/>
                    </c:strCache>
                  </c:strRef>
                </c:tx>
                <c:invertIfNegative val="0"/>
                <c:dLbls>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0-FDB6-499F-85DD-84252B537AB8}"/>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1-FDB6-499F-85DD-84252B537AB8}"/>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2-FDB6-499F-85DD-84252B537AB8}"/>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５万円以上</c:v>
                      </c:pt>
                      <c:pt idx="2">
                        <c:v>１万～３万円未満</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'Q15'!$G$21:$G$25</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3-FDB6-499F-85DD-84252B537AB8}"/>
                  </c:ext>
                </c:extLst>
              </c15:ser>
            </c15:filteredBarSeries>
            <c15:filteredBarSeries>
              <c15:ser>
                <c:idx val="14"/>
                <c:order val="4"/>
                <c:tx>
                  <c:strRef>
                    <c:extLst xmlns:c15="http://schemas.microsoft.com/office/drawing/2012/chart">
                      <c:ext xmlns:c15="http://schemas.microsoft.com/office/drawing/2012/chart" uri="{02D57815-91ED-43cb-92C2-25804820EDAC}">
                        <c15:formulaRef>
                          <c15:sqref>'Q15'!$H$20</c15:sqref>
                        </c15:formulaRef>
                      </c:ext>
                    </c:extLst>
                    <c:strCache>
                      <c:ptCount val="1"/>
                    </c:strCache>
                  </c:strRef>
                </c:tx>
                <c:invertIfNegative val="0"/>
                <c:dLbls>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4-FDB6-499F-85DD-84252B537AB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5-FDB6-499F-85DD-84252B537AB8}"/>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6-FDB6-499F-85DD-84252B537AB8}"/>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7-FDB6-499F-85DD-84252B537AB8}"/>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8-FDB6-499F-85DD-84252B537AB8}"/>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9-FDB6-499F-85DD-84252B537AB8}"/>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５万円以上</c:v>
                      </c:pt>
                      <c:pt idx="2">
                        <c:v>１万～３万円未満</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'Q15'!$H$21:$H$25</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A-FDB6-499F-85DD-84252B537AB8}"/>
                  </c:ext>
                </c:extLst>
              </c15:ser>
            </c15:filteredBarSeries>
            <c15:filteredBarSeries>
              <c15:ser>
                <c:idx val="20"/>
                <c:order val="5"/>
                <c:tx>
                  <c:strRef>
                    <c:extLst xmlns:c15="http://schemas.microsoft.com/office/drawing/2012/chart">
                      <c:ext xmlns:c15="http://schemas.microsoft.com/office/drawing/2012/chart" uri="{02D57815-91ED-43cb-92C2-25804820EDAC}">
                        <c15:formulaRef>
                          <c15:sqref>'Q15'!$I$20</c15:sqref>
                        </c15:formulaRef>
                      </c:ext>
                    </c:extLst>
                    <c:strCache>
                      <c:ptCount val="1"/>
                    </c:strCache>
                  </c:strRef>
                </c:tx>
                <c:invertIfNegative val="0"/>
                <c:dLbls>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B-FDB6-499F-85DD-84252B537AB8}"/>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C-FDB6-499F-85DD-84252B537AB8}"/>
                      </c:ext>
                    </c:extLst>
                  </c:dLbl>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５万円以上</c:v>
                      </c:pt>
                      <c:pt idx="2">
                        <c:v>１万～３万円未満</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'Q15'!$I$21:$I$25</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D-FDB6-499F-85DD-84252B537AB8}"/>
                  </c:ext>
                </c:extLst>
              </c15:ser>
            </c15:filteredBarSeries>
            <c15:filteredBarSeries>
              <c15:ser>
                <c:idx val="1"/>
                <c:order val="6"/>
                <c:tx>
                  <c:strRef>
                    <c:extLst xmlns:c15="http://schemas.microsoft.com/office/drawing/2012/chart">
                      <c:ext xmlns:c15="http://schemas.microsoft.com/office/drawing/2012/chart" uri="{02D57815-91ED-43cb-92C2-25804820EDAC}">
                        <c15:formulaRef>
                          <c15:sqref>'Q15'!$J$20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５万円以上</c:v>
                      </c:pt>
                      <c:pt idx="2">
                        <c:v>１万～３万円未満</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'Q15'!$J$21:$J$25</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E-FDB6-499F-85DD-84252B537AB8}"/>
                  </c:ext>
                </c:extLst>
              </c15:ser>
            </c15:filteredBarSeries>
            <c15:filteredBarSeries>
              <c15:ser>
                <c:idx val="2"/>
                <c:order val="7"/>
                <c:tx>
                  <c:strRef>
                    <c:extLst xmlns:c15="http://schemas.microsoft.com/office/drawing/2012/chart">
                      <c:ext xmlns:c15="http://schemas.microsoft.com/office/drawing/2012/chart" uri="{02D57815-91ED-43cb-92C2-25804820EDAC}">
                        <c15:formulaRef>
                          <c15:sqref>'Q15'!$K$20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５万円以上</c:v>
                      </c:pt>
                      <c:pt idx="2">
                        <c:v>１万～３万円未満</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'Q15'!$K$21:$K$25</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1F-FDB6-499F-85DD-84252B537AB8}"/>
                  </c:ext>
                </c:extLst>
              </c15:ser>
            </c15:filteredBarSeries>
            <c15:filteredBarSeries>
              <c15:ser>
                <c:idx val="4"/>
                <c:order val="8"/>
                <c:tx>
                  <c:strRef>
                    <c:extLst xmlns:c15="http://schemas.microsoft.com/office/drawing/2012/chart">
                      <c:ext xmlns:c15="http://schemas.microsoft.com/office/drawing/2012/chart" uri="{02D57815-91ED-43cb-92C2-25804820EDAC}">
                        <c15:formulaRef>
                          <c15:sqref>'Q15'!$L$20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５万円以上</c:v>
                      </c:pt>
                      <c:pt idx="2">
                        <c:v>１万～３万円未満</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'Q15'!$L$21:$L$25</c15:sqref>
                        </c15:formulaRef>
                      </c:ext>
                    </c:extLst>
                    <c:numCache>
                      <c:formatCode>General</c:formatCode>
                      <c:ptCount val="5"/>
                    </c:numCache>
                  </c:numRef>
                </c:val>
                <c:extLst xmlns:c15="http://schemas.microsoft.com/office/drawing/2012/chart">
                  <c:ext xmlns:c16="http://schemas.microsoft.com/office/drawing/2014/chart" uri="{C3380CC4-5D6E-409C-BE32-E72D297353CC}">
                    <c16:uniqueId val="{00000020-FDB6-499F-85DD-84252B537AB8}"/>
                  </c:ext>
                </c:extLst>
              </c15:ser>
            </c15:filteredBarSeries>
            <c15:filteredBarSeries>
              <c15:ser>
                <c:idx val="6"/>
                <c:order val="10"/>
                <c:tx>
                  <c:strRef>
                    <c:extLst xmlns:c15="http://schemas.microsoft.com/office/drawing/2012/chart">
                      <c:ext xmlns:c15="http://schemas.microsoft.com/office/drawing/2012/chart" uri="{02D57815-91ED-43cb-92C2-25804820EDAC}">
                        <c15:formulaRef>
                          <c15:sqref>'Q15'!$N$20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５万円以上</c:v>
                      </c:pt>
                      <c:pt idx="2">
                        <c:v>１万～３万円未満</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'Q15'!$N$21:$N$25</c15:sqref>
                        </c15:formulaRef>
                      </c:ext>
                    </c:extLst>
                    <c:numCache>
                      <c:formatCode>0.0%</c:formatCode>
                      <c:ptCount val="5"/>
                    </c:numCache>
                  </c:numRef>
                </c:val>
                <c:extLst xmlns:c15="http://schemas.microsoft.com/office/drawing/2012/chart">
                  <c:ext xmlns:c16="http://schemas.microsoft.com/office/drawing/2014/chart" uri="{C3380CC4-5D6E-409C-BE32-E72D297353CC}">
                    <c16:uniqueId val="{00000022-FDB6-499F-85DD-84252B537AB8}"/>
                  </c:ext>
                </c:extLst>
              </c15:ser>
            </c15:filteredBarSeries>
            <c15:filteredBarSeries>
              <c15:ser>
                <c:idx val="7"/>
                <c:order val="11"/>
                <c:tx>
                  <c:strRef>
                    <c:extLst xmlns:c15="http://schemas.microsoft.com/office/drawing/2012/chart">
                      <c:ext xmlns:c15="http://schemas.microsoft.com/office/drawing/2012/chart" uri="{02D57815-91ED-43cb-92C2-25804820EDAC}">
                        <c15:formulaRef>
                          <c15:sqref>'Q15'!$O$20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５万円以上</c:v>
                      </c:pt>
                      <c:pt idx="2">
                        <c:v>１万～３万円未満</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'Q15'!$O$21:$O$25</c15:sqref>
                        </c15:formulaRef>
                      </c:ext>
                    </c:extLst>
                    <c:numCache>
                      <c:formatCode>0.0%</c:formatCode>
                      <c:ptCount val="5"/>
                    </c:numCache>
                  </c:numRef>
                </c:val>
                <c:extLst xmlns:c15="http://schemas.microsoft.com/office/drawing/2012/chart">
                  <c:ext xmlns:c16="http://schemas.microsoft.com/office/drawing/2014/chart" uri="{C3380CC4-5D6E-409C-BE32-E72D297353CC}">
                    <c16:uniqueId val="{00000023-FDB6-499F-85DD-84252B537AB8}"/>
                  </c:ext>
                </c:extLst>
              </c15:ser>
            </c15:filteredBarSeries>
            <c15:filteredBarSeries>
              <c15:ser>
                <c:idx val="9"/>
                <c:order val="12"/>
                <c:tx>
                  <c:strRef>
                    <c:extLst xmlns:c15="http://schemas.microsoft.com/office/drawing/2012/chart">
                      <c:ext xmlns:c15="http://schemas.microsoft.com/office/drawing/2012/chart" uri="{02D57815-91ED-43cb-92C2-25804820EDAC}">
                        <c15:formulaRef>
                          <c15:sqref>'Q15'!$P$20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５万円以上</c:v>
                      </c:pt>
                      <c:pt idx="2">
                        <c:v>１万～３万円未満</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'Q15'!$P$21:$P$25</c15:sqref>
                        </c15:formulaRef>
                      </c:ext>
                    </c:extLst>
                    <c:numCache>
                      <c:formatCode>0.0%</c:formatCode>
                      <c:ptCount val="5"/>
                    </c:numCache>
                  </c:numRef>
                </c:val>
                <c:extLst xmlns:c15="http://schemas.microsoft.com/office/drawing/2012/chart">
                  <c:ext xmlns:c16="http://schemas.microsoft.com/office/drawing/2014/chart" uri="{C3380CC4-5D6E-409C-BE32-E72D297353CC}">
                    <c16:uniqueId val="{00000024-FDB6-499F-85DD-84252B537AB8}"/>
                  </c:ext>
                </c:extLst>
              </c15:ser>
            </c15:filteredBarSeries>
            <c15:filteredBarSeries>
              <c15:ser>
                <c:idx val="11"/>
                <c:order val="14"/>
                <c:tx>
                  <c:strRef>
                    <c:extLst xmlns:c15="http://schemas.microsoft.com/office/drawing/2012/chart">
                      <c:ext xmlns:c15="http://schemas.microsoft.com/office/drawing/2012/chart" uri="{02D57815-91ED-43cb-92C2-25804820EDAC}">
                        <c15:formulaRef>
                          <c15:sqref>'Q15'!$R$20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５万円以上</c:v>
                      </c:pt>
                      <c:pt idx="2">
                        <c:v>１万～３万円未満</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'Q15'!$R$21:$R$25</c15:sqref>
                        </c15:formulaRef>
                      </c:ext>
                    </c:extLst>
                    <c:numCache>
                      <c:formatCode>0.0%</c:formatCode>
                      <c:ptCount val="5"/>
                    </c:numCache>
                  </c:numRef>
                </c:val>
                <c:extLst xmlns:c15="http://schemas.microsoft.com/office/drawing/2012/chart">
                  <c:ext xmlns:c16="http://schemas.microsoft.com/office/drawing/2014/chart" uri="{C3380CC4-5D6E-409C-BE32-E72D297353CC}">
                    <c16:uniqueId val="{00000026-FDB6-499F-85DD-84252B537AB8}"/>
                  </c:ext>
                </c:extLst>
              </c15:ser>
            </c15:filteredBarSeries>
            <c15:filteredBarSeries>
              <c15:ser>
                <c:idx val="12"/>
                <c:order val="15"/>
                <c:tx>
                  <c:strRef>
                    <c:extLst xmlns:c15="http://schemas.microsoft.com/office/drawing/2012/chart">
                      <c:ext xmlns:c15="http://schemas.microsoft.com/office/drawing/2012/chart" uri="{02D57815-91ED-43cb-92C2-25804820EDAC}">
                        <c15:formulaRef>
                          <c15:sqref>'Q15'!$S$20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５万円以上</c:v>
                      </c:pt>
                      <c:pt idx="2">
                        <c:v>１万～３万円未満</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'Q15'!$S$21:$S$25</c15:sqref>
                        </c15:formulaRef>
                      </c:ext>
                    </c:extLst>
                    <c:numCache>
                      <c:formatCode>0.0%</c:formatCode>
                      <c:ptCount val="5"/>
                    </c:numCache>
                  </c:numRef>
                </c:val>
                <c:extLst xmlns:c15="http://schemas.microsoft.com/office/drawing/2012/chart">
                  <c:ext xmlns:c16="http://schemas.microsoft.com/office/drawing/2014/chart" uri="{C3380CC4-5D6E-409C-BE32-E72D297353CC}">
                    <c16:uniqueId val="{00000027-FDB6-499F-85DD-84252B537AB8}"/>
                  </c:ext>
                </c:extLst>
              </c15:ser>
            </c15:filteredBarSeries>
            <c15:filteredBarSeries>
              <c15:ser>
                <c:idx val="13"/>
                <c:order val="16"/>
                <c:tx>
                  <c:strRef>
                    <c:extLst xmlns:c15="http://schemas.microsoft.com/office/drawing/2012/chart">
                      <c:ext xmlns:c15="http://schemas.microsoft.com/office/drawing/2012/chart" uri="{02D57815-91ED-43cb-92C2-25804820EDAC}">
                        <c15:formulaRef>
                          <c15:sqref>'Q15'!$T$20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５万円以上</c:v>
                      </c:pt>
                      <c:pt idx="2">
                        <c:v>１万～３万円未満</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'Q15'!$T$21:$T$25</c15:sqref>
                        </c15:formulaRef>
                      </c:ext>
                    </c:extLst>
                    <c:numCache>
                      <c:formatCode>0.0%</c:formatCode>
                      <c:ptCount val="5"/>
                    </c:numCache>
                  </c:numRef>
                </c:val>
                <c:extLst xmlns:c15="http://schemas.microsoft.com/office/drawing/2012/chart">
                  <c:ext xmlns:c16="http://schemas.microsoft.com/office/drawing/2014/chart" uri="{C3380CC4-5D6E-409C-BE32-E72D297353CC}">
                    <c16:uniqueId val="{00000028-FDB6-499F-85DD-84252B537AB8}"/>
                  </c:ext>
                </c:extLst>
              </c15:ser>
            </c15:filteredBarSeries>
            <c15:filteredBarSeries>
              <c15:ser>
                <c:idx val="17"/>
                <c:order val="18"/>
                <c:tx>
                  <c:strRef>
                    <c:extLst xmlns:c15="http://schemas.microsoft.com/office/drawing/2012/chart">
                      <c:ext xmlns:c15="http://schemas.microsoft.com/office/drawing/2012/chart" uri="{02D57815-91ED-43cb-92C2-25804820EDAC}">
                        <c15:formulaRef>
                          <c15:sqref>'Q15'!$V$20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５万円以上</c:v>
                      </c:pt>
                      <c:pt idx="2">
                        <c:v>１万～３万円未満</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'Q15'!$V$21:$V$25</c15:sqref>
                        </c15:formulaRef>
                      </c:ext>
                    </c:extLst>
                    <c:numCache>
                      <c:formatCode>0.0%</c:formatCode>
                      <c:ptCount val="5"/>
                    </c:numCache>
                  </c:numRef>
                </c:val>
                <c:extLst xmlns:c15="http://schemas.microsoft.com/office/drawing/2012/chart">
                  <c:ext xmlns:c16="http://schemas.microsoft.com/office/drawing/2014/chart" uri="{C3380CC4-5D6E-409C-BE32-E72D297353CC}">
                    <c16:uniqueId val="{0000002A-FDB6-499F-85DD-84252B537AB8}"/>
                  </c:ext>
                </c:extLst>
              </c15:ser>
            </c15:filteredBarSeries>
            <c15:filteredBarSeries>
              <c15:ser>
                <c:idx val="18"/>
                <c:order val="19"/>
                <c:tx>
                  <c:strRef>
                    <c:extLst xmlns:c15="http://schemas.microsoft.com/office/drawing/2012/chart">
                      <c:ext xmlns:c15="http://schemas.microsoft.com/office/drawing/2012/chart" uri="{02D57815-91ED-43cb-92C2-25804820EDAC}">
                        <c15:formulaRef>
                          <c15:sqref>'Q15'!$W$20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５万円以上</c:v>
                      </c:pt>
                      <c:pt idx="2">
                        <c:v>１万～３万円未満</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'Q15'!$W$21:$W$25</c15:sqref>
                        </c15:formulaRef>
                      </c:ext>
                    </c:extLst>
                    <c:numCache>
                      <c:formatCode>0.0%</c:formatCode>
                      <c:ptCount val="5"/>
                    </c:numCache>
                  </c:numRef>
                </c:val>
                <c:extLst xmlns:c15="http://schemas.microsoft.com/office/drawing/2012/chart">
                  <c:ext xmlns:c16="http://schemas.microsoft.com/office/drawing/2014/chart" uri="{C3380CC4-5D6E-409C-BE32-E72D297353CC}">
                    <c16:uniqueId val="{0000002B-FDB6-499F-85DD-84252B537AB8}"/>
                  </c:ext>
                </c:extLst>
              </c15:ser>
            </c15:filteredBarSeries>
            <c15:filteredBarSeries>
              <c15:ser>
                <c:idx val="19"/>
                <c:order val="20"/>
                <c:tx>
                  <c:strRef>
                    <c:extLst xmlns:c15="http://schemas.microsoft.com/office/drawing/2012/chart">
                      <c:ext xmlns:c15="http://schemas.microsoft.com/office/drawing/2012/chart" uri="{02D57815-91ED-43cb-92C2-25804820EDAC}">
                        <c15:formulaRef>
                          <c15:sqref>'Q15'!$X$20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５万円以上</c:v>
                      </c:pt>
                      <c:pt idx="2">
                        <c:v>１万～３万円未満</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'Q15'!$X$21:$X$25</c15:sqref>
                        </c15:formulaRef>
                      </c:ext>
                    </c:extLst>
                    <c:numCache>
                      <c:formatCode>0.0%</c:formatCode>
                      <c:ptCount val="5"/>
                    </c:numCache>
                  </c:numRef>
                </c:val>
                <c:extLst xmlns:c15="http://schemas.microsoft.com/office/drawing/2012/chart">
                  <c:ext xmlns:c16="http://schemas.microsoft.com/office/drawing/2014/chart" uri="{C3380CC4-5D6E-409C-BE32-E72D297353CC}">
                    <c16:uniqueId val="{0000002C-FDB6-499F-85DD-84252B537AB8}"/>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'Q15'!$Z$20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５万円以上</c:v>
                      </c:pt>
                      <c:pt idx="2">
                        <c:v>１万～３万円未満</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'Q15'!$Z$21:$Z$25</c15:sqref>
                        </c15:formulaRef>
                      </c:ext>
                    </c:extLst>
                    <c:numCache>
                      <c:formatCode>0.0%</c:formatCode>
                      <c:ptCount val="5"/>
                    </c:numCache>
                  </c:numRef>
                </c:val>
                <c:extLst xmlns:c15="http://schemas.microsoft.com/office/drawing/2012/chart">
                  <c:ext xmlns:c16="http://schemas.microsoft.com/office/drawing/2014/chart" uri="{C3380CC4-5D6E-409C-BE32-E72D297353CC}">
                    <c16:uniqueId val="{0000002E-FDB6-499F-85DD-84252B537AB8}"/>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'Q15'!$AA$20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５万円以上</c:v>
                      </c:pt>
                      <c:pt idx="2">
                        <c:v>１万～３万円未満</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'Q15'!$AA$21:$AA$25</c15:sqref>
                        </c15:formulaRef>
                      </c:ext>
                    </c:extLst>
                    <c:numCache>
                      <c:formatCode>0.0%</c:formatCode>
                      <c:ptCount val="5"/>
                    </c:numCache>
                  </c:numRef>
                </c:val>
                <c:extLst xmlns:c15="http://schemas.microsoft.com/office/drawing/2012/chart">
                  <c:ext xmlns:c16="http://schemas.microsoft.com/office/drawing/2014/chart" uri="{C3380CC4-5D6E-409C-BE32-E72D297353CC}">
                    <c16:uniqueId val="{0000002F-FDB6-499F-85DD-84252B537AB8}"/>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'Q15'!$AB$20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５万円以上</c:v>
                      </c:pt>
                      <c:pt idx="2">
                        <c:v>１万～３万円未満</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'Q15'!$AB$21:$AB$25</c15:sqref>
                        </c15:formulaRef>
                      </c:ext>
                    </c:extLst>
                    <c:numCache>
                      <c:formatCode>0.0%</c:formatCode>
                      <c:ptCount val="5"/>
                    </c:numCache>
                  </c:numRef>
                </c:val>
                <c:extLst xmlns:c15="http://schemas.microsoft.com/office/drawing/2012/chart">
                  <c:ext xmlns:c16="http://schemas.microsoft.com/office/drawing/2014/chart" uri="{C3380CC4-5D6E-409C-BE32-E72D297353CC}">
                    <c16:uniqueId val="{00000030-FDB6-499F-85DD-84252B537AB8}"/>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'Q15'!$AD$20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５万円以上</c:v>
                      </c:pt>
                      <c:pt idx="2">
                        <c:v>１万～３万円未満</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'Q15'!$AD$21:$AD$25</c15:sqref>
                        </c15:formulaRef>
                      </c:ext>
                    </c:extLst>
                    <c:numCache>
                      <c:formatCode>0.0%</c:formatCode>
                      <c:ptCount val="5"/>
                    </c:numCache>
                  </c:numRef>
                </c:val>
                <c:extLst xmlns:c15="http://schemas.microsoft.com/office/drawing/2012/chart">
                  <c:ext xmlns:c16="http://schemas.microsoft.com/office/drawing/2014/chart" uri="{C3380CC4-5D6E-409C-BE32-E72D297353CC}">
                    <c16:uniqueId val="{00000032-FDB6-499F-85DD-84252B537AB8}"/>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'Q15'!$AE$20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５万円以上</c:v>
                      </c:pt>
                      <c:pt idx="2">
                        <c:v>１万～３万円未満</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'Q15'!$AE$21:$AE$25</c15:sqref>
                        </c15:formulaRef>
                      </c:ext>
                    </c:extLst>
                    <c:numCache>
                      <c:formatCode>0.0%</c:formatCode>
                      <c:ptCount val="5"/>
                    </c:numCache>
                  </c:numRef>
                </c:val>
                <c:extLst xmlns:c15="http://schemas.microsoft.com/office/drawing/2012/chart">
                  <c:ext xmlns:c16="http://schemas.microsoft.com/office/drawing/2014/chart" uri="{C3380CC4-5D6E-409C-BE32-E72D297353CC}">
                    <c16:uniqueId val="{00000033-FDB6-499F-85DD-84252B537AB8}"/>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'Q15'!$AF$20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５万円以上</c:v>
                      </c:pt>
                      <c:pt idx="2">
                        <c:v>１万～３万円未満</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'Q15'!$AF$21:$AF$25</c15:sqref>
                        </c15:formulaRef>
                      </c:ext>
                    </c:extLst>
                    <c:numCache>
                      <c:formatCode>0.0%</c:formatCode>
                      <c:ptCount val="5"/>
                    </c:numCache>
                  </c:numRef>
                </c:val>
                <c:extLst xmlns:c15="http://schemas.microsoft.com/office/drawing/2012/chart">
                  <c:ext xmlns:c16="http://schemas.microsoft.com/office/drawing/2014/chart" uri="{C3380CC4-5D6E-409C-BE32-E72D297353CC}">
                    <c16:uniqueId val="{00000034-FDB6-499F-85DD-84252B537AB8}"/>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'Q15'!$AG$20</c15:sqref>
                        </c15:formulaRef>
                      </c:ext>
                    </c:extLst>
                    <c:strCache>
                      <c:ptCount val="1"/>
                      <c:pt idx="0">
                        <c:v>全体（500名）</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５万円以上</c:v>
                      </c:pt>
                      <c:pt idx="2">
                        <c:v>１万～３万円未満</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'Q15'!$AG$21:$AG$25</c15:sqref>
                        </c15:formulaRef>
                      </c:ext>
                    </c:extLst>
                    <c:numCache>
                      <c:formatCode>0.0%</c:formatCode>
                      <c:ptCount val="5"/>
                      <c:pt idx="0">
                        <c:v>0.32800000000000001</c:v>
                      </c:pt>
                      <c:pt idx="1">
                        <c:v>0.20200000000000001</c:v>
                      </c:pt>
                      <c:pt idx="2">
                        <c:v>0.2</c:v>
                      </c:pt>
                      <c:pt idx="3">
                        <c:v>0.11</c:v>
                      </c:pt>
                      <c:pt idx="4">
                        <c:v>0.16</c:v>
                      </c:pt>
                    </c:numCache>
                  </c:numRef>
                </c:val>
                <c:extLst xmlns:c15="http://schemas.microsoft.com/office/drawing/2012/chart">
                  <c:ext xmlns:c16="http://schemas.microsoft.com/office/drawing/2014/chart" uri="{C3380CC4-5D6E-409C-BE32-E72D297353CC}">
                    <c16:uniqueId val="{00000035-FDB6-499F-85DD-84252B537AB8}"/>
                  </c:ext>
                </c:extLst>
              </c15:ser>
            </c15:filteredBarSeries>
            <c15:filteredBarSeries>
              <c15:ser>
                <c:idx val="30"/>
                <c:order val="30"/>
                <c:tx>
                  <c:strRef>
                    <c:extLst xmlns:c15="http://schemas.microsoft.com/office/drawing/2012/chart">
                      <c:ext xmlns:c15="http://schemas.microsoft.com/office/drawing/2012/chart" uri="{02D57815-91ED-43cb-92C2-25804820EDAC}">
                        <c15:formulaRef>
                          <c15:sqref>'Q15'!$AH$20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５万円以上</c:v>
                      </c:pt>
                      <c:pt idx="2">
                        <c:v>１万～３万円未満</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'Q15'!$AH$21:$AH$25</c15:sqref>
                        </c15:formulaRef>
                      </c:ext>
                    </c:extLst>
                    <c:numCache>
                      <c:formatCode>0.0%</c:formatCode>
                      <c:ptCount val="5"/>
                    </c:numCache>
                  </c:numRef>
                </c:val>
                <c:extLst xmlns:c15="http://schemas.microsoft.com/office/drawing/2012/chart">
                  <c:ext xmlns:c16="http://schemas.microsoft.com/office/drawing/2014/chart" uri="{C3380CC4-5D6E-409C-BE32-E72D297353CC}">
                    <c16:uniqueId val="{00000036-FDB6-499F-85DD-84252B537AB8}"/>
                  </c:ext>
                </c:extLst>
              </c15:ser>
            </c15:filteredBarSeries>
            <c15:filteredBarSeries>
              <c15:ser>
                <c:idx val="31"/>
                <c:order val="31"/>
                <c:tx>
                  <c:strRef>
                    <c:extLst xmlns:c15="http://schemas.microsoft.com/office/drawing/2012/chart">
                      <c:ext xmlns:c15="http://schemas.microsoft.com/office/drawing/2012/chart" uri="{02D57815-91ED-43cb-92C2-25804820EDAC}">
                        <c15:formulaRef>
                          <c15:sqref>'Q15'!$AI$20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５万円以上</c:v>
                      </c:pt>
                      <c:pt idx="2">
                        <c:v>１万～３万円未満</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'Q15'!$AI$21:$AI$25</c15:sqref>
                        </c15:formulaRef>
                      </c:ext>
                    </c:extLst>
                    <c:numCache>
                      <c:formatCode>0.0%</c:formatCode>
                      <c:ptCount val="5"/>
                    </c:numCache>
                  </c:numRef>
                </c:val>
                <c:extLst xmlns:c15="http://schemas.microsoft.com/office/drawing/2012/chart">
                  <c:ext xmlns:c16="http://schemas.microsoft.com/office/drawing/2014/chart" uri="{C3380CC4-5D6E-409C-BE32-E72D297353CC}">
                    <c16:uniqueId val="{00000037-FDB6-499F-85DD-84252B537AB8}"/>
                  </c:ext>
                </c:extLst>
              </c15:ser>
            </c15:filteredBarSeries>
            <c15:filteredBarSeries>
              <c15:ser>
                <c:idx val="32"/>
                <c:order val="32"/>
                <c:tx>
                  <c:strRef>
                    <c:extLst xmlns:c15="http://schemas.microsoft.com/office/drawing/2012/chart">
                      <c:ext xmlns:c15="http://schemas.microsoft.com/office/drawing/2012/chart" uri="{02D57815-91ED-43cb-92C2-25804820EDAC}">
                        <c15:formulaRef>
                          <c15:sqref>'Q15'!$AJ$20</c15:sqref>
                        </c15:formulaRef>
                      </c:ext>
                    </c:extLst>
                    <c:strCache>
                      <c:ptCount val="1"/>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'Q15'!$C$21:$C$25</c15:sqref>
                        </c15:formulaRef>
                      </c:ext>
                    </c:extLst>
                    <c:strCache>
                      <c:ptCount val="5"/>
                      <c:pt idx="0">
                        <c:v>１万円未満</c:v>
                      </c:pt>
                      <c:pt idx="1">
                        <c:v>５万円以上</c:v>
                      </c:pt>
                      <c:pt idx="2">
                        <c:v>１万～３万円未満</c:v>
                      </c:pt>
                      <c:pt idx="3">
                        <c:v>３万円～５万円未満</c:v>
                      </c:pt>
                      <c:pt idx="4">
                        <c:v>ネットショッピングはしなかった</c:v>
                      </c:pt>
                    </c:strCache>
                  </c:strRef>
                </c:cat>
                <c:val>
                  <c:numRef>
                    <c:extLst xmlns:c15="http://schemas.microsoft.com/office/drawing/2012/chart">
                      <c:ext xmlns:c15="http://schemas.microsoft.com/office/drawing/2012/chart" uri="{02D57815-91ED-43cb-92C2-25804820EDAC}">
                        <c15:formulaRef>
                          <c15:sqref>'Q15'!$AJ$21:$AJ$25</c15:sqref>
                        </c15:formulaRef>
                      </c:ext>
                    </c:extLst>
                    <c:numCache>
                      <c:formatCode>0.0%</c:formatCode>
                      <c:ptCount val="5"/>
                    </c:numCache>
                  </c:numRef>
                </c:val>
                <c:extLst xmlns:c15="http://schemas.microsoft.com/office/drawing/2012/chart">
                  <c:ext xmlns:c16="http://schemas.microsoft.com/office/drawing/2014/chart" uri="{C3380CC4-5D6E-409C-BE32-E72D297353CC}">
                    <c16:uniqueId val="{00000038-FDB6-499F-85DD-84252B537AB8}"/>
                  </c:ext>
                </c:extLst>
              </c15:ser>
            </c15:filteredBarSeries>
          </c:ext>
        </c:extLst>
      </c:bar3DChart>
      <c:catAx>
        <c:axId val="471471312"/>
        <c:scaling>
          <c:orientation val="maxMin"/>
        </c:scaling>
        <c:delete val="0"/>
        <c:axPos val="l"/>
        <c:numFmt formatCode="General" sourceLinked="0"/>
        <c:majorTickMark val="none"/>
        <c:minorTickMark val="none"/>
        <c:tickLblPos val="low"/>
        <c:crossAx val="471472096"/>
        <c:crosses val="autoZero"/>
        <c:auto val="1"/>
        <c:lblAlgn val="ctr"/>
        <c:lblOffset val="100"/>
        <c:noMultiLvlLbl val="0"/>
      </c:catAx>
      <c:valAx>
        <c:axId val="471472096"/>
        <c:scaling>
          <c:orientation val="minMax"/>
        </c:scaling>
        <c:delete val="0"/>
        <c:axPos val="t"/>
        <c:majorGridlines/>
        <c:numFmt formatCode="0%" sourceLinked="0"/>
        <c:majorTickMark val="none"/>
        <c:minorTickMark val="none"/>
        <c:tickLblPos val="nextTo"/>
        <c:crossAx val="471471312"/>
        <c:crosses val="autoZero"/>
        <c:crossBetween val="between"/>
      </c:valAx>
    </c:plotArea>
    <c:legend>
      <c:legendPos val="b"/>
      <c:layout>
        <c:manualLayout>
          <c:xMode val="edge"/>
          <c:yMode val="edge"/>
          <c:x val="0.17256602557943701"/>
          <c:y val="0.94258118277146563"/>
          <c:w val="0.82743398570675009"/>
          <c:h val="3.1557077164393529E-2"/>
        </c:manualLayout>
      </c:layout>
      <c:overlay val="0"/>
    </c:legend>
    <c:plotVisOnly val="1"/>
    <c:dispBlanksAs val="gap"/>
    <c:showDLblsOverMax val="0"/>
  </c:chart>
  <c:spPr>
    <a:ln>
      <a:solidFill>
        <a:sysClr val="windowText" lastClr="000000"/>
      </a:solidFill>
    </a:ln>
  </c:spPr>
  <c:printSettings>
    <c:headerFooter/>
    <c:pageMargins b="0.75000000000000078" l="0.70000000000000062" r="0.70000000000000062" t="0.75000000000000078"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0</xdr:col>
      <xdr:colOff>245745</xdr:colOff>
      <xdr:row>14</xdr:row>
      <xdr:rowOff>146684</xdr:rowOff>
    </xdr:from>
    <xdr:to>
      <xdr:col>35</xdr:col>
      <xdr:colOff>89535</xdr:colOff>
      <xdr:row>37</xdr:row>
      <xdr:rowOff>163815</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169545</xdr:colOff>
      <xdr:row>13</xdr:row>
      <xdr:rowOff>36195</xdr:rowOff>
    </xdr:from>
    <xdr:to>
      <xdr:col>35</xdr:col>
      <xdr:colOff>160020</xdr:colOff>
      <xdr:row>37</xdr:row>
      <xdr:rowOff>34837</xdr:rowOff>
    </xdr:to>
    <xdr:graphicFrame macro="">
      <xdr:nvGraphicFramePr>
        <xdr:cNvPr id="4" name="グラフ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69750</xdr:colOff>
      <xdr:row>19</xdr:row>
      <xdr:rowOff>354</xdr:rowOff>
    </xdr:from>
    <xdr:to>
      <xdr:col>36</xdr:col>
      <xdr:colOff>89647</xdr:colOff>
      <xdr:row>51</xdr:row>
      <xdr:rowOff>143435</xdr:rowOff>
    </xdr:to>
    <xdr:graphicFrame macro="">
      <xdr:nvGraphicFramePr>
        <xdr:cNvPr id="4" name="グラフ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0.87783</cdr:x>
      <cdr:y>0.95146</cdr:y>
    </cdr:from>
    <cdr:to>
      <cdr:x>0.99643</cdr:x>
      <cdr:y>0.9643</cdr:y>
    </cdr:to>
    <cdr:sp macro="" textlink="">
      <cdr:nvSpPr>
        <cdr:cNvPr id="2" name="テキスト ボックス 5"/>
        <cdr:cNvSpPr txBox="1"/>
      </cdr:nvSpPr>
      <cdr:spPr>
        <a:xfrm xmlns:a="http://schemas.openxmlformats.org/drawingml/2006/main">
          <a:off x="7020580" y="6773825"/>
          <a:ext cx="948521" cy="9144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t>(</a:t>
          </a:r>
          <a:r>
            <a:rPr kumimoji="1" lang="ja-JP" altLang="en-US" sz="1100"/>
            <a:t>複数回答</a:t>
          </a:r>
          <a:r>
            <a:rPr kumimoji="1" lang="en-US" altLang="ja-JP" sz="1100"/>
            <a:t>)</a:t>
          </a:r>
        </a:p>
        <a:p xmlns:a="http://schemas.openxmlformats.org/drawingml/2006/main">
          <a:endParaRPr kumimoji="1" lang="ja-JP" alt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31</xdr:col>
      <xdr:colOff>153200</xdr:colOff>
      <xdr:row>24</xdr:row>
      <xdr:rowOff>40900</xdr:rowOff>
    </xdr:from>
    <xdr:to>
      <xdr:col>35</xdr:col>
      <xdr:colOff>200426</xdr:colOff>
      <xdr:row>25</xdr:row>
      <xdr:rowOff>90366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882057" y="6749221"/>
          <a:ext cx="1135798" cy="2943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複数回答</a:t>
          </a:r>
          <a:r>
            <a:rPr kumimoji="1" lang="en-US" altLang="ja-JP" sz="1100"/>
            <a:t>)</a:t>
          </a:r>
        </a:p>
        <a:p>
          <a:endParaRPr kumimoji="1" lang="ja-JP" altLang="en-US" sz="1100"/>
        </a:p>
      </xdr:txBody>
    </xdr:sp>
    <xdr:clientData/>
  </xdr:twoCellAnchor>
  <xdr:twoCellAnchor>
    <xdr:from>
      <xdr:col>0</xdr:col>
      <xdr:colOff>221776</xdr:colOff>
      <xdr:row>19</xdr:row>
      <xdr:rowOff>141509</xdr:rowOff>
    </xdr:from>
    <xdr:to>
      <xdr:col>36</xdr:col>
      <xdr:colOff>8964</xdr:colOff>
      <xdr:row>52</xdr:row>
      <xdr:rowOff>71717</xdr:rowOff>
    </xdr:to>
    <xdr:graphicFrame macro="">
      <xdr:nvGraphicFramePr>
        <xdr:cNvPr id="4" name="グラフ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0.87399</cdr:x>
      <cdr:y>0.92529</cdr:y>
    </cdr:from>
    <cdr:to>
      <cdr:x>1</cdr:x>
      <cdr:y>0.96978</cdr:y>
    </cdr:to>
    <cdr:sp macro="" textlink="">
      <cdr:nvSpPr>
        <cdr:cNvPr id="2" name="テキスト ボックス 5"/>
        <cdr:cNvSpPr txBox="1"/>
      </cdr:nvSpPr>
      <cdr:spPr>
        <a:xfrm xmlns:a="http://schemas.openxmlformats.org/drawingml/2006/main">
          <a:off x="6863516" y="6861691"/>
          <a:ext cx="989566" cy="32992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t>(</a:t>
          </a:r>
          <a:r>
            <a:rPr kumimoji="1" lang="ja-JP" altLang="en-US" sz="1100"/>
            <a:t>複数回答</a:t>
          </a:r>
          <a:r>
            <a:rPr kumimoji="1" lang="en-US" altLang="ja-JP" sz="1100"/>
            <a:t>)</a:t>
          </a:r>
        </a:p>
        <a:p xmlns:a="http://schemas.openxmlformats.org/drawingml/2006/main">
          <a:endParaRPr kumimoji="1" lang="ja-JP" alt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143612</xdr:colOff>
      <xdr:row>12</xdr:row>
      <xdr:rowOff>85048</xdr:rowOff>
    </xdr:from>
    <xdr:to>
      <xdr:col>35</xdr:col>
      <xdr:colOff>174812</xdr:colOff>
      <xdr:row>45</xdr:row>
      <xdr:rowOff>17893</xdr:rowOff>
    </xdr:to>
    <xdr:graphicFrame macro="">
      <xdr:nvGraphicFramePr>
        <xdr:cNvPr id="2" name="グラフ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88844</xdr:colOff>
      <xdr:row>19</xdr:row>
      <xdr:rowOff>0</xdr:rowOff>
    </xdr:from>
    <xdr:to>
      <xdr:col>36</xdr:col>
      <xdr:colOff>31644</xdr:colOff>
      <xdr:row>31</xdr:row>
      <xdr:rowOff>36172</xdr:rowOff>
    </xdr:to>
    <xdr:graphicFrame macro="">
      <xdr:nvGraphicFramePr>
        <xdr:cNvPr id="4" name="グラフ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0.86433</cdr:x>
      <cdr:y>0.89209</cdr:y>
    </cdr:from>
    <cdr:to>
      <cdr:x>0.99559</cdr:x>
      <cdr:y>0.93526</cdr:y>
    </cdr:to>
    <cdr:sp macro="" textlink="">
      <cdr:nvSpPr>
        <cdr:cNvPr id="2" name="テキスト ボックス 6"/>
        <cdr:cNvSpPr txBox="1"/>
      </cdr:nvSpPr>
      <cdr:spPr>
        <a:xfrm xmlns:a="http://schemas.openxmlformats.org/drawingml/2006/main">
          <a:off x="7519385" y="5701585"/>
          <a:ext cx="1141985" cy="27592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t>(</a:t>
          </a:r>
          <a:r>
            <a:rPr kumimoji="1" lang="ja-JP" altLang="en-US" sz="1100"/>
            <a:t>複数回答</a:t>
          </a:r>
          <a:r>
            <a:rPr kumimoji="1" lang="en-US" altLang="ja-JP" sz="1100"/>
            <a:t>)</a:t>
          </a:r>
        </a:p>
        <a:p xmlns:a="http://schemas.openxmlformats.org/drawingml/2006/main">
          <a:endParaRPr kumimoji="1" lang="ja-JP" altLang="en-US" sz="1100"/>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110219</xdr:colOff>
      <xdr:row>26</xdr:row>
      <xdr:rowOff>19726</xdr:rowOff>
    </xdr:from>
    <xdr:to>
      <xdr:col>35</xdr:col>
      <xdr:colOff>246407</xdr:colOff>
      <xdr:row>75</xdr:row>
      <xdr:rowOff>35124</xdr:rowOff>
    </xdr:to>
    <xdr:graphicFrame macro="">
      <xdr:nvGraphicFramePr>
        <xdr:cNvPr id="4" name="グラフ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0.86433</cdr:x>
      <cdr:y>0.89209</cdr:y>
    </cdr:from>
    <cdr:to>
      <cdr:x>0.99559</cdr:x>
      <cdr:y>0.93526</cdr:y>
    </cdr:to>
    <cdr:sp macro="" textlink="">
      <cdr:nvSpPr>
        <cdr:cNvPr id="2" name="テキスト ボックス 6"/>
        <cdr:cNvSpPr txBox="1"/>
      </cdr:nvSpPr>
      <cdr:spPr>
        <a:xfrm xmlns:a="http://schemas.openxmlformats.org/drawingml/2006/main">
          <a:off x="7519385" y="5701585"/>
          <a:ext cx="1141985" cy="27592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t>(</a:t>
          </a:r>
          <a:r>
            <a:rPr kumimoji="1" lang="ja-JP" altLang="en-US" sz="1100"/>
            <a:t>複数回答</a:t>
          </a:r>
          <a:r>
            <a:rPr kumimoji="1" lang="en-US" altLang="ja-JP" sz="1100"/>
            <a:t>)</a:t>
          </a:r>
        </a:p>
        <a:p xmlns:a="http://schemas.openxmlformats.org/drawingml/2006/main">
          <a:endParaRPr kumimoji="1" lang="ja-JP" altLang="en-US" sz="1100"/>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270833</xdr:colOff>
      <xdr:row>14</xdr:row>
      <xdr:rowOff>243358</xdr:rowOff>
    </xdr:from>
    <xdr:to>
      <xdr:col>35</xdr:col>
      <xdr:colOff>266700</xdr:colOff>
      <xdr:row>41</xdr:row>
      <xdr:rowOff>95250</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21</xdr:row>
      <xdr:rowOff>84748</xdr:rowOff>
    </xdr:from>
    <xdr:to>
      <xdr:col>36</xdr:col>
      <xdr:colOff>24202</xdr:colOff>
      <xdr:row>48</xdr:row>
      <xdr:rowOff>165236</xdr:rowOff>
    </xdr:to>
    <xdr:graphicFrame macro="">
      <xdr:nvGraphicFramePr>
        <xdr:cNvPr id="4" name="グラフ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0.86433</cdr:x>
      <cdr:y>0.89209</cdr:y>
    </cdr:from>
    <cdr:to>
      <cdr:x>0.99559</cdr:x>
      <cdr:y>0.93526</cdr:y>
    </cdr:to>
    <cdr:sp macro="" textlink="">
      <cdr:nvSpPr>
        <cdr:cNvPr id="2" name="テキスト ボックス 6"/>
        <cdr:cNvSpPr txBox="1"/>
      </cdr:nvSpPr>
      <cdr:spPr>
        <a:xfrm xmlns:a="http://schemas.openxmlformats.org/drawingml/2006/main">
          <a:off x="7519385" y="5701585"/>
          <a:ext cx="1141985" cy="27592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t>(</a:t>
          </a:r>
          <a:r>
            <a:rPr kumimoji="1" lang="ja-JP" altLang="en-US" sz="1100"/>
            <a:t>複数回答</a:t>
          </a:r>
          <a:r>
            <a:rPr kumimoji="1" lang="en-US" altLang="ja-JP" sz="1100"/>
            <a:t>)</a:t>
          </a:r>
        </a:p>
        <a:p xmlns:a="http://schemas.openxmlformats.org/drawingml/2006/main">
          <a:endParaRPr kumimoji="1" lang="ja-JP" altLang="en-US" sz="1100"/>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189800</xdr:colOff>
      <xdr:row>21</xdr:row>
      <xdr:rowOff>87085</xdr:rowOff>
    </xdr:from>
    <xdr:to>
      <xdr:col>36</xdr:col>
      <xdr:colOff>22067</xdr:colOff>
      <xdr:row>47</xdr:row>
      <xdr:rowOff>128155</xdr:rowOff>
    </xdr:to>
    <xdr:graphicFrame macro="">
      <xdr:nvGraphicFramePr>
        <xdr:cNvPr id="2" name="グラフ 1">
          <a:extLst>
            <a:ext uri="{FF2B5EF4-FFF2-40B4-BE49-F238E27FC236}">
              <a16:creationId xmlns:a16="http://schemas.microsoft.com/office/drawing/2014/main" id="{EA5CD306-71F0-43D2-9C49-24E9ACE190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0.86433</cdr:x>
      <cdr:y>0.89209</cdr:y>
    </cdr:from>
    <cdr:to>
      <cdr:x>0.99559</cdr:x>
      <cdr:y>0.93526</cdr:y>
    </cdr:to>
    <cdr:sp macro="" textlink="">
      <cdr:nvSpPr>
        <cdr:cNvPr id="2" name="テキスト ボックス 6"/>
        <cdr:cNvSpPr txBox="1"/>
      </cdr:nvSpPr>
      <cdr:spPr>
        <a:xfrm xmlns:a="http://schemas.openxmlformats.org/drawingml/2006/main">
          <a:off x="7519385" y="5701585"/>
          <a:ext cx="1141985" cy="27592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t>(</a:t>
          </a:r>
          <a:r>
            <a:rPr kumimoji="1" lang="ja-JP" altLang="en-US" sz="1100"/>
            <a:t>複数回答</a:t>
          </a:r>
          <a:r>
            <a:rPr kumimoji="1" lang="en-US" altLang="ja-JP" sz="1100"/>
            <a:t>)</a:t>
          </a:r>
        </a:p>
        <a:p xmlns:a="http://schemas.openxmlformats.org/drawingml/2006/main">
          <a:endParaRPr kumimoji="1" lang="ja-JP" altLang="en-US" sz="1100"/>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108474</xdr:colOff>
      <xdr:row>21</xdr:row>
      <xdr:rowOff>56030</xdr:rowOff>
    </xdr:from>
    <xdr:to>
      <xdr:col>36</xdr:col>
      <xdr:colOff>27188</xdr:colOff>
      <xdr:row>46</xdr:row>
      <xdr:rowOff>251297</xdr:rowOff>
    </xdr:to>
    <xdr:graphicFrame macro="">
      <xdr:nvGraphicFramePr>
        <xdr:cNvPr id="2" name="グラフ 1">
          <a:extLst>
            <a:ext uri="{FF2B5EF4-FFF2-40B4-BE49-F238E27FC236}">
              <a16:creationId xmlns:a16="http://schemas.microsoft.com/office/drawing/2014/main" id="{D1C5D412-26FF-45F8-97A4-8A727E6259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0.86433</cdr:x>
      <cdr:y>0.89209</cdr:y>
    </cdr:from>
    <cdr:to>
      <cdr:x>0.99559</cdr:x>
      <cdr:y>0.93526</cdr:y>
    </cdr:to>
    <cdr:sp macro="" textlink="">
      <cdr:nvSpPr>
        <cdr:cNvPr id="2" name="テキスト ボックス 6"/>
        <cdr:cNvSpPr txBox="1"/>
      </cdr:nvSpPr>
      <cdr:spPr>
        <a:xfrm xmlns:a="http://schemas.openxmlformats.org/drawingml/2006/main">
          <a:off x="7519385" y="5701585"/>
          <a:ext cx="1141985" cy="27592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t>(</a:t>
          </a:r>
          <a:r>
            <a:rPr kumimoji="1" lang="ja-JP" altLang="en-US" sz="1100"/>
            <a:t>複数回答</a:t>
          </a:r>
          <a:r>
            <a:rPr kumimoji="1" lang="en-US" altLang="ja-JP" sz="1100"/>
            <a:t>)</a:t>
          </a:r>
        </a:p>
        <a:p xmlns:a="http://schemas.openxmlformats.org/drawingml/2006/main">
          <a:endParaRPr kumimoji="1" lang="ja-JP" altLang="en-US" sz="1100"/>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99510</xdr:colOff>
      <xdr:row>18</xdr:row>
      <xdr:rowOff>82921</xdr:rowOff>
    </xdr:from>
    <xdr:to>
      <xdr:col>36</xdr:col>
      <xdr:colOff>18224</xdr:colOff>
      <xdr:row>39</xdr:row>
      <xdr:rowOff>278188</xdr:rowOff>
    </xdr:to>
    <xdr:graphicFrame macro="">
      <xdr:nvGraphicFramePr>
        <xdr:cNvPr id="2" name="グラフ 1">
          <a:extLst>
            <a:ext uri="{FF2B5EF4-FFF2-40B4-BE49-F238E27FC236}">
              <a16:creationId xmlns:a16="http://schemas.microsoft.com/office/drawing/2014/main" id="{BB8940A7-11C2-492C-A22A-C938B7155E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0.86433</cdr:x>
      <cdr:y>0.89209</cdr:y>
    </cdr:from>
    <cdr:to>
      <cdr:x>0.99559</cdr:x>
      <cdr:y>0.93526</cdr:y>
    </cdr:to>
    <cdr:sp macro="" textlink="">
      <cdr:nvSpPr>
        <cdr:cNvPr id="2" name="テキスト ボックス 6"/>
        <cdr:cNvSpPr txBox="1"/>
      </cdr:nvSpPr>
      <cdr:spPr>
        <a:xfrm xmlns:a="http://schemas.openxmlformats.org/drawingml/2006/main">
          <a:off x="7519385" y="5701585"/>
          <a:ext cx="1141985" cy="27592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t>(</a:t>
          </a:r>
          <a:r>
            <a:rPr kumimoji="1" lang="ja-JP" altLang="en-US" sz="1100"/>
            <a:t>複数回答</a:t>
          </a:r>
          <a:r>
            <a:rPr kumimoji="1" lang="en-US" altLang="ja-JP" sz="1100"/>
            <a:t>)</a:t>
          </a:r>
        </a:p>
        <a:p xmlns:a="http://schemas.openxmlformats.org/drawingml/2006/main">
          <a:endParaRPr kumimoji="1" lang="ja-JP" altLang="en-US" sz="1100"/>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99512</xdr:colOff>
      <xdr:row>18</xdr:row>
      <xdr:rowOff>47065</xdr:rowOff>
    </xdr:from>
    <xdr:to>
      <xdr:col>36</xdr:col>
      <xdr:colOff>18226</xdr:colOff>
      <xdr:row>41</xdr:row>
      <xdr:rowOff>242332</xdr:rowOff>
    </xdr:to>
    <xdr:graphicFrame macro="">
      <xdr:nvGraphicFramePr>
        <xdr:cNvPr id="2" name="グラフ 1">
          <a:extLst>
            <a:ext uri="{FF2B5EF4-FFF2-40B4-BE49-F238E27FC236}">
              <a16:creationId xmlns:a16="http://schemas.microsoft.com/office/drawing/2014/main" id="{6B85AEA7-1C50-4A40-A93B-81867EDECB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0.86433</cdr:x>
      <cdr:y>0.89209</cdr:y>
    </cdr:from>
    <cdr:to>
      <cdr:x>0.99559</cdr:x>
      <cdr:y>0.93526</cdr:y>
    </cdr:to>
    <cdr:sp macro="" textlink="">
      <cdr:nvSpPr>
        <cdr:cNvPr id="2" name="テキスト ボックス 6"/>
        <cdr:cNvSpPr txBox="1"/>
      </cdr:nvSpPr>
      <cdr:spPr>
        <a:xfrm xmlns:a="http://schemas.openxmlformats.org/drawingml/2006/main">
          <a:off x="7519385" y="5701585"/>
          <a:ext cx="1141985" cy="27592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t>(</a:t>
          </a:r>
          <a:r>
            <a:rPr kumimoji="1" lang="ja-JP" altLang="en-US" sz="1100"/>
            <a:t>複数回答</a:t>
          </a:r>
          <a:r>
            <a:rPr kumimoji="1" lang="en-US" altLang="ja-JP" sz="1100"/>
            <a:t>)</a:t>
          </a:r>
        </a:p>
        <a:p xmlns:a="http://schemas.openxmlformats.org/drawingml/2006/main">
          <a:endParaRPr kumimoji="1" lang="ja-JP" altLang="en-US" sz="1100"/>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108475</xdr:colOff>
      <xdr:row>21</xdr:row>
      <xdr:rowOff>121344</xdr:rowOff>
    </xdr:from>
    <xdr:to>
      <xdr:col>36</xdr:col>
      <xdr:colOff>27189</xdr:colOff>
      <xdr:row>45</xdr:row>
      <xdr:rowOff>316612</xdr:rowOff>
    </xdr:to>
    <xdr:graphicFrame macro="">
      <xdr:nvGraphicFramePr>
        <xdr:cNvPr id="2" name="グラフ 1">
          <a:extLst>
            <a:ext uri="{FF2B5EF4-FFF2-40B4-BE49-F238E27FC236}">
              <a16:creationId xmlns:a16="http://schemas.microsoft.com/office/drawing/2014/main" id="{4990EE8E-124E-4AC4-95AA-A343D039CB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0.86433</cdr:x>
      <cdr:y>0.89209</cdr:y>
    </cdr:from>
    <cdr:to>
      <cdr:x>0.99559</cdr:x>
      <cdr:y>0.93526</cdr:y>
    </cdr:to>
    <cdr:sp macro="" textlink="">
      <cdr:nvSpPr>
        <cdr:cNvPr id="2" name="テキスト ボックス 6"/>
        <cdr:cNvSpPr txBox="1"/>
      </cdr:nvSpPr>
      <cdr:spPr>
        <a:xfrm xmlns:a="http://schemas.openxmlformats.org/drawingml/2006/main">
          <a:off x="7519385" y="5701585"/>
          <a:ext cx="1141985" cy="275924"/>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en-US" altLang="ja-JP" sz="1100"/>
            <a:t>(</a:t>
          </a:r>
          <a:r>
            <a:rPr kumimoji="1" lang="ja-JP" altLang="en-US" sz="1100"/>
            <a:t>複数回答</a:t>
          </a:r>
          <a:r>
            <a:rPr kumimoji="1" lang="en-US" altLang="ja-JP" sz="1100"/>
            <a:t>)</a:t>
          </a:r>
        </a:p>
        <a:p xmlns:a="http://schemas.openxmlformats.org/drawingml/2006/main">
          <a:endParaRPr kumimoji="1" lang="ja-JP" altLang="en-US" sz="1100"/>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101433</xdr:colOff>
      <xdr:row>18</xdr:row>
      <xdr:rowOff>152720</xdr:rowOff>
    </xdr:from>
    <xdr:to>
      <xdr:col>36</xdr:col>
      <xdr:colOff>20147</xdr:colOff>
      <xdr:row>39</xdr:row>
      <xdr:rowOff>347987</xdr:rowOff>
    </xdr:to>
    <xdr:graphicFrame macro="">
      <xdr:nvGraphicFramePr>
        <xdr:cNvPr id="2" name="グラフ 1">
          <a:extLst>
            <a:ext uri="{FF2B5EF4-FFF2-40B4-BE49-F238E27FC236}">
              <a16:creationId xmlns:a16="http://schemas.microsoft.com/office/drawing/2014/main" id="{8A5D4716-94B2-4138-8C85-BFA1B2E3CB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J29"/>
  <sheetViews>
    <sheetView tabSelected="1" view="pageBreakPreview" zoomScale="115" zoomScaleNormal="100" zoomScaleSheetLayoutView="115" workbookViewId="0">
      <selection activeCell="X8" sqref="X8"/>
    </sheetView>
  </sheetViews>
  <sheetFormatPr defaultRowHeight="13.2" x14ac:dyDescent="0.2"/>
  <cols>
    <col min="1" max="2" width="3.6640625" customWidth="1"/>
    <col min="3" max="28" width="3.109375" customWidth="1"/>
    <col min="29" max="36" width="3.6640625" customWidth="1"/>
    <col min="37" max="37" width="0.88671875" customWidth="1"/>
    <col min="38" max="38" width="1" customWidth="1"/>
    <col min="39" max="39" width="3.44140625" bestFit="1" customWidth="1"/>
    <col min="40" max="40" width="5.44140625" bestFit="1" customWidth="1"/>
    <col min="41" max="41" width="3.44140625" bestFit="1" customWidth="1"/>
    <col min="42" max="42" width="4.44140625" bestFit="1" customWidth="1"/>
    <col min="43" max="43" width="14" bestFit="1" customWidth="1"/>
  </cols>
  <sheetData>
    <row r="1" spans="1:36" ht="13.5" customHeight="1" x14ac:dyDescent="0.2">
      <c r="A1" s="39" t="s">
        <v>296</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row>
    <row r="2" spans="1:36" ht="13.5" customHeight="1" x14ac:dyDescent="0.2">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row>
    <row r="3" spans="1:36" ht="13.5" customHeight="1" x14ac:dyDescent="0.2">
      <c r="A3" s="7"/>
      <c r="B3" s="7"/>
      <c r="C3" s="7"/>
      <c r="D3" s="7"/>
      <c r="F3" s="7"/>
      <c r="G3" s="7"/>
      <c r="H3" s="7"/>
      <c r="I3" s="7"/>
      <c r="J3" s="7"/>
      <c r="K3" s="7"/>
      <c r="L3" s="7"/>
      <c r="M3" s="7"/>
      <c r="N3" s="7"/>
      <c r="O3" s="7"/>
      <c r="P3" s="7"/>
      <c r="Q3" s="7"/>
      <c r="R3" s="7"/>
      <c r="S3" s="7"/>
      <c r="T3" s="7"/>
      <c r="U3" s="7"/>
      <c r="V3" s="7"/>
      <c r="W3" s="7"/>
      <c r="X3" s="7"/>
      <c r="Y3" s="7"/>
      <c r="Z3" s="7"/>
      <c r="AA3" s="7"/>
      <c r="AB3" s="7"/>
      <c r="AC3" s="7"/>
    </row>
    <row r="4" spans="1:36" ht="13.5" customHeight="1" x14ac:dyDescent="0.2">
      <c r="A4" s="7"/>
      <c r="B4" s="7"/>
      <c r="C4" s="7"/>
      <c r="D4" s="7"/>
      <c r="F4" s="7"/>
      <c r="G4" s="7"/>
      <c r="H4" s="7"/>
      <c r="I4" s="7"/>
      <c r="J4" s="7"/>
      <c r="K4" s="7"/>
      <c r="L4" s="7"/>
      <c r="M4" s="7"/>
      <c r="N4" s="7"/>
      <c r="O4" s="7"/>
      <c r="P4" s="7"/>
      <c r="Q4" s="7"/>
      <c r="R4" s="7"/>
      <c r="S4" s="7"/>
      <c r="T4" s="7"/>
      <c r="U4" s="7"/>
      <c r="V4" s="7"/>
      <c r="W4" s="7"/>
      <c r="X4" s="7"/>
      <c r="Y4" s="7"/>
      <c r="Z4" s="7"/>
      <c r="AA4" s="7"/>
      <c r="AB4" s="7"/>
      <c r="AC4" s="7"/>
    </row>
    <row r="5" spans="1:36" ht="27.75" customHeight="1" x14ac:dyDescent="0.2">
      <c r="A5" s="8" t="s">
        <v>9</v>
      </c>
      <c r="B5" s="8"/>
      <c r="C5" s="8"/>
      <c r="D5" s="8"/>
      <c r="E5" s="27"/>
      <c r="F5" s="40" t="s">
        <v>101</v>
      </c>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row>
    <row r="6" spans="1:36" ht="13.5" customHeight="1" x14ac:dyDescent="0.2">
      <c r="A6" s="8"/>
      <c r="B6" s="8"/>
      <c r="C6" s="8"/>
      <c r="D6" s="8"/>
      <c r="E6" s="8"/>
      <c r="F6" s="8"/>
      <c r="G6" s="8"/>
      <c r="H6" s="8"/>
      <c r="I6" s="8"/>
      <c r="J6" s="8"/>
      <c r="K6" s="8"/>
      <c r="L6" s="8"/>
      <c r="M6" s="8"/>
      <c r="N6" s="8"/>
      <c r="O6" s="8"/>
      <c r="P6" s="8"/>
      <c r="Q6" s="8"/>
      <c r="R6" s="8"/>
      <c r="S6" s="8"/>
      <c r="T6" s="8"/>
      <c r="U6" s="8"/>
      <c r="V6" s="8"/>
      <c r="W6" s="8"/>
      <c r="X6" s="8"/>
      <c r="Y6" s="8"/>
      <c r="Z6" s="8"/>
      <c r="AA6" s="8"/>
      <c r="AB6" s="8"/>
      <c r="AC6" s="8"/>
    </row>
    <row r="7" spans="1:36" ht="13.5" customHeight="1" x14ac:dyDescent="0.2">
      <c r="A7" t="s">
        <v>10</v>
      </c>
      <c r="F7" s="37" t="s">
        <v>299</v>
      </c>
      <c r="G7" s="36"/>
      <c r="H7" s="11"/>
      <c r="I7" s="11"/>
      <c r="J7" s="11"/>
      <c r="K7" s="11"/>
      <c r="L7" s="11"/>
      <c r="M7" s="11"/>
      <c r="N7" s="11"/>
    </row>
    <row r="8" spans="1:36" ht="13.5" customHeight="1" x14ac:dyDescent="0.2">
      <c r="F8" s="38"/>
      <c r="G8" s="38"/>
    </row>
    <row r="9" spans="1:36" ht="13.5" customHeight="1" x14ac:dyDescent="0.2">
      <c r="A9" t="s">
        <v>11</v>
      </c>
      <c r="F9" s="38" t="s">
        <v>284</v>
      </c>
      <c r="G9" s="38"/>
    </row>
    <row r="10" spans="1:36" ht="13.5" customHeight="1" x14ac:dyDescent="0.2">
      <c r="F10" s="38"/>
      <c r="G10" s="38"/>
    </row>
    <row r="11" spans="1:36" ht="13.5" customHeight="1" x14ac:dyDescent="0.2">
      <c r="A11" t="s">
        <v>79</v>
      </c>
      <c r="F11" s="38" t="s">
        <v>102</v>
      </c>
      <c r="G11" s="38"/>
    </row>
    <row r="12" spans="1:36" ht="13.5" customHeight="1" x14ac:dyDescent="0.2">
      <c r="F12" s="38" t="s">
        <v>80</v>
      </c>
      <c r="G12" s="38"/>
    </row>
    <row r="13" spans="1:36" ht="13.5" customHeight="1" x14ac:dyDescent="0.2">
      <c r="F13" s="38"/>
      <c r="G13" s="38"/>
    </row>
    <row r="14" spans="1:36" ht="13.5" customHeight="1" x14ac:dyDescent="0.2">
      <c r="A14" t="s">
        <v>81</v>
      </c>
      <c r="F14" s="38" t="s">
        <v>107</v>
      </c>
      <c r="G14" s="38"/>
    </row>
    <row r="15" spans="1:36" ht="13.5" customHeight="1" x14ac:dyDescent="0.2">
      <c r="F15" s="38"/>
      <c r="G15" s="38"/>
    </row>
    <row r="16" spans="1:36" ht="13.5" customHeight="1" x14ac:dyDescent="0.2">
      <c r="A16" t="s">
        <v>82</v>
      </c>
      <c r="F16" s="38" t="s">
        <v>193</v>
      </c>
      <c r="G16" s="38"/>
    </row>
    <row r="17" spans="1:36" ht="13.5" customHeight="1" x14ac:dyDescent="0.2"/>
    <row r="18" spans="1:36" x14ac:dyDescent="0.2">
      <c r="A18" s="11" t="s">
        <v>83</v>
      </c>
      <c r="F18" t="s">
        <v>84</v>
      </c>
    </row>
    <row r="19" spans="1:36" ht="13.5" customHeight="1" x14ac:dyDescent="0.2"/>
    <row r="20" spans="1:36" ht="13.5" customHeight="1" x14ac:dyDescent="0.2">
      <c r="A20" t="s">
        <v>15</v>
      </c>
      <c r="F20" t="s">
        <v>14</v>
      </c>
    </row>
    <row r="21" spans="1:36" ht="13.5" customHeight="1" x14ac:dyDescent="0.2">
      <c r="F21" t="s">
        <v>13</v>
      </c>
      <c r="G21" s="7"/>
    </row>
    <row r="22" spans="1:36" ht="13.5" customHeight="1" x14ac:dyDescent="0.2">
      <c r="A22" s="7"/>
      <c r="B22" s="7"/>
      <c r="C22" s="7"/>
      <c r="D22" s="7"/>
      <c r="F22" t="s">
        <v>12</v>
      </c>
      <c r="G22" s="7"/>
      <c r="H22" s="7"/>
      <c r="I22" s="7"/>
      <c r="J22" s="7"/>
      <c r="K22" s="7"/>
      <c r="L22" s="7"/>
      <c r="M22" s="7"/>
      <c r="N22" s="7"/>
      <c r="O22" s="7"/>
      <c r="P22" s="7"/>
      <c r="Q22" s="7"/>
      <c r="R22" s="7"/>
      <c r="S22" s="7"/>
      <c r="T22" s="7"/>
      <c r="U22" s="7"/>
      <c r="V22" s="7"/>
      <c r="W22" s="7"/>
      <c r="X22" s="7"/>
      <c r="Y22" s="7"/>
      <c r="Z22" s="7"/>
      <c r="AA22" s="7"/>
      <c r="AB22" s="7"/>
      <c r="AC22" s="7"/>
    </row>
    <row r="23" spans="1:36" ht="13.5" customHeight="1" x14ac:dyDescent="0.2">
      <c r="A23" s="7"/>
      <c r="B23" s="7"/>
      <c r="C23" s="7"/>
      <c r="D23" s="7"/>
      <c r="F23" t="s">
        <v>103</v>
      </c>
      <c r="G23" s="7"/>
      <c r="H23" s="7"/>
      <c r="I23" s="7"/>
      <c r="J23" s="7"/>
      <c r="K23" s="7"/>
      <c r="L23" s="7"/>
      <c r="M23" s="7"/>
      <c r="N23" s="7"/>
      <c r="O23" s="7"/>
      <c r="P23" s="7"/>
      <c r="Q23" s="7"/>
      <c r="R23" s="7"/>
      <c r="S23" s="7"/>
      <c r="T23" s="7"/>
      <c r="U23" s="7"/>
      <c r="V23" s="7"/>
      <c r="W23" s="7"/>
      <c r="X23" s="7"/>
      <c r="Y23" s="7"/>
      <c r="Z23" s="7"/>
      <c r="AA23" s="7"/>
      <c r="AB23" s="7"/>
      <c r="AC23" s="7"/>
    </row>
    <row r="24" spans="1:36" ht="13.5" customHeight="1" x14ac:dyDescent="0.2">
      <c r="C24" s="28"/>
      <c r="D24" s="28"/>
      <c r="E24" s="28"/>
      <c r="F24" s="41"/>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28"/>
    </row>
    <row r="25" spans="1:36" ht="13.5" customHeight="1" x14ac:dyDescent="0.2">
      <c r="A25" s="7"/>
      <c r="B25" s="7"/>
      <c r="C25" s="7"/>
      <c r="D25" s="7"/>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29"/>
    </row>
    <row r="26" spans="1:36" ht="29.25" customHeight="1" x14ac:dyDescent="0.2">
      <c r="A26" s="7"/>
      <c r="B26" s="7"/>
      <c r="C26" s="7"/>
      <c r="D26" s="7"/>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7"/>
      <c r="AJ26" s="7"/>
    </row>
    <row r="27" spans="1:36" ht="13.5" customHeight="1" x14ac:dyDescent="0.2">
      <c r="A27" s="7"/>
      <c r="B27" s="7"/>
      <c r="C27" s="7"/>
      <c r="D27" s="7"/>
      <c r="E27" s="29" t="s">
        <v>85</v>
      </c>
      <c r="F27" s="7"/>
      <c r="G27" s="7"/>
      <c r="H27" s="7"/>
      <c r="I27" s="7"/>
      <c r="J27" s="7"/>
      <c r="K27" s="7"/>
      <c r="L27" s="7"/>
      <c r="M27" s="7"/>
      <c r="N27" s="7"/>
      <c r="O27" s="7"/>
      <c r="P27" s="7"/>
      <c r="Q27" s="7"/>
      <c r="R27" s="7"/>
      <c r="S27" s="7"/>
      <c r="T27" s="7"/>
      <c r="U27" s="7"/>
      <c r="V27" s="7"/>
      <c r="W27" s="7"/>
      <c r="X27" s="7"/>
      <c r="Y27" s="7"/>
      <c r="Z27" s="7"/>
      <c r="AA27" s="7"/>
      <c r="AB27" s="7"/>
      <c r="AC27" s="7"/>
    </row>
    <row r="29" spans="1:36" ht="13.5" customHeight="1" x14ac:dyDescent="0.2">
      <c r="A29" s="7"/>
      <c r="B29" s="7"/>
      <c r="C29" s="7"/>
      <c r="D29" s="7"/>
      <c r="F29" s="7"/>
      <c r="G29" s="7"/>
      <c r="H29" s="7"/>
      <c r="I29" s="7"/>
      <c r="J29" s="7"/>
      <c r="K29" s="7"/>
      <c r="L29" s="7"/>
      <c r="M29" s="7"/>
      <c r="N29" s="7"/>
      <c r="O29" s="7"/>
      <c r="P29" s="7"/>
      <c r="Q29" s="7"/>
      <c r="R29" s="7"/>
      <c r="S29" s="7"/>
      <c r="T29" s="7"/>
      <c r="U29" s="7"/>
      <c r="V29" s="7"/>
      <c r="W29" s="7"/>
      <c r="X29" s="7"/>
      <c r="Y29" s="7"/>
      <c r="Z29" s="7"/>
      <c r="AA29" s="7"/>
      <c r="AB29" s="7"/>
      <c r="AC29" s="7"/>
    </row>
  </sheetData>
  <mergeCells count="5">
    <mergeCell ref="A1:AJ2"/>
    <mergeCell ref="F5:AJ5"/>
    <mergeCell ref="F24:AE24"/>
    <mergeCell ref="F25:AD25"/>
    <mergeCell ref="F26:AH26"/>
  </mergeCells>
  <phoneticPr fontId="18"/>
  <pageMargins left="0.70866141732283472" right="0.35433070866141736" top="0.55118110236220474" bottom="0.55118110236220474" header="0.31496062992125984" footer="0.31496062992125984"/>
  <pageSetup paperSize="9" scale="80"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X25"/>
  <sheetViews>
    <sheetView tabSelected="1" view="pageBreakPreview" zoomScale="155" zoomScaleNormal="100" zoomScaleSheetLayoutView="155" workbookViewId="0">
      <selection activeCell="X8" sqref="X8"/>
    </sheetView>
  </sheetViews>
  <sheetFormatPr defaultRowHeight="13.2" x14ac:dyDescent="0.2"/>
  <cols>
    <col min="1" max="2" width="3.6640625" customWidth="1"/>
    <col min="3" max="28" width="3.109375" customWidth="1"/>
    <col min="29" max="36" width="3.6640625" customWidth="1"/>
    <col min="37" max="37" width="0.88671875" customWidth="1"/>
    <col min="38" max="38" width="1" customWidth="1"/>
    <col min="39" max="39" width="3.44140625" bestFit="1" customWidth="1"/>
    <col min="40" max="40" width="5.44140625" bestFit="1" customWidth="1"/>
    <col min="41" max="41" width="5.109375" customWidth="1"/>
    <col min="42" max="42" width="4.44140625" bestFit="1" customWidth="1"/>
    <col min="43" max="43" width="14" bestFit="1" customWidth="1"/>
  </cols>
  <sheetData>
    <row r="1" spans="1:50" x14ac:dyDescent="0.2">
      <c r="A1" t="s">
        <v>86</v>
      </c>
    </row>
    <row r="2" spans="1:50" x14ac:dyDescent="0.2">
      <c r="B2" t="s">
        <v>65</v>
      </c>
    </row>
    <row r="3" spans="1:50" x14ac:dyDescent="0.2">
      <c r="B3" t="s">
        <v>66</v>
      </c>
    </row>
    <row r="4" spans="1:50" x14ac:dyDescent="0.2">
      <c r="B4" t="s">
        <v>90</v>
      </c>
    </row>
    <row r="6" spans="1:50" x14ac:dyDescent="0.2">
      <c r="B6" t="s">
        <v>1</v>
      </c>
      <c r="C6" s="8"/>
      <c r="D6" s="8"/>
      <c r="E6" s="8"/>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50" s="11" customFormat="1" x14ac:dyDescent="0.2">
      <c r="B7" s="15"/>
      <c r="C7" s="36" t="s">
        <v>286</v>
      </c>
      <c r="D7" s="15"/>
      <c r="E7" s="15"/>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row>
    <row r="8" spans="1:50" x14ac:dyDescent="0.2">
      <c r="B8" s="8" t="s">
        <v>3</v>
      </c>
      <c r="C8" s="8"/>
      <c r="D8" s="8"/>
      <c r="E8" s="8"/>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row>
    <row r="9" spans="1:50" s="11" customFormat="1" x14ac:dyDescent="0.2">
      <c r="B9" s="15"/>
      <c r="C9" s="36" t="s">
        <v>266</v>
      </c>
      <c r="D9" s="15"/>
      <c r="E9" s="15"/>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row>
    <row r="11" spans="1:50" ht="30" customHeight="1" thickBot="1" x14ac:dyDescent="0.25">
      <c r="C11" s="66"/>
      <c r="D11" s="67"/>
      <c r="E11" s="67"/>
      <c r="F11" s="67"/>
      <c r="G11" s="67"/>
      <c r="H11" s="67"/>
      <c r="I11" s="68" t="s">
        <v>68</v>
      </c>
      <c r="J11" s="61"/>
      <c r="K11" s="61"/>
      <c r="L11" s="62"/>
      <c r="M11" s="60" t="s">
        <v>69</v>
      </c>
      <c r="N11" s="61"/>
      <c r="O11" s="61"/>
      <c r="P11" s="62"/>
      <c r="Q11" s="60" t="s">
        <v>70</v>
      </c>
      <c r="R11" s="61"/>
      <c r="S11" s="61"/>
      <c r="T11" s="62"/>
      <c r="U11" s="60" t="s">
        <v>71</v>
      </c>
      <c r="V11" s="61"/>
      <c r="W11" s="61"/>
      <c r="X11" s="62"/>
      <c r="Y11" s="60" t="s">
        <v>72</v>
      </c>
      <c r="Z11" s="61"/>
      <c r="AA11" s="61"/>
      <c r="AB11" s="61"/>
      <c r="AC11" s="60" t="s">
        <v>77</v>
      </c>
      <c r="AD11" s="61"/>
      <c r="AE11" s="61"/>
      <c r="AF11" s="62"/>
      <c r="AT11" s="6"/>
      <c r="AX11" s="6"/>
    </row>
    <row r="12" spans="1:50" ht="13.8" thickTop="1" x14ac:dyDescent="0.2">
      <c r="C12" s="51" t="s">
        <v>58</v>
      </c>
      <c r="D12" s="51"/>
      <c r="E12" s="51"/>
      <c r="F12" s="51"/>
      <c r="G12" s="51"/>
      <c r="H12" s="52"/>
      <c r="I12" s="53">
        <v>28</v>
      </c>
      <c r="J12" s="54"/>
      <c r="K12" s="55">
        <f>I12/$I$14</f>
        <v>0.28000000000000003</v>
      </c>
      <c r="L12" s="55"/>
      <c r="M12" s="54">
        <v>16</v>
      </c>
      <c r="N12" s="54"/>
      <c r="O12" s="55">
        <f>M12/$M$14</f>
        <v>0.16</v>
      </c>
      <c r="P12" s="55"/>
      <c r="Q12" s="65">
        <v>11</v>
      </c>
      <c r="R12" s="54"/>
      <c r="S12" s="55">
        <f>Q12/$Q$14</f>
        <v>0.11</v>
      </c>
      <c r="T12" s="55"/>
      <c r="U12" s="54">
        <v>16</v>
      </c>
      <c r="V12" s="54"/>
      <c r="W12" s="55">
        <f>U12/$U$14</f>
        <v>0.16</v>
      </c>
      <c r="X12" s="55"/>
      <c r="Y12" s="54">
        <v>12</v>
      </c>
      <c r="Z12" s="54"/>
      <c r="AA12" s="55">
        <f>Y12/$Y$14</f>
        <v>0.12</v>
      </c>
      <c r="AB12" s="59"/>
      <c r="AC12" s="54">
        <f>I12+M12+Q12+U12+Y12</f>
        <v>83</v>
      </c>
      <c r="AD12" s="54"/>
      <c r="AE12" s="55">
        <f>AC12/$AC$14</f>
        <v>0.16600000000000001</v>
      </c>
      <c r="AF12" s="55"/>
    </row>
    <row r="13" spans="1:50" ht="13.8" thickBot="1" x14ac:dyDescent="0.25">
      <c r="C13" s="56" t="s">
        <v>34</v>
      </c>
      <c r="D13" s="56"/>
      <c r="E13" s="56"/>
      <c r="F13" s="56"/>
      <c r="G13" s="56"/>
      <c r="H13" s="57"/>
      <c r="I13" s="58">
        <v>72</v>
      </c>
      <c r="J13" s="49"/>
      <c r="K13" s="50">
        <f>I13/$I$14</f>
        <v>0.72</v>
      </c>
      <c r="L13" s="50"/>
      <c r="M13" s="49">
        <v>84</v>
      </c>
      <c r="N13" s="49"/>
      <c r="O13" s="50">
        <f>M13/$M$14</f>
        <v>0.84</v>
      </c>
      <c r="P13" s="50"/>
      <c r="Q13" s="49">
        <v>89</v>
      </c>
      <c r="R13" s="49"/>
      <c r="S13" s="50">
        <f>Q13/$Q$14</f>
        <v>0.89</v>
      </c>
      <c r="T13" s="50"/>
      <c r="U13" s="49">
        <v>84</v>
      </c>
      <c r="V13" s="49"/>
      <c r="W13" s="50">
        <f>U13/$U$14</f>
        <v>0.84</v>
      </c>
      <c r="X13" s="50"/>
      <c r="Y13" s="49">
        <v>88</v>
      </c>
      <c r="Z13" s="49"/>
      <c r="AA13" s="50">
        <f>Y13/$Y$14</f>
        <v>0.88</v>
      </c>
      <c r="AB13" s="64"/>
      <c r="AC13" s="49">
        <f>I13+M13+Q13+U13+Y13</f>
        <v>417</v>
      </c>
      <c r="AD13" s="49"/>
      <c r="AE13" s="50">
        <f>AC13/$AC$14</f>
        <v>0.83399999999999996</v>
      </c>
      <c r="AF13" s="50"/>
      <c r="AN13" s="23"/>
      <c r="AO13" s="23"/>
      <c r="AP13" s="23"/>
      <c r="AQ13" s="23"/>
      <c r="AR13" s="23"/>
      <c r="AS13" s="23"/>
    </row>
    <row r="14" spans="1:50" ht="13.8" thickTop="1" x14ac:dyDescent="0.2">
      <c r="C14" s="51" t="s">
        <v>0</v>
      </c>
      <c r="D14" s="51"/>
      <c r="E14" s="51"/>
      <c r="F14" s="51"/>
      <c r="G14" s="51"/>
      <c r="H14" s="52"/>
      <c r="I14" s="53">
        <f>SUM(I12:J13)</f>
        <v>100</v>
      </c>
      <c r="J14" s="54"/>
      <c r="K14" s="55">
        <f>SUM(K12:L13)</f>
        <v>1</v>
      </c>
      <c r="L14" s="55"/>
      <c r="M14" s="54">
        <f>SUM(M12:N13)</f>
        <v>100</v>
      </c>
      <c r="N14" s="54"/>
      <c r="O14" s="55">
        <f>SUM(O12:P13)</f>
        <v>1</v>
      </c>
      <c r="P14" s="55"/>
      <c r="Q14" s="54">
        <f>SUM(Q12:R13)</f>
        <v>100</v>
      </c>
      <c r="R14" s="54"/>
      <c r="S14" s="55">
        <f>SUM(S12:T13)</f>
        <v>1</v>
      </c>
      <c r="T14" s="55"/>
      <c r="U14" s="54">
        <f>SUM(U12:V13)</f>
        <v>100</v>
      </c>
      <c r="V14" s="54"/>
      <c r="W14" s="55">
        <f>SUM(W12:X13)</f>
        <v>1</v>
      </c>
      <c r="X14" s="55"/>
      <c r="Y14" s="54">
        <f>SUM(Y12:Z13)</f>
        <v>100</v>
      </c>
      <c r="Z14" s="54"/>
      <c r="AA14" s="55">
        <f>SUM(AA12:AB13)</f>
        <v>1</v>
      </c>
      <c r="AB14" s="59"/>
      <c r="AC14" s="54">
        <f>SUM(AC12:AD13)</f>
        <v>500</v>
      </c>
      <c r="AD14" s="54"/>
      <c r="AE14" s="63">
        <f>SUM(AE12:AF13)</f>
        <v>1</v>
      </c>
      <c r="AF14" s="63"/>
      <c r="AH14" s="48"/>
      <c r="AI14" s="48"/>
    </row>
    <row r="15" spans="1:50" ht="13.5" customHeight="1" x14ac:dyDescent="0.2"/>
    <row r="16" spans="1:50" ht="13.5" customHeight="1" x14ac:dyDescent="0.2">
      <c r="C16" s="19"/>
      <c r="D16" s="19"/>
      <c r="E16" s="19"/>
      <c r="F16" s="19"/>
      <c r="G16" s="19"/>
      <c r="H16" s="19"/>
      <c r="I16" s="20"/>
      <c r="J16" s="20"/>
      <c r="K16" s="21"/>
      <c r="L16" s="21"/>
      <c r="M16" s="19"/>
      <c r="N16" s="17"/>
      <c r="O16" s="17"/>
      <c r="P16" s="17"/>
      <c r="Q16" s="17"/>
      <c r="R16" s="17"/>
      <c r="S16" s="17"/>
      <c r="T16" s="17"/>
      <c r="U16" s="17"/>
      <c r="V16" s="17"/>
      <c r="W16" s="17"/>
      <c r="X16" s="17"/>
      <c r="Y16" s="17"/>
      <c r="Z16" s="17"/>
      <c r="AA16" s="17"/>
      <c r="AB16" s="17"/>
      <c r="AC16" s="17"/>
      <c r="AD16" s="17"/>
      <c r="AE16" s="17"/>
      <c r="AF16" s="17"/>
    </row>
    <row r="18" spans="6:29" x14ac:dyDescent="0.2">
      <c r="F18" s="43"/>
      <c r="G18" s="43"/>
      <c r="H18" s="43"/>
      <c r="I18" s="43"/>
      <c r="J18" s="43"/>
      <c r="K18" s="43"/>
      <c r="L18" s="43" t="s">
        <v>32</v>
      </c>
      <c r="M18" s="43"/>
      <c r="N18" s="43"/>
      <c r="O18" s="43"/>
      <c r="P18" s="43"/>
      <c r="Q18" s="43"/>
      <c r="R18" s="43" t="s">
        <v>33</v>
      </c>
      <c r="S18" s="43"/>
      <c r="T18" s="43"/>
      <c r="U18" s="43"/>
      <c r="V18" s="43"/>
      <c r="W18" s="43"/>
      <c r="X18" s="47"/>
      <c r="Y18" s="48"/>
      <c r="Z18" s="48"/>
      <c r="AA18" s="48"/>
      <c r="AB18" s="48"/>
      <c r="AC18" s="48"/>
    </row>
    <row r="19" spans="6:29" x14ac:dyDescent="0.2">
      <c r="F19" s="43" t="s">
        <v>59</v>
      </c>
      <c r="G19" s="43"/>
      <c r="H19" s="43"/>
      <c r="I19" s="43"/>
      <c r="J19" s="43"/>
      <c r="K19" s="43"/>
      <c r="L19" s="44">
        <f>AE12</f>
        <v>0.16600000000000001</v>
      </c>
      <c r="M19" s="44"/>
      <c r="N19" s="44"/>
      <c r="O19" s="44"/>
      <c r="P19" s="44"/>
      <c r="Q19" s="44"/>
      <c r="R19" s="44">
        <f>AE13</f>
        <v>0.83399999999999996</v>
      </c>
      <c r="S19" s="44"/>
      <c r="T19" s="44"/>
      <c r="U19" s="44"/>
      <c r="V19" s="44"/>
      <c r="W19" s="44"/>
      <c r="X19" s="45"/>
      <c r="Y19" s="46"/>
      <c r="Z19" s="46"/>
      <c r="AA19" s="46"/>
      <c r="AB19" s="46"/>
      <c r="AC19" s="46"/>
    </row>
    <row r="20" spans="6:29" x14ac:dyDescent="0.2">
      <c r="F20" s="43"/>
      <c r="G20" s="43"/>
      <c r="H20" s="43"/>
      <c r="I20" s="43"/>
      <c r="J20" s="43"/>
      <c r="K20" s="43"/>
      <c r="L20" s="43"/>
      <c r="M20" s="43"/>
      <c r="N20" s="43"/>
      <c r="O20" s="43"/>
      <c r="P20" s="43"/>
      <c r="Q20" s="43"/>
      <c r="R20" s="43"/>
      <c r="S20" s="43"/>
      <c r="T20" s="43"/>
      <c r="U20" s="43"/>
      <c r="V20" s="43"/>
      <c r="W20" s="43"/>
      <c r="X20" s="47"/>
      <c r="Y20" s="48"/>
      <c r="Z20" s="48"/>
      <c r="AA20" s="48"/>
      <c r="AB20" s="48"/>
      <c r="AC20" s="48"/>
    </row>
    <row r="21" spans="6:29" x14ac:dyDescent="0.2">
      <c r="F21" s="43" t="s">
        <v>60</v>
      </c>
      <c r="G21" s="43"/>
      <c r="H21" s="43"/>
      <c r="I21" s="43"/>
      <c r="J21" s="43"/>
      <c r="K21" s="43"/>
      <c r="L21" s="44">
        <f>K12</f>
        <v>0.28000000000000003</v>
      </c>
      <c r="M21" s="44"/>
      <c r="N21" s="44"/>
      <c r="O21" s="44"/>
      <c r="P21" s="44"/>
      <c r="Q21" s="44"/>
      <c r="R21" s="44">
        <f>K13</f>
        <v>0.72</v>
      </c>
      <c r="S21" s="44"/>
      <c r="T21" s="44"/>
      <c r="U21" s="44"/>
      <c r="V21" s="44"/>
      <c r="W21" s="44"/>
      <c r="X21" s="45"/>
      <c r="Y21" s="46"/>
      <c r="Z21" s="46"/>
      <c r="AA21" s="46"/>
      <c r="AB21" s="46"/>
      <c r="AC21" s="46"/>
    </row>
    <row r="22" spans="6:29" x14ac:dyDescent="0.2">
      <c r="F22" s="43" t="s">
        <v>61</v>
      </c>
      <c r="G22" s="43"/>
      <c r="H22" s="43"/>
      <c r="I22" s="43"/>
      <c r="J22" s="43"/>
      <c r="K22" s="43"/>
      <c r="L22" s="44">
        <f>O12</f>
        <v>0.16</v>
      </c>
      <c r="M22" s="44"/>
      <c r="N22" s="44"/>
      <c r="O22" s="44"/>
      <c r="P22" s="44"/>
      <c r="Q22" s="44"/>
      <c r="R22" s="44">
        <f>O13</f>
        <v>0.84</v>
      </c>
      <c r="S22" s="44"/>
      <c r="T22" s="44"/>
      <c r="U22" s="44"/>
      <c r="V22" s="44"/>
      <c r="W22" s="44"/>
      <c r="X22" s="45"/>
      <c r="Y22" s="46"/>
      <c r="Z22" s="46"/>
      <c r="AA22" s="46"/>
      <c r="AB22" s="46"/>
      <c r="AC22" s="46"/>
    </row>
    <row r="23" spans="6:29" x14ac:dyDescent="0.2">
      <c r="F23" s="43" t="s">
        <v>62</v>
      </c>
      <c r="G23" s="43"/>
      <c r="H23" s="43"/>
      <c r="I23" s="43"/>
      <c r="J23" s="43"/>
      <c r="K23" s="43"/>
      <c r="L23" s="44">
        <f>S12</f>
        <v>0.11</v>
      </c>
      <c r="M23" s="44"/>
      <c r="N23" s="44"/>
      <c r="O23" s="44"/>
      <c r="P23" s="44"/>
      <c r="Q23" s="44"/>
      <c r="R23" s="44">
        <f>S13</f>
        <v>0.89</v>
      </c>
      <c r="S23" s="44"/>
      <c r="T23" s="44"/>
      <c r="U23" s="44"/>
      <c r="V23" s="44"/>
      <c r="W23" s="44"/>
      <c r="X23" s="45"/>
      <c r="Y23" s="46"/>
      <c r="Z23" s="46"/>
      <c r="AA23" s="46"/>
      <c r="AB23" s="46"/>
      <c r="AC23" s="46"/>
    </row>
    <row r="24" spans="6:29" x14ac:dyDescent="0.2">
      <c r="F24" s="43" t="s">
        <v>63</v>
      </c>
      <c r="G24" s="43"/>
      <c r="H24" s="43"/>
      <c r="I24" s="43"/>
      <c r="J24" s="43"/>
      <c r="K24" s="43"/>
      <c r="L24" s="44">
        <f>W12</f>
        <v>0.16</v>
      </c>
      <c r="M24" s="44"/>
      <c r="N24" s="44"/>
      <c r="O24" s="44"/>
      <c r="P24" s="44"/>
      <c r="Q24" s="44"/>
      <c r="R24" s="44">
        <f>W13</f>
        <v>0.84</v>
      </c>
      <c r="S24" s="44"/>
      <c r="T24" s="44"/>
      <c r="U24" s="44"/>
      <c r="V24" s="44"/>
      <c r="W24" s="44"/>
      <c r="X24" s="45"/>
      <c r="Y24" s="46"/>
      <c r="Z24" s="46"/>
      <c r="AA24" s="46"/>
      <c r="AB24" s="46"/>
      <c r="AC24" s="46"/>
    </row>
    <row r="25" spans="6:29" x14ac:dyDescent="0.2">
      <c r="F25" s="43" t="s">
        <v>64</v>
      </c>
      <c r="G25" s="43"/>
      <c r="H25" s="43"/>
      <c r="I25" s="43"/>
      <c r="J25" s="43"/>
      <c r="K25" s="43"/>
      <c r="L25" s="44">
        <f>AA12</f>
        <v>0.12</v>
      </c>
      <c r="M25" s="44"/>
      <c r="N25" s="44"/>
      <c r="O25" s="44"/>
      <c r="P25" s="44"/>
      <c r="Q25" s="44"/>
      <c r="R25" s="44">
        <f>AA13</f>
        <v>0.88</v>
      </c>
      <c r="S25" s="44"/>
      <c r="T25" s="44"/>
      <c r="U25" s="44"/>
      <c r="V25" s="44"/>
      <c r="W25" s="44"/>
      <c r="X25" s="45"/>
      <c r="Y25" s="46"/>
      <c r="Z25" s="46"/>
      <c r="AA25" s="46"/>
      <c r="AB25" s="46"/>
      <c r="AC25" s="46"/>
    </row>
  </sheetData>
  <mergeCells count="79">
    <mergeCell ref="Q11:T11"/>
    <mergeCell ref="U11:X11"/>
    <mergeCell ref="C11:H11"/>
    <mergeCell ref="I11:L11"/>
    <mergeCell ref="M11:P11"/>
    <mergeCell ref="Q12:R12"/>
    <mergeCell ref="S12:T12"/>
    <mergeCell ref="U12:V12"/>
    <mergeCell ref="W12:X12"/>
    <mergeCell ref="Y12:Z12"/>
    <mergeCell ref="C12:H12"/>
    <mergeCell ref="I12:J12"/>
    <mergeCell ref="K12:L12"/>
    <mergeCell ref="M12:N12"/>
    <mergeCell ref="O12:P12"/>
    <mergeCell ref="W14:X14"/>
    <mergeCell ref="Y14:Z14"/>
    <mergeCell ref="AA14:AB14"/>
    <mergeCell ref="AC14:AD14"/>
    <mergeCell ref="Y11:AB11"/>
    <mergeCell ref="AC11:AF11"/>
    <mergeCell ref="AA12:AB12"/>
    <mergeCell ref="AC12:AD12"/>
    <mergeCell ref="AE12:AF12"/>
    <mergeCell ref="AE14:AF14"/>
    <mergeCell ref="AA13:AB13"/>
    <mergeCell ref="C13:H13"/>
    <mergeCell ref="I13:J13"/>
    <mergeCell ref="K13:L13"/>
    <mergeCell ref="M13:N13"/>
    <mergeCell ref="O13:P13"/>
    <mergeCell ref="AH14:AI14"/>
    <mergeCell ref="AC13:AD13"/>
    <mergeCell ref="AE13:AF13"/>
    <mergeCell ref="C14:H14"/>
    <mergeCell ref="I14:J14"/>
    <mergeCell ref="K14:L14"/>
    <mergeCell ref="M14:N14"/>
    <mergeCell ref="O14:P14"/>
    <mergeCell ref="Q14:R14"/>
    <mergeCell ref="S14:T14"/>
    <mergeCell ref="U14:V14"/>
    <mergeCell ref="Q13:R13"/>
    <mergeCell ref="S13:T13"/>
    <mergeCell ref="U13:V13"/>
    <mergeCell ref="W13:X13"/>
    <mergeCell ref="Y13:Z13"/>
    <mergeCell ref="F20:K20"/>
    <mergeCell ref="L20:Q20"/>
    <mergeCell ref="R20:W20"/>
    <mergeCell ref="X20:AC20"/>
    <mergeCell ref="F18:K18"/>
    <mergeCell ref="L18:Q18"/>
    <mergeCell ref="R18:W18"/>
    <mergeCell ref="X18:AC18"/>
    <mergeCell ref="F19:K19"/>
    <mergeCell ref="L19:Q19"/>
    <mergeCell ref="R19:W19"/>
    <mergeCell ref="X19:AC19"/>
    <mergeCell ref="F21:K21"/>
    <mergeCell ref="L21:Q21"/>
    <mergeCell ref="R21:W21"/>
    <mergeCell ref="X21:AC21"/>
    <mergeCell ref="F22:K22"/>
    <mergeCell ref="L22:Q22"/>
    <mergeCell ref="R22:W22"/>
    <mergeCell ref="X22:AC22"/>
    <mergeCell ref="F25:K25"/>
    <mergeCell ref="L25:Q25"/>
    <mergeCell ref="R25:W25"/>
    <mergeCell ref="X25:AC25"/>
    <mergeCell ref="F23:K23"/>
    <mergeCell ref="L23:Q23"/>
    <mergeCell ref="R23:W23"/>
    <mergeCell ref="X23:AC23"/>
    <mergeCell ref="F24:K24"/>
    <mergeCell ref="L24:Q24"/>
    <mergeCell ref="R24:W24"/>
    <mergeCell ref="X24:AC24"/>
  </mergeCells>
  <phoneticPr fontId="18"/>
  <pageMargins left="0.70866141732283472" right="0.35433070866141736" top="0.55118110236220474" bottom="0.55118110236220474" header="0.31496062992125984" footer="0.31496062992125984"/>
  <pageSetup paperSize="9" scale="79" fitToHeight="0" orientation="portrait"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X25"/>
  <sheetViews>
    <sheetView tabSelected="1" view="pageBreakPreview" zoomScaleNormal="100" zoomScaleSheetLayoutView="100" workbookViewId="0">
      <selection activeCell="X8" sqref="X8"/>
    </sheetView>
  </sheetViews>
  <sheetFormatPr defaultRowHeight="13.2" x14ac:dyDescent="0.2"/>
  <cols>
    <col min="1" max="2" width="3.6640625" customWidth="1"/>
    <col min="3" max="28" width="3.109375" customWidth="1"/>
    <col min="29" max="36" width="3.6640625" customWidth="1"/>
    <col min="37" max="37" width="0.88671875" customWidth="1"/>
    <col min="38" max="38" width="4.44140625" bestFit="1" customWidth="1"/>
    <col min="39" max="39" width="3.44140625" bestFit="1" customWidth="1"/>
    <col min="40" max="40" width="5.44140625" bestFit="1" customWidth="1"/>
    <col min="41" max="41" width="3.44140625" bestFit="1" customWidth="1"/>
    <col min="42" max="42" width="4.44140625" bestFit="1" customWidth="1"/>
    <col min="43" max="43" width="14" bestFit="1" customWidth="1"/>
  </cols>
  <sheetData>
    <row r="1" spans="1:50" x14ac:dyDescent="0.2">
      <c r="A1" t="s">
        <v>87</v>
      </c>
      <c r="AK1" s="2"/>
    </row>
    <row r="2" spans="1:50" x14ac:dyDescent="0.2">
      <c r="B2" t="s">
        <v>51</v>
      </c>
      <c r="AK2" s="2"/>
    </row>
    <row r="4" spans="1:50" x14ac:dyDescent="0.2">
      <c r="B4" s="38" t="s">
        <v>1</v>
      </c>
      <c r="C4" s="38"/>
      <c r="D4" s="38"/>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row>
    <row r="5" spans="1:50" s="11" customFormat="1" x14ac:dyDescent="0.2">
      <c r="B5" s="36"/>
      <c r="C5" s="36" t="s">
        <v>285</v>
      </c>
      <c r="D5" s="36"/>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row>
    <row r="6" spans="1:50" x14ac:dyDescent="0.2">
      <c r="B6" s="15" t="s">
        <v>3</v>
      </c>
      <c r="C6" s="15"/>
      <c r="D6" s="16"/>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50" s="11" customFormat="1" x14ac:dyDescent="0.2">
      <c r="B7" s="15"/>
      <c r="C7" s="36" t="s">
        <v>267</v>
      </c>
      <c r="D7" s="30"/>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row>
    <row r="9" spans="1:50" ht="30" customHeight="1" thickBot="1" x14ac:dyDescent="0.25">
      <c r="C9" s="75"/>
      <c r="D9" s="76"/>
      <c r="E9" s="76"/>
      <c r="F9" s="76"/>
      <c r="G9" s="76"/>
      <c r="H9" s="76"/>
      <c r="I9" s="68" t="s">
        <v>110</v>
      </c>
      <c r="J9" s="61"/>
      <c r="K9" s="61"/>
      <c r="L9" s="62"/>
      <c r="M9" s="60" t="s">
        <v>111</v>
      </c>
      <c r="N9" s="61"/>
      <c r="O9" s="61"/>
      <c r="P9" s="62"/>
      <c r="Q9" s="60" t="s">
        <v>112</v>
      </c>
      <c r="R9" s="61"/>
      <c r="S9" s="61"/>
      <c r="T9" s="62"/>
      <c r="U9" s="60" t="s">
        <v>113</v>
      </c>
      <c r="V9" s="61"/>
      <c r="W9" s="61"/>
      <c r="X9" s="62"/>
      <c r="Y9" s="60" t="s">
        <v>114</v>
      </c>
      <c r="Z9" s="61"/>
      <c r="AA9" s="61"/>
      <c r="AB9" s="61"/>
      <c r="AC9" s="60" t="s">
        <v>115</v>
      </c>
      <c r="AD9" s="61"/>
      <c r="AE9" s="61"/>
      <c r="AF9" s="62"/>
      <c r="AG9" s="17"/>
      <c r="AH9" s="17"/>
      <c r="AI9" s="17"/>
      <c r="AS9" s="6"/>
      <c r="AT9" s="6"/>
      <c r="AX9" s="6"/>
    </row>
    <row r="10" spans="1:50" ht="13.8" thickTop="1" x14ac:dyDescent="0.2">
      <c r="C10" s="51" t="s">
        <v>35</v>
      </c>
      <c r="D10" s="51"/>
      <c r="E10" s="51"/>
      <c r="F10" s="51"/>
      <c r="G10" s="51"/>
      <c r="H10" s="52"/>
      <c r="I10" s="53">
        <v>14</v>
      </c>
      <c r="J10" s="54"/>
      <c r="K10" s="55">
        <f>I10/$I$12</f>
        <v>0.5</v>
      </c>
      <c r="L10" s="55"/>
      <c r="M10" s="54">
        <v>11</v>
      </c>
      <c r="N10" s="54"/>
      <c r="O10" s="55">
        <f>M10/$M$12</f>
        <v>0.6875</v>
      </c>
      <c r="P10" s="55"/>
      <c r="Q10" s="65">
        <v>5</v>
      </c>
      <c r="R10" s="54"/>
      <c r="S10" s="55">
        <f>Q10/$Q$12</f>
        <v>0.45454545454545453</v>
      </c>
      <c r="T10" s="55"/>
      <c r="U10" s="54">
        <v>9</v>
      </c>
      <c r="V10" s="54"/>
      <c r="W10" s="55">
        <f>U10/$U$12</f>
        <v>0.5625</v>
      </c>
      <c r="X10" s="55"/>
      <c r="Y10" s="54">
        <v>4</v>
      </c>
      <c r="Z10" s="54"/>
      <c r="AA10" s="55">
        <f>Y10/$Y$12</f>
        <v>0.33333333333333331</v>
      </c>
      <c r="AB10" s="59"/>
      <c r="AC10" s="54">
        <f>I10+M10+Q10+U10+Y10</f>
        <v>43</v>
      </c>
      <c r="AD10" s="54"/>
      <c r="AE10" s="55">
        <f>AC10/$AC$12</f>
        <v>0.51807228915662651</v>
      </c>
      <c r="AF10" s="55"/>
      <c r="AG10" s="17"/>
      <c r="AH10" s="17"/>
      <c r="AI10" s="17"/>
    </row>
    <row r="11" spans="1:50" ht="14.25" customHeight="1" thickBot="1" x14ac:dyDescent="0.25">
      <c r="C11" s="73" t="s">
        <v>36</v>
      </c>
      <c r="D11" s="73"/>
      <c r="E11" s="73"/>
      <c r="F11" s="73"/>
      <c r="G11" s="73"/>
      <c r="H11" s="74"/>
      <c r="I11" s="58">
        <v>14</v>
      </c>
      <c r="J11" s="49"/>
      <c r="K11" s="50">
        <f>I11/$I$12</f>
        <v>0.5</v>
      </c>
      <c r="L11" s="50"/>
      <c r="M11" s="49">
        <v>5</v>
      </c>
      <c r="N11" s="49"/>
      <c r="O11" s="50">
        <f>M11/$M$12</f>
        <v>0.3125</v>
      </c>
      <c r="P11" s="50"/>
      <c r="Q11" s="49">
        <v>6</v>
      </c>
      <c r="R11" s="49"/>
      <c r="S11" s="50">
        <f>Q11/$Q$12</f>
        <v>0.54545454545454541</v>
      </c>
      <c r="T11" s="50"/>
      <c r="U11" s="49">
        <v>7</v>
      </c>
      <c r="V11" s="49"/>
      <c r="W11" s="50">
        <f>U11/$U$12</f>
        <v>0.4375</v>
      </c>
      <c r="X11" s="50"/>
      <c r="Y11" s="49">
        <v>8</v>
      </c>
      <c r="Z11" s="49"/>
      <c r="AA11" s="50">
        <f>Y11/$Y$12</f>
        <v>0.66666666666666663</v>
      </c>
      <c r="AB11" s="64"/>
      <c r="AC11" s="49">
        <f>I11+M11+Q11+U11+Y11</f>
        <v>40</v>
      </c>
      <c r="AD11" s="49"/>
      <c r="AE11" s="50">
        <f>AC11/$AC$12</f>
        <v>0.48192771084337349</v>
      </c>
      <c r="AF11" s="50"/>
      <c r="AG11" s="17"/>
      <c r="AH11" s="17"/>
      <c r="AI11" s="17"/>
    </row>
    <row r="12" spans="1:50" ht="13.8" thickTop="1" x14ac:dyDescent="0.2">
      <c r="C12" s="51" t="s">
        <v>0</v>
      </c>
      <c r="D12" s="51"/>
      <c r="E12" s="51"/>
      <c r="F12" s="51"/>
      <c r="G12" s="51"/>
      <c r="H12" s="52"/>
      <c r="I12" s="53">
        <f>SUM(I10:J11)</f>
        <v>28</v>
      </c>
      <c r="J12" s="54"/>
      <c r="K12" s="55">
        <f>SUM(K10:L11)</f>
        <v>1</v>
      </c>
      <c r="L12" s="55"/>
      <c r="M12" s="54">
        <f>SUM(M10:N11)</f>
        <v>16</v>
      </c>
      <c r="N12" s="54"/>
      <c r="O12" s="55">
        <f>SUM(O10:P11)</f>
        <v>1</v>
      </c>
      <c r="P12" s="55"/>
      <c r="Q12" s="54">
        <f>SUM(Q10:R11)</f>
        <v>11</v>
      </c>
      <c r="R12" s="54"/>
      <c r="S12" s="55">
        <f>SUM(S10:T11)</f>
        <v>1</v>
      </c>
      <c r="T12" s="55"/>
      <c r="U12" s="54">
        <f>SUM(U10:V11)</f>
        <v>16</v>
      </c>
      <c r="V12" s="54"/>
      <c r="W12" s="55">
        <f>SUM(W10:X11)</f>
        <v>1</v>
      </c>
      <c r="X12" s="55"/>
      <c r="Y12" s="54">
        <f>SUM(Y10:Z11)</f>
        <v>12</v>
      </c>
      <c r="Z12" s="54"/>
      <c r="AA12" s="55">
        <f>SUM(AA10:AB11)</f>
        <v>1</v>
      </c>
      <c r="AB12" s="59"/>
      <c r="AC12" s="54">
        <f>SUM(AC10:AD11)</f>
        <v>83</v>
      </c>
      <c r="AD12" s="54"/>
      <c r="AE12" s="63">
        <f>SUM(AE10:AF11)</f>
        <v>1</v>
      </c>
      <c r="AF12" s="63"/>
      <c r="AG12" s="17"/>
      <c r="AH12" s="72"/>
      <c r="AI12" s="72"/>
    </row>
    <row r="13" spans="1:50" ht="13.5" customHeight="1" x14ac:dyDescent="0.2"/>
    <row r="14" spans="1:50" ht="13.5" customHeight="1" x14ac:dyDescent="0.2">
      <c r="C14" s="19"/>
      <c r="D14" s="19"/>
      <c r="E14" s="19"/>
      <c r="F14" s="19"/>
      <c r="G14" s="19"/>
      <c r="H14" s="19"/>
      <c r="I14" s="20"/>
      <c r="J14" s="20"/>
      <c r="K14" s="21"/>
      <c r="L14" s="21"/>
      <c r="M14" s="19"/>
      <c r="N14" s="17"/>
      <c r="O14" s="17"/>
      <c r="P14" s="17"/>
      <c r="Q14" s="17"/>
      <c r="R14" s="17"/>
      <c r="S14" s="17"/>
      <c r="T14" s="17"/>
      <c r="U14" s="17"/>
      <c r="V14" s="17"/>
      <c r="W14" s="17"/>
      <c r="X14" s="17"/>
      <c r="Y14" s="17"/>
      <c r="Z14" s="17"/>
      <c r="AA14" s="17"/>
      <c r="AB14" s="17"/>
      <c r="AC14" s="17"/>
      <c r="AD14" s="17"/>
      <c r="AE14" s="17"/>
      <c r="AF14" s="17"/>
      <c r="AG14" s="17"/>
      <c r="AH14" s="17"/>
      <c r="AI14" s="17"/>
    </row>
    <row r="17" spans="6:29" x14ac:dyDescent="0.2">
      <c r="F17" s="43"/>
      <c r="G17" s="43"/>
      <c r="H17" s="43"/>
      <c r="I17" s="43"/>
      <c r="J17" s="43"/>
      <c r="K17" s="43"/>
      <c r="L17" s="43" t="s">
        <v>28</v>
      </c>
      <c r="M17" s="43"/>
      <c r="N17" s="43"/>
      <c r="O17" s="43"/>
      <c r="P17" s="43"/>
      <c r="Q17" s="43"/>
      <c r="R17" s="43" t="s">
        <v>16</v>
      </c>
      <c r="S17" s="43"/>
      <c r="T17" s="43"/>
      <c r="U17" s="43"/>
      <c r="V17" s="43"/>
      <c r="W17" s="43"/>
      <c r="X17" s="47"/>
      <c r="Y17" s="48"/>
      <c r="Z17" s="48"/>
      <c r="AA17" s="48"/>
      <c r="AB17" s="48"/>
      <c r="AC17" s="48"/>
    </row>
    <row r="18" spans="6:29" x14ac:dyDescent="0.2">
      <c r="F18" s="69" t="s">
        <v>117</v>
      </c>
      <c r="G18" s="70"/>
      <c r="H18" s="70"/>
      <c r="I18" s="70"/>
      <c r="J18" s="70"/>
      <c r="K18" s="71"/>
      <c r="L18" s="44">
        <f>AE10</f>
        <v>0.51807228915662651</v>
      </c>
      <c r="M18" s="44"/>
      <c r="N18" s="44"/>
      <c r="O18" s="44"/>
      <c r="P18" s="44"/>
      <c r="Q18" s="44"/>
      <c r="R18" s="44">
        <f>AE11</f>
        <v>0.48192771084337349</v>
      </c>
      <c r="S18" s="44"/>
      <c r="T18" s="44"/>
      <c r="U18" s="44"/>
      <c r="V18" s="44"/>
      <c r="W18" s="44"/>
      <c r="X18" s="45"/>
      <c r="Y18" s="46"/>
      <c r="Z18" s="46"/>
      <c r="AA18" s="46"/>
      <c r="AB18" s="46"/>
      <c r="AC18" s="46"/>
    </row>
    <row r="19" spans="6:29" x14ac:dyDescent="0.2">
      <c r="F19" s="69"/>
      <c r="G19" s="70"/>
      <c r="H19" s="70"/>
      <c r="I19" s="70"/>
      <c r="J19" s="70"/>
      <c r="K19" s="71"/>
      <c r="L19" s="69"/>
      <c r="M19" s="70"/>
      <c r="N19" s="70"/>
      <c r="O19" s="70"/>
      <c r="P19" s="70"/>
      <c r="Q19" s="71"/>
      <c r="R19" s="69"/>
      <c r="S19" s="70"/>
      <c r="T19" s="70"/>
      <c r="U19" s="70"/>
      <c r="V19" s="70"/>
      <c r="W19" s="71"/>
      <c r="X19" s="47"/>
      <c r="Y19" s="48"/>
      <c r="Z19" s="48"/>
      <c r="AA19" s="48"/>
      <c r="AB19" s="48"/>
      <c r="AC19" s="48"/>
    </row>
    <row r="20" spans="6:29" x14ac:dyDescent="0.2">
      <c r="F20" s="43" t="s">
        <v>116</v>
      </c>
      <c r="G20" s="43"/>
      <c r="H20" s="43"/>
      <c r="I20" s="43"/>
      <c r="J20" s="43"/>
      <c r="K20" s="43"/>
      <c r="L20" s="44">
        <f>K10</f>
        <v>0.5</v>
      </c>
      <c r="M20" s="44"/>
      <c r="N20" s="44"/>
      <c r="O20" s="44"/>
      <c r="P20" s="44"/>
      <c r="Q20" s="44"/>
      <c r="R20" s="44">
        <f>K11</f>
        <v>0.5</v>
      </c>
      <c r="S20" s="44"/>
      <c r="T20" s="44"/>
      <c r="U20" s="44"/>
      <c r="V20" s="44"/>
      <c r="W20" s="44"/>
      <c r="X20" s="45"/>
      <c r="Y20" s="46"/>
      <c r="Z20" s="46"/>
      <c r="AA20" s="46"/>
      <c r="AB20" s="46"/>
      <c r="AC20" s="46"/>
    </row>
    <row r="21" spans="6:29" x14ac:dyDescent="0.2">
      <c r="F21" s="43" t="s">
        <v>118</v>
      </c>
      <c r="G21" s="43"/>
      <c r="H21" s="43"/>
      <c r="I21" s="43"/>
      <c r="J21" s="43"/>
      <c r="K21" s="43"/>
      <c r="L21" s="44">
        <f>O10</f>
        <v>0.6875</v>
      </c>
      <c r="M21" s="44"/>
      <c r="N21" s="44"/>
      <c r="O21" s="44"/>
      <c r="P21" s="44"/>
      <c r="Q21" s="44"/>
      <c r="R21" s="44">
        <f>O11</f>
        <v>0.3125</v>
      </c>
      <c r="S21" s="44"/>
      <c r="T21" s="44"/>
      <c r="U21" s="44"/>
      <c r="V21" s="44"/>
      <c r="W21" s="44"/>
      <c r="X21" s="45"/>
      <c r="Y21" s="46"/>
      <c r="Z21" s="46"/>
      <c r="AA21" s="46"/>
      <c r="AB21" s="46"/>
      <c r="AC21" s="46"/>
    </row>
    <row r="22" spans="6:29" x14ac:dyDescent="0.2">
      <c r="F22" s="43" t="s">
        <v>119</v>
      </c>
      <c r="G22" s="43"/>
      <c r="H22" s="43"/>
      <c r="I22" s="43"/>
      <c r="J22" s="43"/>
      <c r="K22" s="43"/>
      <c r="L22" s="44">
        <f>S10</f>
        <v>0.45454545454545453</v>
      </c>
      <c r="M22" s="44"/>
      <c r="N22" s="44"/>
      <c r="O22" s="44"/>
      <c r="P22" s="44"/>
      <c r="Q22" s="44"/>
      <c r="R22" s="44">
        <f>S11</f>
        <v>0.54545454545454541</v>
      </c>
      <c r="S22" s="44"/>
      <c r="T22" s="44"/>
      <c r="U22" s="44"/>
      <c r="V22" s="44"/>
      <c r="W22" s="44"/>
      <c r="X22" s="45"/>
      <c r="Y22" s="46"/>
      <c r="Z22" s="46"/>
      <c r="AA22" s="46"/>
      <c r="AB22" s="46"/>
      <c r="AC22" s="46"/>
    </row>
    <row r="23" spans="6:29" x14ac:dyDescent="0.2">
      <c r="F23" s="43" t="s">
        <v>120</v>
      </c>
      <c r="G23" s="43"/>
      <c r="H23" s="43"/>
      <c r="I23" s="43"/>
      <c r="J23" s="43"/>
      <c r="K23" s="43"/>
      <c r="L23" s="44">
        <f>W10</f>
        <v>0.5625</v>
      </c>
      <c r="M23" s="44"/>
      <c r="N23" s="44"/>
      <c r="O23" s="44"/>
      <c r="P23" s="44"/>
      <c r="Q23" s="44"/>
      <c r="R23" s="44">
        <f>W11</f>
        <v>0.4375</v>
      </c>
      <c r="S23" s="44"/>
      <c r="T23" s="44"/>
      <c r="U23" s="44"/>
      <c r="V23" s="44"/>
      <c r="W23" s="44"/>
      <c r="X23" s="45"/>
      <c r="Y23" s="46"/>
      <c r="Z23" s="46"/>
      <c r="AA23" s="46"/>
      <c r="AB23" s="46"/>
      <c r="AC23" s="46"/>
    </row>
    <row r="24" spans="6:29" x14ac:dyDescent="0.2">
      <c r="F24" s="43" t="s">
        <v>121</v>
      </c>
      <c r="G24" s="43"/>
      <c r="H24" s="43"/>
      <c r="I24" s="43"/>
      <c r="J24" s="43"/>
      <c r="K24" s="43"/>
      <c r="L24" s="44">
        <f>AA10</f>
        <v>0.33333333333333331</v>
      </c>
      <c r="M24" s="44"/>
      <c r="N24" s="44"/>
      <c r="O24" s="44"/>
      <c r="P24" s="44"/>
      <c r="Q24" s="44"/>
      <c r="R24" s="44">
        <f>AA11</f>
        <v>0.66666666666666663</v>
      </c>
      <c r="S24" s="44"/>
      <c r="T24" s="44"/>
      <c r="U24" s="44"/>
      <c r="V24" s="44"/>
      <c r="W24" s="44"/>
      <c r="X24" s="45"/>
      <c r="Y24" s="46"/>
      <c r="Z24" s="46"/>
      <c r="AA24" s="46"/>
      <c r="AB24" s="46"/>
      <c r="AC24" s="46"/>
    </row>
    <row r="25" spans="6:29" x14ac:dyDescent="0.2">
      <c r="F25" s="43"/>
      <c r="G25" s="43"/>
      <c r="H25" s="43"/>
      <c r="I25" s="43"/>
      <c r="J25" s="43"/>
      <c r="K25" s="43"/>
      <c r="L25" s="12"/>
      <c r="M25" s="13"/>
      <c r="N25" s="13"/>
      <c r="O25" s="13"/>
      <c r="P25" s="13"/>
      <c r="Q25" s="14"/>
      <c r="R25" s="13"/>
      <c r="S25" s="13"/>
      <c r="T25" s="13"/>
      <c r="U25" s="13"/>
      <c r="V25" s="13"/>
      <c r="W25" s="14"/>
    </row>
  </sheetData>
  <mergeCells count="80">
    <mergeCell ref="AE12:AF12"/>
    <mergeCell ref="F20:K20"/>
    <mergeCell ref="L20:Q20"/>
    <mergeCell ref="R20:W20"/>
    <mergeCell ref="AA12:AB12"/>
    <mergeCell ref="AC12:AD12"/>
    <mergeCell ref="W12:X12"/>
    <mergeCell ref="Y12:Z12"/>
    <mergeCell ref="F17:K17"/>
    <mergeCell ref="L17:Q17"/>
    <mergeCell ref="R17:W17"/>
    <mergeCell ref="X17:AC17"/>
    <mergeCell ref="F18:K18"/>
    <mergeCell ref="L18:Q18"/>
    <mergeCell ref="R18:W18"/>
    <mergeCell ref="X18:AC18"/>
    <mergeCell ref="AC9:AF9"/>
    <mergeCell ref="C10:H10"/>
    <mergeCell ref="I10:J10"/>
    <mergeCell ref="K10:L10"/>
    <mergeCell ref="M10:N10"/>
    <mergeCell ref="O10:P10"/>
    <mergeCell ref="Q10:R10"/>
    <mergeCell ref="S10:T10"/>
    <mergeCell ref="U10:V10"/>
    <mergeCell ref="W10:X10"/>
    <mergeCell ref="Y10:Z10"/>
    <mergeCell ref="AA10:AB10"/>
    <mergeCell ref="AC10:AD10"/>
    <mergeCell ref="C9:H9"/>
    <mergeCell ref="I9:L9"/>
    <mergeCell ref="AE10:AF10"/>
    <mergeCell ref="M9:P9"/>
    <mergeCell ref="Q9:T9"/>
    <mergeCell ref="U9:X9"/>
    <mergeCell ref="AA11:AB11"/>
    <mergeCell ref="C11:H11"/>
    <mergeCell ref="I11:J11"/>
    <mergeCell ref="K11:L11"/>
    <mergeCell ref="M11:N11"/>
    <mergeCell ref="O11:P11"/>
    <mergeCell ref="Y9:AB9"/>
    <mergeCell ref="AH12:AI12"/>
    <mergeCell ref="AC11:AD11"/>
    <mergeCell ref="AE11:AF11"/>
    <mergeCell ref="C12:H12"/>
    <mergeCell ref="I12:J12"/>
    <mergeCell ref="K12:L12"/>
    <mergeCell ref="M12:N12"/>
    <mergeCell ref="O12:P12"/>
    <mergeCell ref="Q12:R12"/>
    <mergeCell ref="S12:T12"/>
    <mergeCell ref="U12:V12"/>
    <mergeCell ref="Q11:R11"/>
    <mergeCell ref="S11:T11"/>
    <mergeCell ref="U11:V11"/>
    <mergeCell ref="W11:X11"/>
    <mergeCell ref="Y11:Z11"/>
    <mergeCell ref="F25:K25"/>
    <mergeCell ref="F22:K22"/>
    <mergeCell ref="L22:Q22"/>
    <mergeCell ref="R22:W22"/>
    <mergeCell ref="X22:AC22"/>
    <mergeCell ref="F23:K23"/>
    <mergeCell ref="L23:Q23"/>
    <mergeCell ref="R23:W23"/>
    <mergeCell ref="X23:AC23"/>
    <mergeCell ref="F24:K24"/>
    <mergeCell ref="L24:Q24"/>
    <mergeCell ref="R24:W24"/>
    <mergeCell ref="X19:AC19"/>
    <mergeCell ref="R19:W19"/>
    <mergeCell ref="L19:Q19"/>
    <mergeCell ref="F19:K19"/>
    <mergeCell ref="X24:AC24"/>
    <mergeCell ref="X20:AC20"/>
    <mergeCell ref="F21:K21"/>
    <mergeCell ref="L21:Q21"/>
    <mergeCell ref="R21:W21"/>
    <mergeCell ref="X21:AC21"/>
  </mergeCells>
  <phoneticPr fontId="18"/>
  <pageMargins left="0.70866141732283472" right="0.35433070866141736" top="0.55118110236220474" bottom="0.55118110236220474" header="0.31496062992125984" footer="0.31496062992125984"/>
  <pageSetup paperSize="9" scale="79" orientation="portrait" r:id="rId1"/>
  <headerFoot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K32"/>
  <sheetViews>
    <sheetView tabSelected="1" view="pageBreakPreview" zoomScale="85" zoomScaleNormal="100" zoomScaleSheetLayoutView="85" workbookViewId="0">
      <selection activeCell="X8" sqref="X8"/>
    </sheetView>
  </sheetViews>
  <sheetFormatPr defaultRowHeight="13.2" x14ac:dyDescent="0.2"/>
  <cols>
    <col min="1" max="2" width="3.6640625" customWidth="1"/>
    <col min="3" max="28" width="3.109375" customWidth="1"/>
    <col min="29" max="36" width="3.6640625" customWidth="1"/>
    <col min="37" max="37" width="1.44140625" customWidth="1"/>
    <col min="38" max="38" width="4.44140625" bestFit="1" customWidth="1"/>
    <col min="39" max="39" width="3.44140625" bestFit="1" customWidth="1"/>
    <col min="40" max="40" width="5.44140625" bestFit="1" customWidth="1"/>
    <col min="41" max="41" width="3.44140625" bestFit="1" customWidth="1"/>
    <col min="42" max="42" width="4.44140625" bestFit="1" customWidth="1"/>
    <col min="43" max="43" width="14" bestFit="1" customWidth="1"/>
  </cols>
  <sheetData>
    <row r="1" spans="1:37" ht="13.5" customHeight="1" x14ac:dyDescent="0.2">
      <c r="A1" t="s">
        <v>109</v>
      </c>
      <c r="AK1" s="2"/>
    </row>
    <row r="2" spans="1:37" x14ac:dyDescent="0.2">
      <c r="B2" t="s">
        <v>4</v>
      </c>
      <c r="AK2" s="2"/>
    </row>
    <row r="4" spans="1:37" x14ac:dyDescent="0.2">
      <c r="B4" t="s">
        <v>1</v>
      </c>
    </row>
    <row r="5" spans="1:37" s="11" customFormat="1" ht="44.4" customHeight="1" x14ac:dyDescent="0.2">
      <c r="C5" s="87" t="s">
        <v>287</v>
      </c>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37" x14ac:dyDescent="0.2">
      <c r="B6" s="15" t="s">
        <v>3</v>
      </c>
      <c r="C6" s="36"/>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row>
    <row r="7" spans="1:37" s="11" customFormat="1" ht="31.2" customHeight="1" x14ac:dyDescent="0.2">
      <c r="B7" s="15"/>
      <c r="C7" s="92" t="s">
        <v>268</v>
      </c>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row>
    <row r="8" spans="1:37" ht="13.5" customHeight="1" x14ac:dyDescent="0.2">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row>
    <row r="9" spans="1:37" x14ac:dyDescent="0.2">
      <c r="C9" s="16"/>
      <c r="D9" s="16"/>
      <c r="E9" s="16"/>
      <c r="F9" s="16"/>
      <c r="G9" s="16"/>
      <c r="H9" s="16"/>
      <c r="I9" s="16"/>
      <c r="J9" s="16"/>
      <c r="K9" s="16"/>
      <c r="L9" s="16"/>
      <c r="M9" s="16"/>
      <c r="N9" s="16"/>
      <c r="O9" s="18"/>
      <c r="P9" s="18"/>
      <c r="Q9" s="18"/>
      <c r="R9" s="18"/>
      <c r="S9" s="18"/>
      <c r="T9" s="18"/>
      <c r="U9" s="16"/>
      <c r="V9" s="16"/>
      <c r="W9" s="18"/>
      <c r="X9" s="22"/>
      <c r="Y9" s="16"/>
      <c r="Z9" s="16"/>
      <c r="AA9" s="16"/>
      <c r="AB9" s="16"/>
      <c r="AC9" s="16"/>
      <c r="AD9" s="16"/>
      <c r="AE9" s="16"/>
      <c r="AF9" s="16"/>
      <c r="AG9" s="16"/>
      <c r="AH9" s="16"/>
      <c r="AI9" s="16"/>
      <c r="AJ9" s="24" t="s">
        <v>5</v>
      </c>
    </row>
    <row r="10" spans="1:37" ht="30" customHeight="1" thickBot="1" x14ac:dyDescent="0.25">
      <c r="C10" s="88"/>
      <c r="D10" s="89"/>
      <c r="E10" s="89"/>
      <c r="F10" s="89"/>
      <c r="G10" s="89"/>
      <c r="H10" s="89"/>
      <c r="I10" s="89"/>
      <c r="J10" s="89"/>
      <c r="K10" s="89"/>
      <c r="L10" s="90"/>
      <c r="M10" s="91" t="s">
        <v>122</v>
      </c>
      <c r="N10" s="61"/>
      <c r="O10" s="61"/>
      <c r="P10" s="62"/>
      <c r="Q10" s="60" t="s">
        <v>123</v>
      </c>
      <c r="R10" s="61"/>
      <c r="S10" s="61"/>
      <c r="T10" s="62"/>
      <c r="U10" s="60" t="s">
        <v>124</v>
      </c>
      <c r="V10" s="61"/>
      <c r="W10" s="61"/>
      <c r="X10" s="62"/>
      <c r="Y10" s="60" t="s">
        <v>125</v>
      </c>
      <c r="Z10" s="61"/>
      <c r="AA10" s="61"/>
      <c r="AB10" s="62"/>
      <c r="AC10" s="60" t="s">
        <v>126</v>
      </c>
      <c r="AD10" s="61"/>
      <c r="AE10" s="61"/>
      <c r="AF10" s="61"/>
      <c r="AG10" s="60" t="s">
        <v>127</v>
      </c>
      <c r="AH10" s="61"/>
      <c r="AI10" s="61"/>
      <c r="AJ10" s="62"/>
    </row>
    <row r="11" spans="1:37" ht="27.75" customHeight="1" thickTop="1" x14ac:dyDescent="0.2">
      <c r="C11" s="82" t="s">
        <v>78</v>
      </c>
      <c r="D11" s="82"/>
      <c r="E11" s="82"/>
      <c r="F11" s="82"/>
      <c r="G11" s="82"/>
      <c r="H11" s="82"/>
      <c r="I11" s="82"/>
      <c r="J11" s="82"/>
      <c r="K11" s="82"/>
      <c r="L11" s="83"/>
      <c r="M11" s="84">
        <v>3</v>
      </c>
      <c r="N11" s="85"/>
      <c r="O11" s="86">
        <f t="shared" ref="O11" si="0">M11/14</f>
        <v>0.21428571428571427</v>
      </c>
      <c r="P11" s="86"/>
      <c r="Q11" s="84">
        <v>7</v>
      </c>
      <c r="R11" s="85"/>
      <c r="S11" s="86">
        <f t="shared" ref="S11" si="1">Q11/11</f>
        <v>0.63636363636363635</v>
      </c>
      <c r="T11" s="86"/>
      <c r="U11" s="84">
        <v>4</v>
      </c>
      <c r="V11" s="85"/>
      <c r="W11" s="86">
        <f t="shared" ref="W11" si="2">U11/5</f>
        <v>0.8</v>
      </c>
      <c r="X11" s="86"/>
      <c r="Y11" s="84">
        <v>7</v>
      </c>
      <c r="Z11" s="85"/>
      <c r="AA11" s="86">
        <f t="shared" ref="AA11" si="3">Y11/9</f>
        <v>0.77777777777777779</v>
      </c>
      <c r="AB11" s="86"/>
      <c r="AC11" s="84">
        <v>0</v>
      </c>
      <c r="AD11" s="85"/>
      <c r="AE11" s="86">
        <f t="shared" ref="AE11" si="4">AC11/4</f>
        <v>0</v>
      </c>
      <c r="AF11" s="86"/>
      <c r="AG11" s="84">
        <f t="shared" ref="AG11:AG16" si="5">M11+Q11+U11+Y11+AC11</f>
        <v>21</v>
      </c>
      <c r="AH11" s="85"/>
      <c r="AI11" s="86">
        <f t="shared" ref="AI11" si="6">AG11/43</f>
        <v>0.48837209302325579</v>
      </c>
      <c r="AJ11" s="86"/>
    </row>
    <row r="12" spans="1:37" ht="27.75" customHeight="1" x14ac:dyDescent="0.2">
      <c r="C12" s="78" t="s">
        <v>38</v>
      </c>
      <c r="D12" s="79"/>
      <c r="E12" s="79"/>
      <c r="F12" s="79"/>
      <c r="G12" s="79"/>
      <c r="H12" s="79"/>
      <c r="I12" s="79"/>
      <c r="J12" s="79"/>
      <c r="K12" s="79"/>
      <c r="L12" s="80"/>
      <c r="M12" s="84">
        <v>4</v>
      </c>
      <c r="N12" s="85"/>
      <c r="O12" s="86">
        <f>M12/14</f>
        <v>0.2857142857142857</v>
      </c>
      <c r="P12" s="86"/>
      <c r="Q12" s="84">
        <v>2</v>
      </c>
      <c r="R12" s="85"/>
      <c r="S12" s="86">
        <f>Q12/11</f>
        <v>0.18181818181818182</v>
      </c>
      <c r="T12" s="86"/>
      <c r="U12" s="84">
        <v>0</v>
      </c>
      <c r="V12" s="85"/>
      <c r="W12" s="86">
        <f>U12/5</f>
        <v>0</v>
      </c>
      <c r="X12" s="86"/>
      <c r="Y12" s="84">
        <v>4</v>
      </c>
      <c r="Z12" s="85"/>
      <c r="AA12" s="86">
        <f>Y12/9</f>
        <v>0.44444444444444442</v>
      </c>
      <c r="AB12" s="86"/>
      <c r="AC12" s="84">
        <v>1</v>
      </c>
      <c r="AD12" s="85"/>
      <c r="AE12" s="86">
        <f>AC12/4</f>
        <v>0.25</v>
      </c>
      <c r="AF12" s="86"/>
      <c r="AG12" s="84">
        <f t="shared" si="5"/>
        <v>11</v>
      </c>
      <c r="AH12" s="85"/>
      <c r="AI12" s="86">
        <f>AG12/43</f>
        <v>0.2558139534883721</v>
      </c>
      <c r="AJ12" s="86"/>
    </row>
    <row r="13" spans="1:37" ht="27.75" customHeight="1" x14ac:dyDescent="0.2">
      <c r="C13" s="78" t="s">
        <v>37</v>
      </c>
      <c r="D13" s="79"/>
      <c r="E13" s="79"/>
      <c r="F13" s="79"/>
      <c r="G13" s="79"/>
      <c r="H13" s="79"/>
      <c r="I13" s="79"/>
      <c r="J13" s="79"/>
      <c r="K13" s="79"/>
      <c r="L13" s="80"/>
      <c r="M13" s="84">
        <v>5</v>
      </c>
      <c r="N13" s="85"/>
      <c r="O13" s="86">
        <f t="shared" ref="O13:O18" si="7">M13/14</f>
        <v>0.35714285714285715</v>
      </c>
      <c r="P13" s="86"/>
      <c r="Q13" s="84">
        <v>1</v>
      </c>
      <c r="R13" s="85"/>
      <c r="S13" s="86">
        <f t="shared" ref="S13:S18" si="8">Q13/11</f>
        <v>9.0909090909090912E-2</v>
      </c>
      <c r="T13" s="86"/>
      <c r="U13" s="84">
        <v>1</v>
      </c>
      <c r="V13" s="85"/>
      <c r="W13" s="86">
        <f t="shared" ref="W13:W18" si="9">U13/5</f>
        <v>0.2</v>
      </c>
      <c r="X13" s="86"/>
      <c r="Y13" s="84">
        <v>1</v>
      </c>
      <c r="Z13" s="85"/>
      <c r="AA13" s="86">
        <f t="shared" ref="AA13:AA18" si="10">Y13/9</f>
        <v>0.1111111111111111</v>
      </c>
      <c r="AB13" s="86"/>
      <c r="AC13" s="84">
        <v>1</v>
      </c>
      <c r="AD13" s="85"/>
      <c r="AE13" s="86">
        <f t="shared" ref="AE13:AE18" si="11">AC13/4</f>
        <v>0.25</v>
      </c>
      <c r="AF13" s="86"/>
      <c r="AG13" s="84">
        <f t="shared" si="5"/>
        <v>9</v>
      </c>
      <c r="AH13" s="85"/>
      <c r="AI13" s="86">
        <f t="shared" ref="AI13:AI18" si="12">AG13/43</f>
        <v>0.20930232558139536</v>
      </c>
      <c r="AJ13" s="86"/>
    </row>
    <row r="14" spans="1:37" ht="27.75" customHeight="1" x14ac:dyDescent="0.2">
      <c r="C14" s="78" t="s">
        <v>39</v>
      </c>
      <c r="D14" s="79"/>
      <c r="E14" s="79"/>
      <c r="F14" s="79"/>
      <c r="G14" s="79"/>
      <c r="H14" s="79"/>
      <c r="I14" s="79"/>
      <c r="J14" s="79"/>
      <c r="K14" s="79"/>
      <c r="L14" s="80"/>
      <c r="M14" s="84">
        <v>6</v>
      </c>
      <c r="N14" s="85"/>
      <c r="O14" s="86">
        <f t="shared" si="7"/>
        <v>0.42857142857142855</v>
      </c>
      <c r="P14" s="86"/>
      <c r="Q14" s="84">
        <v>0</v>
      </c>
      <c r="R14" s="85"/>
      <c r="S14" s="86">
        <f t="shared" si="8"/>
        <v>0</v>
      </c>
      <c r="T14" s="86"/>
      <c r="U14" s="84">
        <v>1</v>
      </c>
      <c r="V14" s="85"/>
      <c r="W14" s="86">
        <f t="shared" si="9"/>
        <v>0.2</v>
      </c>
      <c r="X14" s="86"/>
      <c r="Y14" s="84">
        <v>1</v>
      </c>
      <c r="Z14" s="85"/>
      <c r="AA14" s="86">
        <f t="shared" si="10"/>
        <v>0.1111111111111111</v>
      </c>
      <c r="AB14" s="86"/>
      <c r="AC14" s="84">
        <v>1</v>
      </c>
      <c r="AD14" s="85"/>
      <c r="AE14" s="86">
        <f t="shared" si="11"/>
        <v>0.25</v>
      </c>
      <c r="AF14" s="86"/>
      <c r="AG14" s="84">
        <f t="shared" si="5"/>
        <v>9</v>
      </c>
      <c r="AH14" s="85"/>
      <c r="AI14" s="86">
        <f t="shared" si="12"/>
        <v>0.20930232558139536</v>
      </c>
      <c r="AJ14" s="86"/>
    </row>
    <row r="15" spans="1:37" ht="27.75" customHeight="1" x14ac:dyDescent="0.2">
      <c r="C15" s="78" t="s">
        <v>40</v>
      </c>
      <c r="D15" s="79"/>
      <c r="E15" s="79"/>
      <c r="F15" s="79"/>
      <c r="G15" s="79"/>
      <c r="H15" s="79"/>
      <c r="I15" s="79"/>
      <c r="J15" s="79"/>
      <c r="K15" s="79"/>
      <c r="L15" s="80"/>
      <c r="M15" s="84">
        <v>2</v>
      </c>
      <c r="N15" s="85"/>
      <c r="O15" s="86">
        <f t="shared" si="7"/>
        <v>0.14285714285714285</v>
      </c>
      <c r="P15" s="86"/>
      <c r="Q15" s="84">
        <v>3</v>
      </c>
      <c r="R15" s="85"/>
      <c r="S15" s="86">
        <f t="shared" si="8"/>
        <v>0.27272727272727271</v>
      </c>
      <c r="T15" s="86"/>
      <c r="U15" s="84">
        <v>1</v>
      </c>
      <c r="V15" s="85"/>
      <c r="W15" s="86">
        <f t="shared" si="9"/>
        <v>0.2</v>
      </c>
      <c r="X15" s="86"/>
      <c r="Y15" s="84">
        <v>0</v>
      </c>
      <c r="Z15" s="85"/>
      <c r="AA15" s="86">
        <f t="shared" si="10"/>
        <v>0</v>
      </c>
      <c r="AB15" s="86"/>
      <c r="AC15" s="84">
        <v>1</v>
      </c>
      <c r="AD15" s="85"/>
      <c r="AE15" s="86">
        <f t="shared" si="11"/>
        <v>0.25</v>
      </c>
      <c r="AF15" s="86"/>
      <c r="AG15" s="84">
        <f t="shared" si="5"/>
        <v>7</v>
      </c>
      <c r="AH15" s="85"/>
      <c r="AI15" s="86">
        <f t="shared" si="12"/>
        <v>0.16279069767441862</v>
      </c>
      <c r="AJ15" s="86"/>
    </row>
    <row r="16" spans="1:37" ht="27.75" customHeight="1" x14ac:dyDescent="0.2">
      <c r="C16" s="78" t="s">
        <v>41</v>
      </c>
      <c r="D16" s="79"/>
      <c r="E16" s="79"/>
      <c r="F16" s="79"/>
      <c r="G16" s="79"/>
      <c r="H16" s="79"/>
      <c r="I16" s="79"/>
      <c r="J16" s="79"/>
      <c r="K16" s="79"/>
      <c r="L16" s="80"/>
      <c r="M16" s="84">
        <v>2</v>
      </c>
      <c r="N16" s="85"/>
      <c r="O16" s="86">
        <f t="shared" si="7"/>
        <v>0.14285714285714285</v>
      </c>
      <c r="P16" s="86"/>
      <c r="Q16" s="84">
        <v>2</v>
      </c>
      <c r="R16" s="85"/>
      <c r="S16" s="86">
        <f t="shared" si="8"/>
        <v>0.18181818181818182</v>
      </c>
      <c r="T16" s="86"/>
      <c r="U16" s="84">
        <v>1</v>
      </c>
      <c r="V16" s="85"/>
      <c r="W16" s="86">
        <f t="shared" si="9"/>
        <v>0.2</v>
      </c>
      <c r="X16" s="86"/>
      <c r="Y16" s="84">
        <v>0</v>
      </c>
      <c r="Z16" s="85"/>
      <c r="AA16" s="86">
        <f t="shared" si="10"/>
        <v>0</v>
      </c>
      <c r="AB16" s="86"/>
      <c r="AC16" s="84">
        <v>0</v>
      </c>
      <c r="AD16" s="85"/>
      <c r="AE16" s="86">
        <f t="shared" si="11"/>
        <v>0</v>
      </c>
      <c r="AF16" s="86"/>
      <c r="AG16" s="84">
        <f t="shared" si="5"/>
        <v>5</v>
      </c>
      <c r="AH16" s="85"/>
      <c r="AI16" s="86">
        <f t="shared" si="12"/>
        <v>0.11627906976744186</v>
      </c>
      <c r="AJ16" s="86"/>
    </row>
    <row r="17" spans="3:36" ht="27.75" customHeight="1" x14ac:dyDescent="0.2">
      <c r="C17" s="78" t="s">
        <v>194</v>
      </c>
      <c r="D17" s="79"/>
      <c r="E17" s="79"/>
      <c r="F17" s="79"/>
      <c r="G17" s="79"/>
      <c r="H17" s="79"/>
      <c r="I17" s="79"/>
      <c r="J17" s="79"/>
      <c r="K17" s="79"/>
      <c r="L17" s="80"/>
      <c r="M17" s="84">
        <v>2</v>
      </c>
      <c r="N17" s="85"/>
      <c r="O17" s="86">
        <f t="shared" si="7"/>
        <v>0.14285714285714285</v>
      </c>
      <c r="P17" s="86"/>
      <c r="Q17" s="84">
        <v>1</v>
      </c>
      <c r="R17" s="85"/>
      <c r="S17" s="86">
        <f t="shared" si="8"/>
        <v>9.0909090909090912E-2</v>
      </c>
      <c r="T17" s="86"/>
      <c r="U17" s="84">
        <v>0</v>
      </c>
      <c r="V17" s="85"/>
      <c r="W17" s="86">
        <f t="shared" si="9"/>
        <v>0</v>
      </c>
      <c r="X17" s="86"/>
      <c r="Y17" s="84">
        <v>0</v>
      </c>
      <c r="Z17" s="85"/>
      <c r="AA17" s="86">
        <f t="shared" si="10"/>
        <v>0</v>
      </c>
      <c r="AB17" s="86"/>
      <c r="AC17" s="84">
        <v>0</v>
      </c>
      <c r="AD17" s="85"/>
      <c r="AE17" s="86">
        <f t="shared" si="11"/>
        <v>0</v>
      </c>
      <c r="AF17" s="86"/>
      <c r="AG17" s="84">
        <f t="shared" ref="AG17" si="13">M17+Q17+U17+Y17+AC17</f>
        <v>3</v>
      </c>
      <c r="AH17" s="85"/>
      <c r="AI17" s="86">
        <f t="shared" si="12"/>
        <v>6.9767441860465115E-2</v>
      </c>
      <c r="AJ17" s="86"/>
    </row>
    <row r="18" spans="3:36" ht="27.75" customHeight="1" x14ac:dyDescent="0.2">
      <c r="C18" s="78" t="s">
        <v>67</v>
      </c>
      <c r="D18" s="79"/>
      <c r="E18" s="79"/>
      <c r="F18" s="79"/>
      <c r="G18" s="79"/>
      <c r="H18" s="79"/>
      <c r="I18" s="79"/>
      <c r="J18" s="79"/>
      <c r="K18" s="79"/>
      <c r="L18" s="80"/>
      <c r="M18" s="84">
        <v>0</v>
      </c>
      <c r="N18" s="85"/>
      <c r="O18" s="86">
        <f t="shared" si="7"/>
        <v>0</v>
      </c>
      <c r="P18" s="86"/>
      <c r="Q18" s="84">
        <v>0</v>
      </c>
      <c r="R18" s="85"/>
      <c r="S18" s="86">
        <f t="shared" si="8"/>
        <v>0</v>
      </c>
      <c r="T18" s="86"/>
      <c r="U18" s="84">
        <v>0</v>
      </c>
      <c r="V18" s="85"/>
      <c r="W18" s="86">
        <f t="shared" si="9"/>
        <v>0</v>
      </c>
      <c r="X18" s="86"/>
      <c r="Y18" s="84">
        <v>0</v>
      </c>
      <c r="Z18" s="85"/>
      <c r="AA18" s="86">
        <f t="shared" si="10"/>
        <v>0</v>
      </c>
      <c r="AB18" s="86"/>
      <c r="AC18" s="84">
        <v>0</v>
      </c>
      <c r="AD18" s="85"/>
      <c r="AE18" s="86">
        <f t="shared" si="11"/>
        <v>0</v>
      </c>
      <c r="AF18" s="86"/>
      <c r="AG18" s="84">
        <f>M18+Q18+U18+Y18+AC18</f>
        <v>0</v>
      </c>
      <c r="AH18" s="85"/>
      <c r="AI18" s="86">
        <f t="shared" si="12"/>
        <v>0</v>
      </c>
      <c r="AJ18" s="86"/>
    </row>
    <row r="19" spans="3:36" ht="13.5" customHeight="1" x14ac:dyDescent="0.2"/>
    <row r="20" spans="3:36" ht="13.5" customHeight="1" x14ac:dyDescent="0.2"/>
    <row r="22" spans="3:36" ht="25.5" customHeight="1" x14ac:dyDescent="0.2">
      <c r="C22" s="7"/>
      <c r="D22" s="7"/>
      <c r="E22" s="7"/>
      <c r="F22" s="7"/>
      <c r="G22" s="7"/>
      <c r="H22" s="7"/>
      <c r="I22" s="7"/>
      <c r="J22" s="7"/>
      <c r="K22" s="7"/>
      <c r="L22" s="7"/>
      <c r="M22" s="5"/>
      <c r="N22" s="5"/>
      <c r="O22" s="5"/>
      <c r="P22" s="5"/>
      <c r="Q22" s="5"/>
      <c r="R22" s="5"/>
      <c r="S22" s="5"/>
      <c r="T22" s="5"/>
      <c r="U22" s="5"/>
      <c r="V22" s="5"/>
      <c r="W22" s="5"/>
      <c r="X22" s="5"/>
    </row>
    <row r="23" spans="3:36" x14ac:dyDescent="0.2">
      <c r="Q23" t="s">
        <v>6</v>
      </c>
    </row>
    <row r="24" spans="3:36" ht="27.75" customHeight="1" x14ac:dyDescent="0.2">
      <c r="C24" s="43"/>
      <c r="D24" s="43"/>
      <c r="E24" s="43"/>
      <c r="F24" s="43"/>
      <c r="G24" s="43"/>
      <c r="H24" s="43"/>
      <c r="I24" s="43"/>
      <c r="J24" s="43"/>
      <c r="K24" s="43"/>
      <c r="L24" s="43"/>
      <c r="M24" s="81" t="s">
        <v>128</v>
      </c>
      <c r="N24" s="43"/>
      <c r="O24" s="43"/>
      <c r="P24" s="43"/>
      <c r="Q24" s="81" t="s">
        <v>98</v>
      </c>
      <c r="R24" s="43"/>
      <c r="S24" s="43"/>
      <c r="T24" s="43"/>
      <c r="U24" s="81" t="s">
        <v>129</v>
      </c>
      <c r="V24" s="43"/>
      <c r="W24" s="43"/>
      <c r="X24" s="43"/>
      <c r="Y24" s="81" t="s">
        <v>130</v>
      </c>
      <c r="Z24" s="43"/>
      <c r="AA24" s="43"/>
      <c r="AB24" s="43"/>
      <c r="AC24" s="81" t="s">
        <v>131</v>
      </c>
      <c r="AD24" s="43"/>
      <c r="AE24" s="43"/>
      <c r="AF24" s="43"/>
      <c r="AG24" s="81" t="s">
        <v>132</v>
      </c>
      <c r="AH24" s="43"/>
      <c r="AI24" s="43"/>
      <c r="AJ24" s="43"/>
    </row>
    <row r="25" spans="3:36" ht="25.5" customHeight="1" x14ac:dyDescent="0.2">
      <c r="C25" s="82" t="s">
        <v>78</v>
      </c>
      <c r="D25" s="82"/>
      <c r="E25" s="82"/>
      <c r="F25" s="82"/>
      <c r="G25" s="82"/>
      <c r="H25" s="82"/>
      <c r="I25" s="82"/>
      <c r="J25" s="82"/>
      <c r="K25" s="82"/>
      <c r="L25" s="83"/>
      <c r="M25" s="77">
        <f>O11</f>
        <v>0.21428571428571427</v>
      </c>
      <c r="N25" s="77"/>
      <c r="O25" s="77"/>
      <c r="P25" s="77"/>
      <c r="Q25" s="77">
        <f>S11</f>
        <v>0.63636363636363635</v>
      </c>
      <c r="R25" s="77"/>
      <c r="S25" s="77"/>
      <c r="T25" s="77"/>
      <c r="U25" s="77">
        <f>W11</f>
        <v>0.8</v>
      </c>
      <c r="V25" s="77"/>
      <c r="W25" s="77"/>
      <c r="X25" s="77"/>
      <c r="Y25" s="77">
        <f>AA11</f>
        <v>0.77777777777777779</v>
      </c>
      <c r="Z25" s="77"/>
      <c r="AA25" s="77"/>
      <c r="AB25" s="77"/>
      <c r="AC25" s="77">
        <f>AE11</f>
        <v>0</v>
      </c>
      <c r="AD25" s="77"/>
      <c r="AE25" s="77"/>
      <c r="AF25" s="77"/>
      <c r="AG25" s="77">
        <f>AI11</f>
        <v>0.48837209302325579</v>
      </c>
      <c r="AH25" s="77"/>
      <c r="AI25" s="77"/>
      <c r="AJ25" s="77"/>
    </row>
    <row r="26" spans="3:36" ht="25.5" customHeight="1" x14ac:dyDescent="0.2">
      <c r="C26" s="78" t="s">
        <v>38</v>
      </c>
      <c r="D26" s="79"/>
      <c r="E26" s="79"/>
      <c r="F26" s="79"/>
      <c r="G26" s="79"/>
      <c r="H26" s="79"/>
      <c r="I26" s="79"/>
      <c r="J26" s="79"/>
      <c r="K26" s="79"/>
      <c r="L26" s="80"/>
      <c r="M26" s="77">
        <f>O12</f>
        <v>0.2857142857142857</v>
      </c>
      <c r="N26" s="77"/>
      <c r="O26" s="77"/>
      <c r="P26" s="77"/>
      <c r="Q26" s="77">
        <f t="shared" ref="Q26:Q32" si="14">S12</f>
        <v>0.18181818181818182</v>
      </c>
      <c r="R26" s="77"/>
      <c r="S26" s="77"/>
      <c r="T26" s="77"/>
      <c r="U26" s="77">
        <f t="shared" ref="U26:U32" si="15">W12</f>
        <v>0</v>
      </c>
      <c r="V26" s="77"/>
      <c r="W26" s="77"/>
      <c r="X26" s="77"/>
      <c r="Y26" s="77">
        <f t="shared" ref="Y26:Y32" si="16">AA12</f>
        <v>0.44444444444444442</v>
      </c>
      <c r="Z26" s="77"/>
      <c r="AA26" s="77"/>
      <c r="AB26" s="77"/>
      <c r="AC26" s="77">
        <f t="shared" ref="AC26:AC32" si="17">AE12</f>
        <v>0.25</v>
      </c>
      <c r="AD26" s="77"/>
      <c r="AE26" s="77"/>
      <c r="AF26" s="77"/>
      <c r="AG26" s="77">
        <f t="shared" ref="AG26:AG32" si="18">AI12</f>
        <v>0.2558139534883721</v>
      </c>
      <c r="AH26" s="77"/>
      <c r="AI26" s="77"/>
      <c r="AJ26" s="77"/>
    </row>
    <row r="27" spans="3:36" ht="25.5" customHeight="1" x14ac:dyDescent="0.2">
      <c r="C27" s="78" t="s">
        <v>37</v>
      </c>
      <c r="D27" s="79"/>
      <c r="E27" s="79"/>
      <c r="F27" s="79"/>
      <c r="G27" s="79"/>
      <c r="H27" s="79"/>
      <c r="I27" s="79"/>
      <c r="J27" s="79"/>
      <c r="K27" s="79"/>
      <c r="L27" s="80"/>
      <c r="M27" s="77">
        <f t="shared" ref="M27:M32" si="19">O13</f>
        <v>0.35714285714285715</v>
      </c>
      <c r="N27" s="77"/>
      <c r="O27" s="77"/>
      <c r="P27" s="77"/>
      <c r="Q27" s="77">
        <f t="shared" si="14"/>
        <v>9.0909090909090912E-2</v>
      </c>
      <c r="R27" s="77"/>
      <c r="S27" s="77"/>
      <c r="T27" s="77"/>
      <c r="U27" s="77">
        <f t="shared" si="15"/>
        <v>0.2</v>
      </c>
      <c r="V27" s="77"/>
      <c r="W27" s="77"/>
      <c r="X27" s="77"/>
      <c r="Y27" s="77">
        <f t="shared" si="16"/>
        <v>0.1111111111111111</v>
      </c>
      <c r="Z27" s="77"/>
      <c r="AA27" s="77"/>
      <c r="AB27" s="77"/>
      <c r="AC27" s="77">
        <f t="shared" si="17"/>
        <v>0.25</v>
      </c>
      <c r="AD27" s="77"/>
      <c r="AE27" s="77"/>
      <c r="AF27" s="77"/>
      <c r="AG27" s="77">
        <f t="shared" si="18"/>
        <v>0.20930232558139536</v>
      </c>
      <c r="AH27" s="77"/>
      <c r="AI27" s="77"/>
      <c r="AJ27" s="77"/>
    </row>
    <row r="28" spans="3:36" ht="25.5" customHeight="1" x14ac:dyDescent="0.2">
      <c r="C28" s="78" t="s">
        <v>39</v>
      </c>
      <c r="D28" s="79"/>
      <c r="E28" s="79"/>
      <c r="F28" s="79"/>
      <c r="G28" s="79"/>
      <c r="H28" s="79"/>
      <c r="I28" s="79"/>
      <c r="J28" s="79"/>
      <c r="K28" s="79"/>
      <c r="L28" s="80"/>
      <c r="M28" s="77">
        <f t="shared" si="19"/>
        <v>0.42857142857142855</v>
      </c>
      <c r="N28" s="77"/>
      <c r="O28" s="77"/>
      <c r="P28" s="77"/>
      <c r="Q28" s="77">
        <f t="shared" si="14"/>
        <v>0</v>
      </c>
      <c r="R28" s="77"/>
      <c r="S28" s="77"/>
      <c r="T28" s="77"/>
      <c r="U28" s="77">
        <f t="shared" si="15"/>
        <v>0.2</v>
      </c>
      <c r="V28" s="77"/>
      <c r="W28" s="77"/>
      <c r="X28" s="77"/>
      <c r="Y28" s="77">
        <f t="shared" si="16"/>
        <v>0.1111111111111111</v>
      </c>
      <c r="Z28" s="77"/>
      <c r="AA28" s="77"/>
      <c r="AB28" s="77"/>
      <c r="AC28" s="77">
        <f t="shared" si="17"/>
        <v>0.25</v>
      </c>
      <c r="AD28" s="77"/>
      <c r="AE28" s="77"/>
      <c r="AF28" s="77"/>
      <c r="AG28" s="77">
        <f t="shared" si="18"/>
        <v>0.20930232558139536</v>
      </c>
      <c r="AH28" s="77"/>
      <c r="AI28" s="77"/>
      <c r="AJ28" s="77"/>
    </row>
    <row r="29" spans="3:36" ht="25.5" customHeight="1" x14ac:dyDescent="0.2">
      <c r="C29" s="78" t="s">
        <v>40</v>
      </c>
      <c r="D29" s="79"/>
      <c r="E29" s="79"/>
      <c r="F29" s="79"/>
      <c r="G29" s="79"/>
      <c r="H29" s="79"/>
      <c r="I29" s="79"/>
      <c r="J29" s="79"/>
      <c r="K29" s="79"/>
      <c r="L29" s="80"/>
      <c r="M29" s="77">
        <f t="shared" si="19"/>
        <v>0.14285714285714285</v>
      </c>
      <c r="N29" s="77"/>
      <c r="O29" s="77"/>
      <c r="P29" s="77"/>
      <c r="Q29" s="77">
        <f t="shared" si="14"/>
        <v>0.27272727272727271</v>
      </c>
      <c r="R29" s="77"/>
      <c r="S29" s="77"/>
      <c r="T29" s="77"/>
      <c r="U29" s="77">
        <f t="shared" si="15"/>
        <v>0.2</v>
      </c>
      <c r="V29" s="77"/>
      <c r="W29" s="77"/>
      <c r="X29" s="77"/>
      <c r="Y29" s="77">
        <f t="shared" si="16"/>
        <v>0</v>
      </c>
      <c r="Z29" s="77"/>
      <c r="AA29" s="77"/>
      <c r="AB29" s="77"/>
      <c r="AC29" s="77">
        <f t="shared" si="17"/>
        <v>0.25</v>
      </c>
      <c r="AD29" s="77"/>
      <c r="AE29" s="77"/>
      <c r="AF29" s="77"/>
      <c r="AG29" s="77">
        <f t="shared" si="18"/>
        <v>0.16279069767441862</v>
      </c>
      <c r="AH29" s="77"/>
      <c r="AI29" s="77"/>
      <c r="AJ29" s="77"/>
    </row>
    <row r="30" spans="3:36" ht="25.5" customHeight="1" x14ac:dyDescent="0.2">
      <c r="C30" s="78" t="s">
        <v>41</v>
      </c>
      <c r="D30" s="79"/>
      <c r="E30" s="79"/>
      <c r="F30" s="79"/>
      <c r="G30" s="79"/>
      <c r="H30" s="79"/>
      <c r="I30" s="79"/>
      <c r="J30" s="79"/>
      <c r="K30" s="79"/>
      <c r="L30" s="80"/>
      <c r="M30" s="77">
        <f t="shared" si="19"/>
        <v>0.14285714285714285</v>
      </c>
      <c r="N30" s="77"/>
      <c r="O30" s="77"/>
      <c r="P30" s="77"/>
      <c r="Q30" s="77">
        <f t="shared" si="14"/>
        <v>0.18181818181818182</v>
      </c>
      <c r="R30" s="77"/>
      <c r="S30" s="77"/>
      <c r="T30" s="77"/>
      <c r="U30" s="77">
        <f t="shared" si="15"/>
        <v>0.2</v>
      </c>
      <c r="V30" s="77"/>
      <c r="W30" s="77"/>
      <c r="X30" s="77"/>
      <c r="Y30" s="77">
        <f t="shared" si="16"/>
        <v>0</v>
      </c>
      <c r="Z30" s="77"/>
      <c r="AA30" s="77"/>
      <c r="AB30" s="77"/>
      <c r="AC30" s="77">
        <f t="shared" si="17"/>
        <v>0</v>
      </c>
      <c r="AD30" s="77"/>
      <c r="AE30" s="77"/>
      <c r="AF30" s="77"/>
      <c r="AG30" s="77">
        <f t="shared" si="18"/>
        <v>0.11627906976744186</v>
      </c>
      <c r="AH30" s="77"/>
      <c r="AI30" s="77"/>
      <c r="AJ30" s="77"/>
    </row>
    <row r="31" spans="3:36" ht="25.5" customHeight="1" x14ac:dyDescent="0.2">
      <c r="C31" s="78" t="s">
        <v>194</v>
      </c>
      <c r="D31" s="79"/>
      <c r="E31" s="79"/>
      <c r="F31" s="79"/>
      <c r="G31" s="79"/>
      <c r="H31" s="79"/>
      <c r="I31" s="79"/>
      <c r="J31" s="79"/>
      <c r="K31" s="79"/>
      <c r="L31" s="80"/>
      <c r="M31" s="77">
        <f t="shared" si="19"/>
        <v>0.14285714285714285</v>
      </c>
      <c r="N31" s="77"/>
      <c r="O31" s="77"/>
      <c r="P31" s="77"/>
      <c r="Q31" s="77">
        <f t="shared" si="14"/>
        <v>9.0909090909090912E-2</v>
      </c>
      <c r="R31" s="77"/>
      <c r="S31" s="77"/>
      <c r="T31" s="77"/>
      <c r="U31" s="77">
        <f t="shared" si="15"/>
        <v>0</v>
      </c>
      <c r="V31" s="77"/>
      <c r="W31" s="77"/>
      <c r="X31" s="77"/>
      <c r="Y31" s="77">
        <f t="shared" si="16"/>
        <v>0</v>
      </c>
      <c r="Z31" s="77"/>
      <c r="AA31" s="77"/>
      <c r="AB31" s="77"/>
      <c r="AC31" s="77">
        <f t="shared" si="17"/>
        <v>0</v>
      </c>
      <c r="AD31" s="77"/>
      <c r="AE31" s="77"/>
      <c r="AF31" s="77"/>
      <c r="AG31" s="77">
        <f t="shared" si="18"/>
        <v>6.9767441860465115E-2</v>
      </c>
      <c r="AH31" s="77"/>
      <c r="AI31" s="77"/>
      <c r="AJ31" s="77"/>
    </row>
    <row r="32" spans="3:36" ht="25.5" customHeight="1" x14ac:dyDescent="0.2">
      <c r="C32" s="78" t="s">
        <v>67</v>
      </c>
      <c r="D32" s="79"/>
      <c r="E32" s="79"/>
      <c r="F32" s="79"/>
      <c r="G32" s="79"/>
      <c r="H32" s="79"/>
      <c r="I32" s="79"/>
      <c r="J32" s="79"/>
      <c r="K32" s="79"/>
      <c r="L32" s="80"/>
      <c r="M32" s="77">
        <f t="shared" si="19"/>
        <v>0</v>
      </c>
      <c r="N32" s="77"/>
      <c r="O32" s="77"/>
      <c r="P32" s="77"/>
      <c r="Q32" s="77">
        <f t="shared" si="14"/>
        <v>0</v>
      </c>
      <c r="R32" s="77"/>
      <c r="S32" s="77"/>
      <c r="T32" s="77"/>
      <c r="U32" s="77">
        <f t="shared" si="15"/>
        <v>0</v>
      </c>
      <c r="V32" s="77"/>
      <c r="W32" s="77"/>
      <c r="X32" s="77"/>
      <c r="Y32" s="77">
        <f t="shared" si="16"/>
        <v>0</v>
      </c>
      <c r="Z32" s="77"/>
      <c r="AA32" s="77"/>
      <c r="AB32" s="77"/>
      <c r="AC32" s="77">
        <f t="shared" si="17"/>
        <v>0</v>
      </c>
      <c r="AD32" s="77"/>
      <c r="AE32" s="77"/>
      <c r="AF32" s="77"/>
      <c r="AG32" s="77">
        <f t="shared" si="18"/>
        <v>0</v>
      </c>
      <c r="AH32" s="77"/>
      <c r="AI32" s="77"/>
      <c r="AJ32" s="77"/>
    </row>
  </sheetData>
  <mergeCells count="176">
    <mergeCell ref="AC11:AD11"/>
    <mergeCell ref="AE11:AF11"/>
    <mergeCell ref="AG11:AH11"/>
    <mergeCell ref="AI11:AJ11"/>
    <mergeCell ref="C11:L11"/>
    <mergeCell ref="M11:N11"/>
    <mergeCell ref="O11:P11"/>
    <mergeCell ref="Q11:R11"/>
    <mergeCell ref="S11:T11"/>
    <mergeCell ref="U11:V11"/>
    <mergeCell ref="W11:X11"/>
    <mergeCell ref="Y11:Z11"/>
    <mergeCell ref="AA11:AB11"/>
    <mergeCell ref="C5:AJ5"/>
    <mergeCell ref="AG10:AJ10"/>
    <mergeCell ref="C10:L10"/>
    <mergeCell ref="M10:P10"/>
    <mergeCell ref="Q10:T10"/>
    <mergeCell ref="U10:X10"/>
    <mergeCell ref="Y10:AB10"/>
    <mergeCell ref="AC10:AF10"/>
    <mergeCell ref="AG14:AH14"/>
    <mergeCell ref="AI14:AJ14"/>
    <mergeCell ref="AI12:AJ12"/>
    <mergeCell ref="C7:AJ7"/>
    <mergeCell ref="C14:L14"/>
    <mergeCell ref="M14:N14"/>
    <mergeCell ref="C12:L12"/>
    <mergeCell ref="M12:N12"/>
    <mergeCell ref="O12:P12"/>
    <mergeCell ref="Q12:R12"/>
    <mergeCell ref="S12:T12"/>
    <mergeCell ref="U12:V12"/>
    <mergeCell ref="AC14:AD14"/>
    <mergeCell ref="AE14:AF14"/>
    <mergeCell ref="O14:P14"/>
    <mergeCell ref="Q14:R14"/>
    <mergeCell ref="C17:L17"/>
    <mergeCell ref="M17:N17"/>
    <mergeCell ref="O17:P17"/>
    <mergeCell ref="Q17:R17"/>
    <mergeCell ref="S17:T17"/>
    <mergeCell ref="U17:V17"/>
    <mergeCell ref="AI17:AJ17"/>
    <mergeCell ref="W17:X17"/>
    <mergeCell ref="Y17:Z17"/>
    <mergeCell ref="AG17:AH17"/>
    <mergeCell ref="AE12:AF12"/>
    <mergeCell ref="AG12:AH12"/>
    <mergeCell ref="AC15:AD15"/>
    <mergeCell ref="AE15:AF15"/>
    <mergeCell ref="AG15:AH15"/>
    <mergeCell ref="U13:V13"/>
    <mergeCell ref="AI15:AJ15"/>
    <mergeCell ref="AI18:AJ18"/>
    <mergeCell ref="Y18:Z18"/>
    <mergeCell ref="AA18:AB18"/>
    <mergeCell ref="AC18:AD18"/>
    <mergeCell ref="AE18:AF18"/>
    <mergeCell ref="AG18:AH18"/>
    <mergeCell ref="U14:V14"/>
    <mergeCell ref="W14:X14"/>
    <mergeCell ref="Y14:Z14"/>
    <mergeCell ref="AA14:AB14"/>
    <mergeCell ref="W12:X12"/>
    <mergeCell ref="Y12:Z12"/>
    <mergeCell ref="AA12:AB12"/>
    <mergeCell ref="AC12:AD12"/>
    <mergeCell ref="C16:L16"/>
    <mergeCell ref="M16:N16"/>
    <mergeCell ref="O16:P16"/>
    <mergeCell ref="Q16:R16"/>
    <mergeCell ref="S16:T16"/>
    <mergeCell ref="U16:V16"/>
    <mergeCell ref="AI16:AJ16"/>
    <mergeCell ref="W16:X16"/>
    <mergeCell ref="Y16:Z16"/>
    <mergeCell ref="AA16:AB16"/>
    <mergeCell ref="AC16:AD16"/>
    <mergeCell ref="AE16:AF16"/>
    <mergeCell ref="AG16:AH16"/>
    <mergeCell ref="C18:L18"/>
    <mergeCell ref="M18:N18"/>
    <mergeCell ref="O18:P18"/>
    <mergeCell ref="Q18:R18"/>
    <mergeCell ref="S18:T18"/>
    <mergeCell ref="AI13:AJ13"/>
    <mergeCell ref="C15:L15"/>
    <mergeCell ref="M15:N15"/>
    <mergeCell ref="O15:P15"/>
    <mergeCell ref="Q15:R15"/>
    <mergeCell ref="S15:T15"/>
    <mergeCell ref="U15:V15"/>
    <mergeCell ref="W15:X15"/>
    <mergeCell ref="Y15:Z15"/>
    <mergeCell ref="C13:L13"/>
    <mergeCell ref="W13:X13"/>
    <mergeCell ref="Y13:Z13"/>
    <mergeCell ref="AA13:AB13"/>
    <mergeCell ref="AA15:AB15"/>
    <mergeCell ref="AC13:AD13"/>
    <mergeCell ref="AE13:AF13"/>
    <mergeCell ref="AG13:AH13"/>
    <mergeCell ref="U18:V18"/>
    <mergeCell ref="W18:X18"/>
    <mergeCell ref="M13:N13"/>
    <mergeCell ref="O13:P13"/>
    <mergeCell ref="Q13:R13"/>
    <mergeCell ref="S13:T13"/>
    <mergeCell ref="Y24:AB24"/>
    <mergeCell ref="AC24:AF24"/>
    <mergeCell ref="AA17:AB17"/>
    <mergeCell ref="AC17:AD17"/>
    <mergeCell ref="AE17:AF17"/>
    <mergeCell ref="S14:T14"/>
    <mergeCell ref="AG24:AJ24"/>
    <mergeCell ref="C28:L28"/>
    <mergeCell ref="M28:P28"/>
    <mergeCell ref="Q28:T28"/>
    <mergeCell ref="U28:X28"/>
    <mergeCell ref="Y28:AB28"/>
    <mergeCell ref="AC28:AF28"/>
    <mergeCell ref="AG28:AJ28"/>
    <mergeCell ref="C25:L25"/>
    <mergeCell ref="M25:P25"/>
    <mergeCell ref="Q25:T25"/>
    <mergeCell ref="U25:X25"/>
    <mergeCell ref="Y25:AB25"/>
    <mergeCell ref="AC25:AF25"/>
    <mergeCell ref="AG25:AJ25"/>
    <mergeCell ref="C24:L24"/>
    <mergeCell ref="M24:P24"/>
    <mergeCell ref="Q24:T24"/>
    <mergeCell ref="U24:X24"/>
    <mergeCell ref="AG26:AJ26"/>
    <mergeCell ref="U27:X27"/>
    <mergeCell ref="Y27:AB27"/>
    <mergeCell ref="AC27:AF27"/>
    <mergeCell ref="AG27:AJ27"/>
    <mergeCell ref="C26:L26"/>
    <mergeCell ref="M26:P26"/>
    <mergeCell ref="Q26:T26"/>
    <mergeCell ref="U26:X26"/>
    <mergeCell ref="Y26:AB26"/>
    <mergeCell ref="AC26:AF26"/>
    <mergeCell ref="C27:L27"/>
    <mergeCell ref="M27:P27"/>
    <mergeCell ref="Q27:T27"/>
    <mergeCell ref="C31:L31"/>
    <mergeCell ref="M31:P31"/>
    <mergeCell ref="Q31:T31"/>
    <mergeCell ref="U31:X31"/>
    <mergeCell ref="Y31:AB31"/>
    <mergeCell ref="AC31:AF31"/>
    <mergeCell ref="AG32:AJ32"/>
    <mergeCell ref="C32:L32"/>
    <mergeCell ref="M32:P32"/>
    <mergeCell ref="Q32:T32"/>
    <mergeCell ref="U32:X32"/>
    <mergeCell ref="Y32:AB32"/>
    <mergeCell ref="AC32:AF32"/>
    <mergeCell ref="AG31:AJ31"/>
    <mergeCell ref="AG30:AJ30"/>
    <mergeCell ref="C29:L29"/>
    <mergeCell ref="M29:P29"/>
    <mergeCell ref="Q29:T29"/>
    <mergeCell ref="U29:X29"/>
    <mergeCell ref="Y29:AB29"/>
    <mergeCell ref="AC29:AF29"/>
    <mergeCell ref="AG29:AJ29"/>
    <mergeCell ref="C30:L30"/>
    <mergeCell ref="M30:P30"/>
    <mergeCell ref="Q30:T30"/>
    <mergeCell ref="U30:X30"/>
    <mergeCell ref="Y30:AB30"/>
    <mergeCell ref="AC30:AF30"/>
  </mergeCells>
  <phoneticPr fontId="18"/>
  <pageMargins left="0.70866141732283472" right="0.35433070866141736" top="0.55118110236220474" bottom="0.55118110236220474" header="0.31496062992125984" footer="0.31496062992125984"/>
  <pageSetup paperSize="9" scale="78" orientation="portrait" r:id="rId1"/>
  <headerFoot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O36"/>
  <sheetViews>
    <sheetView tabSelected="1" view="pageBreakPreview" zoomScale="85" zoomScaleNormal="100" zoomScaleSheetLayoutView="85" workbookViewId="0">
      <selection activeCell="X8" sqref="X8"/>
    </sheetView>
  </sheetViews>
  <sheetFormatPr defaultRowHeight="13.2" x14ac:dyDescent="0.2"/>
  <cols>
    <col min="1" max="2" width="3.6640625" customWidth="1"/>
    <col min="3" max="28" width="3.109375" customWidth="1"/>
    <col min="29" max="36" width="3.6640625" customWidth="1"/>
    <col min="37" max="37" width="1.6640625" customWidth="1"/>
    <col min="38" max="38" width="4.44140625" bestFit="1" customWidth="1"/>
    <col min="39" max="39" width="3.44140625" bestFit="1" customWidth="1"/>
    <col min="40" max="40" width="5.44140625" bestFit="1" customWidth="1"/>
    <col min="41" max="41" width="5.88671875" bestFit="1" customWidth="1"/>
    <col min="42" max="42" width="4.44140625" bestFit="1" customWidth="1"/>
  </cols>
  <sheetData>
    <row r="1" spans="1:41" x14ac:dyDescent="0.2">
      <c r="A1" t="s">
        <v>91</v>
      </c>
      <c r="AK1" s="2"/>
    </row>
    <row r="2" spans="1:41" x14ac:dyDescent="0.2">
      <c r="B2" t="s">
        <v>29</v>
      </c>
      <c r="AK2" s="2"/>
    </row>
    <row r="4" spans="1:41" x14ac:dyDescent="0.2">
      <c r="B4" s="38" t="s">
        <v>1</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row>
    <row r="5" spans="1:41" s="11" customFormat="1" ht="27.75" customHeight="1" x14ac:dyDescent="0.2">
      <c r="B5" s="36"/>
      <c r="C5" s="87" t="s">
        <v>288</v>
      </c>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1" x14ac:dyDescent="0.2">
      <c r="B6" s="36" t="s">
        <v>3</v>
      </c>
      <c r="C6" s="36"/>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row>
    <row r="7" spans="1:41" s="11" customFormat="1" x14ac:dyDescent="0.2">
      <c r="B7" s="36"/>
      <c r="C7" s="36" t="s">
        <v>289</v>
      </c>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row>
    <row r="8" spans="1:41" ht="13.5" customHeight="1" x14ac:dyDescent="0.2">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row>
    <row r="9" spans="1:41" x14ac:dyDescent="0.2">
      <c r="C9" s="16"/>
      <c r="D9" s="16"/>
      <c r="E9" s="16"/>
      <c r="F9" s="16"/>
      <c r="G9" s="16"/>
      <c r="H9" s="16"/>
      <c r="I9" s="16"/>
      <c r="J9" s="16"/>
      <c r="K9" s="16"/>
      <c r="L9" s="16"/>
      <c r="M9" s="16"/>
      <c r="N9" s="16"/>
      <c r="O9" s="18"/>
      <c r="P9" s="18"/>
      <c r="Q9" s="18"/>
      <c r="R9" s="18"/>
      <c r="S9" s="18"/>
      <c r="T9" s="18"/>
      <c r="U9" s="16"/>
      <c r="V9" s="16"/>
      <c r="W9" s="18"/>
      <c r="X9" s="22"/>
      <c r="Y9" s="16"/>
      <c r="Z9" s="16"/>
      <c r="AA9" s="16"/>
      <c r="AB9" s="16"/>
      <c r="AC9" s="16"/>
      <c r="AD9" s="16"/>
      <c r="AE9" s="16"/>
      <c r="AF9" s="16"/>
      <c r="AG9" s="16"/>
      <c r="AH9" s="16"/>
      <c r="AI9" s="16"/>
      <c r="AJ9" s="24" t="s">
        <v>5</v>
      </c>
    </row>
    <row r="10" spans="1:41" ht="30" customHeight="1" thickBot="1" x14ac:dyDescent="0.25">
      <c r="C10" s="75"/>
      <c r="D10" s="76"/>
      <c r="E10" s="76"/>
      <c r="F10" s="76"/>
      <c r="G10" s="76"/>
      <c r="H10" s="76"/>
      <c r="I10" s="76"/>
      <c r="J10" s="76"/>
      <c r="K10" s="76"/>
      <c r="L10" s="96"/>
      <c r="M10" s="68" t="s">
        <v>122</v>
      </c>
      <c r="N10" s="61"/>
      <c r="O10" s="61"/>
      <c r="P10" s="62"/>
      <c r="Q10" s="60" t="s">
        <v>133</v>
      </c>
      <c r="R10" s="61"/>
      <c r="S10" s="61"/>
      <c r="T10" s="62"/>
      <c r="U10" s="60" t="s">
        <v>134</v>
      </c>
      <c r="V10" s="61"/>
      <c r="W10" s="61"/>
      <c r="X10" s="62"/>
      <c r="Y10" s="60" t="s">
        <v>105</v>
      </c>
      <c r="Z10" s="61"/>
      <c r="AA10" s="61"/>
      <c r="AB10" s="62"/>
      <c r="AC10" s="60" t="s">
        <v>135</v>
      </c>
      <c r="AD10" s="61"/>
      <c r="AE10" s="61"/>
      <c r="AF10" s="61"/>
      <c r="AG10" s="60" t="s">
        <v>136</v>
      </c>
      <c r="AH10" s="61"/>
      <c r="AI10" s="61"/>
      <c r="AJ10" s="62"/>
    </row>
    <row r="11" spans="1:41" ht="27.75" customHeight="1" thickTop="1" x14ac:dyDescent="0.2">
      <c r="C11" s="78" t="s">
        <v>42</v>
      </c>
      <c r="D11" s="79"/>
      <c r="E11" s="79"/>
      <c r="F11" s="79"/>
      <c r="G11" s="79"/>
      <c r="H11" s="79"/>
      <c r="I11" s="79"/>
      <c r="J11" s="79"/>
      <c r="K11" s="79"/>
      <c r="L11" s="80"/>
      <c r="M11" s="85">
        <v>4</v>
      </c>
      <c r="N11" s="85"/>
      <c r="O11" s="86">
        <f>M11/14</f>
        <v>0.2857142857142857</v>
      </c>
      <c r="P11" s="86"/>
      <c r="Q11" s="85">
        <v>3</v>
      </c>
      <c r="R11" s="85"/>
      <c r="S11" s="86">
        <f>Q11/5</f>
        <v>0.6</v>
      </c>
      <c r="T11" s="86"/>
      <c r="U11" s="85">
        <v>0</v>
      </c>
      <c r="V11" s="85"/>
      <c r="W11" s="86">
        <f t="shared" ref="W11:W19" si="0">U11/6</f>
        <v>0</v>
      </c>
      <c r="X11" s="86"/>
      <c r="Y11" s="85">
        <v>3</v>
      </c>
      <c r="Z11" s="85"/>
      <c r="AA11" s="86">
        <f t="shared" ref="AA11:AA17" si="1">Y11/7</f>
        <v>0.42857142857142855</v>
      </c>
      <c r="AB11" s="86"/>
      <c r="AC11" s="85">
        <v>4</v>
      </c>
      <c r="AD11" s="85"/>
      <c r="AE11" s="86">
        <f t="shared" ref="AE11:AE19" si="2">AC11/8</f>
        <v>0.5</v>
      </c>
      <c r="AF11" s="86"/>
      <c r="AG11" s="85">
        <f t="shared" ref="AG11:AG14" si="3">M11+Q11+U11+Y11+AC11</f>
        <v>14</v>
      </c>
      <c r="AH11" s="85"/>
      <c r="AI11" s="86">
        <f t="shared" ref="AI11:AI19" si="4">AG11/40</f>
        <v>0.35</v>
      </c>
      <c r="AJ11" s="86"/>
      <c r="AO11" s="3"/>
    </row>
    <row r="12" spans="1:41" ht="27.75" customHeight="1" x14ac:dyDescent="0.2">
      <c r="C12" s="78" t="s">
        <v>43</v>
      </c>
      <c r="D12" s="79"/>
      <c r="E12" s="79"/>
      <c r="F12" s="79"/>
      <c r="G12" s="79"/>
      <c r="H12" s="79"/>
      <c r="I12" s="79"/>
      <c r="J12" s="79"/>
      <c r="K12" s="79"/>
      <c r="L12" s="80"/>
      <c r="M12" s="85">
        <v>6</v>
      </c>
      <c r="N12" s="85"/>
      <c r="O12" s="86">
        <f>M12/14</f>
        <v>0.42857142857142855</v>
      </c>
      <c r="P12" s="86"/>
      <c r="Q12" s="85">
        <v>0</v>
      </c>
      <c r="R12" s="85"/>
      <c r="S12" s="86">
        <f>Q12/5</f>
        <v>0</v>
      </c>
      <c r="T12" s="86"/>
      <c r="U12" s="85">
        <v>1</v>
      </c>
      <c r="V12" s="85"/>
      <c r="W12" s="86">
        <f t="shared" si="0"/>
        <v>0.16666666666666666</v>
      </c>
      <c r="X12" s="86"/>
      <c r="Y12" s="85">
        <v>1</v>
      </c>
      <c r="Z12" s="85"/>
      <c r="AA12" s="86">
        <f t="shared" si="1"/>
        <v>0.14285714285714285</v>
      </c>
      <c r="AB12" s="86"/>
      <c r="AC12" s="85">
        <v>1</v>
      </c>
      <c r="AD12" s="85"/>
      <c r="AE12" s="86">
        <f t="shared" si="2"/>
        <v>0.125</v>
      </c>
      <c r="AF12" s="86"/>
      <c r="AG12" s="85">
        <f t="shared" si="3"/>
        <v>9</v>
      </c>
      <c r="AH12" s="85"/>
      <c r="AI12" s="86">
        <f t="shared" si="4"/>
        <v>0.22500000000000001</v>
      </c>
      <c r="AJ12" s="86"/>
      <c r="AO12" s="3"/>
    </row>
    <row r="13" spans="1:41" ht="27.75" customHeight="1" x14ac:dyDescent="0.2">
      <c r="C13" s="82" t="s">
        <v>138</v>
      </c>
      <c r="D13" s="82"/>
      <c r="E13" s="82"/>
      <c r="F13" s="82"/>
      <c r="G13" s="82"/>
      <c r="H13" s="82"/>
      <c r="I13" s="82"/>
      <c r="J13" s="82"/>
      <c r="K13" s="82"/>
      <c r="L13" s="83"/>
      <c r="M13" s="85">
        <v>2</v>
      </c>
      <c r="N13" s="85"/>
      <c r="O13" s="86">
        <f t="shared" ref="O13:O14" si="5">M13/6</f>
        <v>0.33333333333333331</v>
      </c>
      <c r="P13" s="86"/>
      <c r="Q13" s="85">
        <v>0</v>
      </c>
      <c r="R13" s="85"/>
      <c r="S13" s="86">
        <f>Q13/5</f>
        <v>0</v>
      </c>
      <c r="T13" s="86"/>
      <c r="U13" s="85">
        <v>3</v>
      </c>
      <c r="V13" s="85"/>
      <c r="W13" s="86">
        <f t="shared" si="0"/>
        <v>0.5</v>
      </c>
      <c r="X13" s="86"/>
      <c r="Y13" s="85">
        <v>2</v>
      </c>
      <c r="Z13" s="85"/>
      <c r="AA13" s="86">
        <f t="shared" si="1"/>
        <v>0.2857142857142857</v>
      </c>
      <c r="AB13" s="86"/>
      <c r="AC13" s="85">
        <v>2</v>
      </c>
      <c r="AD13" s="85"/>
      <c r="AE13" s="86">
        <f t="shared" si="2"/>
        <v>0.25</v>
      </c>
      <c r="AF13" s="86"/>
      <c r="AG13" s="85">
        <f t="shared" si="3"/>
        <v>9</v>
      </c>
      <c r="AH13" s="85"/>
      <c r="AI13" s="86">
        <f t="shared" si="4"/>
        <v>0.22500000000000001</v>
      </c>
      <c r="AJ13" s="86"/>
      <c r="AO13" s="3"/>
    </row>
    <row r="14" spans="1:41" ht="27.75" customHeight="1" x14ac:dyDescent="0.2">
      <c r="C14" s="78" t="s">
        <v>140</v>
      </c>
      <c r="D14" s="79"/>
      <c r="E14" s="79"/>
      <c r="F14" s="79"/>
      <c r="G14" s="79"/>
      <c r="H14" s="79"/>
      <c r="I14" s="79"/>
      <c r="J14" s="79"/>
      <c r="K14" s="79"/>
      <c r="L14" s="80"/>
      <c r="M14" s="85">
        <v>3</v>
      </c>
      <c r="N14" s="85"/>
      <c r="O14" s="86">
        <f t="shared" si="5"/>
        <v>0.5</v>
      </c>
      <c r="P14" s="86"/>
      <c r="Q14" s="85">
        <v>1</v>
      </c>
      <c r="R14" s="85"/>
      <c r="S14" s="86">
        <f t="shared" ref="S14" si="6">Q14/4</f>
        <v>0.25</v>
      </c>
      <c r="T14" s="86"/>
      <c r="U14" s="85">
        <v>2</v>
      </c>
      <c r="V14" s="85"/>
      <c r="W14" s="86">
        <f t="shared" si="0"/>
        <v>0.33333333333333331</v>
      </c>
      <c r="X14" s="86"/>
      <c r="Y14" s="85">
        <v>0</v>
      </c>
      <c r="Z14" s="85"/>
      <c r="AA14" s="86">
        <f t="shared" si="1"/>
        <v>0</v>
      </c>
      <c r="AB14" s="86"/>
      <c r="AC14" s="85">
        <v>2</v>
      </c>
      <c r="AD14" s="85"/>
      <c r="AE14" s="86">
        <f t="shared" si="2"/>
        <v>0.25</v>
      </c>
      <c r="AF14" s="86"/>
      <c r="AG14" s="85">
        <f t="shared" si="3"/>
        <v>8</v>
      </c>
      <c r="AH14" s="85"/>
      <c r="AI14" s="86">
        <f t="shared" si="4"/>
        <v>0.2</v>
      </c>
      <c r="AJ14" s="86"/>
      <c r="AO14" s="3"/>
    </row>
    <row r="15" spans="1:41" ht="27.75" customHeight="1" x14ac:dyDescent="0.2">
      <c r="C15" s="78" t="s">
        <v>142</v>
      </c>
      <c r="D15" s="79"/>
      <c r="E15" s="79"/>
      <c r="F15" s="79"/>
      <c r="G15" s="79"/>
      <c r="H15" s="79"/>
      <c r="I15" s="79"/>
      <c r="J15" s="79"/>
      <c r="K15" s="79"/>
      <c r="L15" s="80"/>
      <c r="M15" s="85">
        <v>1</v>
      </c>
      <c r="N15" s="85"/>
      <c r="O15" s="86">
        <f>M15/14</f>
        <v>7.1428571428571425E-2</v>
      </c>
      <c r="P15" s="86"/>
      <c r="Q15" s="85">
        <v>0</v>
      </c>
      <c r="R15" s="85"/>
      <c r="S15" s="86">
        <f>Q15/4</f>
        <v>0</v>
      </c>
      <c r="T15" s="86"/>
      <c r="U15" s="85">
        <v>3</v>
      </c>
      <c r="V15" s="85"/>
      <c r="W15" s="86">
        <f t="shared" si="0"/>
        <v>0.5</v>
      </c>
      <c r="X15" s="86"/>
      <c r="Y15" s="85">
        <v>1</v>
      </c>
      <c r="Z15" s="85"/>
      <c r="AA15" s="86">
        <f t="shared" si="1"/>
        <v>0.14285714285714285</v>
      </c>
      <c r="AB15" s="86"/>
      <c r="AC15" s="85">
        <v>2</v>
      </c>
      <c r="AD15" s="85"/>
      <c r="AE15" s="86">
        <f t="shared" si="2"/>
        <v>0.25</v>
      </c>
      <c r="AF15" s="86"/>
      <c r="AG15" s="85">
        <f>M15+Q15+U15+Y15+AC15</f>
        <v>7</v>
      </c>
      <c r="AH15" s="85"/>
      <c r="AI15" s="86">
        <f t="shared" si="4"/>
        <v>0.17499999999999999</v>
      </c>
      <c r="AJ15" s="86"/>
      <c r="AO15" s="3"/>
    </row>
    <row r="16" spans="1:41" ht="27.75" customHeight="1" x14ac:dyDescent="0.2">
      <c r="C16" s="78" t="s">
        <v>144</v>
      </c>
      <c r="D16" s="79"/>
      <c r="E16" s="79"/>
      <c r="F16" s="79"/>
      <c r="G16" s="79"/>
      <c r="H16" s="79"/>
      <c r="I16" s="79"/>
      <c r="J16" s="79"/>
      <c r="K16" s="79"/>
      <c r="L16" s="80"/>
      <c r="M16" s="85">
        <v>0</v>
      </c>
      <c r="N16" s="85"/>
      <c r="O16" s="86">
        <f>M16/14</f>
        <v>0</v>
      </c>
      <c r="P16" s="86"/>
      <c r="Q16" s="85">
        <v>0</v>
      </c>
      <c r="R16" s="85"/>
      <c r="S16" s="86">
        <f>Q16/5</f>
        <v>0</v>
      </c>
      <c r="T16" s="86"/>
      <c r="U16" s="85">
        <v>2</v>
      </c>
      <c r="V16" s="85"/>
      <c r="W16" s="86">
        <f t="shared" si="0"/>
        <v>0.33333333333333331</v>
      </c>
      <c r="X16" s="86"/>
      <c r="Y16" s="85">
        <v>1</v>
      </c>
      <c r="Z16" s="85"/>
      <c r="AA16" s="86">
        <f t="shared" si="1"/>
        <v>0.14285714285714285</v>
      </c>
      <c r="AB16" s="86"/>
      <c r="AC16" s="85">
        <v>1</v>
      </c>
      <c r="AD16" s="85"/>
      <c r="AE16" s="86">
        <f t="shared" si="2"/>
        <v>0.125</v>
      </c>
      <c r="AF16" s="86"/>
      <c r="AG16" s="85">
        <f t="shared" ref="AG16" si="7">M16+Q16+U16+Y16+AC16</f>
        <v>4</v>
      </c>
      <c r="AH16" s="85"/>
      <c r="AI16" s="86">
        <f t="shared" si="4"/>
        <v>0.1</v>
      </c>
      <c r="AJ16" s="86"/>
      <c r="AO16" s="3"/>
    </row>
    <row r="17" spans="3:41" ht="27.75" customHeight="1" x14ac:dyDescent="0.2">
      <c r="C17" s="78" t="s">
        <v>146</v>
      </c>
      <c r="D17" s="79"/>
      <c r="E17" s="79"/>
      <c r="F17" s="79"/>
      <c r="G17" s="79"/>
      <c r="H17" s="79"/>
      <c r="I17" s="79"/>
      <c r="J17" s="79"/>
      <c r="K17" s="79"/>
      <c r="L17" s="80"/>
      <c r="M17" s="85">
        <v>1</v>
      </c>
      <c r="N17" s="85"/>
      <c r="O17" s="86">
        <f>M17/14</f>
        <v>7.1428571428571425E-2</v>
      </c>
      <c r="P17" s="86"/>
      <c r="Q17" s="85">
        <v>1</v>
      </c>
      <c r="R17" s="85"/>
      <c r="S17" s="86">
        <f>Q17/5</f>
        <v>0.2</v>
      </c>
      <c r="T17" s="86"/>
      <c r="U17" s="85">
        <v>1</v>
      </c>
      <c r="V17" s="85"/>
      <c r="W17" s="86">
        <f t="shared" si="0"/>
        <v>0.16666666666666666</v>
      </c>
      <c r="X17" s="86"/>
      <c r="Y17" s="85">
        <v>0</v>
      </c>
      <c r="Z17" s="85"/>
      <c r="AA17" s="86">
        <f t="shared" si="1"/>
        <v>0</v>
      </c>
      <c r="AB17" s="86"/>
      <c r="AC17" s="85">
        <v>1</v>
      </c>
      <c r="AD17" s="85"/>
      <c r="AE17" s="86">
        <f t="shared" si="2"/>
        <v>0.125</v>
      </c>
      <c r="AF17" s="86"/>
      <c r="AG17" s="85">
        <f>M17+Q17+U17+Y17+AC17</f>
        <v>4</v>
      </c>
      <c r="AH17" s="85"/>
      <c r="AI17" s="86">
        <f t="shared" si="4"/>
        <v>0.1</v>
      </c>
      <c r="AJ17" s="86"/>
      <c r="AO17" s="3"/>
    </row>
    <row r="18" spans="3:41" ht="27.75" customHeight="1" x14ac:dyDescent="0.2">
      <c r="C18" s="78" t="s">
        <v>148</v>
      </c>
      <c r="D18" s="79"/>
      <c r="E18" s="79"/>
      <c r="F18" s="79"/>
      <c r="G18" s="79"/>
      <c r="H18" s="79"/>
      <c r="I18" s="79"/>
      <c r="J18" s="79"/>
      <c r="K18" s="79"/>
      <c r="L18" s="80"/>
      <c r="M18" s="85">
        <v>0</v>
      </c>
      <c r="N18" s="85"/>
      <c r="O18" s="86">
        <f>M18/14</f>
        <v>0</v>
      </c>
      <c r="P18" s="86"/>
      <c r="Q18" s="85">
        <v>0</v>
      </c>
      <c r="R18" s="85"/>
      <c r="S18" s="86">
        <f>Q18/5</f>
        <v>0</v>
      </c>
      <c r="T18" s="86"/>
      <c r="U18" s="85">
        <v>0</v>
      </c>
      <c r="V18" s="85"/>
      <c r="W18" s="86">
        <f>U18/6</f>
        <v>0</v>
      </c>
      <c r="X18" s="86"/>
      <c r="Y18" s="85">
        <v>0</v>
      </c>
      <c r="Z18" s="85"/>
      <c r="AA18" s="86">
        <f>Y18/6</f>
        <v>0</v>
      </c>
      <c r="AB18" s="86"/>
      <c r="AC18" s="85">
        <v>0</v>
      </c>
      <c r="AD18" s="85"/>
      <c r="AE18" s="86">
        <f>AC18/8</f>
        <v>0</v>
      </c>
      <c r="AF18" s="86"/>
      <c r="AG18" s="85">
        <f>M18+Q18+U18+Y18+AC18</f>
        <v>0</v>
      </c>
      <c r="AH18" s="85"/>
      <c r="AI18" s="86">
        <f>AG18/40</f>
        <v>0</v>
      </c>
      <c r="AJ18" s="86"/>
      <c r="AO18" s="3"/>
    </row>
    <row r="19" spans="3:41" ht="27.75" customHeight="1" x14ac:dyDescent="0.2">
      <c r="C19" s="78" t="s">
        <v>149</v>
      </c>
      <c r="D19" s="79"/>
      <c r="E19" s="79"/>
      <c r="F19" s="79"/>
      <c r="G19" s="79"/>
      <c r="H19" s="79"/>
      <c r="I19" s="79"/>
      <c r="J19" s="79"/>
      <c r="K19" s="79"/>
      <c r="L19" s="80"/>
      <c r="M19" s="85">
        <v>1</v>
      </c>
      <c r="N19" s="85"/>
      <c r="O19" s="86">
        <f>M19/14</f>
        <v>7.1428571428571425E-2</v>
      </c>
      <c r="P19" s="86"/>
      <c r="Q19" s="85">
        <v>1</v>
      </c>
      <c r="R19" s="85"/>
      <c r="S19" s="86">
        <f>Q19/5</f>
        <v>0.2</v>
      </c>
      <c r="T19" s="86"/>
      <c r="U19" s="85">
        <v>0</v>
      </c>
      <c r="V19" s="85"/>
      <c r="W19" s="86">
        <f t="shared" si="0"/>
        <v>0</v>
      </c>
      <c r="X19" s="86"/>
      <c r="Y19" s="85">
        <v>0</v>
      </c>
      <c r="Z19" s="85"/>
      <c r="AA19" s="86">
        <f t="shared" ref="AA19" si="8">Y19/6</f>
        <v>0</v>
      </c>
      <c r="AB19" s="86"/>
      <c r="AC19" s="85">
        <v>1</v>
      </c>
      <c r="AD19" s="85"/>
      <c r="AE19" s="86">
        <f t="shared" si="2"/>
        <v>0.125</v>
      </c>
      <c r="AF19" s="86"/>
      <c r="AG19" s="85">
        <f t="shared" ref="AG19" si="9">M19+Q19+U19+Y19+AC19</f>
        <v>3</v>
      </c>
      <c r="AH19" s="85"/>
      <c r="AI19" s="86">
        <f t="shared" si="4"/>
        <v>7.4999999999999997E-2</v>
      </c>
      <c r="AJ19" s="86"/>
      <c r="AO19" s="3"/>
    </row>
    <row r="21" spans="3:41" ht="13.5" customHeight="1" x14ac:dyDescent="0.2"/>
    <row r="22" spans="3:41" ht="13.5" customHeight="1" x14ac:dyDescent="0.2"/>
    <row r="24" spans="3:41" ht="25.5" customHeight="1" x14ac:dyDescent="0.2">
      <c r="C24" s="7"/>
      <c r="D24" s="7"/>
      <c r="E24" s="7"/>
      <c r="F24" s="7"/>
      <c r="G24" s="7"/>
      <c r="H24" s="7"/>
      <c r="I24" s="7"/>
      <c r="J24" s="7"/>
      <c r="K24" s="7"/>
      <c r="L24" s="7"/>
      <c r="M24" s="5"/>
      <c r="N24" s="5"/>
      <c r="O24" s="5"/>
      <c r="P24" s="5"/>
      <c r="Q24" s="5"/>
      <c r="R24" s="5"/>
      <c r="S24" s="5"/>
      <c r="T24" s="5"/>
      <c r="U24" s="5"/>
      <c r="V24" s="5"/>
      <c r="W24" s="5"/>
      <c r="X24" s="5"/>
    </row>
    <row r="25" spans="3:41" ht="18.75" customHeight="1" x14ac:dyDescent="0.2">
      <c r="C25" s="7"/>
      <c r="D25" s="7"/>
      <c r="E25" s="7"/>
      <c r="F25" s="7"/>
      <c r="G25" s="7"/>
      <c r="H25" s="7"/>
      <c r="I25" s="7"/>
      <c r="J25" s="7"/>
      <c r="K25" s="7"/>
      <c r="L25" s="7"/>
      <c r="M25" s="5"/>
      <c r="N25" s="5"/>
      <c r="O25" s="5"/>
      <c r="P25" s="5"/>
      <c r="Q25" s="5"/>
      <c r="R25" s="5"/>
      <c r="S25" s="5"/>
      <c r="T25" s="5"/>
      <c r="U25" s="5"/>
      <c r="V25" s="5"/>
      <c r="W25" s="5"/>
      <c r="X25" s="5"/>
    </row>
    <row r="26" spans="3:41" x14ac:dyDescent="0.2">
      <c r="Q26" t="s">
        <v>6</v>
      </c>
    </row>
    <row r="27" spans="3:41" ht="27.75" customHeight="1" thickBot="1" x14ac:dyDescent="0.25">
      <c r="C27" s="43"/>
      <c r="D27" s="43"/>
      <c r="E27" s="43"/>
      <c r="F27" s="43"/>
      <c r="G27" s="43"/>
      <c r="H27" s="43"/>
      <c r="I27" s="43"/>
      <c r="J27" s="43"/>
      <c r="K27" s="43"/>
      <c r="L27" s="43"/>
      <c r="M27" s="68" t="s">
        <v>128</v>
      </c>
      <c r="N27" s="61"/>
      <c r="O27" s="61"/>
      <c r="P27" s="62"/>
      <c r="Q27" s="60" t="s">
        <v>152</v>
      </c>
      <c r="R27" s="61"/>
      <c r="S27" s="61"/>
      <c r="T27" s="62"/>
      <c r="U27" s="60" t="s">
        <v>99</v>
      </c>
      <c r="V27" s="61"/>
      <c r="W27" s="61"/>
      <c r="X27" s="62"/>
      <c r="Y27" s="60" t="s">
        <v>153</v>
      </c>
      <c r="Z27" s="61"/>
      <c r="AA27" s="61"/>
      <c r="AB27" s="62"/>
      <c r="AC27" s="60" t="s">
        <v>154</v>
      </c>
      <c r="AD27" s="61"/>
      <c r="AE27" s="61"/>
      <c r="AF27" s="61"/>
      <c r="AG27" s="60" t="s">
        <v>155</v>
      </c>
      <c r="AH27" s="61"/>
      <c r="AI27" s="61"/>
      <c r="AJ27" s="62"/>
    </row>
    <row r="28" spans="3:41" ht="25.5" customHeight="1" thickTop="1" x14ac:dyDescent="0.2">
      <c r="C28" s="78" t="s">
        <v>150</v>
      </c>
      <c r="D28" s="79"/>
      <c r="E28" s="79"/>
      <c r="F28" s="79"/>
      <c r="G28" s="79"/>
      <c r="H28" s="79"/>
      <c r="I28" s="79"/>
      <c r="J28" s="79"/>
      <c r="K28" s="79"/>
      <c r="L28" s="80"/>
      <c r="M28" s="77">
        <f t="shared" ref="M28:M33" si="10">O11</f>
        <v>0.2857142857142857</v>
      </c>
      <c r="N28" s="77"/>
      <c r="O28" s="77"/>
      <c r="P28" s="77"/>
      <c r="Q28" s="77">
        <f t="shared" ref="Q28:Q33" si="11">S11</f>
        <v>0.6</v>
      </c>
      <c r="R28" s="77"/>
      <c r="S28" s="77"/>
      <c r="T28" s="77"/>
      <c r="U28" s="77">
        <f t="shared" ref="U28:U33" si="12">W11</f>
        <v>0</v>
      </c>
      <c r="V28" s="77"/>
      <c r="W28" s="77"/>
      <c r="X28" s="77"/>
      <c r="Y28" s="77">
        <f>AA11</f>
        <v>0.42857142857142855</v>
      </c>
      <c r="Z28" s="77"/>
      <c r="AA28" s="77"/>
      <c r="AB28" s="77"/>
      <c r="AC28" s="77">
        <f t="shared" ref="AC28:AC33" si="13">AE11</f>
        <v>0.5</v>
      </c>
      <c r="AD28" s="77"/>
      <c r="AE28" s="77"/>
      <c r="AF28" s="77"/>
      <c r="AG28" s="77">
        <f t="shared" ref="AG28:AG33" si="14">AI11</f>
        <v>0.35</v>
      </c>
      <c r="AH28" s="77"/>
      <c r="AI28" s="77"/>
      <c r="AJ28" s="77"/>
    </row>
    <row r="29" spans="3:41" ht="25.5" customHeight="1" x14ac:dyDescent="0.2">
      <c r="C29" s="78" t="s">
        <v>151</v>
      </c>
      <c r="D29" s="79"/>
      <c r="E29" s="79"/>
      <c r="F29" s="79"/>
      <c r="G29" s="79"/>
      <c r="H29" s="79"/>
      <c r="I29" s="79"/>
      <c r="J29" s="79"/>
      <c r="K29" s="79"/>
      <c r="L29" s="80"/>
      <c r="M29" s="77">
        <f t="shared" si="10"/>
        <v>0.42857142857142855</v>
      </c>
      <c r="N29" s="77"/>
      <c r="O29" s="77"/>
      <c r="P29" s="77"/>
      <c r="Q29" s="77">
        <f t="shared" si="11"/>
        <v>0</v>
      </c>
      <c r="R29" s="77"/>
      <c r="S29" s="77"/>
      <c r="T29" s="77"/>
      <c r="U29" s="77">
        <f t="shared" si="12"/>
        <v>0.16666666666666666</v>
      </c>
      <c r="V29" s="77"/>
      <c r="W29" s="77"/>
      <c r="X29" s="77"/>
      <c r="Y29" s="77">
        <f t="shared" ref="Y29:Y33" si="15">AA12</f>
        <v>0.14285714285714285</v>
      </c>
      <c r="Z29" s="77"/>
      <c r="AA29" s="77"/>
      <c r="AB29" s="77"/>
      <c r="AC29" s="77">
        <f t="shared" si="13"/>
        <v>0.125</v>
      </c>
      <c r="AD29" s="77"/>
      <c r="AE29" s="77"/>
      <c r="AF29" s="77"/>
      <c r="AG29" s="77">
        <f t="shared" si="14"/>
        <v>0.22500000000000001</v>
      </c>
      <c r="AH29" s="77"/>
      <c r="AI29" s="77"/>
      <c r="AJ29" s="77"/>
    </row>
    <row r="30" spans="3:41" ht="25.5" customHeight="1" x14ac:dyDescent="0.2">
      <c r="C30" s="82" t="s">
        <v>137</v>
      </c>
      <c r="D30" s="82"/>
      <c r="E30" s="82"/>
      <c r="F30" s="82"/>
      <c r="G30" s="82"/>
      <c r="H30" s="82"/>
      <c r="I30" s="82"/>
      <c r="J30" s="82"/>
      <c r="K30" s="82"/>
      <c r="L30" s="83"/>
      <c r="M30" s="77">
        <f t="shared" si="10"/>
        <v>0.33333333333333331</v>
      </c>
      <c r="N30" s="77"/>
      <c r="O30" s="77"/>
      <c r="P30" s="77"/>
      <c r="Q30" s="77">
        <f t="shared" si="11"/>
        <v>0</v>
      </c>
      <c r="R30" s="77"/>
      <c r="S30" s="77"/>
      <c r="T30" s="77"/>
      <c r="U30" s="77">
        <f t="shared" si="12"/>
        <v>0.5</v>
      </c>
      <c r="V30" s="77"/>
      <c r="W30" s="77"/>
      <c r="X30" s="77"/>
      <c r="Y30" s="77">
        <f t="shared" si="15"/>
        <v>0.2857142857142857</v>
      </c>
      <c r="Z30" s="77"/>
      <c r="AA30" s="77"/>
      <c r="AB30" s="77"/>
      <c r="AC30" s="77">
        <f t="shared" si="13"/>
        <v>0.25</v>
      </c>
      <c r="AD30" s="77"/>
      <c r="AE30" s="77"/>
      <c r="AF30" s="77"/>
      <c r="AG30" s="77">
        <f t="shared" si="14"/>
        <v>0.22500000000000001</v>
      </c>
      <c r="AH30" s="77"/>
      <c r="AI30" s="77"/>
      <c r="AJ30" s="77"/>
    </row>
    <row r="31" spans="3:41" ht="25.5" customHeight="1" x14ac:dyDescent="0.2">
      <c r="C31" s="78" t="s">
        <v>139</v>
      </c>
      <c r="D31" s="79"/>
      <c r="E31" s="79"/>
      <c r="F31" s="79"/>
      <c r="G31" s="79"/>
      <c r="H31" s="79"/>
      <c r="I31" s="79"/>
      <c r="J31" s="79"/>
      <c r="K31" s="79"/>
      <c r="L31" s="80"/>
      <c r="M31" s="77">
        <f t="shared" si="10"/>
        <v>0.5</v>
      </c>
      <c r="N31" s="77"/>
      <c r="O31" s="77"/>
      <c r="P31" s="77"/>
      <c r="Q31" s="77">
        <f t="shared" si="11"/>
        <v>0.25</v>
      </c>
      <c r="R31" s="77"/>
      <c r="S31" s="77"/>
      <c r="T31" s="77"/>
      <c r="U31" s="77">
        <f t="shared" si="12"/>
        <v>0.33333333333333331</v>
      </c>
      <c r="V31" s="77"/>
      <c r="W31" s="77"/>
      <c r="X31" s="77"/>
      <c r="Y31" s="77">
        <f t="shared" si="15"/>
        <v>0</v>
      </c>
      <c r="Z31" s="77"/>
      <c r="AA31" s="77"/>
      <c r="AB31" s="77"/>
      <c r="AC31" s="77">
        <f t="shared" si="13"/>
        <v>0.25</v>
      </c>
      <c r="AD31" s="77"/>
      <c r="AE31" s="77"/>
      <c r="AF31" s="77"/>
      <c r="AG31" s="77">
        <f t="shared" si="14"/>
        <v>0.2</v>
      </c>
      <c r="AH31" s="77"/>
      <c r="AI31" s="77"/>
      <c r="AJ31" s="77"/>
    </row>
    <row r="32" spans="3:41" ht="25.5" customHeight="1" x14ac:dyDescent="0.2">
      <c r="C32" s="78" t="s">
        <v>141</v>
      </c>
      <c r="D32" s="79"/>
      <c r="E32" s="79"/>
      <c r="F32" s="79"/>
      <c r="G32" s="79"/>
      <c r="H32" s="79"/>
      <c r="I32" s="79"/>
      <c r="J32" s="79"/>
      <c r="K32" s="79"/>
      <c r="L32" s="80"/>
      <c r="M32" s="77">
        <f t="shared" si="10"/>
        <v>7.1428571428571425E-2</v>
      </c>
      <c r="N32" s="77"/>
      <c r="O32" s="77"/>
      <c r="P32" s="77"/>
      <c r="Q32" s="77">
        <f t="shared" si="11"/>
        <v>0</v>
      </c>
      <c r="R32" s="77"/>
      <c r="S32" s="77"/>
      <c r="T32" s="77"/>
      <c r="U32" s="77">
        <f t="shared" si="12"/>
        <v>0.5</v>
      </c>
      <c r="V32" s="77"/>
      <c r="W32" s="77"/>
      <c r="X32" s="77"/>
      <c r="Y32" s="77">
        <f t="shared" si="15"/>
        <v>0.14285714285714285</v>
      </c>
      <c r="Z32" s="77"/>
      <c r="AA32" s="77"/>
      <c r="AB32" s="77"/>
      <c r="AC32" s="77">
        <f t="shared" si="13"/>
        <v>0.25</v>
      </c>
      <c r="AD32" s="77"/>
      <c r="AE32" s="77"/>
      <c r="AF32" s="77"/>
      <c r="AG32" s="77">
        <f t="shared" si="14"/>
        <v>0.17499999999999999</v>
      </c>
      <c r="AH32" s="77"/>
      <c r="AI32" s="77"/>
      <c r="AJ32" s="77"/>
    </row>
    <row r="33" spans="3:36" ht="25.5" customHeight="1" x14ac:dyDescent="0.2">
      <c r="C33" s="78" t="s">
        <v>143</v>
      </c>
      <c r="D33" s="79"/>
      <c r="E33" s="79"/>
      <c r="F33" s="79"/>
      <c r="G33" s="79"/>
      <c r="H33" s="79"/>
      <c r="I33" s="79"/>
      <c r="J33" s="79"/>
      <c r="K33" s="79"/>
      <c r="L33" s="80"/>
      <c r="M33" s="77">
        <f t="shared" si="10"/>
        <v>0</v>
      </c>
      <c r="N33" s="77"/>
      <c r="O33" s="77"/>
      <c r="P33" s="77"/>
      <c r="Q33" s="77">
        <f t="shared" si="11"/>
        <v>0</v>
      </c>
      <c r="R33" s="77"/>
      <c r="S33" s="77"/>
      <c r="T33" s="77"/>
      <c r="U33" s="77">
        <f t="shared" si="12"/>
        <v>0.33333333333333331</v>
      </c>
      <c r="V33" s="77"/>
      <c r="W33" s="77"/>
      <c r="X33" s="77"/>
      <c r="Y33" s="77">
        <f t="shared" si="15"/>
        <v>0.14285714285714285</v>
      </c>
      <c r="Z33" s="77"/>
      <c r="AA33" s="77"/>
      <c r="AB33" s="77"/>
      <c r="AC33" s="77">
        <f t="shared" si="13"/>
        <v>0.125</v>
      </c>
      <c r="AD33" s="77"/>
      <c r="AE33" s="77"/>
      <c r="AF33" s="77"/>
      <c r="AG33" s="77">
        <f t="shared" si="14"/>
        <v>0.1</v>
      </c>
      <c r="AH33" s="77"/>
      <c r="AI33" s="77"/>
      <c r="AJ33" s="77"/>
    </row>
    <row r="34" spans="3:36" ht="25.5" customHeight="1" x14ac:dyDescent="0.2">
      <c r="C34" s="78" t="s">
        <v>145</v>
      </c>
      <c r="D34" s="79"/>
      <c r="E34" s="79"/>
      <c r="F34" s="79"/>
      <c r="G34" s="79"/>
      <c r="H34" s="79"/>
      <c r="I34" s="79"/>
      <c r="J34" s="79"/>
      <c r="K34" s="79"/>
      <c r="L34" s="80"/>
      <c r="M34" s="93">
        <f t="shared" ref="M34" si="16">O17</f>
        <v>7.1428571428571425E-2</v>
      </c>
      <c r="N34" s="94"/>
      <c r="O34" s="94"/>
      <c r="P34" s="95"/>
      <c r="Q34" s="77">
        <f t="shared" ref="Q34:Q36" si="17">S17</f>
        <v>0.2</v>
      </c>
      <c r="R34" s="77"/>
      <c r="S34" s="77"/>
      <c r="T34" s="77"/>
      <c r="U34" s="77">
        <f t="shared" ref="U34:U36" si="18">W17</f>
        <v>0.16666666666666666</v>
      </c>
      <c r="V34" s="77"/>
      <c r="W34" s="77"/>
      <c r="X34" s="77"/>
      <c r="Y34" s="77">
        <f t="shared" ref="Y34:Y36" si="19">AA17</f>
        <v>0</v>
      </c>
      <c r="Z34" s="77"/>
      <c r="AA34" s="77"/>
      <c r="AB34" s="77"/>
      <c r="AC34" s="77">
        <f t="shared" ref="AC34:AC36" si="20">AE17</f>
        <v>0.125</v>
      </c>
      <c r="AD34" s="77"/>
      <c r="AE34" s="77"/>
      <c r="AF34" s="77"/>
      <c r="AG34" s="77">
        <f t="shared" ref="AG34:AG36" si="21">AI17</f>
        <v>0.1</v>
      </c>
      <c r="AH34" s="77"/>
      <c r="AI34" s="77"/>
      <c r="AJ34" s="77"/>
    </row>
    <row r="35" spans="3:36" ht="25.5" customHeight="1" x14ac:dyDescent="0.2">
      <c r="C35" s="78" t="s">
        <v>147</v>
      </c>
      <c r="D35" s="79"/>
      <c r="E35" s="79"/>
      <c r="F35" s="79"/>
      <c r="G35" s="79"/>
      <c r="H35" s="79"/>
      <c r="I35" s="79"/>
      <c r="J35" s="79"/>
      <c r="K35" s="79"/>
      <c r="L35" s="80"/>
      <c r="M35" s="93">
        <f t="shared" ref="M35:M36" si="22">O18</f>
        <v>0</v>
      </c>
      <c r="N35" s="94"/>
      <c r="O35" s="94"/>
      <c r="P35" s="95"/>
      <c r="Q35" s="77">
        <f t="shared" si="17"/>
        <v>0</v>
      </c>
      <c r="R35" s="77"/>
      <c r="S35" s="77"/>
      <c r="T35" s="77"/>
      <c r="U35" s="77">
        <f t="shared" si="18"/>
        <v>0</v>
      </c>
      <c r="V35" s="77"/>
      <c r="W35" s="77"/>
      <c r="X35" s="77"/>
      <c r="Y35" s="77">
        <f t="shared" si="19"/>
        <v>0</v>
      </c>
      <c r="Z35" s="77"/>
      <c r="AA35" s="77"/>
      <c r="AB35" s="77"/>
      <c r="AC35" s="77">
        <f t="shared" si="20"/>
        <v>0</v>
      </c>
      <c r="AD35" s="77"/>
      <c r="AE35" s="77"/>
      <c r="AF35" s="77"/>
      <c r="AG35" s="77">
        <f t="shared" si="21"/>
        <v>0</v>
      </c>
      <c r="AH35" s="77"/>
      <c r="AI35" s="77"/>
      <c r="AJ35" s="77"/>
    </row>
    <row r="36" spans="3:36" ht="25.5" customHeight="1" x14ac:dyDescent="0.2">
      <c r="C36" s="78" t="s">
        <v>149</v>
      </c>
      <c r="D36" s="79"/>
      <c r="E36" s="79"/>
      <c r="F36" s="79"/>
      <c r="G36" s="79"/>
      <c r="H36" s="79"/>
      <c r="I36" s="79"/>
      <c r="J36" s="79"/>
      <c r="K36" s="79"/>
      <c r="L36" s="80"/>
      <c r="M36" s="77">
        <f t="shared" si="22"/>
        <v>7.1428571428571425E-2</v>
      </c>
      <c r="N36" s="77"/>
      <c r="O36" s="77"/>
      <c r="P36" s="77"/>
      <c r="Q36" s="77">
        <f t="shared" si="17"/>
        <v>0.2</v>
      </c>
      <c r="R36" s="77"/>
      <c r="S36" s="77"/>
      <c r="T36" s="77"/>
      <c r="U36" s="77">
        <f t="shared" si="18"/>
        <v>0</v>
      </c>
      <c r="V36" s="77"/>
      <c r="W36" s="77"/>
      <c r="X36" s="77"/>
      <c r="Y36" s="77">
        <f t="shared" si="19"/>
        <v>0</v>
      </c>
      <c r="Z36" s="77"/>
      <c r="AA36" s="77"/>
      <c r="AB36" s="77"/>
      <c r="AC36" s="77">
        <f t="shared" si="20"/>
        <v>0.125</v>
      </c>
      <c r="AD36" s="77"/>
      <c r="AE36" s="77"/>
      <c r="AF36" s="77"/>
      <c r="AG36" s="77">
        <f t="shared" si="21"/>
        <v>7.4999999999999997E-2</v>
      </c>
      <c r="AH36" s="77"/>
      <c r="AI36" s="77"/>
      <c r="AJ36" s="77"/>
    </row>
  </sheetData>
  <mergeCells count="195">
    <mergeCell ref="C5:AJ5"/>
    <mergeCell ref="C10:L10"/>
    <mergeCell ref="M10:P10"/>
    <mergeCell ref="Q10:T10"/>
    <mergeCell ref="U10:X10"/>
    <mergeCell ref="Y10:AB10"/>
    <mergeCell ref="AC10:AF10"/>
    <mergeCell ref="AG10:AJ10"/>
    <mergeCell ref="C11:L11"/>
    <mergeCell ref="M11:N11"/>
    <mergeCell ref="O11:P11"/>
    <mergeCell ref="Q11:R11"/>
    <mergeCell ref="S11:T11"/>
    <mergeCell ref="U11:V11"/>
    <mergeCell ref="W11:X11"/>
    <mergeCell ref="Y11:Z11"/>
    <mergeCell ref="AA11:AB11"/>
    <mergeCell ref="AC11:AD11"/>
    <mergeCell ref="AE11:AF11"/>
    <mergeCell ref="AG11:AH11"/>
    <mergeCell ref="AI11:AJ11"/>
    <mergeCell ref="AI14:AJ14"/>
    <mergeCell ref="C13:L13"/>
    <mergeCell ref="M13:N13"/>
    <mergeCell ref="O13:P13"/>
    <mergeCell ref="Q13:R13"/>
    <mergeCell ref="S13:T13"/>
    <mergeCell ref="U13:V13"/>
    <mergeCell ref="W13:X13"/>
    <mergeCell ref="Y13:Z13"/>
    <mergeCell ref="U14:V14"/>
    <mergeCell ref="W14:X14"/>
    <mergeCell ref="Y14:Z14"/>
    <mergeCell ref="AA14:AB14"/>
    <mergeCell ref="AC14:AD14"/>
    <mergeCell ref="AE14:AF14"/>
    <mergeCell ref="AA13:AB13"/>
    <mergeCell ref="AC13:AD13"/>
    <mergeCell ref="AE13:AF13"/>
    <mergeCell ref="AG13:AH13"/>
    <mergeCell ref="AI13:AJ13"/>
    <mergeCell ref="AE12:AF12"/>
    <mergeCell ref="AG12:AH12"/>
    <mergeCell ref="C14:L14"/>
    <mergeCell ref="M14:N14"/>
    <mergeCell ref="O14:P14"/>
    <mergeCell ref="Q14:R14"/>
    <mergeCell ref="S14:T14"/>
    <mergeCell ref="C17:L17"/>
    <mergeCell ref="M17:N17"/>
    <mergeCell ref="O17:P17"/>
    <mergeCell ref="Q17:R17"/>
    <mergeCell ref="S17:T17"/>
    <mergeCell ref="AG17:AH17"/>
    <mergeCell ref="AA17:AB17"/>
    <mergeCell ref="AC17:AD17"/>
    <mergeCell ref="AE17:AF17"/>
    <mergeCell ref="AG14:AH14"/>
    <mergeCell ref="AA15:AB15"/>
    <mergeCell ref="AC15:AD15"/>
    <mergeCell ref="AE15:AF15"/>
    <mergeCell ref="AG15:AH15"/>
    <mergeCell ref="AI12:AJ12"/>
    <mergeCell ref="C16:L16"/>
    <mergeCell ref="M16:N16"/>
    <mergeCell ref="O16:P16"/>
    <mergeCell ref="Q16:R16"/>
    <mergeCell ref="S16:T16"/>
    <mergeCell ref="AG16:AH16"/>
    <mergeCell ref="AI16:AJ16"/>
    <mergeCell ref="AA16:AB16"/>
    <mergeCell ref="AC16:AD16"/>
    <mergeCell ref="AE16:AF16"/>
    <mergeCell ref="C12:L12"/>
    <mergeCell ref="M12:N12"/>
    <mergeCell ref="O12:P12"/>
    <mergeCell ref="Q12:R12"/>
    <mergeCell ref="S12:T12"/>
    <mergeCell ref="U12:V12"/>
    <mergeCell ref="W12:X12"/>
    <mergeCell ref="Y12:Z12"/>
    <mergeCell ref="U16:V16"/>
    <mergeCell ref="W16:X16"/>
    <mergeCell ref="Y16:Z16"/>
    <mergeCell ref="AA12:AB12"/>
    <mergeCell ref="AC12:AD12"/>
    <mergeCell ref="AA18:AB18"/>
    <mergeCell ref="AI15:AJ15"/>
    <mergeCell ref="C19:L19"/>
    <mergeCell ref="M19:N19"/>
    <mergeCell ref="O19:P19"/>
    <mergeCell ref="Q19:R19"/>
    <mergeCell ref="S19:T19"/>
    <mergeCell ref="C15:L15"/>
    <mergeCell ref="M15:N15"/>
    <mergeCell ref="O15:P15"/>
    <mergeCell ref="Q15:R15"/>
    <mergeCell ref="S15:T15"/>
    <mergeCell ref="U15:V15"/>
    <mergeCell ref="W15:X15"/>
    <mergeCell ref="Y15:Z15"/>
    <mergeCell ref="U17:V17"/>
    <mergeCell ref="W17:X17"/>
    <mergeCell ref="Y17:Z17"/>
    <mergeCell ref="AI17:AJ17"/>
    <mergeCell ref="C27:L27"/>
    <mergeCell ref="AC27:AF27"/>
    <mergeCell ref="AG27:AJ27"/>
    <mergeCell ref="M28:P28"/>
    <mergeCell ref="AC18:AD18"/>
    <mergeCell ref="AE18:AF18"/>
    <mergeCell ref="AG18:AH18"/>
    <mergeCell ref="AI18:AJ18"/>
    <mergeCell ref="AG19:AH19"/>
    <mergeCell ref="AI19:AJ19"/>
    <mergeCell ref="C18:L18"/>
    <mergeCell ref="M18:N18"/>
    <mergeCell ref="O18:P18"/>
    <mergeCell ref="Q18:R18"/>
    <mergeCell ref="S18:T18"/>
    <mergeCell ref="U18:V18"/>
    <mergeCell ref="W18:X18"/>
    <mergeCell ref="Y18:Z18"/>
    <mergeCell ref="U19:V19"/>
    <mergeCell ref="W19:X19"/>
    <mergeCell ref="Y19:Z19"/>
    <mergeCell ref="AA19:AB19"/>
    <mergeCell ref="AC19:AD19"/>
    <mergeCell ref="AE19:AF19"/>
    <mergeCell ref="C30:L30"/>
    <mergeCell ref="C28:L28"/>
    <mergeCell ref="C31:L31"/>
    <mergeCell ref="C29:L29"/>
    <mergeCell ref="C33:L33"/>
    <mergeCell ref="U33:X33"/>
    <mergeCell ref="Y33:AB33"/>
    <mergeCell ref="AG31:AJ31"/>
    <mergeCell ref="M30:P30"/>
    <mergeCell ref="Q30:T30"/>
    <mergeCell ref="U30:X30"/>
    <mergeCell ref="Y30:AB30"/>
    <mergeCell ref="AC30:AF30"/>
    <mergeCell ref="AG30:AJ30"/>
    <mergeCell ref="M31:P31"/>
    <mergeCell ref="Q31:T31"/>
    <mergeCell ref="U31:X31"/>
    <mergeCell ref="Y31:AB31"/>
    <mergeCell ref="AC31:AF31"/>
    <mergeCell ref="Q28:T28"/>
    <mergeCell ref="U28:X28"/>
    <mergeCell ref="Y28:AB28"/>
    <mergeCell ref="AC28:AF28"/>
    <mergeCell ref="AG28:AJ28"/>
    <mergeCell ref="M27:P27"/>
    <mergeCell ref="Q27:T27"/>
    <mergeCell ref="U27:X27"/>
    <mergeCell ref="AC33:AF33"/>
    <mergeCell ref="AG33:AJ33"/>
    <mergeCell ref="M33:P33"/>
    <mergeCell ref="Q33:T33"/>
    <mergeCell ref="Y27:AB27"/>
    <mergeCell ref="AG34:AJ34"/>
    <mergeCell ref="M29:P29"/>
    <mergeCell ref="Q29:T29"/>
    <mergeCell ref="U29:X29"/>
    <mergeCell ref="Y29:AB29"/>
    <mergeCell ref="AC29:AF29"/>
    <mergeCell ref="AG29:AJ29"/>
    <mergeCell ref="AG32:AJ32"/>
    <mergeCell ref="C34:L34"/>
    <mergeCell ref="M34:P34"/>
    <mergeCell ref="Q34:T34"/>
    <mergeCell ref="U34:X34"/>
    <mergeCell ref="Y34:AB34"/>
    <mergeCell ref="AC34:AF34"/>
    <mergeCell ref="M32:P32"/>
    <mergeCell ref="Q32:T32"/>
    <mergeCell ref="U32:X32"/>
    <mergeCell ref="Y32:AB32"/>
    <mergeCell ref="AC32:AF32"/>
    <mergeCell ref="C32:L32"/>
    <mergeCell ref="AG35:AJ35"/>
    <mergeCell ref="C36:L36"/>
    <mergeCell ref="M36:P36"/>
    <mergeCell ref="Q36:T36"/>
    <mergeCell ref="U36:X36"/>
    <mergeCell ref="Y36:AB36"/>
    <mergeCell ref="AC36:AF36"/>
    <mergeCell ref="AG36:AJ36"/>
    <mergeCell ref="C35:L35"/>
    <mergeCell ref="M35:P35"/>
    <mergeCell ref="Q35:T35"/>
    <mergeCell ref="U35:X35"/>
    <mergeCell ref="Y35:AB35"/>
    <mergeCell ref="AC35:AF35"/>
  </mergeCells>
  <phoneticPr fontId="18"/>
  <pageMargins left="0.70866141732283472" right="0.35433070866141736" top="0.55118110236220474" bottom="0.55118110236220474" header="0.31496062992125984" footer="0.31496062992125984"/>
  <pageSetup paperSize="9" scale="78" orientation="portrait" r:id="rId1"/>
  <headerFoot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X28"/>
  <sheetViews>
    <sheetView tabSelected="1" view="pageBreakPreview" zoomScaleNormal="100" zoomScaleSheetLayoutView="100" workbookViewId="0">
      <selection activeCell="X8" sqref="X8"/>
    </sheetView>
  </sheetViews>
  <sheetFormatPr defaultRowHeight="13.2" x14ac:dyDescent="0.2"/>
  <cols>
    <col min="1" max="2" width="3.6640625" customWidth="1"/>
    <col min="3" max="28" width="3.109375" customWidth="1"/>
    <col min="29" max="36" width="3.6640625" customWidth="1"/>
    <col min="37" max="37" width="0.77734375" customWidth="1"/>
    <col min="38" max="38" width="1" customWidth="1"/>
    <col min="39" max="39" width="3.44140625" bestFit="1" customWidth="1"/>
    <col min="40" max="40" width="5.44140625" bestFit="1" customWidth="1"/>
    <col min="41" max="41" width="3.44140625" bestFit="1" customWidth="1"/>
    <col min="42" max="42" width="4.44140625" bestFit="1" customWidth="1"/>
    <col min="43" max="43" width="14" bestFit="1" customWidth="1"/>
  </cols>
  <sheetData>
    <row r="1" spans="1:50" x14ac:dyDescent="0.2">
      <c r="A1" t="s">
        <v>88</v>
      </c>
    </row>
    <row r="3" spans="1:50" x14ac:dyDescent="0.2">
      <c r="B3" s="38" t="s">
        <v>1</v>
      </c>
      <c r="C3" s="38"/>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row>
    <row r="4" spans="1:50" s="11" customFormat="1" x14ac:dyDescent="0.2">
      <c r="B4" s="36"/>
      <c r="C4" s="36" t="s">
        <v>290</v>
      </c>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row>
    <row r="5" spans="1:50" x14ac:dyDescent="0.2">
      <c r="B5" s="38" t="s">
        <v>3</v>
      </c>
      <c r="C5" s="36"/>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row>
    <row r="6" spans="1:50" s="11" customFormat="1" x14ac:dyDescent="0.2">
      <c r="B6" s="36"/>
      <c r="C6" s="36" t="s">
        <v>291</v>
      </c>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50" x14ac:dyDescent="0.2">
      <c r="C7" s="19"/>
      <c r="D7" s="19"/>
      <c r="E7" s="19"/>
      <c r="F7" s="19"/>
      <c r="G7" s="19"/>
      <c r="H7" s="19"/>
      <c r="I7" s="20"/>
      <c r="J7" s="20"/>
      <c r="K7" s="21"/>
      <c r="L7" s="21"/>
      <c r="M7" s="19"/>
      <c r="N7" s="17"/>
      <c r="O7" s="17"/>
      <c r="P7" s="17"/>
      <c r="Q7" s="17"/>
      <c r="R7" s="17"/>
      <c r="S7" s="17"/>
      <c r="T7" s="17"/>
      <c r="U7" s="17"/>
      <c r="V7" s="17"/>
      <c r="W7" s="17"/>
      <c r="X7" s="17"/>
      <c r="Y7" s="17"/>
      <c r="Z7" s="17"/>
      <c r="AA7" s="17"/>
      <c r="AB7" s="17"/>
      <c r="AC7" s="17"/>
      <c r="AD7" s="17"/>
      <c r="AE7" s="17"/>
      <c r="AF7" s="17"/>
      <c r="AG7" s="17"/>
      <c r="AH7" s="17"/>
      <c r="AI7" s="17"/>
      <c r="AJ7" s="17"/>
      <c r="AS7" s="6"/>
      <c r="AT7" s="6"/>
      <c r="AX7" s="6"/>
    </row>
    <row r="8" spans="1:50" ht="30" customHeight="1" thickBot="1" x14ac:dyDescent="0.25">
      <c r="C8" s="97"/>
      <c r="D8" s="98"/>
      <c r="E8" s="98"/>
      <c r="F8" s="98"/>
      <c r="G8" s="98"/>
      <c r="H8" s="98"/>
      <c r="I8" s="91" t="s">
        <v>68</v>
      </c>
      <c r="J8" s="61"/>
      <c r="K8" s="61"/>
      <c r="L8" s="62"/>
      <c r="M8" s="60" t="s">
        <v>69</v>
      </c>
      <c r="N8" s="61"/>
      <c r="O8" s="61"/>
      <c r="P8" s="62"/>
      <c r="Q8" s="60" t="s">
        <v>70</v>
      </c>
      <c r="R8" s="61"/>
      <c r="S8" s="61"/>
      <c r="T8" s="62"/>
      <c r="U8" s="60" t="s">
        <v>71</v>
      </c>
      <c r="V8" s="61"/>
      <c r="W8" s="61"/>
      <c r="X8" s="62"/>
      <c r="Y8" s="60" t="s">
        <v>72</v>
      </c>
      <c r="Z8" s="61"/>
      <c r="AA8" s="61"/>
      <c r="AB8" s="61"/>
      <c r="AC8" s="60" t="s">
        <v>77</v>
      </c>
      <c r="AD8" s="61"/>
      <c r="AE8" s="61"/>
      <c r="AF8" s="62"/>
      <c r="AG8" s="17"/>
      <c r="AH8" s="17"/>
      <c r="AI8" s="17"/>
      <c r="AJ8" s="17"/>
      <c r="AS8" s="6"/>
      <c r="AT8" s="6"/>
      <c r="AX8" s="6"/>
    </row>
    <row r="9" spans="1:50" ht="13.8" thickTop="1" x14ac:dyDescent="0.2">
      <c r="C9" s="51" t="s">
        <v>44</v>
      </c>
      <c r="D9" s="51"/>
      <c r="E9" s="51"/>
      <c r="F9" s="51"/>
      <c r="G9" s="51"/>
      <c r="H9" s="52"/>
      <c r="I9" s="53">
        <v>32</v>
      </c>
      <c r="J9" s="54"/>
      <c r="K9" s="55">
        <f>I9/$I$11</f>
        <v>0.32</v>
      </c>
      <c r="L9" s="55"/>
      <c r="M9" s="54">
        <v>36</v>
      </c>
      <c r="N9" s="54"/>
      <c r="O9" s="55">
        <f>M9/$M$11</f>
        <v>0.36</v>
      </c>
      <c r="P9" s="55"/>
      <c r="Q9" s="65">
        <v>32</v>
      </c>
      <c r="R9" s="54"/>
      <c r="S9" s="55">
        <f>Q9/$Q$11</f>
        <v>0.32</v>
      </c>
      <c r="T9" s="55"/>
      <c r="U9" s="54">
        <v>38</v>
      </c>
      <c r="V9" s="54"/>
      <c r="W9" s="55">
        <f>U9/$U$11</f>
        <v>0.38</v>
      </c>
      <c r="X9" s="55"/>
      <c r="Y9" s="54">
        <v>57</v>
      </c>
      <c r="Z9" s="54"/>
      <c r="AA9" s="55">
        <f>Y9/$Y$11</f>
        <v>0.56999999999999995</v>
      </c>
      <c r="AB9" s="59"/>
      <c r="AC9" s="54">
        <f>I9+M9+Q9+U9+Y9</f>
        <v>195</v>
      </c>
      <c r="AD9" s="54"/>
      <c r="AE9" s="55">
        <f>AC9/$AC$11</f>
        <v>0.39</v>
      </c>
      <c r="AF9" s="55"/>
      <c r="AG9" s="17"/>
      <c r="AH9" s="17"/>
      <c r="AI9" s="17"/>
      <c r="AJ9" s="17"/>
    </row>
    <row r="10" spans="1:50" ht="14.25" customHeight="1" thickBot="1" x14ac:dyDescent="0.25">
      <c r="C10" s="56" t="s">
        <v>2</v>
      </c>
      <c r="D10" s="56"/>
      <c r="E10" s="56"/>
      <c r="F10" s="56"/>
      <c r="G10" s="56"/>
      <c r="H10" s="57"/>
      <c r="I10" s="58">
        <v>68</v>
      </c>
      <c r="J10" s="49"/>
      <c r="K10" s="50">
        <f>I10/$I$11</f>
        <v>0.68</v>
      </c>
      <c r="L10" s="50"/>
      <c r="M10" s="49">
        <v>64</v>
      </c>
      <c r="N10" s="49"/>
      <c r="O10" s="50">
        <f>M10/$M$11</f>
        <v>0.64</v>
      </c>
      <c r="P10" s="50"/>
      <c r="Q10" s="49">
        <v>68</v>
      </c>
      <c r="R10" s="49"/>
      <c r="S10" s="50">
        <f>Q10/$Q$11</f>
        <v>0.68</v>
      </c>
      <c r="T10" s="50"/>
      <c r="U10" s="49">
        <v>62</v>
      </c>
      <c r="V10" s="49"/>
      <c r="W10" s="50">
        <f>U10/$U$11</f>
        <v>0.62</v>
      </c>
      <c r="X10" s="50"/>
      <c r="Y10" s="49">
        <v>43</v>
      </c>
      <c r="Z10" s="49"/>
      <c r="AA10" s="50">
        <f>Y10/$Y$11</f>
        <v>0.43</v>
      </c>
      <c r="AB10" s="64"/>
      <c r="AC10" s="49">
        <f>I10+M10+Q10+U10+Y10</f>
        <v>305</v>
      </c>
      <c r="AD10" s="49"/>
      <c r="AE10" s="50">
        <f>AC10/$AC$11</f>
        <v>0.61</v>
      </c>
      <c r="AF10" s="50"/>
      <c r="AG10" s="17"/>
      <c r="AH10" s="17"/>
      <c r="AI10" s="17"/>
      <c r="AJ10" s="17"/>
    </row>
    <row r="11" spans="1:50" ht="13.8" thickTop="1" x14ac:dyDescent="0.2">
      <c r="C11" s="51" t="s">
        <v>0</v>
      </c>
      <c r="D11" s="51"/>
      <c r="E11" s="51"/>
      <c r="F11" s="51"/>
      <c r="G11" s="51"/>
      <c r="H11" s="52"/>
      <c r="I11" s="53">
        <f>SUM(I9:J10)</f>
        <v>100</v>
      </c>
      <c r="J11" s="54"/>
      <c r="K11" s="55">
        <f>SUM(K9:L10)</f>
        <v>1</v>
      </c>
      <c r="L11" s="55"/>
      <c r="M11" s="54">
        <f>SUM(M9:N10)</f>
        <v>100</v>
      </c>
      <c r="N11" s="54"/>
      <c r="O11" s="55">
        <f>SUM(O9:P10)</f>
        <v>1</v>
      </c>
      <c r="P11" s="55"/>
      <c r="Q11" s="54">
        <f>SUM(Q9:R10)</f>
        <v>100</v>
      </c>
      <c r="R11" s="54"/>
      <c r="S11" s="55">
        <f>SUM(S9:T10)</f>
        <v>1</v>
      </c>
      <c r="T11" s="55"/>
      <c r="U11" s="54">
        <f>SUM(U9:V10)</f>
        <v>100</v>
      </c>
      <c r="V11" s="54"/>
      <c r="W11" s="55">
        <f>SUM(W9:X10)</f>
        <v>1</v>
      </c>
      <c r="X11" s="55"/>
      <c r="Y11" s="54">
        <f>SUM(Y9:Z10)</f>
        <v>100</v>
      </c>
      <c r="Z11" s="54"/>
      <c r="AA11" s="55">
        <f>SUM(AA9:AB10)</f>
        <v>1</v>
      </c>
      <c r="AB11" s="59"/>
      <c r="AC11" s="54">
        <f>SUM(AC9:AD10)</f>
        <v>500</v>
      </c>
      <c r="AD11" s="54"/>
      <c r="AE11" s="63">
        <f>SUM(AE9:AF10)</f>
        <v>1</v>
      </c>
      <c r="AF11" s="63"/>
      <c r="AG11" s="17"/>
      <c r="AH11" s="72"/>
      <c r="AI11" s="72"/>
      <c r="AJ11" s="17"/>
    </row>
    <row r="12" spans="1:50" x14ac:dyDescent="0.2">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row>
    <row r="13" spans="1:50" ht="13.5" customHeight="1" x14ac:dyDescent="0.2"/>
    <row r="14" spans="1:50" ht="13.5" customHeight="1" x14ac:dyDescent="0.2">
      <c r="C14" s="19"/>
      <c r="D14" s="19"/>
      <c r="E14" s="19"/>
      <c r="F14" s="19"/>
      <c r="G14" s="19"/>
      <c r="H14" s="19"/>
      <c r="I14" s="20"/>
      <c r="J14" s="20"/>
      <c r="K14" s="21"/>
      <c r="L14" s="21"/>
      <c r="M14" s="19"/>
      <c r="N14" s="17"/>
      <c r="O14" s="17"/>
      <c r="P14" s="17"/>
      <c r="Q14" s="17"/>
      <c r="R14" s="17"/>
      <c r="S14" s="17"/>
      <c r="T14" s="17"/>
      <c r="U14" s="17"/>
      <c r="V14" s="17"/>
      <c r="W14" s="17"/>
      <c r="X14" s="17"/>
      <c r="Y14" s="17"/>
      <c r="Z14" s="17"/>
      <c r="AA14" s="17"/>
      <c r="AB14" s="17"/>
      <c r="AC14" s="17"/>
      <c r="AD14" s="17"/>
      <c r="AE14" s="17"/>
      <c r="AF14" s="17"/>
      <c r="AG14" s="17"/>
      <c r="AH14" s="17"/>
      <c r="AI14" s="17"/>
      <c r="AJ14" s="17"/>
    </row>
    <row r="15" spans="1:50" x14ac:dyDescent="0.2">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row>
    <row r="17" spans="6:39" x14ac:dyDescent="0.2">
      <c r="F17" s="43"/>
      <c r="G17" s="43"/>
      <c r="H17" s="43"/>
      <c r="I17" s="43"/>
      <c r="J17" s="43"/>
      <c r="K17" s="43"/>
      <c r="L17" s="43" t="str">
        <f>C9</f>
        <v>知っている</v>
      </c>
      <c r="M17" s="43"/>
      <c r="N17" s="43"/>
      <c r="O17" s="43"/>
      <c r="P17" s="43"/>
      <c r="Q17" s="43"/>
      <c r="R17" s="43" t="str">
        <f>C10</f>
        <v>知らない</v>
      </c>
      <c r="S17" s="43"/>
      <c r="T17" s="43"/>
      <c r="U17" s="43"/>
      <c r="V17" s="43"/>
      <c r="W17" s="43"/>
      <c r="X17" s="47"/>
      <c r="Y17" s="48"/>
      <c r="Z17" s="48"/>
      <c r="AA17" s="48"/>
      <c r="AB17" s="48"/>
      <c r="AC17" s="48"/>
    </row>
    <row r="18" spans="6:39" x14ac:dyDescent="0.2">
      <c r="F18" s="43" t="s">
        <v>59</v>
      </c>
      <c r="G18" s="43"/>
      <c r="H18" s="43"/>
      <c r="I18" s="43"/>
      <c r="J18" s="43"/>
      <c r="K18" s="43"/>
      <c r="L18" s="44">
        <f>AE9</f>
        <v>0.39</v>
      </c>
      <c r="M18" s="44"/>
      <c r="N18" s="44"/>
      <c r="O18" s="44"/>
      <c r="P18" s="44"/>
      <c r="Q18" s="44"/>
      <c r="R18" s="44">
        <f>AE10</f>
        <v>0.61</v>
      </c>
      <c r="S18" s="44"/>
      <c r="T18" s="44"/>
      <c r="U18" s="44"/>
      <c r="V18" s="44"/>
      <c r="W18" s="44"/>
      <c r="X18" s="45"/>
      <c r="Y18" s="46"/>
      <c r="Z18" s="46"/>
      <c r="AA18" s="46"/>
      <c r="AB18" s="46"/>
      <c r="AC18" s="46"/>
    </row>
    <row r="19" spans="6:39" x14ac:dyDescent="0.2">
      <c r="F19" s="43"/>
      <c r="G19" s="43"/>
      <c r="H19" s="43"/>
      <c r="I19" s="43"/>
      <c r="J19" s="43"/>
      <c r="K19" s="43"/>
      <c r="L19" s="43"/>
      <c r="M19" s="43"/>
      <c r="N19" s="43"/>
      <c r="O19" s="43"/>
      <c r="P19" s="43"/>
      <c r="Q19" s="43"/>
      <c r="R19" s="43"/>
      <c r="S19" s="43"/>
      <c r="T19" s="43"/>
      <c r="U19" s="43"/>
      <c r="V19" s="43"/>
      <c r="W19" s="43"/>
      <c r="X19" s="47"/>
      <c r="Y19" s="48"/>
      <c r="Z19" s="48"/>
      <c r="AA19" s="48"/>
      <c r="AB19" s="48"/>
      <c r="AC19" s="48"/>
      <c r="AH19" s="48"/>
      <c r="AI19" s="48"/>
      <c r="AJ19" s="48"/>
      <c r="AK19" s="48"/>
      <c r="AL19" s="48"/>
      <c r="AM19" s="48"/>
    </row>
    <row r="20" spans="6:39" x14ac:dyDescent="0.2">
      <c r="F20" s="43" t="s">
        <v>60</v>
      </c>
      <c r="G20" s="43"/>
      <c r="H20" s="43"/>
      <c r="I20" s="43"/>
      <c r="J20" s="43"/>
      <c r="K20" s="43"/>
      <c r="L20" s="44">
        <f>K9</f>
        <v>0.32</v>
      </c>
      <c r="M20" s="44"/>
      <c r="N20" s="44"/>
      <c r="O20" s="44"/>
      <c r="P20" s="44"/>
      <c r="Q20" s="44"/>
      <c r="R20" s="44">
        <f>K10</f>
        <v>0.68</v>
      </c>
      <c r="S20" s="44"/>
      <c r="T20" s="44"/>
      <c r="U20" s="44"/>
      <c r="V20" s="44"/>
      <c r="W20" s="44"/>
      <c r="X20" s="45"/>
      <c r="Y20" s="46"/>
      <c r="Z20" s="46"/>
      <c r="AA20" s="46"/>
      <c r="AB20" s="46"/>
      <c r="AC20" s="46"/>
      <c r="AH20" s="105"/>
      <c r="AI20" s="105"/>
      <c r="AJ20" s="105"/>
      <c r="AK20" s="105"/>
      <c r="AL20" s="105"/>
      <c r="AM20" s="105"/>
    </row>
    <row r="21" spans="6:39" x14ac:dyDescent="0.2">
      <c r="F21" s="43" t="s">
        <v>61</v>
      </c>
      <c r="G21" s="43"/>
      <c r="H21" s="43"/>
      <c r="I21" s="43"/>
      <c r="J21" s="43"/>
      <c r="K21" s="43"/>
      <c r="L21" s="44">
        <f>O9</f>
        <v>0.36</v>
      </c>
      <c r="M21" s="44"/>
      <c r="N21" s="44"/>
      <c r="O21" s="44"/>
      <c r="P21" s="44"/>
      <c r="Q21" s="44"/>
      <c r="R21" s="44">
        <f>O10</f>
        <v>0.64</v>
      </c>
      <c r="S21" s="44"/>
      <c r="T21" s="44"/>
      <c r="U21" s="44"/>
      <c r="V21" s="44"/>
      <c r="W21" s="44"/>
      <c r="X21" s="45"/>
      <c r="Y21" s="46"/>
      <c r="Z21" s="46"/>
      <c r="AA21" s="46"/>
      <c r="AB21" s="46"/>
      <c r="AC21" s="46"/>
    </row>
    <row r="22" spans="6:39" x14ac:dyDescent="0.2">
      <c r="F22" s="43" t="s">
        <v>62</v>
      </c>
      <c r="G22" s="43"/>
      <c r="H22" s="43"/>
      <c r="I22" s="43"/>
      <c r="J22" s="43"/>
      <c r="K22" s="43"/>
      <c r="L22" s="44">
        <f>S9</f>
        <v>0.32</v>
      </c>
      <c r="M22" s="44"/>
      <c r="N22" s="44"/>
      <c r="O22" s="44"/>
      <c r="P22" s="44"/>
      <c r="Q22" s="44"/>
      <c r="R22" s="44">
        <f>S10</f>
        <v>0.68</v>
      </c>
      <c r="S22" s="44"/>
      <c r="T22" s="44"/>
      <c r="U22" s="44"/>
      <c r="V22" s="44"/>
      <c r="W22" s="44"/>
      <c r="X22" s="45"/>
      <c r="Y22" s="46"/>
      <c r="Z22" s="46"/>
      <c r="AA22" s="46"/>
      <c r="AB22" s="46"/>
      <c r="AC22" s="46"/>
    </row>
    <row r="23" spans="6:39" x14ac:dyDescent="0.2">
      <c r="F23" s="43" t="s">
        <v>63</v>
      </c>
      <c r="G23" s="43"/>
      <c r="H23" s="43"/>
      <c r="I23" s="43"/>
      <c r="J23" s="43"/>
      <c r="K23" s="43"/>
      <c r="L23" s="44">
        <f>W9</f>
        <v>0.38</v>
      </c>
      <c r="M23" s="44"/>
      <c r="N23" s="44"/>
      <c r="O23" s="44"/>
      <c r="P23" s="44"/>
      <c r="Q23" s="44"/>
      <c r="R23" s="44">
        <f>W10</f>
        <v>0.62</v>
      </c>
      <c r="S23" s="44"/>
      <c r="T23" s="44"/>
      <c r="U23" s="44"/>
      <c r="V23" s="44"/>
      <c r="W23" s="44"/>
      <c r="X23" s="45"/>
      <c r="Y23" s="46"/>
      <c r="Z23" s="46"/>
      <c r="AA23" s="46"/>
      <c r="AB23" s="46"/>
      <c r="AC23" s="46"/>
    </row>
    <row r="24" spans="6:39" x14ac:dyDescent="0.2">
      <c r="F24" s="43" t="s">
        <v>64</v>
      </c>
      <c r="G24" s="43"/>
      <c r="H24" s="43"/>
      <c r="I24" s="43"/>
      <c r="J24" s="43"/>
      <c r="K24" s="43"/>
      <c r="L24" s="44">
        <f>AA9</f>
        <v>0.56999999999999995</v>
      </c>
      <c r="M24" s="44"/>
      <c r="N24" s="44"/>
      <c r="O24" s="44"/>
      <c r="P24" s="44"/>
      <c r="Q24" s="44"/>
      <c r="R24" s="44">
        <f>AA10</f>
        <v>0.43</v>
      </c>
      <c r="S24" s="44"/>
      <c r="T24" s="44"/>
      <c r="U24" s="44"/>
      <c r="V24" s="44"/>
      <c r="W24" s="44"/>
      <c r="X24" s="45"/>
      <c r="Y24" s="46"/>
      <c r="Z24" s="46"/>
      <c r="AA24" s="46"/>
      <c r="AB24" s="46"/>
      <c r="AC24" s="46"/>
    </row>
    <row r="25" spans="6:39" x14ac:dyDescent="0.2">
      <c r="F25" s="99"/>
      <c r="G25" s="100"/>
      <c r="H25" s="100"/>
      <c r="I25" s="100"/>
      <c r="J25" s="100"/>
      <c r="K25" s="101"/>
      <c r="L25" s="44"/>
      <c r="M25" s="44"/>
      <c r="N25" s="44"/>
      <c r="O25" s="44"/>
      <c r="P25" s="44"/>
      <c r="Q25" s="44"/>
      <c r="R25" s="44"/>
      <c r="S25" s="44"/>
      <c r="T25" s="44"/>
      <c r="U25" s="44"/>
      <c r="V25" s="44"/>
      <c r="W25" s="44"/>
    </row>
    <row r="26" spans="6:39" x14ac:dyDescent="0.2">
      <c r="F26" s="102"/>
      <c r="G26" s="103"/>
      <c r="H26" s="103"/>
      <c r="I26" s="103"/>
      <c r="J26" s="103"/>
      <c r="K26" s="104"/>
      <c r="L26" s="44"/>
      <c r="M26" s="44"/>
      <c r="N26" s="44"/>
      <c r="O26" s="44"/>
      <c r="P26" s="44"/>
      <c r="Q26" s="44"/>
      <c r="R26" s="44"/>
      <c r="S26" s="44"/>
      <c r="T26" s="44"/>
      <c r="U26" s="44"/>
      <c r="V26" s="44"/>
      <c r="W26" s="44"/>
      <c r="X26" s="45"/>
      <c r="Y26" s="46"/>
      <c r="Z26" s="46"/>
      <c r="AA26" s="46"/>
      <c r="AB26" s="46"/>
      <c r="AC26" s="46"/>
    </row>
    <row r="27" spans="6:39" x14ac:dyDescent="0.2">
      <c r="X27" s="45"/>
      <c r="Y27" s="46"/>
      <c r="Z27" s="46"/>
      <c r="AA27" s="46"/>
      <c r="AB27" s="46"/>
      <c r="AC27" s="46"/>
    </row>
    <row r="28" spans="6:39" x14ac:dyDescent="0.2">
      <c r="X28" s="45"/>
      <c r="Y28" s="46"/>
      <c r="Z28" s="46"/>
      <c r="AA28" s="46"/>
      <c r="AB28" s="46"/>
      <c r="AC28" s="46"/>
    </row>
  </sheetData>
  <mergeCells count="90">
    <mergeCell ref="AH19:AM19"/>
    <mergeCell ref="AH20:AM20"/>
    <mergeCell ref="F22:K22"/>
    <mergeCell ref="L22:Q22"/>
    <mergeCell ref="R22:W22"/>
    <mergeCell ref="X22:AC22"/>
    <mergeCell ref="F19:K19"/>
    <mergeCell ref="L19:Q19"/>
    <mergeCell ref="X19:AC19"/>
    <mergeCell ref="F23:K23"/>
    <mergeCell ref="L23:Q23"/>
    <mergeCell ref="R23:W23"/>
    <mergeCell ref="X23:AC23"/>
    <mergeCell ref="F20:K20"/>
    <mergeCell ref="L20:Q20"/>
    <mergeCell ref="R20:W20"/>
    <mergeCell ref="X20:AC20"/>
    <mergeCell ref="F21:K21"/>
    <mergeCell ref="L21:Q21"/>
    <mergeCell ref="R21:W21"/>
    <mergeCell ref="X21:AC21"/>
    <mergeCell ref="X26:AC26"/>
    <mergeCell ref="F25:K25"/>
    <mergeCell ref="F26:K26"/>
    <mergeCell ref="L25:Q25"/>
    <mergeCell ref="R25:W25"/>
    <mergeCell ref="L26:Q26"/>
    <mergeCell ref="R26:W26"/>
    <mergeCell ref="X27:AC27"/>
    <mergeCell ref="X28:AC28"/>
    <mergeCell ref="AC11:AD11"/>
    <mergeCell ref="F24:K24"/>
    <mergeCell ref="L24:Q24"/>
    <mergeCell ref="F17:K17"/>
    <mergeCell ref="L17:Q17"/>
    <mergeCell ref="R17:W17"/>
    <mergeCell ref="X17:AC17"/>
    <mergeCell ref="F18:K18"/>
    <mergeCell ref="L18:Q18"/>
    <mergeCell ref="R18:W18"/>
    <mergeCell ref="X18:AC18"/>
    <mergeCell ref="R24:W24"/>
    <mergeCell ref="X24:AC24"/>
    <mergeCell ref="R19:W19"/>
    <mergeCell ref="AE11:AF11"/>
    <mergeCell ref="AH11:AI11"/>
    <mergeCell ref="AC10:AD10"/>
    <mergeCell ref="AE10:AF10"/>
    <mergeCell ref="W10:X10"/>
    <mergeCell ref="Y10:Z10"/>
    <mergeCell ref="AA10:AB10"/>
    <mergeCell ref="W11:X11"/>
    <mergeCell ref="Y11:Z11"/>
    <mergeCell ref="AA11:AB11"/>
    <mergeCell ref="C11:H11"/>
    <mergeCell ref="I11:J11"/>
    <mergeCell ref="K11:L11"/>
    <mergeCell ref="M11:N11"/>
    <mergeCell ref="O11:P11"/>
    <mergeCell ref="Q11:R11"/>
    <mergeCell ref="S11:T11"/>
    <mergeCell ref="U11:V11"/>
    <mergeCell ref="Q10:R10"/>
    <mergeCell ref="S10:T10"/>
    <mergeCell ref="U10:V10"/>
    <mergeCell ref="I10:J10"/>
    <mergeCell ref="C10:H10"/>
    <mergeCell ref="C8:H8"/>
    <mergeCell ref="I8:L8"/>
    <mergeCell ref="M8:P8"/>
    <mergeCell ref="C9:H9"/>
    <mergeCell ref="I9:J9"/>
    <mergeCell ref="K9:L9"/>
    <mergeCell ref="M9:N9"/>
    <mergeCell ref="O9:P9"/>
    <mergeCell ref="Y8:AB8"/>
    <mergeCell ref="AC8:AF8"/>
    <mergeCell ref="Y9:Z9"/>
    <mergeCell ref="U8:X8"/>
    <mergeCell ref="K10:L10"/>
    <mergeCell ref="M10:N10"/>
    <mergeCell ref="O10:P10"/>
    <mergeCell ref="Q9:R9"/>
    <mergeCell ref="S9:T9"/>
    <mergeCell ref="U9:V9"/>
    <mergeCell ref="Q8:T8"/>
    <mergeCell ref="W9:X9"/>
    <mergeCell ref="AE9:AF9"/>
    <mergeCell ref="AA9:AB9"/>
    <mergeCell ref="AC9:AD9"/>
  </mergeCells>
  <phoneticPr fontId="18"/>
  <pageMargins left="0.70866141732283472" right="0.35433070866141736" top="0.55118110236220474" bottom="0.55118110236220474" header="0.31496062992125984" footer="0.31496062992125984"/>
  <pageSetup paperSize="9" scale="79" fitToHeight="0" orientation="portrait" r:id="rId1"/>
  <headerFoot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O31"/>
  <sheetViews>
    <sheetView tabSelected="1" view="pageBreakPreview" zoomScale="85" zoomScaleNormal="100" zoomScaleSheetLayoutView="85" workbookViewId="0">
      <selection activeCell="X8" sqref="X8"/>
    </sheetView>
  </sheetViews>
  <sheetFormatPr defaultRowHeight="13.2" x14ac:dyDescent="0.2"/>
  <cols>
    <col min="1" max="2" width="3.6640625" customWidth="1"/>
    <col min="3" max="28" width="3.109375" customWidth="1"/>
    <col min="29" max="36" width="3.6640625" customWidth="1"/>
    <col min="37" max="37" width="0.88671875" customWidth="1"/>
    <col min="38" max="38" width="4.44140625" bestFit="1" customWidth="1"/>
    <col min="39" max="39" width="3.44140625" bestFit="1" customWidth="1"/>
    <col min="40" max="41" width="5.88671875" bestFit="1" customWidth="1"/>
    <col min="42" max="42" width="4.44140625" bestFit="1" customWidth="1"/>
    <col min="43" max="43" width="14" bestFit="1" customWidth="1"/>
  </cols>
  <sheetData>
    <row r="1" spans="1:41" x14ac:dyDescent="0.2">
      <c r="A1" t="s">
        <v>92</v>
      </c>
      <c r="AK1" s="2"/>
    </row>
    <row r="2" spans="1:41" x14ac:dyDescent="0.2">
      <c r="B2" t="s">
        <v>30</v>
      </c>
      <c r="AK2" s="2"/>
    </row>
    <row r="4" spans="1:41" x14ac:dyDescent="0.2">
      <c r="B4" s="38" t="s">
        <v>1</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row>
    <row r="5" spans="1:41" s="11" customFormat="1" ht="40.5" customHeight="1" x14ac:dyDescent="0.2">
      <c r="B5" s="36"/>
      <c r="C5" s="87" t="s">
        <v>292</v>
      </c>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1" x14ac:dyDescent="0.2">
      <c r="B6" s="38" t="s">
        <v>3</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row>
    <row r="7" spans="1:41" s="11" customFormat="1" x14ac:dyDescent="0.2">
      <c r="B7" s="36"/>
      <c r="C7" s="87" t="s">
        <v>95</v>
      </c>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9" spans="1:41" x14ac:dyDescent="0.2">
      <c r="C9" s="16"/>
      <c r="D9" s="16"/>
      <c r="E9" s="16"/>
      <c r="F9" s="16"/>
      <c r="G9" s="16"/>
      <c r="H9" s="16"/>
      <c r="I9" s="16"/>
      <c r="J9" s="16"/>
      <c r="K9" s="16"/>
      <c r="L9" s="16"/>
      <c r="M9" s="16"/>
      <c r="N9" s="16"/>
      <c r="O9" s="18"/>
      <c r="P9" s="18"/>
      <c r="Q9" s="18"/>
      <c r="R9" s="18"/>
      <c r="S9" s="18"/>
      <c r="T9" s="18"/>
      <c r="U9" s="16"/>
      <c r="V9" s="16"/>
      <c r="W9" s="18"/>
      <c r="X9" s="22"/>
      <c r="Y9" s="16"/>
      <c r="Z9" s="16"/>
      <c r="AA9" s="16"/>
      <c r="AB9" s="16"/>
      <c r="AC9" s="16"/>
      <c r="AD9" s="16"/>
      <c r="AE9" s="16"/>
      <c r="AF9" s="16"/>
      <c r="AG9" s="16"/>
      <c r="AH9" s="16"/>
      <c r="AI9" s="16"/>
      <c r="AJ9" s="24" t="s">
        <v>5</v>
      </c>
    </row>
    <row r="10" spans="1:41" ht="30" customHeight="1" thickBot="1" x14ac:dyDescent="0.25">
      <c r="C10" s="88"/>
      <c r="D10" s="89"/>
      <c r="E10" s="89"/>
      <c r="F10" s="89"/>
      <c r="G10" s="89"/>
      <c r="H10" s="89"/>
      <c r="I10" s="89"/>
      <c r="J10" s="89"/>
      <c r="K10" s="89"/>
      <c r="L10" s="90"/>
      <c r="M10" s="106" t="s">
        <v>104</v>
      </c>
      <c r="N10" s="106"/>
      <c r="O10" s="106"/>
      <c r="P10" s="106"/>
      <c r="Q10" s="106" t="s">
        <v>156</v>
      </c>
      <c r="R10" s="106"/>
      <c r="S10" s="106"/>
      <c r="T10" s="106"/>
      <c r="U10" s="106" t="s">
        <v>157</v>
      </c>
      <c r="V10" s="106"/>
      <c r="W10" s="106"/>
      <c r="X10" s="106"/>
      <c r="Y10" s="106" t="s">
        <v>158</v>
      </c>
      <c r="Z10" s="106"/>
      <c r="AA10" s="106"/>
      <c r="AB10" s="106"/>
      <c r="AC10" s="106" t="s">
        <v>159</v>
      </c>
      <c r="AD10" s="106"/>
      <c r="AE10" s="106"/>
      <c r="AF10" s="106"/>
      <c r="AG10" s="60" t="s">
        <v>160</v>
      </c>
      <c r="AH10" s="61"/>
      <c r="AI10" s="61"/>
      <c r="AJ10" s="62"/>
    </row>
    <row r="11" spans="1:41" ht="42" customHeight="1" thickTop="1" x14ac:dyDescent="0.2">
      <c r="C11" s="78" t="s">
        <v>19</v>
      </c>
      <c r="D11" s="79"/>
      <c r="E11" s="79"/>
      <c r="F11" s="79"/>
      <c r="G11" s="79"/>
      <c r="H11" s="79"/>
      <c r="I11" s="79"/>
      <c r="J11" s="79"/>
      <c r="K11" s="79"/>
      <c r="L11" s="80"/>
      <c r="M11" s="85">
        <v>18</v>
      </c>
      <c r="N11" s="85"/>
      <c r="O11" s="86">
        <f t="shared" ref="O11:O15" si="0">M11/32</f>
        <v>0.5625</v>
      </c>
      <c r="P11" s="86"/>
      <c r="Q11" s="85">
        <v>22</v>
      </c>
      <c r="R11" s="85"/>
      <c r="S11" s="86">
        <f t="shared" ref="S11:S15" si="1">Q11/36</f>
        <v>0.61111111111111116</v>
      </c>
      <c r="T11" s="86"/>
      <c r="U11" s="85">
        <v>22</v>
      </c>
      <c r="V11" s="85"/>
      <c r="W11" s="86">
        <f t="shared" ref="W11:W15" si="2">U11/32</f>
        <v>0.6875</v>
      </c>
      <c r="X11" s="86"/>
      <c r="Y11" s="85">
        <v>20</v>
      </c>
      <c r="Z11" s="85"/>
      <c r="AA11" s="86">
        <f t="shared" ref="AA11:AA15" si="3">Y11/38</f>
        <v>0.52631578947368418</v>
      </c>
      <c r="AB11" s="86"/>
      <c r="AC11" s="85">
        <v>35</v>
      </c>
      <c r="AD11" s="85"/>
      <c r="AE11" s="86">
        <f t="shared" ref="AE11:AE15" si="4">AC11/57</f>
        <v>0.61403508771929827</v>
      </c>
      <c r="AF11" s="86"/>
      <c r="AG11" s="84">
        <f t="shared" ref="AG11:AG12" si="5">M11+Q11+U11+Y11+AC11</f>
        <v>117</v>
      </c>
      <c r="AH11" s="85"/>
      <c r="AI11" s="86">
        <f t="shared" ref="AI11:AI15" si="6">AG11/195</f>
        <v>0.6</v>
      </c>
      <c r="AJ11" s="86"/>
      <c r="AO11" s="3"/>
    </row>
    <row r="12" spans="1:41" ht="48" customHeight="1" x14ac:dyDescent="0.2">
      <c r="C12" s="78" t="s">
        <v>18</v>
      </c>
      <c r="D12" s="79"/>
      <c r="E12" s="79"/>
      <c r="F12" s="79"/>
      <c r="G12" s="79"/>
      <c r="H12" s="79"/>
      <c r="I12" s="79"/>
      <c r="J12" s="79"/>
      <c r="K12" s="79"/>
      <c r="L12" s="80"/>
      <c r="M12" s="85">
        <v>8</v>
      </c>
      <c r="N12" s="85"/>
      <c r="O12" s="86">
        <f t="shared" si="0"/>
        <v>0.25</v>
      </c>
      <c r="P12" s="86"/>
      <c r="Q12" s="85">
        <v>12</v>
      </c>
      <c r="R12" s="85"/>
      <c r="S12" s="86">
        <f t="shared" si="1"/>
        <v>0.33333333333333331</v>
      </c>
      <c r="T12" s="86"/>
      <c r="U12" s="85">
        <v>6</v>
      </c>
      <c r="V12" s="85"/>
      <c r="W12" s="86">
        <f t="shared" si="2"/>
        <v>0.1875</v>
      </c>
      <c r="X12" s="86"/>
      <c r="Y12" s="85">
        <v>6</v>
      </c>
      <c r="Z12" s="85"/>
      <c r="AA12" s="86">
        <f t="shared" si="3"/>
        <v>0.15789473684210525</v>
      </c>
      <c r="AB12" s="86"/>
      <c r="AC12" s="85">
        <v>14</v>
      </c>
      <c r="AD12" s="85"/>
      <c r="AE12" s="86">
        <f t="shared" si="4"/>
        <v>0.24561403508771928</v>
      </c>
      <c r="AF12" s="86"/>
      <c r="AG12" s="84">
        <f t="shared" si="5"/>
        <v>46</v>
      </c>
      <c r="AH12" s="85"/>
      <c r="AI12" s="86">
        <f t="shared" si="6"/>
        <v>0.23589743589743589</v>
      </c>
      <c r="AJ12" s="86"/>
      <c r="AO12" s="3"/>
    </row>
    <row r="13" spans="1:41" ht="33.6" customHeight="1" x14ac:dyDescent="0.2">
      <c r="C13" s="78" t="s">
        <v>161</v>
      </c>
      <c r="D13" s="79"/>
      <c r="E13" s="79"/>
      <c r="F13" s="79"/>
      <c r="G13" s="79"/>
      <c r="H13" s="79"/>
      <c r="I13" s="79"/>
      <c r="J13" s="79"/>
      <c r="K13" s="79"/>
      <c r="L13" s="80"/>
      <c r="M13" s="85">
        <v>5</v>
      </c>
      <c r="N13" s="85"/>
      <c r="O13" s="86">
        <f t="shared" si="0"/>
        <v>0.15625</v>
      </c>
      <c r="P13" s="86"/>
      <c r="Q13" s="85">
        <v>13</v>
      </c>
      <c r="R13" s="85"/>
      <c r="S13" s="86">
        <f t="shared" si="1"/>
        <v>0.3611111111111111</v>
      </c>
      <c r="T13" s="86"/>
      <c r="U13" s="85">
        <v>6</v>
      </c>
      <c r="V13" s="85"/>
      <c r="W13" s="86">
        <f t="shared" si="2"/>
        <v>0.1875</v>
      </c>
      <c r="X13" s="86"/>
      <c r="Y13" s="85">
        <v>7</v>
      </c>
      <c r="Z13" s="85"/>
      <c r="AA13" s="86">
        <f t="shared" si="3"/>
        <v>0.18421052631578946</v>
      </c>
      <c r="AB13" s="86"/>
      <c r="AC13" s="85">
        <v>12</v>
      </c>
      <c r="AD13" s="85"/>
      <c r="AE13" s="86">
        <f t="shared" si="4"/>
        <v>0.21052631578947367</v>
      </c>
      <c r="AF13" s="86"/>
      <c r="AG13" s="84">
        <f>M13+Q13+U13+Y13+AC13</f>
        <v>43</v>
      </c>
      <c r="AH13" s="85"/>
      <c r="AI13" s="86">
        <f t="shared" si="6"/>
        <v>0.22051282051282051</v>
      </c>
      <c r="AJ13" s="86"/>
      <c r="AO13" s="3"/>
    </row>
    <row r="14" spans="1:41" ht="42" customHeight="1" x14ac:dyDescent="0.2">
      <c r="C14" s="78" t="s">
        <v>53</v>
      </c>
      <c r="D14" s="79"/>
      <c r="E14" s="79"/>
      <c r="F14" s="79"/>
      <c r="G14" s="79"/>
      <c r="H14" s="79"/>
      <c r="I14" s="79"/>
      <c r="J14" s="79"/>
      <c r="K14" s="79"/>
      <c r="L14" s="80"/>
      <c r="M14" s="85">
        <v>7</v>
      </c>
      <c r="N14" s="85"/>
      <c r="O14" s="86">
        <f t="shared" si="0"/>
        <v>0.21875</v>
      </c>
      <c r="P14" s="86"/>
      <c r="Q14" s="85">
        <v>9</v>
      </c>
      <c r="R14" s="85"/>
      <c r="S14" s="86">
        <f t="shared" si="1"/>
        <v>0.25</v>
      </c>
      <c r="T14" s="86"/>
      <c r="U14" s="85">
        <v>6</v>
      </c>
      <c r="V14" s="85"/>
      <c r="W14" s="86">
        <f t="shared" si="2"/>
        <v>0.1875</v>
      </c>
      <c r="X14" s="86"/>
      <c r="Y14" s="85">
        <v>5</v>
      </c>
      <c r="Z14" s="85"/>
      <c r="AA14" s="86">
        <f t="shared" si="3"/>
        <v>0.13157894736842105</v>
      </c>
      <c r="AB14" s="86"/>
      <c r="AC14" s="85">
        <v>11</v>
      </c>
      <c r="AD14" s="85"/>
      <c r="AE14" s="86">
        <f t="shared" si="4"/>
        <v>0.19298245614035087</v>
      </c>
      <c r="AF14" s="86"/>
      <c r="AG14" s="84">
        <f t="shared" ref="AG14:AG15" si="7">M14+Q14+U14+Y14+AC14</f>
        <v>38</v>
      </c>
      <c r="AH14" s="85"/>
      <c r="AI14" s="86">
        <f t="shared" si="6"/>
        <v>0.19487179487179487</v>
      </c>
      <c r="AJ14" s="86"/>
      <c r="AO14" s="3"/>
    </row>
    <row r="15" spans="1:41" ht="54.6" customHeight="1" x14ac:dyDescent="0.2">
      <c r="C15" s="78" t="s">
        <v>52</v>
      </c>
      <c r="D15" s="79"/>
      <c r="E15" s="79"/>
      <c r="F15" s="79"/>
      <c r="G15" s="79"/>
      <c r="H15" s="79"/>
      <c r="I15" s="79"/>
      <c r="J15" s="79"/>
      <c r="K15" s="79"/>
      <c r="L15" s="80"/>
      <c r="M15" s="85">
        <v>5</v>
      </c>
      <c r="N15" s="85"/>
      <c r="O15" s="86">
        <f t="shared" si="0"/>
        <v>0.15625</v>
      </c>
      <c r="P15" s="86"/>
      <c r="Q15" s="85">
        <v>4</v>
      </c>
      <c r="R15" s="85"/>
      <c r="S15" s="86">
        <f t="shared" si="1"/>
        <v>0.1111111111111111</v>
      </c>
      <c r="T15" s="86"/>
      <c r="U15" s="85">
        <v>2</v>
      </c>
      <c r="V15" s="85"/>
      <c r="W15" s="86">
        <f t="shared" si="2"/>
        <v>6.25E-2</v>
      </c>
      <c r="X15" s="86"/>
      <c r="Y15" s="85">
        <v>2</v>
      </c>
      <c r="Z15" s="85"/>
      <c r="AA15" s="86">
        <f t="shared" si="3"/>
        <v>5.2631578947368418E-2</v>
      </c>
      <c r="AB15" s="86"/>
      <c r="AC15" s="85">
        <v>7</v>
      </c>
      <c r="AD15" s="85"/>
      <c r="AE15" s="86">
        <f t="shared" si="4"/>
        <v>0.12280701754385964</v>
      </c>
      <c r="AF15" s="86"/>
      <c r="AG15" s="84">
        <f t="shared" si="7"/>
        <v>20</v>
      </c>
      <c r="AH15" s="85"/>
      <c r="AI15" s="86">
        <f t="shared" si="6"/>
        <v>0.10256410256410256</v>
      </c>
      <c r="AJ15" s="86"/>
      <c r="AO15" s="3"/>
    </row>
    <row r="16" spans="1:41" ht="27.9" customHeight="1" x14ac:dyDescent="0.2">
      <c r="C16" s="78" t="s">
        <v>67</v>
      </c>
      <c r="D16" s="79"/>
      <c r="E16" s="79"/>
      <c r="F16" s="79"/>
      <c r="G16" s="79"/>
      <c r="H16" s="79"/>
      <c r="I16" s="79"/>
      <c r="J16" s="79"/>
      <c r="K16" s="79"/>
      <c r="L16" s="80"/>
      <c r="M16" s="84">
        <v>0</v>
      </c>
      <c r="N16" s="85"/>
      <c r="O16" s="86">
        <f t="shared" ref="O16:O17" si="8">M16/32</f>
        <v>0</v>
      </c>
      <c r="P16" s="86"/>
      <c r="Q16" s="84">
        <v>0</v>
      </c>
      <c r="R16" s="85"/>
      <c r="S16" s="86">
        <f t="shared" ref="S16" si="9">Q16/36</f>
        <v>0</v>
      </c>
      <c r="T16" s="86"/>
      <c r="U16" s="84">
        <v>0</v>
      </c>
      <c r="V16" s="85"/>
      <c r="W16" s="86">
        <f t="shared" ref="W16" si="10">U16/32</f>
        <v>0</v>
      </c>
      <c r="X16" s="86"/>
      <c r="Y16" s="84">
        <v>0</v>
      </c>
      <c r="Z16" s="85"/>
      <c r="AA16" s="86">
        <f t="shared" ref="AA16" si="11">Y16/38</f>
        <v>0</v>
      </c>
      <c r="AB16" s="86"/>
      <c r="AC16" s="84">
        <v>0</v>
      </c>
      <c r="AD16" s="85"/>
      <c r="AE16" s="86">
        <f t="shared" ref="AE16" si="12">AC16/57</f>
        <v>0</v>
      </c>
      <c r="AF16" s="86"/>
      <c r="AG16" s="84">
        <f t="shared" ref="AG16:AG17" si="13">M16+Q16+U16+Y16+AC16</f>
        <v>0</v>
      </c>
      <c r="AH16" s="85"/>
      <c r="AI16" s="86">
        <f t="shared" ref="AI16" si="14">AG16/195</f>
        <v>0</v>
      </c>
      <c r="AJ16" s="86"/>
      <c r="AO16" s="3"/>
    </row>
    <row r="17" spans="3:41" ht="27.9" customHeight="1" x14ac:dyDescent="0.2">
      <c r="C17" s="78" t="s">
        <v>26</v>
      </c>
      <c r="D17" s="79"/>
      <c r="E17" s="79"/>
      <c r="F17" s="79"/>
      <c r="G17" s="79"/>
      <c r="H17" s="79"/>
      <c r="I17" s="79"/>
      <c r="J17" s="79"/>
      <c r="K17" s="79"/>
      <c r="L17" s="80"/>
      <c r="M17" s="85">
        <v>6</v>
      </c>
      <c r="N17" s="85"/>
      <c r="O17" s="86">
        <f t="shared" si="8"/>
        <v>0.1875</v>
      </c>
      <c r="P17" s="86"/>
      <c r="Q17" s="85">
        <v>6</v>
      </c>
      <c r="R17" s="85"/>
      <c r="S17" s="86">
        <f t="shared" ref="S17" si="15">Q17/36</f>
        <v>0.16666666666666666</v>
      </c>
      <c r="T17" s="86"/>
      <c r="U17" s="85">
        <v>3</v>
      </c>
      <c r="V17" s="85"/>
      <c r="W17" s="86">
        <f t="shared" ref="W17" si="16">U17/32</f>
        <v>9.375E-2</v>
      </c>
      <c r="X17" s="86"/>
      <c r="Y17" s="85">
        <v>13</v>
      </c>
      <c r="Z17" s="85"/>
      <c r="AA17" s="86">
        <f t="shared" ref="AA17" si="17">Y17/38</f>
        <v>0.34210526315789475</v>
      </c>
      <c r="AB17" s="86"/>
      <c r="AC17" s="85">
        <v>16</v>
      </c>
      <c r="AD17" s="85"/>
      <c r="AE17" s="86">
        <f t="shared" ref="AE17" si="18">AC17/57</f>
        <v>0.2807017543859649</v>
      </c>
      <c r="AF17" s="86"/>
      <c r="AG17" s="84">
        <f t="shared" si="13"/>
        <v>44</v>
      </c>
      <c r="AH17" s="85"/>
      <c r="AI17" s="86">
        <f t="shared" ref="AI17" si="19">AG17/195</f>
        <v>0.22564102564102564</v>
      </c>
      <c r="AJ17" s="86"/>
      <c r="AO17" s="3"/>
    </row>
    <row r="19" spans="3:41" x14ac:dyDescent="0.2">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row>
    <row r="20" spans="3:41" ht="58.5" customHeight="1" x14ac:dyDescent="0.2">
      <c r="C20" s="7"/>
      <c r="D20" s="7"/>
      <c r="E20" s="7"/>
      <c r="F20" s="7"/>
      <c r="G20" s="7"/>
      <c r="H20" s="7"/>
      <c r="I20" s="7"/>
      <c r="J20" s="7"/>
      <c r="K20" s="7"/>
      <c r="L20" s="7"/>
      <c r="M20" s="5"/>
      <c r="N20" s="5"/>
      <c r="O20" s="5"/>
      <c r="P20" s="5"/>
      <c r="Q20" s="5"/>
      <c r="R20" s="5"/>
      <c r="S20" s="5"/>
      <c r="T20" s="5"/>
      <c r="U20" s="5"/>
      <c r="V20" s="5"/>
      <c r="W20" s="5"/>
      <c r="X20" s="5"/>
      <c r="Y20" s="5"/>
      <c r="Z20" s="5"/>
      <c r="AA20" s="5"/>
      <c r="AB20" s="5"/>
      <c r="AC20" s="5"/>
      <c r="AD20" s="5"/>
      <c r="AE20" s="5"/>
      <c r="AF20" s="5"/>
    </row>
    <row r="21" spans="3:41" ht="58.5" customHeight="1" x14ac:dyDescent="0.2">
      <c r="Q21" t="s">
        <v>6</v>
      </c>
    </row>
    <row r="22" spans="3:41" ht="58.5" customHeight="1" thickBot="1" x14ac:dyDescent="0.25">
      <c r="C22" s="43"/>
      <c r="D22" s="43"/>
      <c r="E22" s="43"/>
      <c r="F22" s="43"/>
      <c r="G22" s="43"/>
      <c r="H22" s="43"/>
      <c r="I22" s="43"/>
      <c r="J22" s="43"/>
      <c r="K22" s="43"/>
      <c r="L22" s="69"/>
      <c r="M22" s="106" t="s">
        <v>162</v>
      </c>
      <c r="N22" s="106"/>
      <c r="O22" s="106"/>
      <c r="P22" s="106"/>
      <c r="Q22" s="106" t="s">
        <v>163</v>
      </c>
      <c r="R22" s="106"/>
      <c r="S22" s="106"/>
      <c r="T22" s="106"/>
      <c r="U22" s="106" t="s">
        <v>96</v>
      </c>
      <c r="V22" s="106"/>
      <c r="W22" s="106"/>
      <c r="X22" s="106"/>
      <c r="Y22" s="106" t="s">
        <v>164</v>
      </c>
      <c r="Z22" s="106"/>
      <c r="AA22" s="106"/>
      <c r="AB22" s="106"/>
      <c r="AC22" s="106" t="s">
        <v>165</v>
      </c>
      <c r="AD22" s="106"/>
      <c r="AE22" s="106"/>
      <c r="AF22" s="106"/>
      <c r="AG22" s="60" t="s">
        <v>166</v>
      </c>
      <c r="AH22" s="61"/>
      <c r="AI22" s="61"/>
      <c r="AJ22" s="62"/>
    </row>
    <row r="23" spans="3:41" ht="58.5" customHeight="1" thickTop="1" x14ac:dyDescent="0.2">
      <c r="C23" s="78" t="s">
        <v>19</v>
      </c>
      <c r="D23" s="79"/>
      <c r="E23" s="79"/>
      <c r="F23" s="79"/>
      <c r="G23" s="79"/>
      <c r="H23" s="79"/>
      <c r="I23" s="79"/>
      <c r="J23" s="79"/>
      <c r="K23" s="79"/>
      <c r="L23" s="80"/>
      <c r="M23" s="77">
        <f t="shared" ref="M23:M29" si="20">O11</f>
        <v>0.5625</v>
      </c>
      <c r="N23" s="77"/>
      <c r="O23" s="77"/>
      <c r="P23" s="77"/>
      <c r="Q23" s="77">
        <f t="shared" ref="Q23:Q29" si="21">S11</f>
        <v>0.61111111111111116</v>
      </c>
      <c r="R23" s="77"/>
      <c r="S23" s="77"/>
      <c r="T23" s="77"/>
      <c r="U23" s="77">
        <f t="shared" ref="U23:U29" si="22">W11</f>
        <v>0.6875</v>
      </c>
      <c r="V23" s="77"/>
      <c r="W23" s="77"/>
      <c r="X23" s="77"/>
      <c r="Y23" s="77">
        <f t="shared" ref="Y23:Y29" si="23">AA11</f>
        <v>0.52631578947368418</v>
      </c>
      <c r="Z23" s="77"/>
      <c r="AA23" s="77"/>
      <c r="AB23" s="77"/>
      <c r="AC23" s="77">
        <f t="shared" ref="AC23:AC29" si="24">AE11</f>
        <v>0.61403508771929827</v>
      </c>
      <c r="AD23" s="77"/>
      <c r="AE23" s="77"/>
      <c r="AF23" s="77"/>
      <c r="AG23" s="77">
        <f t="shared" ref="AG23:AG29" si="25">AI11</f>
        <v>0.6</v>
      </c>
      <c r="AH23" s="77"/>
      <c r="AI23" s="77"/>
      <c r="AJ23" s="77"/>
    </row>
    <row r="24" spans="3:41" ht="58.5" customHeight="1" x14ac:dyDescent="0.2">
      <c r="C24" s="78" t="s">
        <v>18</v>
      </c>
      <c r="D24" s="79"/>
      <c r="E24" s="79"/>
      <c r="F24" s="79"/>
      <c r="G24" s="79"/>
      <c r="H24" s="79"/>
      <c r="I24" s="79"/>
      <c r="J24" s="79"/>
      <c r="K24" s="79"/>
      <c r="L24" s="80"/>
      <c r="M24" s="77">
        <f t="shared" si="20"/>
        <v>0.25</v>
      </c>
      <c r="N24" s="77"/>
      <c r="O24" s="77"/>
      <c r="P24" s="77"/>
      <c r="Q24" s="77">
        <f t="shared" si="21"/>
        <v>0.33333333333333331</v>
      </c>
      <c r="R24" s="77"/>
      <c r="S24" s="77"/>
      <c r="T24" s="77"/>
      <c r="U24" s="77">
        <f t="shared" si="22"/>
        <v>0.1875</v>
      </c>
      <c r="V24" s="77"/>
      <c r="W24" s="77"/>
      <c r="X24" s="77"/>
      <c r="Y24" s="77">
        <f t="shared" si="23"/>
        <v>0.15789473684210525</v>
      </c>
      <c r="Z24" s="77"/>
      <c r="AA24" s="77"/>
      <c r="AB24" s="77"/>
      <c r="AC24" s="77">
        <f t="shared" si="24"/>
        <v>0.24561403508771928</v>
      </c>
      <c r="AD24" s="77"/>
      <c r="AE24" s="77"/>
      <c r="AF24" s="77"/>
      <c r="AG24" s="77">
        <f t="shared" si="25"/>
        <v>0.23589743589743589</v>
      </c>
      <c r="AH24" s="77"/>
      <c r="AI24" s="77"/>
      <c r="AJ24" s="77"/>
    </row>
    <row r="25" spans="3:41" ht="58.5" customHeight="1" x14ac:dyDescent="0.2">
      <c r="C25" s="78" t="s">
        <v>161</v>
      </c>
      <c r="D25" s="79"/>
      <c r="E25" s="79"/>
      <c r="F25" s="79"/>
      <c r="G25" s="79"/>
      <c r="H25" s="79"/>
      <c r="I25" s="79"/>
      <c r="J25" s="79"/>
      <c r="K25" s="79"/>
      <c r="L25" s="80"/>
      <c r="M25" s="77">
        <f t="shared" si="20"/>
        <v>0.15625</v>
      </c>
      <c r="N25" s="77"/>
      <c r="O25" s="77"/>
      <c r="P25" s="77"/>
      <c r="Q25" s="77">
        <f t="shared" si="21"/>
        <v>0.3611111111111111</v>
      </c>
      <c r="R25" s="77"/>
      <c r="S25" s="77"/>
      <c r="T25" s="77"/>
      <c r="U25" s="77">
        <f t="shared" si="22"/>
        <v>0.1875</v>
      </c>
      <c r="V25" s="77"/>
      <c r="W25" s="77"/>
      <c r="X25" s="77"/>
      <c r="Y25" s="77">
        <f t="shared" si="23"/>
        <v>0.18421052631578946</v>
      </c>
      <c r="Z25" s="77"/>
      <c r="AA25" s="77"/>
      <c r="AB25" s="77"/>
      <c r="AC25" s="77">
        <f t="shared" si="24"/>
        <v>0.21052631578947367</v>
      </c>
      <c r="AD25" s="77"/>
      <c r="AE25" s="77"/>
      <c r="AF25" s="77"/>
      <c r="AG25" s="77">
        <f t="shared" si="25"/>
        <v>0.22051282051282051</v>
      </c>
      <c r="AH25" s="77"/>
      <c r="AI25" s="77"/>
      <c r="AJ25" s="77"/>
    </row>
    <row r="26" spans="3:41" ht="58.5" customHeight="1" x14ac:dyDescent="0.2">
      <c r="C26" s="78" t="s">
        <v>53</v>
      </c>
      <c r="D26" s="79"/>
      <c r="E26" s="79"/>
      <c r="F26" s="79"/>
      <c r="G26" s="79"/>
      <c r="H26" s="79"/>
      <c r="I26" s="79"/>
      <c r="J26" s="79"/>
      <c r="K26" s="79"/>
      <c r="L26" s="80"/>
      <c r="M26" s="77">
        <f t="shared" si="20"/>
        <v>0.21875</v>
      </c>
      <c r="N26" s="77"/>
      <c r="O26" s="77"/>
      <c r="P26" s="77"/>
      <c r="Q26" s="77">
        <f t="shared" si="21"/>
        <v>0.25</v>
      </c>
      <c r="R26" s="77"/>
      <c r="S26" s="77"/>
      <c r="T26" s="77"/>
      <c r="U26" s="77">
        <f t="shared" si="22"/>
        <v>0.1875</v>
      </c>
      <c r="V26" s="77"/>
      <c r="W26" s="77"/>
      <c r="X26" s="77"/>
      <c r="Y26" s="77">
        <f t="shared" si="23"/>
        <v>0.13157894736842105</v>
      </c>
      <c r="Z26" s="77"/>
      <c r="AA26" s="77"/>
      <c r="AB26" s="77"/>
      <c r="AC26" s="77">
        <f t="shared" si="24"/>
        <v>0.19298245614035087</v>
      </c>
      <c r="AD26" s="77"/>
      <c r="AE26" s="77"/>
      <c r="AF26" s="77"/>
      <c r="AG26" s="77">
        <f t="shared" si="25"/>
        <v>0.19487179487179487</v>
      </c>
      <c r="AH26" s="77"/>
      <c r="AI26" s="77"/>
      <c r="AJ26" s="77"/>
    </row>
    <row r="27" spans="3:41" ht="58.5" customHeight="1" x14ac:dyDescent="0.2">
      <c r="C27" s="78" t="s">
        <v>52</v>
      </c>
      <c r="D27" s="79"/>
      <c r="E27" s="79"/>
      <c r="F27" s="79"/>
      <c r="G27" s="79"/>
      <c r="H27" s="79"/>
      <c r="I27" s="79"/>
      <c r="J27" s="79"/>
      <c r="K27" s="79"/>
      <c r="L27" s="80"/>
      <c r="M27" s="77">
        <f t="shared" si="20"/>
        <v>0.15625</v>
      </c>
      <c r="N27" s="77"/>
      <c r="O27" s="77"/>
      <c r="P27" s="77"/>
      <c r="Q27" s="77">
        <f t="shared" si="21"/>
        <v>0.1111111111111111</v>
      </c>
      <c r="R27" s="77"/>
      <c r="S27" s="77"/>
      <c r="T27" s="77"/>
      <c r="U27" s="77">
        <f t="shared" si="22"/>
        <v>6.25E-2</v>
      </c>
      <c r="V27" s="77"/>
      <c r="W27" s="77"/>
      <c r="X27" s="77"/>
      <c r="Y27" s="77">
        <f t="shared" si="23"/>
        <v>5.2631578947368418E-2</v>
      </c>
      <c r="Z27" s="77"/>
      <c r="AA27" s="77"/>
      <c r="AB27" s="77"/>
      <c r="AC27" s="77">
        <f t="shared" si="24"/>
        <v>0.12280701754385964</v>
      </c>
      <c r="AD27" s="77"/>
      <c r="AE27" s="77"/>
      <c r="AF27" s="77"/>
      <c r="AG27" s="77">
        <f t="shared" si="25"/>
        <v>0.10256410256410256</v>
      </c>
      <c r="AH27" s="77"/>
      <c r="AI27" s="77"/>
      <c r="AJ27" s="77"/>
    </row>
    <row r="28" spans="3:41" ht="58.5" customHeight="1" x14ac:dyDescent="0.2">
      <c r="C28" s="78" t="s">
        <v>67</v>
      </c>
      <c r="D28" s="79"/>
      <c r="E28" s="79"/>
      <c r="F28" s="79"/>
      <c r="G28" s="79"/>
      <c r="H28" s="79"/>
      <c r="I28" s="79"/>
      <c r="J28" s="79"/>
      <c r="K28" s="79"/>
      <c r="L28" s="80"/>
      <c r="M28" s="77">
        <f t="shared" si="20"/>
        <v>0</v>
      </c>
      <c r="N28" s="77"/>
      <c r="O28" s="77"/>
      <c r="P28" s="77"/>
      <c r="Q28" s="77">
        <f t="shared" si="21"/>
        <v>0</v>
      </c>
      <c r="R28" s="77"/>
      <c r="S28" s="77"/>
      <c r="T28" s="77"/>
      <c r="U28" s="77">
        <f t="shared" si="22"/>
        <v>0</v>
      </c>
      <c r="V28" s="77"/>
      <c r="W28" s="77"/>
      <c r="X28" s="77"/>
      <c r="Y28" s="77">
        <f t="shared" si="23"/>
        <v>0</v>
      </c>
      <c r="Z28" s="77"/>
      <c r="AA28" s="77"/>
      <c r="AB28" s="77"/>
      <c r="AC28" s="77">
        <f t="shared" si="24"/>
        <v>0</v>
      </c>
      <c r="AD28" s="77"/>
      <c r="AE28" s="77"/>
      <c r="AF28" s="77"/>
      <c r="AG28" s="77">
        <f t="shared" si="25"/>
        <v>0</v>
      </c>
      <c r="AH28" s="77"/>
      <c r="AI28" s="77"/>
      <c r="AJ28" s="77"/>
    </row>
    <row r="29" spans="3:41" ht="58.5" customHeight="1" x14ac:dyDescent="0.2">
      <c r="C29" s="78" t="s">
        <v>26</v>
      </c>
      <c r="D29" s="79"/>
      <c r="E29" s="79"/>
      <c r="F29" s="79"/>
      <c r="G29" s="79"/>
      <c r="H29" s="79"/>
      <c r="I29" s="79"/>
      <c r="J29" s="79"/>
      <c r="K29" s="79"/>
      <c r="L29" s="80"/>
      <c r="M29" s="77">
        <f t="shared" si="20"/>
        <v>0.1875</v>
      </c>
      <c r="N29" s="77"/>
      <c r="O29" s="77"/>
      <c r="P29" s="77"/>
      <c r="Q29" s="77">
        <f t="shared" si="21"/>
        <v>0.16666666666666666</v>
      </c>
      <c r="R29" s="77"/>
      <c r="S29" s="77"/>
      <c r="T29" s="77"/>
      <c r="U29" s="77">
        <f t="shared" si="22"/>
        <v>9.375E-2</v>
      </c>
      <c r="V29" s="77"/>
      <c r="W29" s="77"/>
      <c r="X29" s="77"/>
      <c r="Y29" s="77">
        <f t="shared" si="23"/>
        <v>0.34210526315789475</v>
      </c>
      <c r="Z29" s="77"/>
      <c r="AA29" s="77"/>
      <c r="AB29" s="77"/>
      <c r="AC29" s="77">
        <f t="shared" si="24"/>
        <v>0.2807017543859649</v>
      </c>
      <c r="AD29" s="77"/>
      <c r="AE29" s="77"/>
      <c r="AF29" s="77"/>
      <c r="AG29" s="77">
        <f t="shared" si="25"/>
        <v>0.22564102564102564</v>
      </c>
      <c r="AH29" s="77"/>
      <c r="AI29" s="77"/>
      <c r="AJ29" s="77"/>
    </row>
    <row r="30" spans="3:41" ht="58.5" customHeight="1" x14ac:dyDescent="0.2">
      <c r="C30" s="7"/>
      <c r="D30" s="7"/>
      <c r="E30" s="7"/>
      <c r="F30" s="7"/>
      <c r="G30" s="7"/>
      <c r="H30" s="7"/>
      <c r="I30" s="7"/>
      <c r="J30" s="7"/>
      <c r="K30" s="7"/>
      <c r="L30" s="7"/>
      <c r="M30" s="5"/>
      <c r="N30" s="5"/>
      <c r="O30" s="5"/>
      <c r="P30" s="5"/>
      <c r="Q30" s="5"/>
      <c r="R30" s="5"/>
      <c r="S30" s="5"/>
      <c r="T30" s="5"/>
      <c r="U30" s="5"/>
      <c r="V30" s="5"/>
      <c r="W30" s="5"/>
      <c r="X30" s="5"/>
      <c r="Y30" s="5"/>
      <c r="Z30" s="5"/>
      <c r="AA30" s="5"/>
      <c r="AB30" s="5"/>
      <c r="AC30" s="5"/>
      <c r="AD30" s="5"/>
      <c r="AE30" s="5"/>
      <c r="AF30" s="5"/>
      <c r="AG30" s="5"/>
      <c r="AH30" s="5"/>
      <c r="AI30" s="5"/>
      <c r="AJ30" s="5"/>
    </row>
    <row r="31" spans="3:41" ht="27" customHeight="1" x14ac:dyDescent="0.2">
      <c r="C31" s="7"/>
      <c r="D31" s="7"/>
      <c r="E31" s="7"/>
      <c r="F31" s="7"/>
      <c r="G31" s="7"/>
      <c r="H31" s="7"/>
      <c r="I31" s="7"/>
      <c r="J31" s="7"/>
      <c r="K31" s="7"/>
      <c r="L31" s="7"/>
      <c r="M31" s="5"/>
      <c r="N31" s="5"/>
      <c r="O31" s="5"/>
      <c r="P31" s="5"/>
      <c r="Q31" s="5"/>
      <c r="R31" s="5"/>
      <c r="S31" s="5"/>
      <c r="T31" s="5"/>
      <c r="U31" s="5"/>
      <c r="V31" s="5"/>
      <c r="W31" s="5"/>
      <c r="X31" s="5"/>
      <c r="Y31" s="5"/>
      <c r="Z31" s="5"/>
      <c r="AA31" s="5"/>
      <c r="AB31" s="5"/>
      <c r="AC31" s="5"/>
      <c r="AD31" s="5"/>
      <c r="AE31" s="5"/>
      <c r="AF31" s="5"/>
      <c r="AG31" s="5"/>
      <c r="AH31" s="5"/>
      <c r="AI31" s="5"/>
      <c r="AJ31" s="5"/>
    </row>
  </sheetData>
  <mergeCells count="156">
    <mergeCell ref="C29:L29"/>
    <mergeCell ref="M29:P29"/>
    <mergeCell ref="Q29:T29"/>
    <mergeCell ref="U29:X29"/>
    <mergeCell ref="Y29:AB29"/>
    <mergeCell ref="AC29:AF29"/>
    <mergeCell ref="AG29:AJ29"/>
    <mergeCell ref="C28:L28"/>
    <mergeCell ref="M28:P28"/>
    <mergeCell ref="Q28:T28"/>
    <mergeCell ref="U28:X28"/>
    <mergeCell ref="Y28:AB28"/>
    <mergeCell ref="AC28:AF28"/>
    <mergeCell ref="AG28:AJ28"/>
    <mergeCell ref="AC26:AF26"/>
    <mergeCell ref="AG24:AJ24"/>
    <mergeCell ref="C27:L27"/>
    <mergeCell ref="M27:P27"/>
    <mergeCell ref="Q27:T27"/>
    <mergeCell ref="U27:X27"/>
    <mergeCell ref="Y27:AB27"/>
    <mergeCell ref="AC27:AF27"/>
    <mergeCell ref="AG27:AJ27"/>
    <mergeCell ref="C24:L24"/>
    <mergeCell ref="M24:P24"/>
    <mergeCell ref="Q24:T24"/>
    <mergeCell ref="U24:X24"/>
    <mergeCell ref="Y24:AB24"/>
    <mergeCell ref="AC24:AF24"/>
    <mergeCell ref="AG26:AJ26"/>
    <mergeCell ref="Y25:AB25"/>
    <mergeCell ref="AC25:AF25"/>
    <mergeCell ref="AG25:AJ25"/>
    <mergeCell ref="C26:L26"/>
    <mergeCell ref="M26:P26"/>
    <mergeCell ref="Q26:T26"/>
    <mergeCell ref="U26:X26"/>
    <mergeCell ref="Y26:AB26"/>
    <mergeCell ref="U15:V15"/>
    <mergeCell ref="W15:X15"/>
    <mergeCell ref="Y15:Z15"/>
    <mergeCell ref="Q16:R16"/>
    <mergeCell ref="S16:T16"/>
    <mergeCell ref="C15:L15"/>
    <mergeCell ref="M15:N15"/>
    <mergeCell ref="O15:P15"/>
    <mergeCell ref="Q15:R15"/>
    <mergeCell ref="S15:T15"/>
    <mergeCell ref="AG17:AH17"/>
    <mergeCell ref="AI17:AJ17"/>
    <mergeCell ref="C16:L16"/>
    <mergeCell ref="M16:N16"/>
    <mergeCell ref="O16:P16"/>
    <mergeCell ref="AG22:AJ22"/>
    <mergeCell ref="C25:L25"/>
    <mergeCell ref="M25:P25"/>
    <mergeCell ref="Q25:T25"/>
    <mergeCell ref="U25:X25"/>
    <mergeCell ref="AG23:AJ23"/>
    <mergeCell ref="AC22:AF22"/>
    <mergeCell ref="AC23:AF23"/>
    <mergeCell ref="C22:L22"/>
    <mergeCell ref="M22:P22"/>
    <mergeCell ref="Q22:T22"/>
    <mergeCell ref="U22:X22"/>
    <mergeCell ref="Y22:AB22"/>
    <mergeCell ref="C23:L23"/>
    <mergeCell ref="M23:P23"/>
    <mergeCell ref="Q23:T23"/>
    <mergeCell ref="U23:X23"/>
    <mergeCell ref="Y23:AB23"/>
    <mergeCell ref="AA15:AB15"/>
    <mergeCell ref="AC15:AD15"/>
    <mergeCell ref="AE15:AF15"/>
    <mergeCell ref="AG15:AH15"/>
    <mergeCell ref="AI15:AJ15"/>
    <mergeCell ref="AG16:AH16"/>
    <mergeCell ref="AI16:AJ16"/>
    <mergeCell ref="C17:L17"/>
    <mergeCell ref="M17:N17"/>
    <mergeCell ref="O17:P17"/>
    <mergeCell ref="Q17:R17"/>
    <mergeCell ref="S17:T17"/>
    <mergeCell ref="U17:V17"/>
    <mergeCell ref="W17:X17"/>
    <mergeCell ref="Y17:Z17"/>
    <mergeCell ref="U16:V16"/>
    <mergeCell ref="W16:X16"/>
    <mergeCell ref="Y16:Z16"/>
    <mergeCell ref="AA16:AB16"/>
    <mergeCell ref="AC16:AD16"/>
    <mergeCell ref="AE16:AF16"/>
    <mergeCell ref="AA17:AB17"/>
    <mergeCell ref="AC17:AD17"/>
    <mergeCell ref="AE17:AF17"/>
    <mergeCell ref="C14:L14"/>
    <mergeCell ref="M14:N14"/>
    <mergeCell ref="O14:P14"/>
    <mergeCell ref="Q14:R14"/>
    <mergeCell ref="S14:T14"/>
    <mergeCell ref="AG14:AH14"/>
    <mergeCell ref="AI14:AJ14"/>
    <mergeCell ref="C11:L11"/>
    <mergeCell ref="M11:N11"/>
    <mergeCell ref="O11:P11"/>
    <mergeCell ref="Q11:R11"/>
    <mergeCell ref="S11:T11"/>
    <mergeCell ref="U11:V11"/>
    <mergeCell ref="W11:X11"/>
    <mergeCell ref="Y11:Z11"/>
    <mergeCell ref="U14:V14"/>
    <mergeCell ref="W14:X14"/>
    <mergeCell ref="Y14:Z14"/>
    <mergeCell ref="AA14:AB14"/>
    <mergeCell ref="AC14:AD14"/>
    <mergeCell ref="AE14:AF14"/>
    <mergeCell ref="AA11:AB11"/>
    <mergeCell ref="AC11:AD11"/>
    <mergeCell ref="AE11:AF11"/>
    <mergeCell ref="C12:L12"/>
    <mergeCell ref="M12:N12"/>
    <mergeCell ref="O12:P12"/>
    <mergeCell ref="Q12:R12"/>
    <mergeCell ref="S12:T12"/>
    <mergeCell ref="AG12:AH12"/>
    <mergeCell ref="AI12:AJ12"/>
    <mergeCell ref="AA12:AB12"/>
    <mergeCell ref="AC12:AD12"/>
    <mergeCell ref="AE12:AF12"/>
    <mergeCell ref="AC13:AD13"/>
    <mergeCell ref="AE13:AF13"/>
    <mergeCell ref="AG13:AH13"/>
    <mergeCell ref="AI13:AJ13"/>
    <mergeCell ref="U12:V12"/>
    <mergeCell ref="W12:X12"/>
    <mergeCell ref="Y12:Z12"/>
    <mergeCell ref="AG11:AH11"/>
    <mergeCell ref="AI11:AJ11"/>
    <mergeCell ref="C13:L13"/>
    <mergeCell ref="M13:N13"/>
    <mergeCell ref="O13:P13"/>
    <mergeCell ref="Q13:R13"/>
    <mergeCell ref="S13:T13"/>
    <mergeCell ref="U13:V13"/>
    <mergeCell ref="W13:X13"/>
    <mergeCell ref="Y13:Z13"/>
    <mergeCell ref="AA13:AB13"/>
    <mergeCell ref="C5:AJ5"/>
    <mergeCell ref="C7:AJ7"/>
    <mergeCell ref="C10:L10"/>
    <mergeCell ref="M10:P10"/>
    <mergeCell ref="Q10:T10"/>
    <mergeCell ref="U10:X10"/>
    <mergeCell ref="Y10:AB10"/>
    <mergeCell ref="AC10:AF10"/>
    <mergeCell ref="AG10:AJ10"/>
  </mergeCells>
  <phoneticPr fontId="18"/>
  <pageMargins left="0.70866141732283472" right="0.35433070866141736" top="0.55118110236220474" bottom="0.55118110236220474" header="0.31496062992125984" footer="0.31496062992125984"/>
  <pageSetup paperSize="9" scale="70" orientation="portrait" r:id="rId1"/>
  <headerFoot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O66"/>
  <sheetViews>
    <sheetView tabSelected="1" view="pageBreakPreview" zoomScale="85" zoomScaleNormal="100" zoomScaleSheetLayoutView="85" workbookViewId="0">
      <selection activeCell="X8" sqref="X8"/>
    </sheetView>
  </sheetViews>
  <sheetFormatPr defaultRowHeight="13.2" x14ac:dyDescent="0.2"/>
  <cols>
    <col min="1" max="2" width="3.6640625" customWidth="1"/>
    <col min="3" max="28" width="3.109375" customWidth="1"/>
    <col min="29" max="36" width="3.6640625" customWidth="1"/>
    <col min="37" max="37" width="0.88671875" customWidth="1"/>
    <col min="38" max="38" width="4.44140625" bestFit="1" customWidth="1"/>
    <col min="39" max="41" width="5.88671875" bestFit="1" customWidth="1"/>
    <col min="42" max="42" width="4.44140625" bestFit="1" customWidth="1"/>
    <col min="43" max="43" width="14" bestFit="1" customWidth="1"/>
  </cols>
  <sheetData>
    <row r="1" spans="1:41" x14ac:dyDescent="0.2">
      <c r="A1" t="s">
        <v>93</v>
      </c>
      <c r="AK1" s="2"/>
    </row>
    <row r="2" spans="1:41" x14ac:dyDescent="0.2">
      <c r="B2" t="s">
        <v>31</v>
      </c>
      <c r="AK2" s="2"/>
    </row>
    <row r="4" spans="1:41" x14ac:dyDescent="0.2">
      <c r="B4" s="38" t="s">
        <v>1</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row>
    <row r="5" spans="1:41" s="11" customFormat="1" ht="27.75" customHeight="1" x14ac:dyDescent="0.2">
      <c r="B5" s="36"/>
      <c r="C5" s="87" t="s">
        <v>293</v>
      </c>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1" x14ac:dyDescent="0.2">
      <c r="B6" s="38" t="s">
        <v>3</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row>
    <row r="7" spans="1:41" s="11" customFormat="1" x14ac:dyDescent="0.2">
      <c r="B7" s="36"/>
      <c r="C7" s="87" t="s">
        <v>294</v>
      </c>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1" x14ac:dyDescent="0.2">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row>
    <row r="9" spans="1:41" x14ac:dyDescent="0.2">
      <c r="C9" s="16"/>
      <c r="D9" s="16"/>
      <c r="E9" s="16"/>
      <c r="F9" s="16"/>
      <c r="G9" s="16"/>
      <c r="H9" s="16"/>
      <c r="I9" s="16"/>
      <c r="J9" s="16"/>
      <c r="K9" s="16"/>
      <c r="L9" s="16"/>
      <c r="M9" s="16"/>
      <c r="N9" s="16"/>
      <c r="O9" s="18"/>
      <c r="P9" s="18"/>
      <c r="Q9" s="18"/>
      <c r="R9" s="18"/>
      <c r="S9" s="18"/>
      <c r="T9" s="18"/>
      <c r="U9" s="16"/>
      <c r="V9" s="16"/>
      <c r="W9" s="18"/>
      <c r="X9" s="22"/>
      <c r="Y9" s="16"/>
      <c r="Z9" s="16"/>
      <c r="AA9" s="16"/>
      <c r="AB9" s="16"/>
      <c r="AC9" s="16"/>
      <c r="AD9" s="16"/>
      <c r="AE9" s="16"/>
      <c r="AF9" s="16"/>
      <c r="AG9" s="16"/>
      <c r="AH9" s="16"/>
      <c r="AI9" s="16"/>
      <c r="AJ9" s="24" t="s">
        <v>5</v>
      </c>
    </row>
    <row r="10" spans="1:41" ht="30" customHeight="1" thickBot="1" x14ac:dyDescent="0.25">
      <c r="C10" s="108"/>
      <c r="D10" s="109"/>
      <c r="E10" s="109"/>
      <c r="F10" s="109"/>
      <c r="G10" s="109"/>
      <c r="H10" s="109"/>
      <c r="I10" s="109"/>
      <c r="J10" s="109"/>
      <c r="K10" s="109"/>
      <c r="L10" s="110"/>
      <c r="M10" s="106" t="s">
        <v>104</v>
      </c>
      <c r="N10" s="106"/>
      <c r="O10" s="106"/>
      <c r="P10" s="106"/>
      <c r="Q10" s="106" t="s">
        <v>156</v>
      </c>
      <c r="R10" s="106"/>
      <c r="S10" s="106"/>
      <c r="T10" s="106"/>
      <c r="U10" s="106" t="s">
        <v>157</v>
      </c>
      <c r="V10" s="106"/>
      <c r="W10" s="106"/>
      <c r="X10" s="106"/>
      <c r="Y10" s="106" t="s">
        <v>158</v>
      </c>
      <c r="Z10" s="106"/>
      <c r="AA10" s="106"/>
      <c r="AB10" s="106"/>
      <c r="AC10" s="106" t="s">
        <v>159</v>
      </c>
      <c r="AD10" s="106"/>
      <c r="AE10" s="106"/>
      <c r="AF10" s="106"/>
      <c r="AG10" s="106" t="s">
        <v>160</v>
      </c>
      <c r="AH10" s="106"/>
      <c r="AI10" s="106"/>
      <c r="AJ10" s="106"/>
    </row>
    <row r="11" spans="1:41" ht="27" customHeight="1" thickTop="1" x14ac:dyDescent="0.2">
      <c r="C11" s="78" t="s">
        <v>20</v>
      </c>
      <c r="D11" s="79"/>
      <c r="E11" s="79"/>
      <c r="F11" s="79"/>
      <c r="G11" s="79"/>
      <c r="H11" s="79"/>
      <c r="I11" s="79"/>
      <c r="J11" s="79"/>
      <c r="K11" s="79"/>
      <c r="L11" s="80"/>
      <c r="M11" s="85">
        <v>4</v>
      </c>
      <c r="N11" s="85"/>
      <c r="O11" s="86">
        <f t="shared" ref="O11:O12" si="0">M11/32</f>
        <v>0.125</v>
      </c>
      <c r="P11" s="86"/>
      <c r="Q11" s="85">
        <v>10</v>
      </c>
      <c r="R11" s="85"/>
      <c r="S11" s="86">
        <f t="shared" ref="S11:S24" si="1">Q11/36</f>
        <v>0.27777777777777779</v>
      </c>
      <c r="T11" s="86"/>
      <c r="U11" s="85">
        <v>9</v>
      </c>
      <c r="V11" s="85"/>
      <c r="W11" s="86">
        <f t="shared" ref="W11:W24" si="2">U11/32</f>
        <v>0.28125</v>
      </c>
      <c r="X11" s="86"/>
      <c r="Y11" s="85">
        <v>19</v>
      </c>
      <c r="Z11" s="85"/>
      <c r="AA11" s="86">
        <f t="shared" ref="AA11:AA24" si="3">Y11/38</f>
        <v>0.5</v>
      </c>
      <c r="AB11" s="86"/>
      <c r="AC11" s="85">
        <v>35</v>
      </c>
      <c r="AD11" s="85"/>
      <c r="AE11" s="86">
        <f t="shared" ref="AE11:AE24" si="4">AC11/57</f>
        <v>0.61403508771929827</v>
      </c>
      <c r="AF11" s="86"/>
      <c r="AG11" s="85">
        <f>M11+Q11+U11+Y11+AC11</f>
        <v>77</v>
      </c>
      <c r="AH11" s="85"/>
      <c r="AI11" s="86">
        <f t="shared" ref="AI11:AI24" si="5">AG11/195</f>
        <v>0.39487179487179486</v>
      </c>
      <c r="AJ11" s="86"/>
      <c r="AO11" s="3"/>
    </row>
    <row r="12" spans="1:41" ht="40.200000000000003" customHeight="1" x14ac:dyDescent="0.2">
      <c r="C12" s="78" t="s">
        <v>46</v>
      </c>
      <c r="D12" s="79"/>
      <c r="E12" s="79"/>
      <c r="F12" s="79"/>
      <c r="G12" s="79"/>
      <c r="H12" s="79"/>
      <c r="I12" s="79"/>
      <c r="J12" s="79"/>
      <c r="K12" s="79"/>
      <c r="L12" s="80"/>
      <c r="M12" s="85">
        <v>8</v>
      </c>
      <c r="N12" s="85"/>
      <c r="O12" s="86">
        <f t="shared" si="0"/>
        <v>0.25</v>
      </c>
      <c r="P12" s="86"/>
      <c r="Q12" s="85">
        <v>19</v>
      </c>
      <c r="R12" s="85"/>
      <c r="S12" s="86">
        <f t="shared" si="1"/>
        <v>0.52777777777777779</v>
      </c>
      <c r="T12" s="86"/>
      <c r="U12" s="85">
        <v>4</v>
      </c>
      <c r="V12" s="85"/>
      <c r="W12" s="86">
        <f t="shared" si="2"/>
        <v>0.125</v>
      </c>
      <c r="X12" s="86"/>
      <c r="Y12" s="85">
        <v>11</v>
      </c>
      <c r="Z12" s="85"/>
      <c r="AA12" s="86">
        <f t="shared" si="3"/>
        <v>0.28947368421052633</v>
      </c>
      <c r="AB12" s="86"/>
      <c r="AC12" s="85">
        <v>16</v>
      </c>
      <c r="AD12" s="85"/>
      <c r="AE12" s="86">
        <f t="shared" si="4"/>
        <v>0.2807017543859649</v>
      </c>
      <c r="AF12" s="86"/>
      <c r="AG12" s="85">
        <f t="shared" ref="AG12" si="6">M12+Q12+U12+Y12+AC12</f>
        <v>58</v>
      </c>
      <c r="AH12" s="85"/>
      <c r="AI12" s="86">
        <f>AG12/195</f>
        <v>0.29743589743589743</v>
      </c>
      <c r="AJ12" s="86"/>
      <c r="AO12" s="3"/>
    </row>
    <row r="13" spans="1:41" ht="27" customHeight="1" x14ac:dyDescent="0.2">
      <c r="C13" s="78" t="s">
        <v>45</v>
      </c>
      <c r="D13" s="79"/>
      <c r="E13" s="79"/>
      <c r="F13" s="79"/>
      <c r="G13" s="79"/>
      <c r="H13" s="79"/>
      <c r="I13" s="79"/>
      <c r="J13" s="79"/>
      <c r="K13" s="79"/>
      <c r="L13" s="80"/>
      <c r="M13" s="85">
        <v>10</v>
      </c>
      <c r="N13" s="85"/>
      <c r="O13" s="86">
        <f>M13/32</f>
        <v>0.3125</v>
      </c>
      <c r="P13" s="86"/>
      <c r="Q13" s="85">
        <v>8</v>
      </c>
      <c r="R13" s="85"/>
      <c r="S13" s="86">
        <f t="shared" si="1"/>
        <v>0.22222222222222221</v>
      </c>
      <c r="T13" s="86"/>
      <c r="U13" s="85">
        <v>5</v>
      </c>
      <c r="V13" s="85"/>
      <c r="W13" s="86">
        <f t="shared" si="2"/>
        <v>0.15625</v>
      </c>
      <c r="X13" s="86"/>
      <c r="Y13" s="85">
        <v>7</v>
      </c>
      <c r="Z13" s="85"/>
      <c r="AA13" s="86">
        <f t="shared" si="3"/>
        <v>0.18421052631578946</v>
      </c>
      <c r="AB13" s="86"/>
      <c r="AC13" s="85">
        <v>9</v>
      </c>
      <c r="AD13" s="85"/>
      <c r="AE13" s="86">
        <f t="shared" si="4"/>
        <v>0.15789473684210525</v>
      </c>
      <c r="AF13" s="86"/>
      <c r="AG13" s="85">
        <f>M13+Q13+U13+Y13+AC13</f>
        <v>39</v>
      </c>
      <c r="AH13" s="85"/>
      <c r="AI13" s="86">
        <f t="shared" si="5"/>
        <v>0.2</v>
      </c>
      <c r="AJ13" s="86"/>
      <c r="AO13" s="3"/>
    </row>
    <row r="14" spans="1:41" ht="27" customHeight="1" x14ac:dyDescent="0.2">
      <c r="C14" s="78" t="s">
        <v>47</v>
      </c>
      <c r="D14" s="79"/>
      <c r="E14" s="79"/>
      <c r="F14" s="79"/>
      <c r="G14" s="79"/>
      <c r="H14" s="79"/>
      <c r="I14" s="79"/>
      <c r="J14" s="79"/>
      <c r="K14" s="79"/>
      <c r="L14" s="80"/>
      <c r="M14" s="85">
        <v>5</v>
      </c>
      <c r="N14" s="85"/>
      <c r="O14" s="86">
        <f t="shared" ref="O14" si="7">M14/32</f>
        <v>0.15625</v>
      </c>
      <c r="P14" s="86"/>
      <c r="Q14" s="85">
        <v>6</v>
      </c>
      <c r="R14" s="85"/>
      <c r="S14" s="86">
        <f t="shared" si="1"/>
        <v>0.16666666666666666</v>
      </c>
      <c r="T14" s="86"/>
      <c r="U14" s="85">
        <v>6</v>
      </c>
      <c r="V14" s="85"/>
      <c r="W14" s="86">
        <f t="shared" si="2"/>
        <v>0.1875</v>
      </c>
      <c r="X14" s="86"/>
      <c r="Y14" s="85">
        <v>3</v>
      </c>
      <c r="Z14" s="85"/>
      <c r="AA14" s="86">
        <f t="shared" si="3"/>
        <v>7.8947368421052627E-2</v>
      </c>
      <c r="AB14" s="86"/>
      <c r="AC14" s="85">
        <v>2</v>
      </c>
      <c r="AD14" s="85"/>
      <c r="AE14" s="86">
        <f t="shared" si="4"/>
        <v>3.5087719298245612E-2</v>
      </c>
      <c r="AF14" s="86"/>
      <c r="AG14" s="85">
        <f t="shared" ref="AG14" si="8">M14+Q14+U14+Y14+AC14</f>
        <v>22</v>
      </c>
      <c r="AH14" s="85"/>
      <c r="AI14" s="86">
        <f t="shared" si="5"/>
        <v>0.11282051282051282</v>
      </c>
      <c r="AJ14" s="86"/>
      <c r="AO14" s="3"/>
    </row>
    <row r="15" spans="1:41" ht="27" customHeight="1" x14ac:dyDescent="0.2">
      <c r="C15" s="78" t="s">
        <v>168</v>
      </c>
      <c r="D15" s="79"/>
      <c r="E15" s="79"/>
      <c r="F15" s="79"/>
      <c r="G15" s="79"/>
      <c r="H15" s="79"/>
      <c r="I15" s="79"/>
      <c r="J15" s="79"/>
      <c r="K15" s="79"/>
      <c r="L15" s="80"/>
      <c r="M15" s="85">
        <v>3</v>
      </c>
      <c r="N15" s="85"/>
      <c r="O15" s="86">
        <f>M15/32</f>
        <v>9.375E-2</v>
      </c>
      <c r="P15" s="86"/>
      <c r="Q15" s="85">
        <v>2</v>
      </c>
      <c r="R15" s="85"/>
      <c r="S15" s="86">
        <f t="shared" si="1"/>
        <v>5.5555555555555552E-2</v>
      </c>
      <c r="T15" s="86"/>
      <c r="U15" s="85">
        <v>0</v>
      </c>
      <c r="V15" s="85"/>
      <c r="W15" s="86">
        <f t="shared" si="2"/>
        <v>0</v>
      </c>
      <c r="X15" s="86"/>
      <c r="Y15" s="85">
        <v>2</v>
      </c>
      <c r="Z15" s="85"/>
      <c r="AA15" s="86">
        <f t="shared" si="3"/>
        <v>5.2631578947368418E-2</v>
      </c>
      <c r="AB15" s="86"/>
      <c r="AC15" s="85">
        <v>8</v>
      </c>
      <c r="AD15" s="85"/>
      <c r="AE15" s="86">
        <f t="shared" si="4"/>
        <v>0.14035087719298245</v>
      </c>
      <c r="AF15" s="86"/>
      <c r="AG15" s="85">
        <f>M15+Q15+U15+Y15+AC15</f>
        <v>15</v>
      </c>
      <c r="AH15" s="85"/>
      <c r="AI15" s="86">
        <f t="shared" si="5"/>
        <v>7.6923076923076927E-2</v>
      </c>
      <c r="AJ15" s="86"/>
      <c r="AO15" s="3"/>
    </row>
    <row r="16" spans="1:41" ht="27" customHeight="1" x14ac:dyDescent="0.2">
      <c r="C16" s="78" t="s">
        <v>170</v>
      </c>
      <c r="D16" s="79"/>
      <c r="E16" s="79"/>
      <c r="F16" s="79"/>
      <c r="G16" s="79"/>
      <c r="H16" s="79"/>
      <c r="I16" s="79"/>
      <c r="J16" s="79"/>
      <c r="K16" s="79"/>
      <c r="L16" s="80"/>
      <c r="M16" s="85">
        <v>3</v>
      </c>
      <c r="N16" s="85"/>
      <c r="O16" s="86">
        <f t="shared" ref="O16" si="9">M16/32</f>
        <v>9.375E-2</v>
      </c>
      <c r="P16" s="86"/>
      <c r="Q16" s="85">
        <v>0</v>
      </c>
      <c r="R16" s="85"/>
      <c r="S16" s="86">
        <f t="shared" si="1"/>
        <v>0</v>
      </c>
      <c r="T16" s="86"/>
      <c r="U16" s="85">
        <v>2</v>
      </c>
      <c r="V16" s="85"/>
      <c r="W16" s="86">
        <f t="shared" si="2"/>
        <v>6.25E-2</v>
      </c>
      <c r="X16" s="86"/>
      <c r="Y16" s="85">
        <v>2</v>
      </c>
      <c r="Z16" s="85"/>
      <c r="AA16" s="86">
        <f t="shared" si="3"/>
        <v>5.2631578947368418E-2</v>
      </c>
      <c r="AB16" s="86"/>
      <c r="AC16" s="85">
        <v>7</v>
      </c>
      <c r="AD16" s="85"/>
      <c r="AE16" s="86">
        <f t="shared" si="4"/>
        <v>0.12280701754385964</v>
      </c>
      <c r="AF16" s="86"/>
      <c r="AG16" s="85">
        <f>M16+Q16+U16+Y16+AC16</f>
        <v>14</v>
      </c>
      <c r="AH16" s="85"/>
      <c r="AI16" s="86">
        <f t="shared" si="5"/>
        <v>7.179487179487179E-2</v>
      </c>
      <c r="AJ16" s="86"/>
      <c r="AO16" s="3"/>
    </row>
    <row r="17" spans="3:41" ht="27" customHeight="1" x14ac:dyDescent="0.2">
      <c r="C17" s="78" t="s">
        <v>75</v>
      </c>
      <c r="D17" s="79"/>
      <c r="E17" s="79"/>
      <c r="F17" s="79"/>
      <c r="G17" s="79"/>
      <c r="H17" s="79"/>
      <c r="I17" s="79"/>
      <c r="J17" s="79"/>
      <c r="K17" s="79"/>
      <c r="L17" s="80"/>
      <c r="M17" s="85">
        <v>7</v>
      </c>
      <c r="N17" s="85"/>
      <c r="O17" s="86">
        <f>M17/32</f>
        <v>0.21875</v>
      </c>
      <c r="P17" s="86"/>
      <c r="Q17" s="85">
        <v>3</v>
      </c>
      <c r="R17" s="85"/>
      <c r="S17" s="86">
        <f t="shared" si="1"/>
        <v>8.3333333333333329E-2</v>
      </c>
      <c r="T17" s="86"/>
      <c r="U17" s="85">
        <v>0</v>
      </c>
      <c r="V17" s="85"/>
      <c r="W17" s="86">
        <f t="shared" si="2"/>
        <v>0</v>
      </c>
      <c r="X17" s="86"/>
      <c r="Y17" s="85">
        <v>1</v>
      </c>
      <c r="Z17" s="85"/>
      <c r="AA17" s="86">
        <f t="shared" si="3"/>
        <v>2.6315789473684209E-2</v>
      </c>
      <c r="AB17" s="86"/>
      <c r="AC17" s="85">
        <v>1</v>
      </c>
      <c r="AD17" s="85"/>
      <c r="AE17" s="86">
        <f t="shared" si="4"/>
        <v>1.7543859649122806E-2</v>
      </c>
      <c r="AF17" s="86"/>
      <c r="AG17" s="85">
        <f>M17+Q17+U17+Y17+AC17</f>
        <v>12</v>
      </c>
      <c r="AH17" s="85"/>
      <c r="AI17" s="86">
        <f t="shared" si="5"/>
        <v>6.1538461538461542E-2</v>
      </c>
      <c r="AJ17" s="86"/>
      <c r="AO17" s="3"/>
    </row>
    <row r="18" spans="3:41" ht="27" customHeight="1" x14ac:dyDescent="0.2">
      <c r="C18" s="78" t="s">
        <v>172</v>
      </c>
      <c r="D18" s="79"/>
      <c r="E18" s="79"/>
      <c r="F18" s="79"/>
      <c r="G18" s="79"/>
      <c r="H18" s="79"/>
      <c r="I18" s="79"/>
      <c r="J18" s="79"/>
      <c r="K18" s="79"/>
      <c r="L18" s="80"/>
      <c r="M18" s="85">
        <v>2</v>
      </c>
      <c r="N18" s="85"/>
      <c r="O18" s="86">
        <f t="shared" ref="O18" si="10">M18/32</f>
        <v>6.25E-2</v>
      </c>
      <c r="P18" s="86"/>
      <c r="Q18" s="85">
        <v>2</v>
      </c>
      <c r="R18" s="85"/>
      <c r="S18" s="86">
        <f t="shared" si="1"/>
        <v>5.5555555555555552E-2</v>
      </c>
      <c r="T18" s="86"/>
      <c r="U18" s="85">
        <v>0</v>
      </c>
      <c r="V18" s="85"/>
      <c r="W18" s="86">
        <f t="shared" si="2"/>
        <v>0</v>
      </c>
      <c r="X18" s="86"/>
      <c r="Y18" s="85">
        <v>1</v>
      </c>
      <c r="Z18" s="85"/>
      <c r="AA18" s="86">
        <f t="shared" si="3"/>
        <v>2.6315789473684209E-2</v>
      </c>
      <c r="AB18" s="86"/>
      <c r="AC18" s="85">
        <v>3</v>
      </c>
      <c r="AD18" s="85"/>
      <c r="AE18" s="86">
        <f t="shared" si="4"/>
        <v>5.2631578947368418E-2</v>
      </c>
      <c r="AF18" s="86"/>
      <c r="AG18" s="85">
        <f t="shared" ref="AG18" si="11">M18+Q18+U18+Y18+AC18</f>
        <v>8</v>
      </c>
      <c r="AH18" s="85"/>
      <c r="AI18" s="86">
        <f t="shared" si="5"/>
        <v>4.1025641025641026E-2</v>
      </c>
      <c r="AJ18" s="86"/>
      <c r="AO18" s="3"/>
    </row>
    <row r="19" spans="3:41" ht="27" customHeight="1" x14ac:dyDescent="0.2">
      <c r="C19" s="78" t="s">
        <v>57</v>
      </c>
      <c r="D19" s="79"/>
      <c r="E19" s="79"/>
      <c r="F19" s="79"/>
      <c r="G19" s="79"/>
      <c r="H19" s="79"/>
      <c r="I19" s="79"/>
      <c r="J19" s="79"/>
      <c r="K19" s="79"/>
      <c r="L19" s="80"/>
      <c r="M19" s="85">
        <v>1</v>
      </c>
      <c r="N19" s="85"/>
      <c r="O19" s="86">
        <f>M19/32</f>
        <v>3.125E-2</v>
      </c>
      <c r="P19" s="86"/>
      <c r="Q19" s="85">
        <v>1</v>
      </c>
      <c r="R19" s="85"/>
      <c r="S19" s="86">
        <f t="shared" si="1"/>
        <v>2.7777777777777776E-2</v>
      </c>
      <c r="T19" s="86"/>
      <c r="U19" s="85">
        <v>1</v>
      </c>
      <c r="V19" s="85"/>
      <c r="W19" s="86">
        <f t="shared" si="2"/>
        <v>3.125E-2</v>
      </c>
      <c r="X19" s="86"/>
      <c r="Y19" s="85">
        <v>1</v>
      </c>
      <c r="Z19" s="85"/>
      <c r="AA19" s="86">
        <f t="shared" si="3"/>
        <v>2.6315789473684209E-2</v>
      </c>
      <c r="AB19" s="86"/>
      <c r="AC19" s="85">
        <v>1</v>
      </c>
      <c r="AD19" s="85"/>
      <c r="AE19" s="86">
        <f t="shared" si="4"/>
        <v>1.7543859649122806E-2</v>
      </c>
      <c r="AF19" s="86"/>
      <c r="AG19" s="85">
        <f>M19+Q19+U19+Y19+AC19</f>
        <v>5</v>
      </c>
      <c r="AH19" s="85"/>
      <c r="AI19" s="86">
        <f t="shared" si="5"/>
        <v>2.564102564102564E-2</v>
      </c>
      <c r="AJ19" s="86"/>
      <c r="AO19" s="3"/>
    </row>
    <row r="20" spans="3:41" ht="27" customHeight="1" x14ac:dyDescent="0.2">
      <c r="C20" s="78" t="s">
        <v>55</v>
      </c>
      <c r="D20" s="79"/>
      <c r="E20" s="79"/>
      <c r="F20" s="79"/>
      <c r="G20" s="79"/>
      <c r="H20" s="79"/>
      <c r="I20" s="79"/>
      <c r="J20" s="79"/>
      <c r="K20" s="79"/>
      <c r="L20" s="80"/>
      <c r="M20" s="85">
        <v>3</v>
      </c>
      <c r="N20" s="85"/>
      <c r="O20" s="86">
        <f t="shared" ref="O20:O21" si="12">M20/32</f>
        <v>9.375E-2</v>
      </c>
      <c r="P20" s="86"/>
      <c r="Q20" s="85">
        <v>0</v>
      </c>
      <c r="R20" s="85"/>
      <c r="S20" s="86">
        <f t="shared" si="1"/>
        <v>0</v>
      </c>
      <c r="T20" s="86"/>
      <c r="U20" s="85">
        <v>1</v>
      </c>
      <c r="V20" s="85"/>
      <c r="W20" s="86">
        <f t="shared" si="2"/>
        <v>3.125E-2</v>
      </c>
      <c r="X20" s="86"/>
      <c r="Y20" s="85">
        <v>1</v>
      </c>
      <c r="Z20" s="85"/>
      <c r="AA20" s="86">
        <f t="shared" si="3"/>
        <v>2.6315789473684209E-2</v>
      </c>
      <c r="AB20" s="86"/>
      <c r="AC20" s="85">
        <v>0</v>
      </c>
      <c r="AD20" s="85"/>
      <c r="AE20" s="86">
        <f t="shared" si="4"/>
        <v>0</v>
      </c>
      <c r="AF20" s="86"/>
      <c r="AG20" s="85">
        <f t="shared" ref="AG20:AG21" si="13">M20+Q20+U20+Y20+AC20</f>
        <v>5</v>
      </c>
      <c r="AH20" s="85"/>
      <c r="AI20" s="86">
        <f t="shared" si="5"/>
        <v>2.564102564102564E-2</v>
      </c>
      <c r="AJ20" s="86"/>
      <c r="AO20" s="3"/>
    </row>
    <row r="21" spans="3:41" ht="27" customHeight="1" x14ac:dyDescent="0.2">
      <c r="C21" s="78" t="s">
        <v>76</v>
      </c>
      <c r="D21" s="79"/>
      <c r="E21" s="79"/>
      <c r="F21" s="79"/>
      <c r="G21" s="79"/>
      <c r="H21" s="79"/>
      <c r="I21" s="79"/>
      <c r="J21" s="79"/>
      <c r="K21" s="79"/>
      <c r="L21" s="80"/>
      <c r="M21" s="85">
        <v>1</v>
      </c>
      <c r="N21" s="85"/>
      <c r="O21" s="86">
        <f t="shared" si="12"/>
        <v>3.125E-2</v>
      </c>
      <c r="P21" s="86"/>
      <c r="Q21" s="85">
        <v>1</v>
      </c>
      <c r="R21" s="85"/>
      <c r="S21" s="86">
        <f t="shared" si="1"/>
        <v>2.7777777777777776E-2</v>
      </c>
      <c r="T21" s="86"/>
      <c r="U21" s="85">
        <v>1</v>
      </c>
      <c r="V21" s="85"/>
      <c r="W21" s="86">
        <f t="shared" si="2"/>
        <v>3.125E-2</v>
      </c>
      <c r="X21" s="86"/>
      <c r="Y21" s="85">
        <v>1</v>
      </c>
      <c r="Z21" s="85"/>
      <c r="AA21" s="86">
        <f t="shared" si="3"/>
        <v>2.6315789473684209E-2</v>
      </c>
      <c r="AB21" s="86"/>
      <c r="AC21" s="85">
        <v>0</v>
      </c>
      <c r="AD21" s="85"/>
      <c r="AE21" s="86">
        <f t="shared" si="4"/>
        <v>0</v>
      </c>
      <c r="AF21" s="86"/>
      <c r="AG21" s="85">
        <f t="shared" si="13"/>
        <v>4</v>
      </c>
      <c r="AH21" s="85"/>
      <c r="AI21" s="86">
        <f t="shared" si="5"/>
        <v>2.0512820512820513E-2</v>
      </c>
      <c r="AJ21" s="86"/>
      <c r="AO21" s="3"/>
    </row>
    <row r="22" spans="3:41" ht="39.6" customHeight="1" x14ac:dyDescent="0.2">
      <c r="C22" s="78" t="s">
        <v>174</v>
      </c>
      <c r="D22" s="79"/>
      <c r="E22" s="79"/>
      <c r="F22" s="79"/>
      <c r="G22" s="79"/>
      <c r="H22" s="79"/>
      <c r="I22" s="79"/>
      <c r="J22" s="79"/>
      <c r="K22" s="79"/>
      <c r="L22" s="80"/>
      <c r="M22" s="85">
        <v>0</v>
      </c>
      <c r="N22" s="85"/>
      <c r="O22" s="86">
        <f>M22/32</f>
        <v>0</v>
      </c>
      <c r="P22" s="86"/>
      <c r="Q22" s="85">
        <v>1</v>
      </c>
      <c r="R22" s="85"/>
      <c r="S22" s="86">
        <f t="shared" si="1"/>
        <v>2.7777777777777776E-2</v>
      </c>
      <c r="T22" s="86"/>
      <c r="U22" s="85">
        <v>1</v>
      </c>
      <c r="V22" s="85"/>
      <c r="W22" s="86">
        <f t="shared" si="2"/>
        <v>3.125E-2</v>
      </c>
      <c r="X22" s="86"/>
      <c r="Y22" s="85">
        <v>1</v>
      </c>
      <c r="Z22" s="85"/>
      <c r="AA22" s="86">
        <f t="shared" si="3"/>
        <v>2.6315789473684209E-2</v>
      </c>
      <c r="AB22" s="86"/>
      <c r="AC22" s="85">
        <v>1</v>
      </c>
      <c r="AD22" s="85"/>
      <c r="AE22" s="86">
        <f t="shared" si="4"/>
        <v>1.7543859649122806E-2</v>
      </c>
      <c r="AF22" s="86"/>
      <c r="AG22" s="85">
        <f>M22+Q22+U22+Y22+AC22</f>
        <v>4</v>
      </c>
      <c r="AH22" s="85"/>
      <c r="AI22" s="86">
        <f t="shared" si="5"/>
        <v>2.0512820512820513E-2</v>
      </c>
      <c r="AJ22" s="86"/>
      <c r="AO22" s="3"/>
    </row>
    <row r="23" spans="3:41" ht="27" customHeight="1" x14ac:dyDescent="0.2">
      <c r="C23" s="78" t="s">
        <v>67</v>
      </c>
      <c r="D23" s="79"/>
      <c r="E23" s="79"/>
      <c r="F23" s="79"/>
      <c r="G23" s="79"/>
      <c r="H23" s="79"/>
      <c r="I23" s="79"/>
      <c r="J23" s="79"/>
      <c r="K23" s="79"/>
      <c r="L23" s="80"/>
      <c r="M23" s="85">
        <v>0</v>
      </c>
      <c r="N23" s="85"/>
      <c r="O23" s="86">
        <f t="shared" ref="O23:O24" si="14">M23/32</f>
        <v>0</v>
      </c>
      <c r="P23" s="86"/>
      <c r="Q23" s="85">
        <v>1</v>
      </c>
      <c r="R23" s="85"/>
      <c r="S23" s="86">
        <f t="shared" si="1"/>
        <v>2.7777777777777776E-2</v>
      </c>
      <c r="T23" s="86"/>
      <c r="U23" s="85">
        <v>2</v>
      </c>
      <c r="V23" s="85"/>
      <c r="W23" s="86">
        <f t="shared" si="2"/>
        <v>6.25E-2</v>
      </c>
      <c r="X23" s="86"/>
      <c r="Y23" s="85">
        <v>0</v>
      </c>
      <c r="Z23" s="85"/>
      <c r="AA23" s="86">
        <f t="shared" si="3"/>
        <v>0</v>
      </c>
      <c r="AB23" s="86"/>
      <c r="AC23" s="85">
        <v>1</v>
      </c>
      <c r="AD23" s="85"/>
      <c r="AE23" s="86">
        <f t="shared" si="4"/>
        <v>1.7543859649122806E-2</v>
      </c>
      <c r="AF23" s="86"/>
      <c r="AG23" s="85">
        <f t="shared" ref="AG23:AG24" si="15">M23+Q23+U23+Y23+AC23</f>
        <v>4</v>
      </c>
      <c r="AH23" s="85"/>
      <c r="AI23" s="86">
        <f t="shared" si="5"/>
        <v>2.0512820512820513E-2</v>
      </c>
      <c r="AJ23" s="86"/>
      <c r="AO23" s="3"/>
    </row>
    <row r="24" spans="3:41" ht="27" customHeight="1" x14ac:dyDescent="0.2">
      <c r="C24" s="78" t="s">
        <v>8</v>
      </c>
      <c r="D24" s="79"/>
      <c r="E24" s="79"/>
      <c r="F24" s="79"/>
      <c r="G24" s="79"/>
      <c r="H24" s="79"/>
      <c r="I24" s="79"/>
      <c r="J24" s="79"/>
      <c r="K24" s="79"/>
      <c r="L24" s="80"/>
      <c r="M24" s="85">
        <v>5</v>
      </c>
      <c r="N24" s="85"/>
      <c r="O24" s="86">
        <f t="shared" si="14"/>
        <v>0.15625</v>
      </c>
      <c r="P24" s="86"/>
      <c r="Q24" s="85">
        <v>9</v>
      </c>
      <c r="R24" s="85"/>
      <c r="S24" s="86">
        <f t="shared" si="1"/>
        <v>0.25</v>
      </c>
      <c r="T24" s="86"/>
      <c r="U24" s="85">
        <v>8</v>
      </c>
      <c r="V24" s="85"/>
      <c r="W24" s="86">
        <f t="shared" si="2"/>
        <v>0.25</v>
      </c>
      <c r="X24" s="86"/>
      <c r="Y24" s="85">
        <v>8</v>
      </c>
      <c r="Z24" s="85"/>
      <c r="AA24" s="86">
        <f t="shared" si="3"/>
        <v>0.21052631578947367</v>
      </c>
      <c r="AB24" s="86"/>
      <c r="AC24" s="85">
        <v>10</v>
      </c>
      <c r="AD24" s="85"/>
      <c r="AE24" s="86">
        <f t="shared" si="4"/>
        <v>0.17543859649122806</v>
      </c>
      <c r="AF24" s="86"/>
      <c r="AG24" s="85">
        <f t="shared" si="15"/>
        <v>40</v>
      </c>
      <c r="AH24" s="85"/>
      <c r="AI24" s="86">
        <f t="shared" si="5"/>
        <v>0.20512820512820512</v>
      </c>
      <c r="AJ24" s="86"/>
      <c r="AO24" s="3"/>
    </row>
    <row r="26" spans="3:41" x14ac:dyDescent="0.2">
      <c r="C26" s="8"/>
      <c r="D26" s="8"/>
      <c r="E26" s="8"/>
      <c r="F26" s="8"/>
      <c r="G26" s="8"/>
      <c r="H26" s="8"/>
      <c r="I26" s="8"/>
      <c r="J26" s="8"/>
      <c r="K26" s="8"/>
      <c r="L26" s="8"/>
      <c r="M26" s="8"/>
      <c r="N26" s="8"/>
      <c r="O26" s="8"/>
      <c r="P26" s="8"/>
      <c r="Q26" s="8"/>
      <c r="R26" s="8"/>
      <c r="S26" s="8"/>
      <c r="T26" s="8"/>
      <c r="U26" s="8"/>
      <c r="V26" s="8"/>
      <c r="W26" s="8"/>
      <c r="X26" s="8"/>
      <c r="Y26" s="8"/>
    </row>
    <row r="27" spans="3:41" x14ac:dyDescent="0.2">
      <c r="C27" s="8"/>
      <c r="D27" s="8"/>
      <c r="E27" s="8"/>
      <c r="F27" s="8"/>
      <c r="G27" s="8"/>
      <c r="H27" s="8"/>
      <c r="I27" s="8"/>
      <c r="J27" s="8"/>
      <c r="K27" s="8"/>
      <c r="L27" s="8"/>
      <c r="M27" s="8"/>
      <c r="N27" s="8"/>
      <c r="O27" s="8"/>
      <c r="P27" s="8"/>
      <c r="Q27" s="8"/>
      <c r="R27" s="8"/>
      <c r="S27" s="8"/>
      <c r="T27" s="8"/>
      <c r="U27" s="8"/>
      <c r="V27" s="8"/>
      <c r="W27" s="8"/>
      <c r="X27" s="8"/>
      <c r="Y27" s="8"/>
    </row>
    <row r="28" spans="3:41" x14ac:dyDescent="0.2">
      <c r="C28" s="8"/>
      <c r="D28" s="8"/>
      <c r="E28" s="8"/>
      <c r="F28" s="8"/>
      <c r="G28" s="8"/>
      <c r="H28" s="8"/>
      <c r="I28" s="8"/>
      <c r="J28" s="8"/>
      <c r="K28" s="8"/>
      <c r="L28" s="8"/>
      <c r="M28" s="8"/>
      <c r="N28" s="8"/>
      <c r="O28" s="8"/>
      <c r="P28" s="8"/>
      <c r="Q28" s="8"/>
      <c r="R28" s="8"/>
      <c r="S28" s="8"/>
      <c r="T28" s="8"/>
      <c r="U28" s="8"/>
      <c r="V28" s="8"/>
      <c r="W28" s="8"/>
      <c r="X28" s="8"/>
      <c r="Y28" s="8"/>
    </row>
    <row r="29" spans="3:41" x14ac:dyDescent="0.2">
      <c r="C29" s="8"/>
      <c r="D29" s="8"/>
      <c r="E29" s="8"/>
      <c r="F29" s="8"/>
      <c r="G29" s="8"/>
      <c r="H29" s="8"/>
      <c r="I29" s="8"/>
      <c r="J29" s="8"/>
      <c r="K29" s="8"/>
      <c r="L29" s="8"/>
      <c r="M29" s="8"/>
      <c r="N29" s="8"/>
      <c r="O29" s="8"/>
      <c r="P29" s="8"/>
      <c r="Q29" s="8"/>
      <c r="R29" s="8"/>
      <c r="S29" s="8"/>
      <c r="T29" s="8"/>
      <c r="U29" s="8"/>
      <c r="V29" s="8"/>
      <c r="W29" s="8"/>
      <c r="X29" s="8"/>
      <c r="Y29" s="8"/>
    </row>
    <row r="30" spans="3:41" x14ac:dyDescent="0.2">
      <c r="C30" s="8"/>
      <c r="D30" s="8"/>
      <c r="E30" s="8"/>
      <c r="F30" s="8"/>
      <c r="G30" s="8"/>
      <c r="H30" s="8"/>
      <c r="I30" s="8"/>
      <c r="J30" s="8"/>
      <c r="K30" s="8"/>
      <c r="L30" s="8"/>
      <c r="M30" s="8"/>
      <c r="N30" s="8"/>
      <c r="O30" s="8"/>
      <c r="P30" s="8"/>
      <c r="Q30" s="8"/>
      <c r="R30" s="8"/>
      <c r="S30" s="8"/>
      <c r="T30" s="8"/>
      <c r="U30" s="8"/>
      <c r="V30" s="8"/>
      <c r="W30" s="8"/>
      <c r="X30" s="8"/>
      <c r="Y30" s="8"/>
    </row>
    <row r="31" spans="3:41" x14ac:dyDescent="0.2">
      <c r="C31" s="8"/>
      <c r="D31" s="8"/>
      <c r="E31" s="8"/>
      <c r="F31" s="8"/>
      <c r="G31" s="8"/>
      <c r="H31" s="8"/>
      <c r="I31" s="8"/>
      <c r="J31" s="8"/>
      <c r="K31" s="8"/>
      <c r="L31" s="8"/>
      <c r="M31" s="8"/>
      <c r="N31" s="8"/>
      <c r="O31" s="8"/>
      <c r="P31" s="8"/>
      <c r="Q31" s="8"/>
      <c r="R31" s="8"/>
      <c r="S31" s="8"/>
      <c r="T31" s="8"/>
      <c r="U31" s="8"/>
      <c r="V31" s="8"/>
      <c r="W31" s="8"/>
      <c r="X31" s="8"/>
      <c r="Y31" s="8"/>
    </row>
    <row r="32" spans="3:41" x14ac:dyDescent="0.2">
      <c r="C32" s="8"/>
      <c r="D32" s="8"/>
      <c r="E32" s="8"/>
      <c r="F32" s="8"/>
      <c r="G32" s="8"/>
      <c r="H32" s="8"/>
      <c r="I32" s="8"/>
      <c r="J32" s="8"/>
      <c r="K32" s="8"/>
      <c r="L32" s="8"/>
      <c r="M32" s="8"/>
      <c r="N32" s="8"/>
      <c r="O32" s="8"/>
      <c r="P32" s="8"/>
      <c r="Q32" s="8"/>
      <c r="R32" s="8"/>
      <c r="S32" s="8"/>
      <c r="T32" s="8"/>
      <c r="U32" s="8"/>
      <c r="V32" s="8"/>
      <c r="W32" s="8"/>
      <c r="X32" s="8"/>
      <c r="Y32" s="8"/>
    </row>
    <row r="33" spans="3:36" x14ac:dyDescent="0.2">
      <c r="C33" s="8"/>
      <c r="D33" s="8"/>
      <c r="E33" s="8"/>
      <c r="F33" s="8"/>
      <c r="G33" s="8"/>
      <c r="H33" s="8"/>
      <c r="I33" s="8"/>
      <c r="J33" s="8"/>
      <c r="K33" s="8"/>
      <c r="L33" s="8"/>
      <c r="M33" s="8"/>
      <c r="N33" s="8"/>
      <c r="O33" s="8"/>
      <c r="P33" s="8"/>
      <c r="Q33" s="8"/>
      <c r="R33" s="8"/>
      <c r="S33" s="8"/>
      <c r="T33" s="8"/>
      <c r="U33" s="8"/>
      <c r="V33" s="8"/>
      <c r="W33" s="8"/>
      <c r="X33" s="8"/>
      <c r="Y33" s="8"/>
    </row>
    <row r="34" spans="3:36" x14ac:dyDescent="0.2">
      <c r="C34" s="8"/>
      <c r="D34" s="8"/>
      <c r="E34" s="8"/>
      <c r="F34" s="8"/>
      <c r="G34" s="8"/>
      <c r="H34" s="8"/>
      <c r="I34" s="8"/>
      <c r="J34" s="8"/>
      <c r="K34" s="8"/>
      <c r="L34" s="8"/>
      <c r="M34" s="8"/>
      <c r="N34" s="8"/>
      <c r="O34" s="8"/>
      <c r="P34" s="8"/>
      <c r="Q34" s="8"/>
      <c r="R34" s="8"/>
      <c r="S34" s="8"/>
      <c r="T34" s="8"/>
      <c r="U34" s="8"/>
      <c r="V34" s="8"/>
      <c r="W34" s="8"/>
      <c r="X34" s="8"/>
      <c r="Y34" s="8"/>
    </row>
    <row r="35" spans="3:36" x14ac:dyDescent="0.2">
      <c r="Q35" t="s">
        <v>6</v>
      </c>
    </row>
    <row r="36" spans="3:36" ht="27.75" customHeight="1" x14ac:dyDescent="0.2">
      <c r="C36" s="43"/>
      <c r="D36" s="43"/>
      <c r="E36" s="43"/>
      <c r="F36" s="43"/>
      <c r="G36" s="43"/>
      <c r="H36" s="43"/>
      <c r="I36" s="43"/>
      <c r="J36" s="43"/>
      <c r="K36" s="43"/>
      <c r="L36" s="69"/>
      <c r="M36" s="106" t="s">
        <v>162</v>
      </c>
      <c r="N36" s="106"/>
      <c r="O36" s="106"/>
      <c r="P36" s="106"/>
      <c r="Q36" s="106" t="s">
        <v>163</v>
      </c>
      <c r="R36" s="106"/>
      <c r="S36" s="106"/>
      <c r="T36" s="106"/>
      <c r="U36" s="106" t="s">
        <v>96</v>
      </c>
      <c r="V36" s="106"/>
      <c r="W36" s="106"/>
      <c r="X36" s="106"/>
      <c r="Y36" s="106" t="s">
        <v>164</v>
      </c>
      <c r="Z36" s="106"/>
      <c r="AA36" s="106"/>
      <c r="AB36" s="106"/>
      <c r="AC36" s="106" t="s">
        <v>165</v>
      </c>
      <c r="AD36" s="106"/>
      <c r="AE36" s="106"/>
      <c r="AF36" s="106"/>
      <c r="AG36" s="106" t="s">
        <v>166</v>
      </c>
      <c r="AH36" s="106"/>
      <c r="AI36" s="106"/>
      <c r="AJ36" s="106"/>
    </row>
    <row r="37" spans="3:36" ht="27" customHeight="1" x14ac:dyDescent="0.2">
      <c r="C37" s="78" t="s">
        <v>175</v>
      </c>
      <c r="D37" s="79"/>
      <c r="E37" s="79"/>
      <c r="F37" s="79"/>
      <c r="G37" s="79"/>
      <c r="H37" s="79"/>
      <c r="I37" s="79"/>
      <c r="J37" s="79"/>
      <c r="K37" s="79"/>
      <c r="L37" s="107"/>
      <c r="M37" s="95">
        <f t="shared" ref="M37:M48" si="16">O11</f>
        <v>0.125</v>
      </c>
      <c r="N37" s="77"/>
      <c r="O37" s="77"/>
      <c r="P37" s="77"/>
      <c r="Q37" s="77">
        <f t="shared" ref="Q37:Q48" si="17">S11</f>
        <v>0.27777777777777779</v>
      </c>
      <c r="R37" s="77"/>
      <c r="S37" s="77"/>
      <c r="T37" s="77"/>
      <c r="U37" s="77">
        <f t="shared" ref="U37:U48" si="18">W11</f>
        <v>0.28125</v>
      </c>
      <c r="V37" s="77"/>
      <c r="W37" s="77"/>
      <c r="X37" s="77"/>
      <c r="Y37" s="77">
        <f t="shared" ref="Y37:Y48" si="19">AA11</f>
        <v>0.5</v>
      </c>
      <c r="Z37" s="77"/>
      <c r="AA37" s="77"/>
      <c r="AB37" s="77"/>
      <c r="AC37" s="77">
        <f t="shared" ref="AC37:AC48" si="20">AE11</f>
        <v>0.61403508771929827</v>
      </c>
      <c r="AD37" s="77"/>
      <c r="AE37" s="77"/>
      <c r="AF37" s="77"/>
      <c r="AG37" s="77">
        <f t="shared" ref="AG37:AG48" si="21">AI11</f>
        <v>0.39487179487179486</v>
      </c>
      <c r="AH37" s="77"/>
      <c r="AI37" s="77"/>
      <c r="AJ37" s="77"/>
    </row>
    <row r="38" spans="3:36" ht="27" customHeight="1" x14ac:dyDescent="0.2">
      <c r="C38" s="78" t="s">
        <v>176</v>
      </c>
      <c r="D38" s="79"/>
      <c r="E38" s="79"/>
      <c r="F38" s="79"/>
      <c r="G38" s="79"/>
      <c r="H38" s="79"/>
      <c r="I38" s="79"/>
      <c r="J38" s="79"/>
      <c r="K38" s="79"/>
      <c r="L38" s="107"/>
      <c r="M38" s="95">
        <f t="shared" si="16"/>
        <v>0.25</v>
      </c>
      <c r="N38" s="77"/>
      <c r="O38" s="77"/>
      <c r="P38" s="77"/>
      <c r="Q38" s="77">
        <f t="shared" si="17"/>
        <v>0.52777777777777779</v>
      </c>
      <c r="R38" s="77"/>
      <c r="S38" s="77"/>
      <c r="T38" s="77"/>
      <c r="U38" s="77">
        <f t="shared" si="18"/>
        <v>0.125</v>
      </c>
      <c r="V38" s="77"/>
      <c r="W38" s="77"/>
      <c r="X38" s="77"/>
      <c r="Y38" s="77">
        <f t="shared" si="19"/>
        <v>0.28947368421052633</v>
      </c>
      <c r="Z38" s="77"/>
      <c r="AA38" s="77"/>
      <c r="AB38" s="77"/>
      <c r="AC38" s="77">
        <f t="shared" si="20"/>
        <v>0.2807017543859649</v>
      </c>
      <c r="AD38" s="77"/>
      <c r="AE38" s="77"/>
      <c r="AF38" s="77"/>
      <c r="AG38" s="77">
        <f t="shared" si="21"/>
        <v>0.29743589743589743</v>
      </c>
      <c r="AH38" s="77"/>
      <c r="AI38" s="77"/>
      <c r="AJ38" s="77"/>
    </row>
    <row r="39" spans="3:36" ht="27" customHeight="1" x14ac:dyDescent="0.2">
      <c r="C39" s="78" t="s">
        <v>177</v>
      </c>
      <c r="D39" s="79"/>
      <c r="E39" s="79"/>
      <c r="F39" s="79"/>
      <c r="G39" s="79"/>
      <c r="H39" s="79"/>
      <c r="I39" s="79"/>
      <c r="J39" s="79"/>
      <c r="K39" s="79"/>
      <c r="L39" s="107"/>
      <c r="M39" s="95">
        <f t="shared" si="16"/>
        <v>0.3125</v>
      </c>
      <c r="N39" s="77"/>
      <c r="O39" s="77"/>
      <c r="P39" s="77"/>
      <c r="Q39" s="77">
        <f t="shared" si="17"/>
        <v>0.22222222222222221</v>
      </c>
      <c r="R39" s="77"/>
      <c r="S39" s="77"/>
      <c r="T39" s="77"/>
      <c r="U39" s="77">
        <f t="shared" si="18"/>
        <v>0.15625</v>
      </c>
      <c r="V39" s="77"/>
      <c r="W39" s="77"/>
      <c r="X39" s="77"/>
      <c r="Y39" s="77">
        <f t="shared" si="19"/>
        <v>0.18421052631578946</v>
      </c>
      <c r="Z39" s="77"/>
      <c r="AA39" s="77"/>
      <c r="AB39" s="77"/>
      <c r="AC39" s="77">
        <f t="shared" si="20"/>
        <v>0.15789473684210525</v>
      </c>
      <c r="AD39" s="77"/>
      <c r="AE39" s="77"/>
      <c r="AF39" s="77"/>
      <c r="AG39" s="77">
        <f t="shared" si="21"/>
        <v>0.2</v>
      </c>
      <c r="AH39" s="77"/>
      <c r="AI39" s="77"/>
      <c r="AJ39" s="77"/>
    </row>
    <row r="40" spans="3:36" ht="27" customHeight="1" x14ac:dyDescent="0.2">
      <c r="C40" s="78" t="s">
        <v>178</v>
      </c>
      <c r="D40" s="79"/>
      <c r="E40" s="79"/>
      <c r="F40" s="79"/>
      <c r="G40" s="79"/>
      <c r="H40" s="79"/>
      <c r="I40" s="79"/>
      <c r="J40" s="79"/>
      <c r="K40" s="79"/>
      <c r="L40" s="107"/>
      <c r="M40" s="95">
        <f t="shared" si="16"/>
        <v>0.15625</v>
      </c>
      <c r="N40" s="77"/>
      <c r="O40" s="77"/>
      <c r="P40" s="77"/>
      <c r="Q40" s="77">
        <f t="shared" si="17"/>
        <v>0.16666666666666666</v>
      </c>
      <c r="R40" s="77"/>
      <c r="S40" s="77"/>
      <c r="T40" s="77"/>
      <c r="U40" s="77">
        <f t="shared" si="18"/>
        <v>0.1875</v>
      </c>
      <c r="V40" s="77"/>
      <c r="W40" s="77"/>
      <c r="X40" s="77"/>
      <c r="Y40" s="77">
        <f t="shared" si="19"/>
        <v>7.8947368421052627E-2</v>
      </c>
      <c r="Z40" s="77"/>
      <c r="AA40" s="77"/>
      <c r="AB40" s="77"/>
      <c r="AC40" s="77">
        <f t="shared" si="20"/>
        <v>3.5087719298245612E-2</v>
      </c>
      <c r="AD40" s="77"/>
      <c r="AE40" s="77"/>
      <c r="AF40" s="77"/>
      <c r="AG40" s="77">
        <f t="shared" si="21"/>
        <v>0.11282051282051282</v>
      </c>
      <c r="AH40" s="77"/>
      <c r="AI40" s="77"/>
      <c r="AJ40" s="77"/>
    </row>
    <row r="41" spans="3:36" ht="27" customHeight="1" x14ac:dyDescent="0.2">
      <c r="C41" s="78" t="s">
        <v>167</v>
      </c>
      <c r="D41" s="79"/>
      <c r="E41" s="79"/>
      <c r="F41" s="79"/>
      <c r="G41" s="79"/>
      <c r="H41" s="79"/>
      <c r="I41" s="79"/>
      <c r="J41" s="79"/>
      <c r="K41" s="79"/>
      <c r="L41" s="107"/>
      <c r="M41" s="95">
        <f t="shared" si="16"/>
        <v>9.375E-2</v>
      </c>
      <c r="N41" s="77"/>
      <c r="O41" s="77"/>
      <c r="P41" s="77"/>
      <c r="Q41" s="77">
        <f t="shared" si="17"/>
        <v>5.5555555555555552E-2</v>
      </c>
      <c r="R41" s="77"/>
      <c r="S41" s="77"/>
      <c r="T41" s="77"/>
      <c r="U41" s="77">
        <f t="shared" si="18"/>
        <v>0</v>
      </c>
      <c r="V41" s="77"/>
      <c r="W41" s="77"/>
      <c r="X41" s="77"/>
      <c r="Y41" s="77">
        <f t="shared" si="19"/>
        <v>5.2631578947368418E-2</v>
      </c>
      <c r="Z41" s="77"/>
      <c r="AA41" s="77"/>
      <c r="AB41" s="77"/>
      <c r="AC41" s="77">
        <f t="shared" si="20"/>
        <v>0.14035087719298245</v>
      </c>
      <c r="AD41" s="77"/>
      <c r="AE41" s="77"/>
      <c r="AF41" s="77"/>
      <c r="AG41" s="77">
        <f t="shared" si="21"/>
        <v>7.6923076923076927E-2</v>
      </c>
      <c r="AH41" s="77"/>
      <c r="AI41" s="77"/>
      <c r="AJ41" s="77"/>
    </row>
    <row r="42" spans="3:36" ht="27" customHeight="1" x14ac:dyDescent="0.2">
      <c r="C42" s="78" t="s">
        <v>169</v>
      </c>
      <c r="D42" s="79"/>
      <c r="E42" s="79"/>
      <c r="F42" s="79"/>
      <c r="G42" s="79"/>
      <c r="H42" s="79"/>
      <c r="I42" s="79"/>
      <c r="J42" s="79"/>
      <c r="K42" s="79"/>
      <c r="L42" s="107"/>
      <c r="M42" s="95">
        <f t="shared" si="16"/>
        <v>9.375E-2</v>
      </c>
      <c r="N42" s="77"/>
      <c r="O42" s="77"/>
      <c r="P42" s="77"/>
      <c r="Q42" s="77">
        <f t="shared" si="17"/>
        <v>0</v>
      </c>
      <c r="R42" s="77"/>
      <c r="S42" s="77"/>
      <c r="T42" s="77"/>
      <c r="U42" s="77">
        <f t="shared" si="18"/>
        <v>6.25E-2</v>
      </c>
      <c r="V42" s="77"/>
      <c r="W42" s="77"/>
      <c r="X42" s="77"/>
      <c r="Y42" s="77">
        <f t="shared" si="19"/>
        <v>5.2631578947368418E-2</v>
      </c>
      <c r="Z42" s="77"/>
      <c r="AA42" s="77"/>
      <c r="AB42" s="77"/>
      <c r="AC42" s="77">
        <f t="shared" si="20"/>
        <v>0.12280701754385964</v>
      </c>
      <c r="AD42" s="77"/>
      <c r="AE42" s="77"/>
      <c r="AF42" s="77"/>
      <c r="AG42" s="77">
        <f t="shared" si="21"/>
        <v>7.179487179487179E-2</v>
      </c>
      <c r="AH42" s="77"/>
      <c r="AI42" s="77"/>
      <c r="AJ42" s="77"/>
    </row>
    <row r="43" spans="3:36" ht="27" customHeight="1" x14ac:dyDescent="0.2">
      <c r="C43" s="78" t="s">
        <v>75</v>
      </c>
      <c r="D43" s="79"/>
      <c r="E43" s="79"/>
      <c r="F43" s="79"/>
      <c r="G43" s="79"/>
      <c r="H43" s="79"/>
      <c r="I43" s="79"/>
      <c r="J43" s="79"/>
      <c r="K43" s="79"/>
      <c r="L43" s="107"/>
      <c r="M43" s="95">
        <f t="shared" si="16"/>
        <v>0.21875</v>
      </c>
      <c r="N43" s="77"/>
      <c r="O43" s="77"/>
      <c r="P43" s="77"/>
      <c r="Q43" s="77">
        <f t="shared" si="17"/>
        <v>8.3333333333333329E-2</v>
      </c>
      <c r="R43" s="77"/>
      <c r="S43" s="77"/>
      <c r="T43" s="77"/>
      <c r="U43" s="77">
        <f t="shared" si="18"/>
        <v>0</v>
      </c>
      <c r="V43" s="77"/>
      <c r="W43" s="77"/>
      <c r="X43" s="77"/>
      <c r="Y43" s="77">
        <f t="shared" si="19"/>
        <v>2.6315789473684209E-2</v>
      </c>
      <c r="Z43" s="77"/>
      <c r="AA43" s="77"/>
      <c r="AB43" s="77"/>
      <c r="AC43" s="77">
        <f t="shared" si="20"/>
        <v>1.7543859649122806E-2</v>
      </c>
      <c r="AD43" s="77"/>
      <c r="AE43" s="77"/>
      <c r="AF43" s="77"/>
      <c r="AG43" s="77">
        <f t="shared" si="21"/>
        <v>6.1538461538461542E-2</v>
      </c>
      <c r="AH43" s="77"/>
      <c r="AI43" s="77"/>
      <c r="AJ43" s="77"/>
    </row>
    <row r="44" spans="3:36" ht="27" customHeight="1" x14ac:dyDescent="0.2">
      <c r="C44" s="78" t="s">
        <v>171</v>
      </c>
      <c r="D44" s="79"/>
      <c r="E44" s="79"/>
      <c r="F44" s="79"/>
      <c r="G44" s="79"/>
      <c r="H44" s="79"/>
      <c r="I44" s="79"/>
      <c r="J44" s="79"/>
      <c r="K44" s="79"/>
      <c r="L44" s="107"/>
      <c r="M44" s="95">
        <f t="shared" si="16"/>
        <v>6.25E-2</v>
      </c>
      <c r="N44" s="77"/>
      <c r="O44" s="77"/>
      <c r="P44" s="77"/>
      <c r="Q44" s="77">
        <f t="shared" si="17"/>
        <v>5.5555555555555552E-2</v>
      </c>
      <c r="R44" s="77"/>
      <c r="S44" s="77"/>
      <c r="T44" s="77"/>
      <c r="U44" s="77">
        <f t="shared" si="18"/>
        <v>0</v>
      </c>
      <c r="V44" s="77"/>
      <c r="W44" s="77"/>
      <c r="X44" s="77"/>
      <c r="Y44" s="77">
        <f t="shared" si="19"/>
        <v>2.6315789473684209E-2</v>
      </c>
      <c r="Z44" s="77"/>
      <c r="AA44" s="77"/>
      <c r="AB44" s="77"/>
      <c r="AC44" s="77">
        <f t="shared" si="20"/>
        <v>5.2631578947368418E-2</v>
      </c>
      <c r="AD44" s="77"/>
      <c r="AE44" s="77"/>
      <c r="AF44" s="77"/>
      <c r="AG44" s="77">
        <f t="shared" si="21"/>
        <v>4.1025641025641026E-2</v>
      </c>
      <c r="AH44" s="77"/>
      <c r="AI44" s="77"/>
      <c r="AJ44" s="77"/>
    </row>
    <row r="45" spans="3:36" ht="27" customHeight="1" x14ac:dyDescent="0.2">
      <c r="C45" s="78" t="s">
        <v>56</v>
      </c>
      <c r="D45" s="79"/>
      <c r="E45" s="79"/>
      <c r="F45" s="79"/>
      <c r="G45" s="79"/>
      <c r="H45" s="79"/>
      <c r="I45" s="79"/>
      <c r="J45" s="79"/>
      <c r="K45" s="79"/>
      <c r="L45" s="107"/>
      <c r="M45" s="95">
        <f t="shared" si="16"/>
        <v>3.125E-2</v>
      </c>
      <c r="N45" s="77"/>
      <c r="O45" s="77"/>
      <c r="P45" s="77"/>
      <c r="Q45" s="77">
        <f t="shared" si="17"/>
        <v>2.7777777777777776E-2</v>
      </c>
      <c r="R45" s="77"/>
      <c r="S45" s="77"/>
      <c r="T45" s="77"/>
      <c r="U45" s="77">
        <f t="shared" si="18"/>
        <v>3.125E-2</v>
      </c>
      <c r="V45" s="77"/>
      <c r="W45" s="77"/>
      <c r="X45" s="77"/>
      <c r="Y45" s="77">
        <f t="shared" si="19"/>
        <v>2.6315789473684209E-2</v>
      </c>
      <c r="Z45" s="77"/>
      <c r="AA45" s="77"/>
      <c r="AB45" s="77"/>
      <c r="AC45" s="77">
        <f t="shared" si="20"/>
        <v>1.7543859649122806E-2</v>
      </c>
      <c r="AD45" s="77"/>
      <c r="AE45" s="77"/>
      <c r="AF45" s="77"/>
      <c r="AG45" s="77">
        <f t="shared" si="21"/>
        <v>2.564102564102564E-2</v>
      </c>
      <c r="AH45" s="77"/>
      <c r="AI45" s="77"/>
      <c r="AJ45" s="77"/>
    </row>
    <row r="46" spans="3:36" ht="27" customHeight="1" x14ac:dyDescent="0.2">
      <c r="C46" s="78" t="s">
        <v>54</v>
      </c>
      <c r="D46" s="79"/>
      <c r="E46" s="79"/>
      <c r="F46" s="79"/>
      <c r="G46" s="79"/>
      <c r="H46" s="79"/>
      <c r="I46" s="79"/>
      <c r="J46" s="79"/>
      <c r="K46" s="79"/>
      <c r="L46" s="107"/>
      <c r="M46" s="95">
        <f t="shared" si="16"/>
        <v>9.375E-2</v>
      </c>
      <c r="N46" s="77"/>
      <c r="O46" s="77"/>
      <c r="P46" s="77"/>
      <c r="Q46" s="77">
        <f t="shared" si="17"/>
        <v>0</v>
      </c>
      <c r="R46" s="77"/>
      <c r="S46" s="77"/>
      <c r="T46" s="77"/>
      <c r="U46" s="77">
        <f t="shared" si="18"/>
        <v>3.125E-2</v>
      </c>
      <c r="V46" s="77"/>
      <c r="W46" s="77"/>
      <c r="X46" s="77"/>
      <c r="Y46" s="77">
        <f t="shared" si="19"/>
        <v>2.6315789473684209E-2</v>
      </c>
      <c r="Z46" s="77"/>
      <c r="AA46" s="77"/>
      <c r="AB46" s="77"/>
      <c r="AC46" s="77">
        <f t="shared" si="20"/>
        <v>0</v>
      </c>
      <c r="AD46" s="77"/>
      <c r="AE46" s="77"/>
      <c r="AF46" s="77"/>
      <c r="AG46" s="77">
        <f t="shared" si="21"/>
        <v>2.564102564102564E-2</v>
      </c>
      <c r="AH46" s="77"/>
      <c r="AI46" s="77"/>
      <c r="AJ46" s="77"/>
    </row>
    <row r="47" spans="3:36" ht="27" customHeight="1" x14ac:dyDescent="0.2">
      <c r="C47" s="78" t="s">
        <v>76</v>
      </c>
      <c r="D47" s="79"/>
      <c r="E47" s="79"/>
      <c r="F47" s="79"/>
      <c r="G47" s="79"/>
      <c r="H47" s="79"/>
      <c r="I47" s="79"/>
      <c r="J47" s="79"/>
      <c r="K47" s="79"/>
      <c r="L47" s="107"/>
      <c r="M47" s="95">
        <f t="shared" si="16"/>
        <v>3.125E-2</v>
      </c>
      <c r="N47" s="77"/>
      <c r="O47" s="77"/>
      <c r="P47" s="77"/>
      <c r="Q47" s="77">
        <f t="shared" si="17"/>
        <v>2.7777777777777776E-2</v>
      </c>
      <c r="R47" s="77"/>
      <c r="S47" s="77"/>
      <c r="T47" s="77"/>
      <c r="U47" s="77">
        <f t="shared" si="18"/>
        <v>3.125E-2</v>
      </c>
      <c r="V47" s="77"/>
      <c r="W47" s="77"/>
      <c r="X47" s="77"/>
      <c r="Y47" s="77">
        <f t="shared" si="19"/>
        <v>2.6315789473684209E-2</v>
      </c>
      <c r="Z47" s="77"/>
      <c r="AA47" s="77"/>
      <c r="AB47" s="77"/>
      <c r="AC47" s="77">
        <f t="shared" si="20"/>
        <v>0</v>
      </c>
      <c r="AD47" s="77"/>
      <c r="AE47" s="77"/>
      <c r="AF47" s="77"/>
      <c r="AG47" s="77">
        <f t="shared" si="21"/>
        <v>2.0512820512820513E-2</v>
      </c>
      <c r="AH47" s="77"/>
      <c r="AI47" s="77"/>
      <c r="AJ47" s="77"/>
    </row>
    <row r="48" spans="3:36" ht="27" customHeight="1" x14ac:dyDescent="0.2">
      <c r="C48" s="78" t="s">
        <v>173</v>
      </c>
      <c r="D48" s="79"/>
      <c r="E48" s="79"/>
      <c r="F48" s="79"/>
      <c r="G48" s="79"/>
      <c r="H48" s="79"/>
      <c r="I48" s="79"/>
      <c r="J48" s="79"/>
      <c r="K48" s="79"/>
      <c r="L48" s="107"/>
      <c r="M48" s="95">
        <f t="shared" si="16"/>
        <v>0</v>
      </c>
      <c r="N48" s="77"/>
      <c r="O48" s="77"/>
      <c r="P48" s="77"/>
      <c r="Q48" s="77">
        <f t="shared" si="17"/>
        <v>2.7777777777777776E-2</v>
      </c>
      <c r="R48" s="77"/>
      <c r="S48" s="77"/>
      <c r="T48" s="77"/>
      <c r="U48" s="77">
        <f t="shared" si="18"/>
        <v>3.125E-2</v>
      </c>
      <c r="V48" s="77"/>
      <c r="W48" s="77"/>
      <c r="X48" s="77"/>
      <c r="Y48" s="77">
        <f t="shared" si="19"/>
        <v>2.6315789473684209E-2</v>
      </c>
      <c r="Z48" s="77"/>
      <c r="AA48" s="77"/>
      <c r="AB48" s="77"/>
      <c r="AC48" s="77">
        <f t="shared" si="20"/>
        <v>1.7543859649122806E-2</v>
      </c>
      <c r="AD48" s="77"/>
      <c r="AE48" s="77"/>
      <c r="AF48" s="77"/>
      <c r="AG48" s="77">
        <f t="shared" si="21"/>
        <v>2.0512820512820513E-2</v>
      </c>
      <c r="AH48" s="77"/>
      <c r="AI48" s="77"/>
      <c r="AJ48" s="77"/>
    </row>
    <row r="49" spans="3:36" ht="27" customHeight="1" x14ac:dyDescent="0.2">
      <c r="C49" s="78" t="s">
        <v>67</v>
      </c>
      <c r="D49" s="79"/>
      <c r="E49" s="79"/>
      <c r="F49" s="79"/>
      <c r="G49" s="79"/>
      <c r="H49" s="79"/>
      <c r="I49" s="79"/>
      <c r="J49" s="79"/>
      <c r="K49" s="79"/>
      <c r="L49" s="107"/>
      <c r="M49" s="95">
        <f t="shared" ref="M49:M50" si="22">O23</f>
        <v>0</v>
      </c>
      <c r="N49" s="77"/>
      <c r="O49" s="77"/>
      <c r="P49" s="77"/>
      <c r="Q49" s="77">
        <f t="shared" ref="Q49:Q50" si="23">S23</f>
        <v>2.7777777777777776E-2</v>
      </c>
      <c r="R49" s="77"/>
      <c r="S49" s="77"/>
      <c r="T49" s="77"/>
      <c r="U49" s="77">
        <f t="shared" ref="U49:U50" si="24">W23</f>
        <v>6.25E-2</v>
      </c>
      <c r="V49" s="77"/>
      <c r="W49" s="77"/>
      <c r="X49" s="77"/>
      <c r="Y49" s="77">
        <f t="shared" ref="Y49:Y50" si="25">AA23</f>
        <v>0</v>
      </c>
      <c r="Z49" s="77"/>
      <c r="AA49" s="77"/>
      <c r="AB49" s="77"/>
      <c r="AC49" s="77">
        <f t="shared" ref="AC49:AC50" si="26">AE23</f>
        <v>1.7543859649122806E-2</v>
      </c>
      <c r="AD49" s="77"/>
      <c r="AE49" s="77"/>
      <c r="AF49" s="77"/>
      <c r="AG49" s="77">
        <f t="shared" ref="AG49:AG50" si="27">AI23</f>
        <v>2.0512820512820513E-2</v>
      </c>
      <c r="AH49" s="77"/>
      <c r="AI49" s="77"/>
      <c r="AJ49" s="77"/>
    </row>
    <row r="50" spans="3:36" ht="27" customHeight="1" x14ac:dyDescent="0.2">
      <c r="C50" s="78" t="s">
        <v>8</v>
      </c>
      <c r="D50" s="79"/>
      <c r="E50" s="79"/>
      <c r="F50" s="79"/>
      <c r="G50" s="79"/>
      <c r="H50" s="79"/>
      <c r="I50" s="79"/>
      <c r="J50" s="79"/>
      <c r="K50" s="79"/>
      <c r="L50" s="107"/>
      <c r="M50" s="95">
        <f t="shared" si="22"/>
        <v>0.15625</v>
      </c>
      <c r="N50" s="77"/>
      <c r="O50" s="77"/>
      <c r="P50" s="77"/>
      <c r="Q50" s="77">
        <f t="shared" si="23"/>
        <v>0.25</v>
      </c>
      <c r="R50" s="77"/>
      <c r="S50" s="77"/>
      <c r="T50" s="77"/>
      <c r="U50" s="77">
        <f t="shared" si="24"/>
        <v>0.25</v>
      </c>
      <c r="V50" s="77"/>
      <c r="W50" s="77"/>
      <c r="X50" s="77"/>
      <c r="Y50" s="77">
        <f t="shared" si="25"/>
        <v>0.21052631578947367</v>
      </c>
      <c r="Z50" s="77"/>
      <c r="AA50" s="77"/>
      <c r="AB50" s="77"/>
      <c r="AC50" s="77">
        <f t="shared" si="26"/>
        <v>0.17543859649122806</v>
      </c>
      <c r="AD50" s="77"/>
      <c r="AE50" s="77"/>
      <c r="AF50" s="77"/>
      <c r="AG50" s="77">
        <f t="shared" si="27"/>
        <v>0.20512820512820512</v>
      </c>
      <c r="AH50" s="77"/>
      <c r="AI50" s="77"/>
      <c r="AJ50" s="77"/>
    </row>
    <row r="57" spans="3:36" ht="25.5" customHeight="1" x14ac:dyDescent="0.2">
      <c r="C57" s="7"/>
      <c r="D57" s="7"/>
      <c r="E57" s="7"/>
      <c r="F57" s="7"/>
      <c r="G57" s="7"/>
      <c r="H57" s="7"/>
      <c r="I57" s="7"/>
      <c r="J57" s="7"/>
      <c r="K57" s="7"/>
      <c r="L57" s="7"/>
      <c r="M57" s="5"/>
      <c r="N57" s="5"/>
      <c r="O57" s="5"/>
      <c r="P57" s="5"/>
      <c r="Q57" s="5"/>
      <c r="R57" s="5"/>
      <c r="S57" s="5"/>
      <c r="T57" s="5"/>
      <c r="U57" s="5"/>
      <c r="V57" s="5"/>
      <c r="W57" s="5"/>
      <c r="X57" s="5"/>
      <c r="Y57" s="5"/>
      <c r="Z57" s="5"/>
      <c r="AA57" s="5"/>
      <c r="AB57" s="5"/>
      <c r="AC57" s="5"/>
      <c r="AD57" s="5"/>
      <c r="AE57" s="5"/>
      <c r="AF57" s="5"/>
    </row>
    <row r="58" spans="3:36" ht="25.5" customHeight="1" x14ac:dyDescent="0.2">
      <c r="C58" s="7"/>
      <c r="D58" s="7"/>
      <c r="E58" s="7"/>
      <c r="F58" s="7"/>
      <c r="G58" s="7"/>
      <c r="H58" s="7"/>
      <c r="I58" s="7"/>
      <c r="J58" s="7"/>
      <c r="K58" s="7"/>
      <c r="L58" s="7"/>
      <c r="M58" s="5"/>
      <c r="N58" s="5"/>
      <c r="O58" s="5"/>
      <c r="P58" s="5"/>
      <c r="Q58" s="5"/>
      <c r="R58" s="5"/>
      <c r="S58" s="5"/>
      <c r="T58" s="5"/>
      <c r="U58" s="5"/>
      <c r="V58" s="5"/>
      <c r="W58" s="5"/>
      <c r="X58" s="5"/>
      <c r="Y58" s="5"/>
      <c r="Z58" s="5"/>
      <c r="AA58" s="5"/>
      <c r="AB58" s="5"/>
      <c r="AC58" s="5"/>
      <c r="AD58" s="5"/>
      <c r="AE58" s="5"/>
      <c r="AF58" s="5"/>
    </row>
    <row r="59" spans="3:36" ht="25.5" customHeight="1" x14ac:dyDescent="0.2">
      <c r="C59" s="7"/>
      <c r="D59" s="7"/>
      <c r="E59" s="7"/>
      <c r="F59" s="7"/>
      <c r="G59" s="7"/>
      <c r="H59" s="7"/>
      <c r="I59" s="7"/>
      <c r="J59" s="7"/>
      <c r="K59" s="7"/>
      <c r="L59" s="7"/>
      <c r="M59" s="5"/>
      <c r="N59" s="5"/>
      <c r="O59" s="5"/>
      <c r="P59" s="5"/>
      <c r="Q59" s="5"/>
      <c r="R59" s="5"/>
      <c r="S59" s="5"/>
      <c r="T59" s="5"/>
      <c r="U59" s="5"/>
      <c r="V59" s="5"/>
      <c r="W59" s="5"/>
      <c r="X59" s="5"/>
      <c r="Y59" s="5"/>
      <c r="Z59" s="5"/>
      <c r="AA59" s="5"/>
      <c r="AB59" s="5"/>
      <c r="AC59" s="5"/>
      <c r="AD59" s="5"/>
      <c r="AE59" s="5"/>
      <c r="AF59" s="5"/>
    </row>
    <row r="60" spans="3:36" ht="25.5" customHeight="1" x14ac:dyDescent="0.2">
      <c r="C60" s="7"/>
      <c r="D60" s="7"/>
      <c r="E60" s="7"/>
      <c r="F60" s="7"/>
      <c r="G60" s="7"/>
      <c r="H60" s="7"/>
      <c r="I60" s="7"/>
      <c r="J60" s="7"/>
      <c r="K60" s="7"/>
      <c r="L60" s="7"/>
      <c r="M60" s="5"/>
      <c r="N60" s="5"/>
      <c r="O60" s="5"/>
      <c r="P60" s="5"/>
      <c r="Q60" s="5"/>
      <c r="R60" s="5"/>
      <c r="S60" s="5"/>
      <c r="T60" s="5"/>
      <c r="U60" s="5"/>
      <c r="V60" s="5"/>
      <c r="W60" s="5"/>
      <c r="X60" s="5"/>
      <c r="Y60" s="5"/>
      <c r="Z60" s="5"/>
      <c r="AA60" s="5"/>
      <c r="AB60" s="5"/>
      <c r="AC60" s="5"/>
      <c r="AD60" s="5"/>
      <c r="AE60" s="5"/>
      <c r="AF60" s="5"/>
    </row>
    <row r="61" spans="3:36" ht="25.5" customHeight="1" x14ac:dyDescent="0.2">
      <c r="C61" s="7"/>
      <c r="D61" s="7"/>
      <c r="E61" s="7"/>
      <c r="F61" s="7"/>
      <c r="G61" s="7"/>
      <c r="H61" s="7"/>
      <c r="I61" s="7"/>
      <c r="J61" s="7"/>
      <c r="K61" s="7"/>
      <c r="L61" s="7"/>
      <c r="M61" s="5"/>
      <c r="N61" s="5"/>
      <c r="O61" s="5"/>
      <c r="P61" s="5"/>
      <c r="Q61" s="5"/>
      <c r="R61" s="5"/>
      <c r="S61" s="5"/>
      <c r="T61" s="5"/>
      <c r="U61" s="5"/>
      <c r="V61" s="5"/>
      <c r="W61" s="5"/>
      <c r="X61" s="5"/>
      <c r="Y61" s="5"/>
      <c r="Z61" s="5"/>
      <c r="AA61" s="5"/>
      <c r="AB61" s="5"/>
      <c r="AC61" s="5"/>
      <c r="AD61" s="5"/>
      <c r="AE61" s="5"/>
      <c r="AF61" s="5"/>
    </row>
    <row r="62" spans="3:36" ht="25.5" customHeight="1" x14ac:dyDescent="0.2">
      <c r="C62" s="7"/>
      <c r="D62" s="7"/>
      <c r="E62" s="7"/>
      <c r="F62" s="7"/>
      <c r="G62" s="7"/>
      <c r="H62" s="7"/>
      <c r="I62" s="7"/>
      <c r="J62" s="7"/>
      <c r="K62" s="7"/>
      <c r="L62" s="7"/>
      <c r="M62" s="5"/>
      <c r="N62" s="5"/>
      <c r="O62" s="5"/>
      <c r="P62" s="5"/>
      <c r="Q62" s="5"/>
      <c r="R62" s="5"/>
      <c r="S62" s="5"/>
      <c r="T62" s="5"/>
      <c r="U62" s="5"/>
      <c r="V62" s="5"/>
      <c r="W62" s="5"/>
      <c r="X62" s="5"/>
      <c r="Y62" s="5"/>
      <c r="Z62" s="5"/>
      <c r="AA62" s="5"/>
      <c r="AB62" s="5"/>
      <c r="AC62" s="5"/>
      <c r="AD62" s="5"/>
      <c r="AE62" s="5"/>
      <c r="AF62" s="5"/>
    </row>
    <row r="63" spans="3:36" ht="25.5" customHeight="1" x14ac:dyDescent="0.2">
      <c r="C63" s="7"/>
      <c r="D63" s="7"/>
      <c r="E63" s="7"/>
      <c r="F63" s="7"/>
      <c r="G63" s="7"/>
      <c r="H63" s="7"/>
      <c r="I63" s="7"/>
      <c r="J63" s="7"/>
      <c r="K63" s="7"/>
      <c r="L63" s="7"/>
      <c r="M63" s="5"/>
      <c r="N63" s="5"/>
      <c r="O63" s="5"/>
      <c r="P63" s="5"/>
      <c r="Q63" s="5"/>
      <c r="R63" s="5"/>
      <c r="S63" s="5"/>
      <c r="T63" s="5"/>
      <c r="U63" s="5"/>
      <c r="V63" s="5"/>
      <c r="W63" s="5"/>
      <c r="X63" s="5"/>
      <c r="Y63" s="5"/>
      <c r="Z63" s="5"/>
      <c r="AA63" s="5"/>
      <c r="AB63" s="5"/>
      <c r="AC63" s="5"/>
      <c r="AD63" s="5"/>
      <c r="AE63" s="5"/>
      <c r="AF63" s="5"/>
    </row>
    <row r="64" spans="3:36" ht="25.5" customHeight="1" x14ac:dyDescent="0.2">
      <c r="C64" s="7"/>
      <c r="D64" s="7"/>
      <c r="E64" s="7"/>
      <c r="F64" s="7"/>
      <c r="G64" s="7"/>
      <c r="H64" s="7"/>
      <c r="I64" s="7"/>
      <c r="J64" s="7"/>
      <c r="K64" s="7"/>
      <c r="L64" s="7"/>
      <c r="M64" s="5"/>
      <c r="N64" s="5"/>
      <c r="O64" s="5"/>
      <c r="P64" s="5"/>
      <c r="Q64" s="5"/>
      <c r="R64" s="5"/>
      <c r="S64" s="5"/>
      <c r="T64" s="5"/>
      <c r="U64" s="5"/>
      <c r="V64" s="5"/>
      <c r="W64" s="5"/>
      <c r="X64" s="5"/>
      <c r="Y64" s="5"/>
      <c r="Z64" s="5"/>
      <c r="AA64" s="5"/>
      <c r="AB64" s="5"/>
      <c r="AC64" s="5"/>
      <c r="AD64" s="5"/>
      <c r="AE64" s="5"/>
      <c r="AF64" s="5"/>
    </row>
    <row r="65" spans="3:32" ht="25.5" customHeight="1" x14ac:dyDescent="0.2">
      <c r="C65" s="7"/>
      <c r="D65" s="7"/>
      <c r="E65" s="7"/>
      <c r="F65" s="7"/>
      <c r="G65" s="7"/>
      <c r="H65" s="7"/>
      <c r="I65" s="7"/>
      <c r="J65" s="7"/>
      <c r="K65" s="7"/>
      <c r="L65" s="7"/>
      <c r="M65" s="5"/>
      <c r="N65" s="5"/>
      <c r="O65" s="5"/>
      <c r="P65" s="5"/>
      <c r="Q65" s="5"/>
      <c r="R65" s="5"/>
      <c r="S65" s="5"/>
      <c r="T65" s="5"/>
      <c r="U65" s="5"/>
      <c r="V65" s="5"/>
      <c r="W65" s="5"/>
      <c r="X65" s="5"/>
      <c r="Y65" s="5"/>
      <c r="Z65" s="5"/>
      <c r="AA65" s="5"/>
      <c r="AB65" s="5"/>
      <c r="AC65" s="5"/>
      <c r="AD65" s="5"/>
      <c r="AE65" s="5"/>
      <c r="AF65" s="5"/>
    </row>
    <row r="66" spans="3:32" ht="25.5" customHeight="1" x14ac:dyDescent="0.2">
      <c r="C66" s="7"/>
      <c r="D66" s="7"/>
      <c r="E66" s="7"/>
      <c r="F66" s="7"/>
      <c r="G66" s="7"/>
      <c r="H66" s="7"/>
      <c r="I66" s="7"/>
      <c r="J66" s="7"/>
      <c r="K66" s="7"/>
      <c r="L66" s="7"/>
      <c r="M66" s="5"/>
      <c r="N66" s="5"/>
      <c r="O66" s="5"/>
      <c r="P66" s="5"/>
      <c r="Q66" s="5"/>
      <c r="R66" s="5"/>
      <c r="S66" s="5"/>
      <c r="T66" s="5"/>
      <c r="U66" s="5"/>
      <c r="V66" s="5"/>
      <c r="W66" s="5"/>
      <c r="X66" s="5"/>
      <c r="Y66" s="5"/>
      <c r="Z66" s="5"/>
      <c r="AA66" s="5"/>
      <c r="AB66" s="5"/>
      <c r="AC66" s="5"/>
      <c r="AD66" s="5"/>
      <c r="AE66" s="5"/>
      <c r="AF66" s="5"/>
    </row>
  </sheetData>
  <mergeCells count="296">
    <mergeCell ref="AC10:AF10"/>
    <mergeCell ref="U18:V18"/>
    <mergeCell ref="AE13:AF13"/>
    <mergeCell ref="AC14:AD14"/>
    <mergeCell ref="AE14:AF14"/>
    <mergeCell ref="AG14:AH14"/>
    <mergeCell ref="U12:V12"/>
    <mergeCell ref="W12:X12"/>
    <mergeCell ref="Y12:Z12"/>
    <mergeCell ref="Y15:Z15"/>
    <mergeCell ref="AA15:AB15"/>
    <mergeCell ref="AC18:AD18"/>
    <mergeCell ref="AE18:AF18"/>
    <mergeCell ref="AG18:AH18"/>
    <mergeCell ref="U13:V13"/>
    <mergeCell ref="W13:X13"/>
    <mergeCell ref="Y13:Z13"/>
    <mergeCell ref="AA13:AB13"/>
    <mergeCell ref="AC13:AD13"/>
    <mergeCell ref="AG12:AH12"/>
    <mergeCell ref="AA11:AB11"/>
    <mergeCell ref="Q18:R18"/>
    <mergeCell ref="S18:T18"/>
    <mergeCell ref="AC15:AD15"/>
    <mergeCell ref="AE15:AF15"/>
    <mergeCell ref="C16:L16"/>
    <mergeCell ref="M16:N16"/>
    <mergeCell ref="O16:P16"/>
    <mergeCell ref="Q16:R16"/>
    <mergeCell ref="C15:L15"/>
    <mergeCell ref="M15:N15"/>
    <mergeCell ref="O15:P15"/>
    <mergeCell ref="Q15:R15"/>
    <mergeCell ref="S15:T15"/>
    <mergeCell ref="U15:V15"/>
    <mergeCell ref="W15:X15"/>
    <mergeCell ref="Q17:R17"/>
    <mergeCell ref="S17:T17"/>
    <mergeCell ref="U17:V17"/>
    <mergeCell ref="W17:X17"/>
    <mergeCell ref="Y17:Z17"/>
    <mergeCell ref="AA17:AB17"/>
    <mergeCell ref="AC17:AD17"/>
    <mergeCell ref="C17:L17"/>
    <mergeCell ref="M17:N17"/>
    <mergeCell ref="C10:L10"/>
    <mergeCell ref="M10:P10"/>
    <mergeCell ref="Q10:T10"/>
    <mergeCell ref="U10:X10"/>
    <mergeCell ref="C11:L11"/>
    <mergeCell ref="C5:AJ5"/>
    <mergeCell ref="C7:AJ7"/>
    <mergeCell ref="Y19:Z19"/>
    <mergeCell ref="AG10:AJ10"/>
    <mergeCell ref="M11:N11"/>
    <mergeCell ref="O11:P11"/>
    <mergeCell ref="Q11:R11"/>
    <mergeCell ref="S11:T11"/>
    <mergeCell ref="U11:V11"/>
    <mergeCell ref="W11:X11"/>
    <mergeCell ref="Y11:Z11"/>
    <mergeCell ref="AC11:AD11"/>
    <mergeCell ref="AE11:AF11"/>
    <mergeCell ref="AG11:AH11"/>
    <mergeCell ref="AI11:AJ11"/>
    <mergeCell ref="Y10:AB10"/>
    <mergeCell ref="C18:L18"/>
    <mergeCell ref="M18:N18"/>
    <mergeCell ref="O18:P18"/>
    <mergeCell ref="AI18:AJ18"/>
    <mergeCell ref="AG15:AH15"/>
    <mergeCell ref="AI15:AJ15"/>
    <mergeCell ref="AI16:AJ16"/>
    <mergeCell ref="AI17:AJ17"/>
    <mergeCell ref="AE17:AF17"/>
    <mergeCell ref="AG17:AH17"/>
    <mergeCell ref="U14:V14"/>
    <mergeCell ref="W14:X14"/>
    <mergeCell ref="Y14:Z14"/>
    <mergeCell ref="AI14:AJ14"/>
    <mergeCell ref="AG16:AH16"/>
    <mergeCell ref="AA14:AB14"/>
    <mergeCell ref="AC16:AD16"/>
    <mergeCell ref="AE16:AF16"/>
    <mergeCell ref="AA18:AB18"/>
    <mergeCell ref="AI12:AJ12"/>
    <mergeCell ref="AA12:AB12"/>
    <mergeCell ref="AC12:AD12"/>
    <mergeCell ref="AE12:AF12"/>
    <mergeCell ref="O13:P13"/>
    <mergeCell ref="Q13:R13"/>
    <mergeCell ref="S13:T13"/>
    <mergeCell ref="AG13:AH13"/>
    <mergeCell ref="AI13:AJ13"/>
    <mergeCell ref="C12:L12"/>
    <mergeCell ref="M12:N12"/>
    <mergeCell ref="O12:P12"/>
    <mergeCell ref="Q12:R12"/>
    <mergeCell ref="S12:T12"/>
    <mergeCell ref="C14:L14"/>
    <mergeCell ref="M14:N14"/>
    <mergeCell ref="C22:L22"/>
    <mergeCell ref="M22:N22"/>
    <mergeCell ref="O22:P22"/>
    <mergeCell ref="Q22:R22"/>
    <mergeCell ref="S22:T22"/>
    <mergeCell ref="Q20:R20"/>
    <mergeCell ref="C13:L13"/>
    <mergeCell ref="M13:N13"/>
    <mergeCell ref="O14:P14"/>
    <mergeCell ref="Q14:R14"/>
    <mergeCell ref="S14:T14"/>
    <mergeCell ref="C19:L19"/>
    <mergeCell ref="M19:N19"/>
    <mergeCell ref="O19:P19"/>
    <mergeCell ref="Q19:R19"/>
    <mergeCell ref="S19:T19"/>
    <mergeCell ref="C20:L20"/>
    <mergeCell ref="O17:P17"/>
    <mergeCell ref="AG21:AH21"/>
    <mergeCell ref="AI21:AJ21"/>
    <mergeCell ref="AG22:AH22"/>
    <mergeCell ref="AI22:AJ22"/>
    <mergeCell ref="C21:L21"/>
    <mergeCell ref="M21:N21"/>
    <mergeCell ref="O21:P21"/>
    <mergeCell ref="Q21:R21"/>
    <mergeCell ref="S21:T21"/>
    <mergeCell ref="U21:V21"/>
    <mergeCell ref="W21:X21"/>
    <mergeCell ref="Y21:Z21"/>
    <mergeCell ref="U22:V22"/>
    <mergeCell ref="W22:X22"/>
    <mergeCell ref="Y22:Z22"/>
    <mergeCell ref="AA22:AB22"/>
    <mergeCell ref="AC22:AD22"/>
    <mergeCell ref="AE22:AF22"/>
    <mergeCell ref="AA21:AB21"/>
    <mergeCell ref="U19:V19"/>
    <mergeCell ref="W19:X19"/>
    <mergeCell ref="W18:X18"/>
    <mergeCell ref="Y18:Z18"/>
    <mergeCell ref="AA19:AB19"/>
    <mergeCell ref="AC19:AD19"/>
    <mergeCell ref="AE19:AF19"/>
    <mergeCell ref="AG19:AH19"/>
    <mergeCell ref="S16:T16"/>
    <mergeCell ref="U16:V16"/>
    <mergeCell ref="W16:X16"/>
    <mergeCell ref="Y16:Z16"/>
    <mergeCell ref="AA16:AB16"/>
    <mergeCell ref="C37:L37"/>
    <mergeCell ref="M37:P37"/>
    <mergeCell ref="Q37:T37"/>
    <mergeCell ref="U37:X37"/>
    <mergeCell ref="Y37:AB37"/>
    <mergeCell ref="AC37:AF37"/>
    <mergeCell ref="AC20:AD20"/>
    <mergeCell ref="AE20:AF20"/>
    <mergeCell ref="AG20:AH20"/>
    <mergeCell ref="S20:T20"/>
    <mergeCell ref="U20:V20"/>
    <mergeCell ref="W20:X20"/>
    <mergeCell ref="Y20:Z20"/>
    <mergeCell ref="AA20:AB20"/>
    <mergeCell ref="M20:N20"/>
    <mergeCell ref="O20:P20"/>
    <mergeCell ref="U23:V23"/>
    <mergeCell ref="AC23:AD23"/>
    <mergeCell ref="AE23:AF23"/>
    <mergeCell ref="AE24:AF24"/>
    <mergeCell ref="C36:L36"/>
    <mergeCell ref="M36:P36"/>
    <mergeCell ref="Q36:T36"/>
    <mergeCell ref="U36:X36"/>
    <mergeCell ref="C40:L40"/>
    <mergeCell ref="M40:P40"/>
    <mergeCell ref="Q40:T40"/>
    <mergeCell ref="U40:X40"/>
    <mergeCell ref="Y40:AB40"/>
    <mergeCell ref="AC40:AF40"/>
    <mergeCell ref="C39:L39"/>
    <mergeCell ref="M39:P39"/>
    <mergeCell ref="Q39:T39"/>
    <mergeCell ref="U39:X39"/>
    <mergeCell ref="Y39:AB39"/>
    <mergeCell ref="AC39:AF39"/>
    <mergeCell ref="Y36:AB36"/>
    <mergeCell ref="AC36:AF36"/>
    <mergeCell ref="C38:L38"/>
    <mergeCell ref="M38:P38"/>
    <mergeCell ref="AG46:AJ46"/>
    <mergeCell ref="AG39:AJ39"/>
    <mergeCell ref="AG37:AJ37"/>
    <mergeCell ref="AG38:AJ38"/>
    <mergeCell ref="U46:X46"/>
    <mergeCell ref="Q45:T45"/>
    <mergeCell ref="U45:X45"/>
    <mergeCell ref="AG45:AJ45"/>
    <mergeCell ref="AG36:AJ36"/>
    <mergeCell ref="AC41:AF41"/>
    <mergeCell ref="AG41:AJ41"/>
    <mergeCell ref="AC43:AF43"/>
    <mergeCell ref="AG43:AJ43"/>
    <mergeCell ref="AC44:AF44"/>
    <mergeCell ref="AG44:AJ44"/>
    <mergeCell ref="AG40:AJ40"/>
    <mergeCell ref="Q38:T38"/>
    <mergeCell ref="U38:X38"/>
    <mergeCell ref="Y38:AB38"/>
    <mergeCell ref="AC38:AF38"/>
    <mergeCell ref="AI24:AJ24"/>
    <mergeCell ref="AI23:AJ23"/>
    <mergeCell ref="C24:L24"/>
    <mergeCell ref="M24:N24"/>
    <mergeCell ref="O24:P24"/>
    <mergeCell ref="Q24:R24"/>
    <mergeCell ref="S24:T24"/>
    <mergeCell ref="U24:V24"/>
    <mergeCell ref="W24:X24"/>
    <mergeCell ref="Y24:Z24"/>
    <mergeCell ref="AA24:AB24"/>
    <mergeCell ref="W23:X23"/>
    <mergeCell ref="Y23:Z23"/>
    <mergeCell ref="AA23:AB23"/>
    <mergeCell ref="C23:L23"/>
    <mergeCell ref="M23:N23"/>
    <mergeCell ref="O23:P23"/>
    <mergeCell ref="Q23:R23"/>
    <mergeCell ref="S23:T23"/>
    <mergeCell ref="AI19:AJ19"/>
    <mergeCell ref="AG47:AJ47"/>
    <mergeCell ref="Y49:AB49"/>
    <mergeCell ref="AC49:AF49"/>
    <mergeCell ref="AG49:AJ49"/>
    <mergeCell ref="Y47:AB47"/>
    <mergeCell ref="AC47:AF47"/>
    <mergeCell ref="AG24:AH24"/>
    <mergeCell ref="AC24:AD24"/>
    <mergeCell ref="Y48:AB48"/>
    <mergeCell ref="AC48:AF48"/>
    <mergeCell ref="AG48:AJ48"/>
    <mergeCell ref="Y45:AB45"/>
    <mergeCell ref="AC45:AF45"/>
    <mergeCell ref="AC21:AD21"/>
    <mergeCell ref="AE21:AF21"/>
    <mergeCell ref="AI20:AJ20"/>
    <mergeCell ref="Y46:AB46"/>
    <mergeCell ref="Y41:AB41"/>
    <mergeCell ref="Y42:AB42"/>
    <mergeCell ref="AC42:AF42"/>
    <mergeCell ref="AG42:AJ42"/>
    <mergeCell ref="AG23:AH23"/>
    <mergeCell ref="AC46:AF46"/>
    <mergeCell ref="C50:L50"/>
    <mergeCell ref="M50:P50"/>
    <mergeCell ref="Q50:T50"/>
    <mergeCell ref="U50:X50"/>
    <mergeCell ref="Y50:AB50"/>
    <mergeCell ref="AC50:AF50"/>
    <mergeCell ref="AG50:AJ50"/>
    <mergeCell ref="C47:L47"/>
    <mergeCell ref="M47:P47"/>
    <mergeCell ref="Q47:T47"/>
    <mergeCell ref="U47:X47"/>
    <mergeCell ref="C49:L49"/>
    <mergeCell ref="M49:P49"/>
    <mergeCell ref="Q49:T49"/>
    <mergeCell ref="U49:X49"/>
    <mergeCell ref="M48:P48"/>
    <mergeCell ref="Q48:T48"/>
    <mergeCell ref="U48:X48"/>
    <mergeCell ref="C45:L45"/>
    <mergeCell ref="C48:L48"/>
    <mergeCell ref="C43:L43"/>
    <mergeCell ref="M43:P43"/>
    <mergeCell ref="Q43:T43"/>
    <mergeCell ref="U43:X43"/>
    <mergeCell ref="Y43:AB43"/>
    <mergeCell ref="C41:L41"/>
    <mergeCell ref="M41:P41"/>
    <mergeCell ref="Q41:T41"/>
    <mergeCell ref="U41:X41"/>
    <mergeCell ref="C44:L44"/>
    <mergeCell ref="M44:P44"/>
    <mergeCell ref="Q44:T44"/>
    <mergeCell ref="U44:X44"/>
    <mergeCell ref="Y44:AB44"/>
    <mergeCell ref="C46:L46"/>
    <mergeCell ref="M46:P46"/>
    <mergeCell ref="Q46:T46"/>
    <mergeCell ref="C42:L42"/>
    <mergeCell ref="M42:P42"/>
    <mergeCell ref="Q42:T42"/>
    <mergeCell ref="U42:X42"/>
    <mergeCell ref="M45:P45"/>
  </mergeCells>
  <phoneticPr fontId="18"/>
  <pageMargins left="0.70866141732283472" right="0.35433070866141736" top="0.55118110236220474" bottom="0.55118110236220474" header="0.31496062992125984" footer="0.31496062992125984"/>
  <pageSetup paperSize="9" scale="79" orientation="portrait" r:id="rId1"/>
  <headerFooter>
    <oddFooter>&amp;C&amp;P</oddFooter>
  </headerFooter>
  <rowBreaks count="1" manualBreakCount="1">
    <brk id="25" max="3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AX30"/>
  <sheetViews>
    <sheetView tabSelected="1" view="pageBreakPreview" zoomScaleNormal="100" zoomScaleSheetLayoutView="100" workbookViewId="0">
      <selection activeCell="X8" sqref="X8"/>
    </sheetView>
  </sheetViews>
  <sheetFormatPr defaultRowHeight="13.2" x14ac:dyDescent="0.2"/>
  <cols>
    <col min="1" max="2" width="3.6640625" customWidth="1"/>
    <col min="3" max="28" width="3.109375" customWidth="1"/>
    <col min="29" max="36" width="3.6640625" customWidth="1"/>
    <col min="37" max="37" width="0.88671875" customWidth="1"/>
    <col min="38" max="38" width="1" customWidth="1"/>
    <col min="39" max="39" width="3.44140625" bestFit="1" customWidth="1"/>
    <col min="40" max="40" width="5.44140625" bestFit="1" customWidth="1"/>
    <col min="41" max="41" width="3.44140625" bestFit="1" customWidth="1"/>
    <col min="42" max="42" width="4.44140625" bestFit="1" customWidth="1"/>
    <col min="43" max="43" width="14" bestFit="1" customWidth="1"/>
  </cols>
  <sheetData>
    <row r="1" spans="1:50" x14ac:dyDescent="0.2">
      <c r="A1" t="s">
        <v>89</v>
      </c>
    </row>
    <row r="2" spans="1:50" x14ac:dyDescent="0.2">
      <c r="B2" t="s">
        <v>27</v>
      </c>
    </row>
    <row r="4" spans="1:50" x14ac:dyDescent="0.2">
      <c r="B4" t="s">
        <v>1</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row>
    <row r="5" spans="1:50" s="11" customFormat="1" x14ac:dyDescent="0.2">
      <c r="B5" s="15"/>
      <c r="C5" s="36" t="s">
        <v>297</v>
      </c>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row>
    <row r="6" spans="1:50" x14ac:dyDescent="0.2">
      <c r="B6" s="8" t="s">
        <v>3</v>
      </c>
      <c r="C6" s="15"/>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row>
    <row r="7" spans="1:50" s="11" customFormat="1" x14ac:dyDescent="0.2">
      <c r="B7" s="15"/>
      <c r="C7" s="15" t="s">
        <v>108</v>
      </c>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row>
    <row r="8" spans="1:50" x14ac:dyDescent="0.2">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row>
    <row r="9" spans="1:50" ht="30" customHeight="1" thickBot="1" x14ac:dyDescent="0.25">
      <c r="C9" s="116"/>
      <c r="D9" s="117"/>
      <c r="E9" s="117"/>
      <c r="F9" s="117"/>
      <c r="G9" s="117"/>
      <c r="H9" s="117"/>
      <c r="I9" s="91" t="s">
        <v>68</v>
      </c>
      <c r="J9" s="61"/>
      <c r="K9" s="61"/>
      <c r="L9" s="62"/>
      <c r="M9" s="60" t="s">
        <v>69</v>
      </c>
      <c r="N9" s="61"/>
      <c r="O9" s="61"/>
      <c r="P9" s="62"/>
      <c r="Q9" s="60" t="s">
        <v>70</v>
      </c>
      <c r="R9" s="61"/>
      <c r="S9" s="61"/>
      <c r="T9" s="62"/>
      <c r="U9" s="60" t="s">
        <v>71</v>
      </c>
      <c r="V9" s="61"/>
      <c r="W9" s="61"/>
      <c r="X9" s="62"/>
      <c r="Y9" s="60" t="s">
        <v>72</v>
      </c>
      <c r="Z9" s="61"/>
      <c r="AA9" s="61"/>
      <c r="AB9" s="61"/>
      <c r="AC9" s="60" t="s">
        <v>77</v>
      </c>
      <c r="AD9" s="61"/>
      <c r="AE9" s="61"/>
      <c r="AF9" s="62"/>
      <c r="AG9" s="16"/>
      <c r="AH9" s="16"/>
      <c r="AI9" s="16"/>
      <c r="AS9" s="6"/>
      <c r="AT9" s="6"/>
      <c r="AX9" s="6"/>
    </row>
    <row r="10" spans="1:50" ht="13.8" thickTop="1" x14ac:dyDescent="0.2">
      <c r="C10" s="114" t="s">
        <v>48</v>
      </c>
      <c r="D10" s="114"/>
      <c r="E10" s="114"/>
      <c r="F10" s="114"/>
      <c r="G10" s="114"/>
      <c r="H10" s="115"/>
      <c r="I10" s="53">
        <v>37</v>
      </c>
      <c r="J10" s="54"/>
      <c r="K10" s="55">
        <f>I10/$I$14</f>
        <v>0.37</v>
      </c>
      <c r="L10" s="55"/>
      <c r="M10" s="54">
        <v>38</v>
      </c>
      <c r="N10" s="54"/>
      <c r="O10" s="55">
        <f>M10/$M$14</f>
        <v>0.38</v>
      </c>
      <c r="P10" s="55"/>
      <c r="Q10" s="65">
        <v>38</v>
      </c>
      <c r="R10" s="54"/>
      <c r="S10" s="55">
        <f>Q10/$Q$14</f>
        <v>0.38</v>
      </c>
      <c r="T10" s="55"/>
      <c r="U10" s="54">
        <v>57</v>
      </c>
      <c r="V10" s="54"/>
      <c r="W10" s="55">
        <f>U10/$U$14</f>
        <v>0.56999999999999995</v>
      </c>
      <c r="X10" s="55"/>
      <c r="Y10" s="118">
        <v>64</v>
      </c>
      <c r="Z10" s="65"/>
      <c r="AA10" s="59">
        <f>Y10/$Y$14</f>
        <v>0.64</v>
      </c>
      <c r="AB10" s="119"/>
      <c r="AC10" s="54">
        <f>I10+M10+Q10+U10+Y10</f>
        <v>234</v>
      </c>
      <c r="AD10" s="54"/>
      <c r="AE10" s="55">
        <f>AC10/$AC$14</f>
        <v>0.46800000000000003</v>
      </c>
      <c r="AF10" s="55"/>
      <c r="AG10" s="16"/>
      <c r="AH10" s="16"/>
      <c r="AI10" s="16"/>
    </row>
    <row r="11" spans="1:50" ht="13.5" customHeight="1" x14ac:dyDescent="0.2">
      <c r="C11" s="120" t="s">
        <v>49</v>
      </c>
      <c r="D11" s="120"/>
      <c r="E11" s="120"/>
      <c r="F11" s="120"/>
      <c r="G11" s="120"/>
      <c r="H11" s="121"/>
      <c r="I11" s="122">
        <v>14</v>
      </c>
      <c r="J11" s="85"/>
      <c r="K11" s="123">
        <f>I11/$I$14</f>
        <v>0.14000000000000001</v>
      </c>
      <c r="L11" s="123"/>
      <c r="M11" s="85">
        <v>10</v>
      </c>
      <c r="N11" s="85"/>
      <c r="O11" s="123">
        <f>M11/$M$14</f>
        <v>0.1</v>
      </c>
      <c r="P11" s="123"/>
      <c r="Q11" s="85">
        <v>11</v>
      </c>
      <c r="R11" s="85"/>
      <c r="S11" s="123">
        <f>Q11/$Q$14</f>
        <v>0.11</v>
      </c>
      <c r="T11" s="123"/>
      <c r="U11" s="85">
        <v>5</v>
      </c>
      <c r="V11" s="85"/>
      <c r="W11" s="123">
        <f>U11/$U$14</f>
        <v>0.05</v>
      </c>
      <c r="X11" s="123"/>
      <c r="Y11" s="124">
        <v>5</v>
      </c>
      <c r="Z11" s="84"/>
      <c r="AA11" s="125">
        <f>Y11/$Y$14</f>
        <v>0.05</v>
      </c>
      <c r="AB11" s="126"/>
      <c r="AC11" s="85">
        <f>I11+M11+Q11+U11+Y11</f>
        <v>45</v>
      </c>
      <c r="AD11" s="85"/>
      <c r="AE11" s="123">
        <f>AC11/$AC$14</f>
        <v>0.09</v>
      </c>
      <c r="AF11" s="123"/>
      <c r="AG11" s="16"/>
      <c r="AH11" s="16"/>
      <c r="AI11" s="16"/>
    </row>
    <row r="12" spans="1:50" ht="14.25" customHeight="1" x14ac:dyDescent="0.2">
      <c r="C12" s="120" t="s">
        <v>17</v>
      </c>
      <c r="D12" s="120"/>
      <c r="E12" s="120"/>
      <c r="F12" s="120"/>
      <c r="G12" s="120"/>
      <c r="H12" s="121"/>
      <c r="I12" s="122">
        <v>42</v>
      </c>
      <c r="J12" s="85"/>
      <c r="K12" s="123">
        <f>I12/$I$14</f>
        <v>0.42</v>
      </c>
      <c r="L12" s="123"/>
      <c r="M12" s="85">
        <v>41</v>
      </c>
      <c r="N12" s="85"/>
      <c r="O12" s="123">
        <f>M12/$M$14</f>
        <v>0.41</v>
      </c>
      <c r="P12" s="123"/>
      <c r="Q12" s="85">
        <v>40</v>
      </c>
      <c r="R12" s="85"/>
      <c r="S12" s="123">
        <f>Q12/$Q$14</f>
        <v>0.4</v>
      </c>
      <c r="T12" s="123"/>
      <c r="U12" s="85">
        <v>32</v>
      </c>
      <c r="V12" s="85"/>
      <c r="W12" s="123">
        <f>U12/$U$14</f>
        <v>0.32</v>
      </c>
      <c r="X12" s="123"/>
      <c r="Y12" s="85">
        <v>28</v>
      </c>
      <c r="Z12" s="85"/>
      <c r="AA12" s="123">
        <f>Y12/$Y$14</f>
        <v>0.28000000000000003</v>
      </c>
      <c r="AB12" s="125"/>
      <c r="AC12" s="85">
        <f>I12+M12+Q12+U12+Y12</f>
        <v>183</v>
      </c>
      <c r="AD12" s="85"/>
      <c r="AE12" s="123">
        <f>AC12/$AC$14</f>
        <v>0.36599999999999999</v>
      </c>
      <c r="AF12" s="123"/>
      <c r="AG12" s="16"/>
      <c r="AH12" s="16"/>
      <c r="AI12" s="16"/>
    </row>
    <row r="13" spans="1:50" ht="56.1" customHeight="1" thickBot="1" x14ac:dyDescent="0.25">
      <c r="C13" s="127" t="s">
        <v>73</v>
      </c>
      <c r="D13" s="127"/>
      <c r="E13" s="127"/>
      <c r="F13" s="127"/>
      <c r="G13" s="127"/>
      <c r="H13" s="128"/>
      <c r="I13" s="129">
        <v>7</v>
      </c>
      <c r="J13" s="130"/>
      <c r="K13" s="123">
        <f>I13/$I$14</f>
        <v>7.0000000000000007E-2</v>
      </c>
      <c r="L13" s="123"/>
      <c r="M13" s="130">
        <v>11</v>
      </c>
      <c r="N13" s="130"/>
      <c r="O13" s="123">
        <f>M13/$M$14</f>
        <v>0.11</v>
      </c>
      <c r="P13" s="123"/>
      <c r="Q13" s="130">
        <v>11</v>
      </c>
      <c r="R13" s="130"/>
      <c r="S13" s="123">
        <f>Q13/$Q$14</f>
        <v>0.11</v>
      </c>
      <c r="T13" s="123"/>
      <c r="U13" s="130">
        <v>6</v>
      </c>
      <c r="V13" s="130"/>
      <c r="W13" s="131">
        <f>U13/$U$14</f>
        <v>0.06</v>
      </c>
      <c r="X13" s="131"/>
      <c r="Y13" s="130">
        <v>3</v>
      </c>
      <c r="Z13" s="130"/>
      <c r="AA13" s="131">
        <f>Y13/$Y$14</f>
        <v>0.03</v>
      </c>
      <c r="AB13" s="132"/>
      <c r="AC13" s="130">
        <f>I13+M13+Q13+U13+Y13</f>
        <v>38</v>
      </c>
      <c r="AD13" s="130"/>
      <c r="AE13" s="131">
        <f>AC13/$AC$14</f>
        <v>7.5999999999999998E-2</v>
      </c>
      <c r="AF13" s="131"/>
      <c r="AG13" s="16"/>
      <c r="AH13" s="72"/>
      <c r="AI13" s="72"/>
    </row>
    <row r="14" spans="1:50" ht="13.8" thickTop="1" x14ac:dyDescent="0.2">
      <c r="C14" s="52" t="s">
        <v>0</v>
      </c>
      <c r="D14" s="134"/>
      <c r="E14" s="134"/>
      <c r="F14" s="134"/>
      <c r="G14" s="134"/>
      <c r="H14" s="135"/>
      <c r="I14" s="133">
        <f>SUM(I10:J13)</f>
        <v>100</v>
      </c>
      <c r="J14" s="65"/>
      <c r="K14" s="59">
        <f>SUM(K10:L13)</f>
        <v>1</v>
      </c>
      <c r="L14" s="119"/>
      <c r="M14" s="133">
        <f>SUM(M10:N13)</f>
        <v>100</v>
      </c>
      <c r="N14" s="65"/>
      <c r="O14" s="59">
        <f>SUM(O10:P13)</f>
        <v>0.99999999999999989</v>
      </c>
      <c r="P14" s="119"/>
      <c r="Q14" s="133">
        <f>SUM(Q10:R13)</f>
        <v>100</v>
      </c>
      <c r="R14" s="65"/>
      <c r="S14" s="59">
        <f>SUM(S10:T13)</f>
        <v>1</v>
      </c>
      <c r="T14" s="119"/>
      <c r="U14" s="133">
        <f>SUM(U10:V13)</f>
        <v>100</v>
      </c>
      <c r="V14" s="65"/>
      <c r="W14" s="59">
        <f>SUM(W10:X13)</f>
        <v>1</v>
      </c>
      <c r="X14" s="119"/>
      <c r="Y14" s="133">
        <f>SUM(Y10:Z13)</f>
        <v>100</v>
      </c>
      <c r="Z14" s="65"/>
      <c r="AA14" s="59">
        <f>SUM(AA10:AB13)</f>
        <v>1</v>
      </c>
      <c r="AB14" s="119"/>
      <c r="AC14" s="133">
        <f>SUM(AC10:AD13)</f>
        <v>500</v>
      </c>
      <c r="AD14" s="65"/>
      <c r="AE14" s="59">
        <f>SUM(AE10:AF13)</f>
        <v>1</v>
      </c>
      <c r="AF14" s="119"/>
    </row>
    <row r="15" spans="1:50" ht="30" customHeight="1" x14ac:dyDescent="0.2">
      <c r="C15" s="26"/>
      <c r="D15" s="26"/>
      <c r="E15" s="26"/>
      <c r="F15" s="26"/>
      <c r="G15" s="26"/>
      <c r="H15" s="26"/>
      <c r="I15" s="10"/>
      <c r="J15" s="10"/>
      <c r="K15" s="1"/>
      <c r="L15" s="1"/>
      <c r="M15" s="26"/>
      <c r="AG15" s="16"/>
      <c r="AH15" s="16"/>
      <c r="AI15" s="16"/>
    </row>
    <row r="17" spans="5:29" ht="15" customHeight="1" x14ac:dyDescent="0.2"/>
    <row r="18" spans="5:29" ht="13.5" customHeight="1" x14ac:dyDescent="0.2">
      <c r="T18" s="4"/>
      <c r="U18" s="4"/>
      <c r="V18" s="4"/>
      <c r="W18" s="4"/>
      <c r="X18" s="4"/>
      <c r="Y18" s="4"/>
      <c r="Z18" s="4"/>
      <c r="AA18" s="4"/>
      <c r="AB18" s="4"/>
      <c r="AC18" s="4"/>
    </row>
    <row r="20" spans="5:29" x14ac:dyDescent="0.2">
      <c r="T20" s="4"/>
      <c r="U20" s="4"/>
      <c r="V20" s="4"/>
      <c r="W20" s="4"/>
      <c r="X20" s="4"/>
      <c r="Y20" s="4"/>
      <c r="Z20" s="4"/>
      <c r="AA20" s="4"/>
      <c r="AB20" s="4"/>
      <c r="AC20" s="4"/>
    </row>
    <row r="21" spans="5:29" x14ac:dyDescent="0.2">
      <c r="T21" s="4"/>
      <c r="U21" s="4"/>
      <c r="V21" s="4"/>
      <c r="W21" s="4"/>
      <c r="X21" s="4"/>
      <c r="Y21" s="4"/>
      <c r="Z21" s="4"/>
      <c r="AA21" s="4"/>
      <c r="AB21" s="4"/>
      <c r="AC21" s="4"/>
    </row>
    <row r="22" spans="5:29" x14ac:dyDescent="0.2">
      <c r="E22" s="43"/>
      <c r="F22" s="43"/>
      <c r="G22" s="43"/>
      <c r="H22" s="43"/>
      <c r="I22" s="43"/>
      <c r="J22" s="43"/>
      <c r="K22" s="9" t="str">
        <f>C10</f>
        <v>そう思う</v>
      </c>
      <c r="L22" s="9"/>
      <c r="M22" s="9" t="str">
        <f>C11</f>
        <v>そう思わない</v>
      </c>
      <c r="N22" s="9"/>
      <c r="O22" s="9" t="str">
        <f>C12</f>
        <v>わからない</v>
      </c>
      <c r="P22" s="9"/>
      <c r="Q22" s="9" t="str">
        <f>C13</f>
        <v>自分は消費生活上のトラブルにあわないと思う（相談する必要がない）</v>
      </c>
      <c r="R22" s="9"/>
      <c r="T22" s="4"/>
      <c r="U22" s="4"/>
      <c r="V22" s="4"/>
      <c r="W22" s="4"/>
      <c r="X22" s="4"/>
      <c r="Y22" s="4"/>
      <c r="Z22" s="4"/>
      <c r="AA22" s="4"/>
      <c r="AB22" s="4"/>
      <c r="AC22" s="4"/>
    </row>
    <row r="23" spans="5:29" x14ac:dyDescent="0.2">
      <c r="E23" s="69" t="s">
        <v>74</v>
      </c>
      <c r="F23" s="70"/>
      <c r="G23" s="70"/>
      <c r="H23" s="70"/>
      <c r="I23" s="70"/>
      <c r="J23" s="71"/>
      <c r="K23" s="111">
        <f>AE10</f>
        <v>0.46800000000000003</v>
      </c>
      <c r="L23" s="136"/>
      <c r="M23" s="111">
        <f>AE11</f>
        <v>0.09</v>
      </c>
      <c r="N23" s="136"/>
      <c r="O23" s="111">
        <f>AE12</f>
        <v>0.36599999999999999</v>
      </c>
      <c r="P23" s="136"/>
      <c r="Q23" s="111">
        <f>AE13</f>
        <v>7.5999999999999998E-2</v>
      </c>
      <c r="R23" s="136"/>
      <c r="T23" s="4"/>
      <c r="U23" s="4"/>
      <c r="V23" s="4"/>
      <c r="W23" s="4"/>
      <c r="X23" s="4"/>
      <c r="Y23" s="4"/>
      <c r="Z23" s="4"/>
      <c r="AA23" s="4"/>
      <c r="AB23" s="4"/>
      <c r="AC23" s="4"/>
    </row>
    <row r="24" spans="5:29" x14ac:dyDescent="0.2">
      <c r="E24" s="43"/>
      <c r="F24" s="43"/>
      <c r="G24" s="43"/>
      <c r="H24" s="43"/>
      <c r="I24" s="43"/>
      <c r="J24" s="43"/>
      <c r="K24" s="113"/>
      <c r="L24" s="95"/>
      <c r="M24" s="113"/>
      <c r="N24" s="95"/>
      <c r="O24" s="113"/>
      <c r="P24" s="95"/>
      <c r="Q24" s="113"/>
      <c r="R24" s="95"/>
      <c r="T24" s="4"/>
      <c r="U24" s="4"/>
      <c r="V24" s="4"/>
      <c r="W24" s="4"/>
      <c r="X24" s="4"/>
      <c r="Y24" s="4"/>
      <c r="Z24" s="4"/>
      <c r="AA24" s="4"/>
      <c r="AB24" s="4"/>
      <c r="AC24" s="4"/>
    </row>
    <row r="25" spans="5:29" x14ac:dyDescent="0.2">
      <c r="E25" s="43" t="s">
        <v>60</v>
      </c>
      <c r="F25" s="43"/>
      <c r="G25" s="43"/>
      <c r="H25" s="43"/>
      <c r="I25" s="43"/>
      <c r="J25" s="43"/>
      <c r="K25" s="111">
        <f>K10</f>
        <v>0.37</v>
      </c>
      <c r="L25" s="136"/>
      <c r="M25" s="111">
        <f>K11</f>
        <v>0.14000000000000001</v>
      </c>
      <c r="N25" s="136"/>
      <c r="O25" s="111">
        <f>K12</f>
        <v>0.42</v>
      </c>
      <c r="P25" s="136"/>
      <c r="Q25" s="111">
        <f>K13</f>
        <v>7.0000000000000007E-2</v>
      </c>
      <c r="R25" s="136"/>
    </row>
    <row r="26" spans="5:29" x14ac:dyDescent="0.2">
      <c r="E26" s="43" t="s">
        <v>61</v>
      </c>
      <c r="F26" s="43"/>
      <c r="G26" s="43"/>
      <c r="H26" s="43"/>
      <c r="I26" s="43"/>
      <c r="J26" s="43"/>
      <c r="K26" s="111">
        <f>O10</f>
        <v>0.38</v>
      </c>
      <c r="L26" s="136"/>
      <c r="M26" s="111">
        <f>O11</f>
        <v>0.1</v>
      </c>
      <c r="N26" s="136"/>
      <c r="O26" s="111">
        <f>O12</f>
        <v>0.41</v>
      </c>
      <c r="P26" s="136"/>
      <c r="Q26" s="111">
        <f>O13</f>
        <v>0.11</v>
      </c>
      <c r="R26" s="136"/>
      <c r="T26" s="4"/>
      <c r="U26" s="4"/>
      <c r="V26" s="4"/>
      <c r="W26" s="4"/>
      <c r="X26" s="4"/>
      <c r="Y26" s="4"/>
      <c r="Z26" s="4"/>
      <c r="AA26" s="4"/>
      <c r="AB26" s="4"/>
      <c r="AC26" s="4"/>
    </row>
    <row r="27" spans="5:29" ht="14.25" customHeight="1" x14ac:dyDescent="0.2">
      <c r="E27" s="69" t="s">
        <v>62</v>
      </c>
      <c r="F27" s="70"/>
      <c r="G27" s="70"/>
      <c r="H27" s="70"/>
      <c r="I27" s="70"/>
      <c r="J27" s="71"/>
      <c r="K27" s="111">
        <f>S10</f>
        <v>0.38</v>
      </c>
      <c r="L27" s="112"/>
      <c r="M27" s="111">
        <f>S11</f>
        <v>0.11</v>
      </c>
      <c r="N27" s="112"/>
      <c r="O27" s="111">
        <f>S12</f>
        <v>0.4</v>
      </c>
      <c r="P27" s="112"/>
      <c r="Q27" s="111">
        <f>S13</f>
        <v>0.11</v>
      </c>
      <c r="R27" s="112"/>
      <c r="T27" s="4"/>
      <c r="U27" s="4"/>
      <c r="V27" s="4"/>
      <c r="W27" s="4"/>
      <c r="X27" s="4"/>
      <c r="Y27" s="4"/>
      <c r="Z27" s="4"/>
      <c r="AA27" s="4"/>
      <c r="AB27" s="4"/>
      <c r="AC27" s="4"/>
    </row>
    <row r="28" spans="5:29" x14ac:dyDescent="0.2">
      <c r="E28" s="69" t="s">
        <v>63</v>
      </c>
      <c r="F28" s="70"/>
      <c r="G28" s="70"/>
      <c r="H28" s="70"/>
      <c r="I28" s="70"/>
      <c r="J28" s="71"/>
      <c r="K28" s="111">
        <f>W10</f>
        <v>0.56999999999999995</v>
      </c>
      <c r="L28" s="112"/>
      <c r="M28" s="111">
        <f>W11</f>
        <v>0.05</v>
      </c>
      <c r="N28" s="112"/>
      <c r="O28" s="111">
        <f>W12</f>
        <v>0.32</v>
      </c>
      <c r="P28" s="112"/>
      <c r="Q28" s="111">
        <f>W13</f>
        <v>0.06</v>
      </c>
      <c r="R28" s="112"/>
    </row>
    <row r="29" spans="5:29" x14ac:dyDescent="0.2">
      <c r="E29" s="69" t="s">
        <v>64</v>
      </c>
      <c r="F29" s="70"/>
      <c r="G29" s="70"/>
      <c r="H29" s="70"/>
      <c r="I29" s="70"/>
      <c r="J29" s="71"/>
      <c r="K29" s="111">
        <f>AA10</f>
        <v>0.64</v>
      </c>
      <c r="L29" s="112"/>
      <c r="M29" s="111">
        <f>AA11</f>
        <v>0.05</v>
      </c>
      <c r="N29" s="112"/>
      <c r="O29" s="111">
        <f>AA12</f>
        <v>0.28000000000000003</v>
      </c>
      <c r="P29" s="112"/>
      <c r="Q29" s="111">
        <f>AA13</f>
        <v>0.03</v>
      </c>
      <c r="R29" s="112"/>
    </row>
    <row r="30" spans="5:29" x14ac:dyDescent="0.2">
      <c r="E30" s="69"/>
      <c r="F30" s="70"/>
      <c r="G30" s="70"/>
      <c r="H30" s="70"/>
      <c r="I30" s="70"/>
      <c r="J30" s="71"/>
      <c r="K30" s="113"/>
      <c r="L30" s="112"/>
      <c r="M30" s="113"/>
      <c r="N30" s="112"/>
      <c r="O30" s="113"/>
      <c r="P30" s="112"/>
      <c r="Q30" s="113"/>
      <c r="R30" s="112"/>
    </row>
  </sheetData>
  <mergeCells count="114">
    <mergeCell ref="E22:J22"/>
    <mergeCell ref="E23:J23"/>
    <mergeCell ref="K23:L23"/>
    <mergeCell ref="M23:N23"/>
    <mergeCell ref="Q23:R23"/>
    <mergeCell ref="O26:P26"/>
    <mergeCell ref="O23:P23"/>
    <mergeCell ref="Q25:R25"/>
    <mergeCell ref="Q26:R26"/>
    <mergeCell ref="E26:J26"/>
    <mergeCell ref="K26:L26"/>
    <mergeCell ref="M26:N26"/>
    <mergeCell ref="E25:J25"/>
    <mergeCell ref="K25:L25"/>
    <mergeCell ref="M25:N25"/>
    <mergeCell ref="O25:P25"/>
    <mergeCell ref="Q24:R24"/>
    <mergeCell ref="E24:J24"/>
    <mergeCell ref="K24:L24"/>
    <mergeCell ref="M24:N24"/>
    <mergeCell ref="O24:P24"/>
    <mergeCell ref="AH13:AI13"/>
    <mergeCell ref="S13:T13"/>
    <mergeCell ref="U13:V13"/>
    <mergeCell ref="W13:X13"/>
    <mergeCell ref="Y13:Z13"/>
    <mergeCell ref="AA13:AB13"/>
    <mergeCell ref="AC13:AD13"/>
    <mergeCell ref="Q14:R14"/>
    <mergeCell ref="C14:H14"/>
    <mergeCell ref="AE14:AF14"/>
    <mergeCell ref="S14:T14"/>
    <mergeCell ref="U14:V14"/>
    <mergeCell ref="W14:X14"/>
    <mergeCell ref="Y14:Z14"/>
    <mergeCell ref="AA14:AB14"/>
    <mergeCell ref="AC14:AD14"/>
    <mergeCell ref="I14:J14"/>
    <mergeCell ref="K14:L14"/>
    <mergeCell ref="M14:N14"/>
    <mergeCell ref="O14:P14"/>
    <mergeCell ref="AC12:AD12"/>
    <mergeCell ref="AE12:AF12"/>
    <mergeCell ref="C13:H13"/>
    <mergeCell ref="I13:J13"/>
    <mergeCell ref="K13:L13"/>
    <mergeCell ref="M13:N13"/>
    <mergeCell ref="O13:P13"/>
    <mergeCell ref="Q13:R13"/>
    <mergeCell ref="AE13:AF13"/>
    <mergeCell ref="C11:H11"/>
    <mergeCell ref="I11:J11"/>
    <mergeCell ref="K11:L11"/>
    <mergeCell ref="M11:N11"/>
    <mergeCell ref="O11:P11"/>
    <mergeCell ref="Q11:R11"/>
    <mergeCell ref="AE11:AF11"/>
    <mergeCell ref="C12:H12"/>
    <mergeCell ref="I12:J12"/>
    <mergeCell ref="K12:L12"/>
    <mergeCell ref="M12:N12"/>
    <mergeCell ref="O12:P12"/>
    <mergeCell ref="Q12:R12"/>
    <mergeCell ref="S12:T12"/>
    <mergeCell ref="U12:V12"/>
    <mergeCell ref="W12:X12"/>
    <mergeCell ref="S11:T11"/>
    <mergeCell ref="U11:V11"/>
    <mergeCell ref="W11:X11"/>
    <mergeCell ref="Y11:Z11"/>
    <mergeCell ref="AA11:AB11"/>
    <mergeCell ref="AC11:AD11"/>
    <mergeCell ref="Y12:Z12"/>
    <mergeCell ref="AA12:AB12"/>
    <mergeCell ref="AC9:AF9"/>
    <mergeCell ref="C10:H10"/>
    <mergeCell ref="I10:J10"/>
    <mergeCell ref="K10:L10"/>
    <mergeCell ref="M10:N10"/>
    <mergeCell ref="O10:P10"/>
    <mergeCell ref="Q10:R10"/>
    <mergeCell ref="S10:T10"/>
    <mergeCell ref="U10:V10"/>
    <mergeCell ref="W10:X10"/>
    <mergeCell ref="C9:H9"/>
    <mergeCell ref="I9:L9"/>
    <mergeCell ref="M9:P9"/>
    <mergeCell ref="Q9:T9"/>
    <mergeCell ref="U9:X9"/>
    <mergeCell ref="Y9:AB9"/>
    <mergeCell ref="Y10:Z10"/>
    <mergeCell ref="AA10:AB10"/>
    <mergeCell ref="AC10:AD10"/>
    <mergeCell ref="AE10:AF10"/>
    <mergeCell ref="E27:J27"/>
    <mergeCell ref="E28:J28"/>
    <mergeCell ref="K27:L27"/>
    <mergeCell ref="K28:L28"/>
    <mergeCell ref="E29:J29"/>
    <mergeCell ref="E30:J30"/>
    <mergeCell ref="K29:L29"/>
    <mergeCell ref="K30:L30"/>
    <mergeCell ref="Q27:R27"/>
    <mergeCell ref="Q28:R28"/>
    <mergeCell ref="Q29:R29"/>
    <mergeCell ref="Q30:R30"/>
    <mergeCell ref="M27:N27"/>
    <mergeCell ref="M28:N28"/>
    <mergeCell ref="M29:N29"/>
    <mergeCell ref="M30:N30"/>
    <mergeCell ref="O27:P27"/>
    <mergeCell ref="O28:P28"/>
    <mergeCell ref="O29:P29"/>
    <mergeCell ref="O30:P30"/>
  </mergeCells>
  <phoneticPr fontId="18"/>
  <pageMargins left="0.70866141732283472" right="0.35433070866141736" top="0.55118110236220474" bottom="0.55118110236220474" header="0.31496062992125984" footer="0.31496062992125984"/>
  <pageSetup paperSize="9" scale="79" fitToHeight="0" orientation="portrait" r:id="rId1"/>
  <headerFoot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O56"/>
  <sheetViews>
    <sheetView tabSelected="1" view="pageBreakPreview" zoomScale="85" zoomScaleNormal="100" zoomScaleSheetLayoutView="85" workbookViewId="0">
      <selection activeCell="X8" sqref="X8"/>
    </sheetView>
  </sheetViews>
  <sheetFormatPr defaultRowHeight="13.2" x14ac:dyDescent="0.2"/>
  <cols>
    <col min="1" max="2" width="3.6640625" customWidth="1"/>
    <col min="3" max="28" width="3.109375" customWidth="1"/>
    <col min="29" max="36" width="3.6640625" customWidth="1"/>
    <col min="37" max="37" width="0.88671875" customWidth="1"/>
    <col min="38" max="38" width="4.44140625" bestFit="1" customWidth="1"/>
    <col min="39" max="39" width="7" customWidth="1"/>
    <col min="40" max="40" width="5.44140625" bestFit="1" customWidth="1"/>
    <col min="41" max="41" width="5.88671875" bestFit="1" customWidth="1"/>
    <col min="42" max="42" width="4.44140625" bestFit="1" customWidth="1"/>
    <col min="43" max="43" width="14" bestFit="1" customWidth="1"/>
  </cols>
  <sheetData>
    <row r="1" spans="1:41" x14ac:dyDescent="0.2">
      <c r="A1" t="s">
        <v>94</v>
      </c>
      <c r="AK1" s="2"/>
    </row>
    <row r="2" spans="1:41" x14ac:dyDescent="0.2">
      <c r="B2" t="s">
        <v>50</v>
      </c>
      <c r="AK2" s="2"/>
    </row>
    <row r="4" spans="1:41" x14ac:dyDescent="0.2">
      <c r="B4" s="38" t="s">
        <v>1</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row>
    <row r="5" spans="1:41" s="11" customFormat="1" ht="27.75" customHeight="1" x14ac:dyDescent="0.2">
      <c r="B5" s="36"/>
      <c r="C5" s="87" t="s">
        <v>298</v>
      </c>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1" x14ac:dyDescent="0.2">
      <c r="B6" s="8" t="s">
        <v>3</v>
      </c>
      <c r="C6" s="15"/>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row>
    <row r="7" spans="1:41" s="11" customFormat="1" x14ac:dyDescent="0.2">
      <c r="B7" s="15"/>
      <c r="C7" s="15" t="s">
        <v>300</v>
      </c>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row>
    <row r="9" spans="1:41" x14ac:dyDescent="0.2">
      <c r="C9" s="16"/>
      <c r="D9" s="16"/>
      <c r="E9" s="16"/>
      <c r="F9" s="16"/>
      <c r="G9" s="16"/>
      <c r="H9" s="16"/>
      <c r="I9" s="16"/>
      <c r="J9" s="16"/>
      <c r="K9" s="16"/>
      <c r="L9" s="16"/>
      <c r="M9" s="16"/>
      <c r="N9" s="16"/>
      <c r="O9" s="18"/>
      <c r="P9" s="18"/>
      <c r="Q9" s="18"/>
      <c r="R9" s="18"/>
      <c r="S9" s="18"/>
      <c r="T9" s="18"/>
      <c r="U9" s="16"/>
      <c r="V9" s="16"/>
      <c r="W9" s="18"/>
      <c r="X9" s="22"/>
      <c r="Y9" s="16"/>
      <c r="Z9" s="16"/>
      <c r="AA9" s="16"/>
      <c r="AB9" s="16"/>
      <c r="AC9" s="16"/>
      <c r="AD9" s="16"/>
      <c r="AE9" s="16"/>
      <c r="AF9" s="16"/>
      <c r="AG9" s="16"/>
      <c r="AH9" s="16"/>
      <c r="AI9" s="16"/>
      <c r="AJ9" s="24" t="s">
        <v>5</v>
      </c>
    </row>
    <row r="10" spans="1:41" ht="30" customHeight="1" thickBot="1" x14ac:dyDescent="0.25">
      <c r="C10" s="108"/>
      <c r="D10" s="109"/>
      <c r="E10" s="109"/>
      <c r="F10" s="109"/>
      <c r="G10" s="109"/>
      <c r="H10" s="109"/>
      <c r="I10" s="109"/>
      <c r="J10" s="109"/>
      <c r="K10" s="109"/>
      <c r="L10" s="110"/>
      <c r="M10" s="91" t="s">
        <v>122</v>
      </c>
      <c r="N10" s="61"/>
      <c r="O10" s="61"/>
      <c r="P10" s="62"/>
      <c r="Q10" s="60" t="s">
        <v>179</v>
      </c>
      <c r="R10" s="61"/>
      <c r="S10" s="61"/>
      <c r="T10" s="62"/>
      <c r="U10" s="60" t="s">
        <v>112</v>
      </c>
      <c r="V10" s="61"/>
      <c r="W10" s="61"/>
      <c r="X10" s="62"/>
      <c r="Y10" s="60" t="s">
        <v>180</v>
      </c>
      <c r="Z10" s="61"/>
      <c r="AA10" s="61"/>
      <c r="AB10" s="62"/>
      <c r="AC10" s="60" t="s">
        <v>97</v>
      </c>
      <c r="AD10" s="61"/>
      <c r="AE10" s="61"/>
      <c r="AF10" s="61"/>
      <c r="AG10" s="60" t="s">
        <v>106</v>
      </c>
      <c r="AH10" s="61"/>
      <c r="AI10" s="61"/>
      <c r="AJ10" s="62"/>
    </row>
    <row r="11" spans="1:41" ht="45" customHeight="1" thickTop="1" x14ac:dyDescent="0.2">
      <c r="C11" s="78" t="s">
        <v>23</v>
      </c>
      <c r="D11" s="79"/>
      <c r="E11" s="79"/>
      <c r="F11" s="79"/>
      <c r="G11" s="79"/>
      <c r="H11" s="79"/>
      <c r="I11" s="79"/>
      <c r="J11" s="79"/>
      <c r="K11" s="79"/>
      <c r="L11" s="80"/>
      <c r="M11" s="84">
        <v>8</v>
      </c>
      <c r="N11" s="85"/>
      <c r="O11" s="86">
        <f t="shared" ref="O11:O16" si="0">M11/14</f>
        <v>0.5714285714285714</v>
      </c>
      <c r="P11" s="86"/>
      <c r="Q11" s="84">
        <v>3</v>
      </c>
      <c r="R11" s="85"/>
      <c r="S11" s="86">
        <f t="shared" ref="S11:S16" si="1">Q11/10</f>
        <v>0.3</v>
      </c>
      <c r="T11" s="86"/>
      <c r="U11" s="84">
        <v>5</v>
      </c>
      <c r="V11" s="85"/>
      <c r="W11" s="86">
        <f t="shared" ref="W11:W16" si="2">U11/11</f>
        <v>0.45454545454545453</v>
      </c>
      <c r="X11" s="86"/>
      <c r="Y11" s="84">
        <v>0</v>
      </c>
      <c r="Z11" s="85"/>
      <c r="AA11" s="86">
        <f t="shared" ref="AA11:AA16" si="3">Y11/5</f>
        <v>0</v>
      </c>
      <c r="AB11" s="86"/>
      <c r="AC11" s="84">
        <v>1</v>
      </c>
      <c r="AD11" s="85"/>
      <c r="AE11" s="86">
        <f>AC11/5</f>
        <v>0.2</v>
      </c>
      <c r="AF11" s="86"/>
      <c r="AG11" s="84">
        <f>M11+Q11+U11+Y11+AC11</f>
        <v>17</v>
      </c>
      <c r="AH11" s="85"/>
      <c r="AI11" s="86">
        <f>AG11/45</f>
        <v>0.37777777777777777</v>
      </c>
      <c r="AJ11" s="86"/>
      <c r="AO11" s="3"/>
    </row>
    <row r="12" spans="1:41" ht="27.9" customHeight="1" x14ac:dyDescent="0.2">
      <c r="C12" s="78" t="s">
        <v>24</v>
      </c>
      <c r="D12" s="79"/>
      <c r="E12" s="79"/>
      <c r="F12" s="79"/>
      <c r="G12" s="79"/>
      <c r="H12" s="79"/>
      <c r="I12" s="79"/>
      <c r="J12" s="79"/>
      <c r="K12" s="79"/>
      <c r="L12" s="80"/>
      <c r="M12" s="84">
        <v>4</v>
      </c>
      <c r="N12" s="85"/>
      <c r="O12" s="86">
        <f t="shared" si="0"/>
        <v>0.2857142857142857</v>
      </c>
      <c r="P12" s="86"/>
      <c r="Q12" s="84">
        <v>4</v>
      </c>
      <c r="R12" s="85"/>
      <c r="S12" s="86">
        <f t="shared" si="1"/>
        <v>0.4</v>
      </c>
      <c r="T12" s="86"/>
      <c r="U12" s="84">
        <v>3</v>
      </c>
      <c r="V12" s="85"/>
      <c r="W12" s="86">
        <f t="shared" si="2"/>
        <v>0.27272727272727271</v>
      </c>
      <c r="X12" s="86"/>
      <c r="Y12" s="84">
        <v>0</v>
      </c>
      <c r="Z12" s="85"/>
      <c r="AA12" s="86">
        <f t="shared" si="3"/>
        <v>0</v>
      </c>
      <c r="AB12" s="86"/>
      <c r="AC12" s="84">
        <v>2</v>
      </c>
      <c r="AD12" s="85"/>
      <c r="AE12" s="86">
        <f t="shared" ref="AE12:AE13" si="4">AC12/5</f>
        <v>0.4</v>
      </c>
      <c r="AF12" s="86"/>
      <c r="AG12" s="84">
        <f t="shared" ref="AG12" si="5">M12+Q12+U12+Y12+AC12</f>
        <v>13</v>
      </c>
      <c r="AH12" s="85"/>
      <c r="AI12" s="86">
        <f t="shared" ref="AI12" si="6">AG12/45</f>
        <v>0.28888888888888886</v>
      </c>
      <c r="AJ12" s="86"/>
      <c r="AO12" s="3"/>
    </row>
    <row r="13" spans="1:41" ht="42" customHeight="1" x14ac:dyDescent="0.2">
      <c r="C13" s="78" t="s">
        <v>22</v>
      </c>
      <c r="D13" s="79"/>
      <c r="E13" s="79"/>
      <c r="F13" s="79"/>
      <c r="G13" s="79"/>
      <c r="H13" s="79"/>
      <c r="I13" s="79"/>
      <c r="J13" s="79"/>
      <c r="K13" s="79"/>
      <c r="L13" s="80"/>
      <c r="M13" s="84">
        <v>1</v>
      </c>
      <c r="N13" s="85"/>
      <c r="O13" s="86">
        <f t="shared" si="0"/>
        <v>7.1428571428571425E-2</v>
      </c>
      <c r="P13" s="86"/>
      <c r="Q13" s="84">
        <v>3</v>
      </c>
      <c r="R13" s="85"/>
      <c r="S13" s="86">
        <f t="shared" si="1"/>
        <v>0.3</v>
      </c>
      <c r="T13" s="86"/>
      <c r="U13" s="84">
        <v>3</v>
      </c>
      <c r="V13" s="85"/>
      <c r="W13" s="86">
        <f t="shared" si="2"/>
        <v>0.27272727272727271</v>
      </c>
      <c r="X13" s="86"/>
      <c r="Y13" s="84">
        <v>3</v>
      </c>
      <c r="Z13" s="85"/>
      <c r="AA13" s="86">
        <f t="shared" si="3"/>
        <v>0.6</v>
      </c>
      <c r="AB13" s="86"/>
      <c r="AC13" s="84">
        <v>0</v>
      </c>
      <c r="AD13" s="85"/>
      <c r="AE13" s="86">
        <f t="shared" si="4"/>
        <v>0</v>
      </c>
      <c r="AF13" s="86"/>
      <c r="AG13" s="84">
        <f>M13+Q13+U13+Y13+AC13</f>
        <v>10</v>
      </c>
      <c r="AH13" s="85"/>
      <c r="AI13" s="86">
        <f>AG13/45</f>
        <v>0.22222222222222221</v>
      </c>
      <c r="AJ13" s="86"/>
      <c r="AO13" s="3"/>
    </row>
    <row r="14" spans="1:41" ht="27.9" customHeight="1" x14ac:dyDescent="0.2">
      <c r="C14" s="78" t="s">
        <v>182</v>
      </c>
      <c r="D14" s="79"/>
      <c r="E14" s="79"/>
      <c r="F14" s="79"/>
      <c r="G14" s="79"/>
      <c r="H14" s="79"/>
      <c r="I14" s="79"/>
      <c r="J14" s="79"/>
      <c r="K14" s="79"/>
      <c r="L14" s="80"/>
      <c r="M14" s="84">
        <v>2</v>
      </c>
      <c r="N14" s="85"/>
      <c r="O14" s="86">
        <f t="shared" si="0"/>
        <v>0.14285714285714285</v>
      </c>
      <c r="P14" s="86"/>
      <c r="Q14" s="84">
        <v>3</v>
      </c>
      <c r="R14" s="85"/>
      <c r="S14" s="86">
        <f t="shared" si="1"/>
        <v>0.3</v>
      </c>
      <c r="T14" s="86"/>
      <c r="U14" s="84">
        <v>2</v>
      </c>
      <c r="V14" s="85"/>
      <c r="W14" s="86">
        <f t="shared" si="2"/>
        <v>0.18181818181818182</v>
      </c>
      <c r="X14" s="86"/>
      <c r="Y14" s="84">
        <v>2</v>
      </c>
      <c r="Z14" s="85"/>
      <c r="AA14" s="86">
        <f t="shared" si="3"/>
        <v>0.4</v>
      </c>
      <c r="AB14" s="86"/>
      <c r="AC14" s="84">
        <v>0</v>
      </c>
      <c r="AD14" s="85"/>
      <c r="AE14" s="86">
        <f>AC14/5</f>
        <v>0</v>
      </c>
      <c r="AF14" s="86"/>
      <c r="AG14" s="84">
        <f>M14+Q14+U14+Y14+AC14</f>
        <v>9</v>
      </c>
      <c r="AH14" s="85"/>
      <c r="AI14" s="86">
        <f>AG14/45</f>
        <v>0.2</v>
      </c>
      <c r="AJ14" s="86"/>
      <c r="AO14" s="3"/>
    </row>
    <row r="15" spans="1:41" ht="27.9" customHeight="1" x14ac:dyDescent="0.2">
      <c r="C15" s="78" t="s">
        <v>21</v>
      </c>
      <c r="D15" s="79"/>
      <c r="E15" s="79"/>
      <c r="F15" s="79"/>
      <c r="G15" s="79"/>
      <c r="H15" s="79"/>
      <c r="I15" s="79"/>
      <c r="J15" s="79"/>
      <c r="K15" s="79"/>
      <c r="L15" s="80"/>
      <c r="M15" s="84">
        <v>1</v>
      </c>
      <c r="N15" s="85"/>
      <c r="O15" s="86">
        <f t="shared" si="0"/>
        <v>7.1428571428571425E-2</v>
      </c>
      <c r="P15" s="86"/>
      <c r="Q15" s="84">
        <v>1</v>
      </c>
      <c r="R15" s="85"/>
      <c r="S15" s="86">
        <f t="shared" si="1"/>
        <v>0.1</v>
      </c>
      <c r="T15" s="86"/>
      <c r="U15" s="84">
        <v>1</v>
      </c>
      <c r="V15" s="85"/>
      <c r="W15" s="86">
        <f t="shared" si="2"/>
        <v>9.0909090909090912E-2</v>
      </c>
      <c r="X15" s="86"/>
      <c r="Y15" s="84">
        <v>0</v>
      </c>
      <c r="Z15" s="85"/>
      <c r="AA15" s="86">
        <f t="shared" si="3"/>
        <v>0</v>
      </c>
      <c r="AB15" s="86"/>
      <c r="AC15" s="84">
        <v>0</v>
      </c>
      <c r="AD15" s="85"/>
      <c r="AE15" s="86">
        <f t="shared" ref="AE15" si="7">AC15/5</f>
        <v>0</v>
      </c>
      <c r="AF15" s="86"/>
      <c r="AG15" s="84">
        <f>M15+Q15+U15+Y15+AC15</f>
        <v>3</v>
      </c>
      <c r="AH15" s="85"/>
      <c r="AI15" s="86">
        <f t="shared" ref="AI15" si="8">AG15/45</f>
        <v>6.6666666666666666E-2</v>
      </c>
      <c r="AJ15" s="86"/>
      <c r="AO15" s="3"/>
    </row>
    <row r="16" spans="1:41" ht="27.9" customHeight="1" x14ac:dyDescent="0.2">
      <c r="C16" s="78" t="s">
        <v>184</v>
      </c>
      <c r="D16" s="79"/>
      <c r="E16" s="79"/>
      <c r="F16" s="79"/>
      <c r="G16" s="79"/>
      <c r="H16" s="79"/>
      <c r="I16" s="79"/>
      <c r="J16" s="79"/>
      <c r="K16" s="79"/>
      <c r="L16" s="80"/>
      <c r="M16" s="84">
        <v>0</v>
      </c>
      <c r="N16" s="85"/>
      <c r="O16" s="86">
        <f t="shared" si="0"/>
        <v>0</v>
      </c>
      <c r="P16" s="86"/>
      <c r="Q16" s="84">
        <v>0</v>
      </c>
      <c r="R16" s="85"/>
      <c r="S16" s="86">
        <f t="shared" si="1"/>
        <v>0</v>
      </c>
      <c r="T16" s="86"/>
      <c r="U16" s="84">
        <v>0</v>
      </c>
      <c r="V16" s="85"/>
      <c r="W16" s="86">
        <f t="shared" si="2"/>
        <v>0</v>
      </c>
      <c r="X16" s="86"/>
      <c r="Y16" s="84">
        <v>0</v>
      </c>
      <c r="Z16" s="85"/>
      <c r="AA16" s="86">
        <f t="shared" si="3"/>
        <v>0</v>
      </c>
      <c r="AB16" s="86"/>
      <c r="AC16" s="84">
        <v>1</v>
      </c>
      <c r="AD16" s="85"/>
      <c r="AE16" s="86">
        <f>AC16/5</f>
        <v>0.2</v>
      </c>
      <c r="AF16" s="86"/>
      <c r="AG16" s="84">
        <f>M16+Q16+U16+Y16+AC16</f>
        <v>1</v>
      </c>
      <c r="AH16" s="85"/>
      <c r="AI16" s="86">
        <f>AG16/45</f>
        <v>2.2222222222222223E-2</v>
      </c>
      <c r="AJ16" s="86"/>
      <c r="AO16" s="3"/>
    </row>
    <row r="17" spans="3:41" ht="27.9" customHeight="1" x14ac:dyDescent="0.2">
      <c r="C17" s="78" t="s">
        <v>25</v>
      </c>
      <c r="D17" s="79"/>
      <c r="E17" s="79"/>
      <c r="F17" s="79"/>
      <c r="G17" s="79"/>
      <c r="H17" s="79"/>
      <c r="I17" s="79"/>
      <c r="J17" s="79"/>
      <c r="K17" s="79"/>
      <c r="L17" s="80"/>
      <c r="M17" s="84">
        <v>0</v>
      </c>
      <c r="N17" s="85"/>
      <c r="O17" s="86">
        <f t="shared" ref="O17" si="9">M17/14</f>
        <v>0</v>
      </c>
      <c r="P17" s="86"/>
      <c r="Q17" s="84">
        <v>0</v>
      </c>
      <c r="R17" s="85"/>
      <c r="S17" s="86">
        <f t="shared" ref="S17:S18" si="10">Q17/10</f>
        <v>0</v>
      </c>
      <c r="T17" s="86"/>
      <c r="U17" s="84">
        <v>0</v>
      </c>
      <c r="V17" s="85"/>
      <c r="W17" s="86">
        <f t="shared" ref="W17" si="11">U17/11</f>
        <v>0</v>
      </c>
      <c r="X17" s="86"/>
      <c r="Y17" s="84">
        <v>0</v>
      </c>
      <c r="Z17" s="85"/>
      <c r="AA17" s="86">
        <f t="shared" ref="AA17" si="12">Y17/5</f>
        <v>0</v>
      </c>
      <c r="AB17" s="86"/>
      <c r="AC17" s="84">
        <v>0</v>
      </c>
      <c r="AD17" s="85"/>
      <c r="AE17" s="86">
        <f t="shared" ref="AE17:AE19" si="13">AC17/5</f>
        <v>0</v>
      </c>
      <c r="AF17" s="86"/>
      <c r="AG17" s="84">
        <f t="shared" ref="AG17" si="14">M17+Q17+U17+Y17+AC17</f>
        <v>0</v>
      </c>
      <c r="AH17" s="85"/>
      <c r="AI17" s="86">
        <f t="shared" ref="AI17:AI19" si="15">AG17/45</f>
        <v>0</v>
      </c>
      <c r="AJ17" s="86"/>
      <c r="AO17" s="3"/>
    </row>
    <row r="18" spans="3:41" ht="27.9" customHeight="1" x14ac:dyDescent="0.2">
      <c r="C18" s="78" t="s">
        <v>67</v>
      </c>
      <c r="D18" s="79"/>
      <c r="E18" s="79"/>
      <c r="F18" s="79"/>
      <c r="G18" s="79"/>
      <c r="H18" s="79"/>
      <c r="I18" s="79"/>
      <c r="J18" s="79"/>
      <c r="K18" s="79"/>
      <c r="L18" s="80"/>
      <c r="M18" s="84">
        <v>0</v>
      </c>
      <c r="N18" s="85"/>
      <c r="O18" s="86">
        <f t="shared" ref="O18:O19" si="16">M18/14</f>
        <v>0</v>
      </c>
      <c r="P18" s="86"/>
      <c r="Q18" s="84">
        <v>0</v>
      </c>
      <c r="R18" s="85"/>
      <c r="S18" s="86">
        <f t="shared" si="10"/>
        <v>0</v>
      </c>
      <c r="T18" s="86"/>
      <c r="U18" s="84">
        <v>1</v>
      </c>
      <c r="V18" s="85"/>
      <c r="W18" s="86">
        <f t="shared" ref="W18:W19" si="17">U18/11</f>
        <v>9.0909090909090912E-2</v>
      </c>
      <c r="X18" s="86"/>
      <c r="Y18" s="84">
        <v>0</v>
      </c>
      <c r="Z18" s="85"/>
      <c r="AA18" s="86">
        <f t="shared" ref="AA18:AA19" si="18">Y18/5</f>
        <v>0</v>
      </c>
      <c r="AB18" s="86"/>
      <c r="AC18" s="84">
        <v>0</v>
      </c>
      <c r="AD18" s="85"/>
      <c r="AE18" s="86">
        <f t="shared" si="13"/>
        <v>0</v>
      </c>
      <c r="AF18" s="86"/>
      <c r="AG18" s="84">
        <f>M18+Q18+U18+Y18+AC18</f>
        <v>1</v>
      </c>
      <c r="AH18" s="85"/>
      <c r="AI18" s="86">
        <f t="shared" si="15"/>
        <v>2.2222222222222223E-2</v>
      </c>
      <c r="AJ18" s="86"/>
      <c r="AO18" s="3"/>
    </row>
    <row r="19" spans="3:41" ht="27.9" customHeight="1" x14ac:dyDescent="0.2">
      <c r="C19" s="78" t="s">
        <v>7</v>
      </c>
      <c r="D19" s="79"/>
      <c r="E19" s="79"/>
      <c r="F19" s="79"/>
      <c r="G19" s="79"/>
      <c r="H19" s="79"/>
      <c r="I19" s="79"/>
      <c r="J19" s="79"/>
      <c r="K19" s="79"/>
      <c r="L19" s="80"/>
      <c r="M19" s="84">
        <v>1</v>
      </c>
      <c r="N19" s="85"/>
      <c r="O19" s="86">
        <f t="shared" si="16"/>
        <v>7.1428571428571425E-2</v>
      </c>
      <c r="P19" s="86"/>
      <c r="Q19" s="84">
        <v>2</v>
      </c>
      <c r="R19" s="85"/>
      <c r="S19" s="86">
        <f t="shared" ref="S19" si="19">Q19/10</f>
        <v>0.2</v>
      </c>
      <c r="T19" s="86"/>
      <c r="U19" s="84">
        <v>3</v>
      </c>
      <c r="V19" s="85"/>
      <c r="W19" s="86">
        <f t="shared" si="17"/>
        <v>0.27272727272727271</v>
      </c>
      <c r="X19" s="86"/>
      <c r="Y19" s="84">
        <v>1</v>
      </c>
      <c r="Z19" s="85"/>
      <c r="AA19" s="86">
        <f t="shared" si="18"/>
        <v>0.2</v>
      </c>
      <c r="AB19" s="86"/>
      <c r="AC19" s="84">
        <v>1</v>
      </c>
      <c r="AD19" s="85"/>
      <c r="AE19" s="86">
        <f t="shared" si="13"/>
        <v>0.2</v>
      </c>
      <c r="AF19" s="86"/>
      <c r="AG19" s="84">
        <f>M19+Q19+U19+Y19+AC19</f>
        <v>8</v>
      </c>
      <c r="AH19" s="85"/>
      <c r="AI19" s="86">
        <f t="shared" si="15"/>
        <v>0.17777777777777778</v>
      </c>
      <c r="AJ19" s="86"/>
      <c r="AO19" s="3"/>
    </row>
    <row r="21" spans="3:41" x14ac:dyDescent="0.2">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row>
    <row r="23" spans="3:41" ht="25.5" customHeight="1" x14ac:dyDescent="0.2">
      <c r="C23" s="7"/>
      <c r="D23" s="7"/>
      <c r="E23" s="7"/>
      <c r="F23" s="7"/>
      <c r="G23" s="7"/>
      <c r="H23" s="7"/>
      <c r="I23" s="7"/>
      <c r="J23" s="7"/>
      <c r="K23" s="7"/>
      <c r="L23" s="7"/>
      <c r="M23" s="5"/>
      <c r="N23" s="5"/>
      <c r="O23" s="5"/>
      <c r="P23" s="5"/>
      <c r="Q23" s="5"/>
      <c r="R23" s="5"/>
      <c r="S23" s="5"/>
      <c r="T23" s="5"/>
      <c r="U23" s="5"/>
      <c r="V23" s="5"/>
      <c r="W23" s="5"/>
      <c r="X23" s="5"/>
      <c r="Y23" s="5"/>
      <c r="Z23" s="5"/>
      <c r="AA23" s="5"/>
      <c r="AB23" s="5"/>
      <c r="AC23" s="5"/>
      <c r="AD23" s="5"/>
      <c r="AE23" s="5"/>
      <c r="AF23" s="5"/>
    </row>
    <row r="24" spans="3:41" x14ac:dyDescent="0.2">
      <c r="Q24" t="s">
        <v>6</v>
      </c>
    </row>
    <row r="25" spans="3:41" ht="27.75" customHeight="1" thickBot="1" x14ac:dyDescent="0.25">
      <c r="C25" s="43"/>
      <c r="D25" s="43"/>
      <c r="E25" s="43"/>
      <c r="F25" s="43"/>
      <c r="G25" s="43"/>
      <c r="H25" s="43"/>
      <c r="I25" s="43"/>
      <c r="J25" s="43"/>
      <c r="K25" s="43"/>
      <c r="L25" s="69"/>
      <c r="M25" s="91" t="s">
        <v>128</v>
      </c>
      <c r="N25" s="61"/>
      <c r="O25" s="61"/>
      <c r="P25" s="62"/>
      <c r="Q25" s="60" t="s">
        <v>185</v>
      </c>
      <c r="R25" s="61"/>
      <c r="S25" s="61"/>
      <c r="T25" s="62"/>
      <c r="U25" s="60" t="s">
        <v>186</v>
      </c>
      <c r="V25" s="61"/>
      <c r="W25" s="61"/>
      <c r="X25" s="62"/>
      <c r="Y25" s="60" t="s">
        <v>187</v>
      </c>
      <c r="Z25" s="61"/>
      <c r="AA25" s="61"/>
      <c r="AB25" s="62"/>
      <c r="AC25" s="60" t="s">
        <v>100</v>
      </c>
      <c r="AD25" s="61"/>
      <c r="AE25" s="61"/>
      <c r="AF25" s="61"/>
      <c r="AG25" s="60" t="s">
        <v>188</v>
      </c>
      <c r="AH25" s="61"/>
      <c r="AI25" s="61"/>
      <c r="AJ25" s="62"/>
    </row>
    <row r="26" spans="3:41" ht="27" customHeight="1" thickTop="1" x14ac:dyDescent="0.2">
      <c r="C26" s="78" t="s">
        <v>189</v>
      </c>
      <c r="D26" s="79"/>
      <c r="E26" s="79"/>
      <c r="F26" s="79"/>
      <c r="G26" s="79"/>
      <c r="H26" s="79"/>
      <c r="I26" s="79"/>
      <c r="J26" s="79"/>
      <c r="K26" s="79"/>
      <c r="L26" s="107"/>
      <c r="M26" s="95">
        <f t="shared" ref="M26:M32" si="20">O11</f>
        <v>0.5714285714285714</v>
      </c>
      <c r="N26" s="77"/>
      <c r="O26" s="77"/>
      <c r="P26" s="77"/>
      <c r="Q26" s="77">
        <f t="shared" ref="Q26:Q32" si="21">S11</f>
        <v>0.3</v>
      </c>
      <c r="R26" s="77"/>
      <c r="S26" s="77"/>
      <c r="T26" s="77"/>
      <c r="U26" s="77">
        <f t="shared" ref="U26:U32" si="22">W11</f>
        <v>0.45454545454545453</v>
      </c>
      <c r="V26" s="77"/>
      <c r="W26" s="77"/>
      <c r="X26" s="77"/>
      <c r="Y26" s="77">
        <f t="shared" ref="Y26:Y32" si="23">AA11</f>
        <v>0</v>
      </c>
      <c r="Z26" s="77"/>
      <c r="AA26" s="77"/>
      <c r="AB26" s="77"/>
      <c r="AC26" s="77">
        <f t="shared" ref="AC26:AC32" si="24">AE11</f>
        <v>0.2</v>
      </c>
      <c r="AD26" s="77"/>
      <c r="AE26" s="77"/>
      <c r="AF26" s="77"/>
      <c r="AG26" s="77">
        <f t="shared" ref="AG26:AG32" si="25">AI11</f>
        <v>0.37777777777777777</v>
      </c>
      <c r="AH26" s="77"/>
      <c r="AI26" s="77"/>
      <c r="AJ26" s="77"/>
    </row>
    <row r="27" spans="3:41" ht="27" customHeight="1" x14ac:dyDescent="0.2">
      <c r="C27" s="78" t="s">
        <v>190</v>
      </c>
      <c r="D27" s="79"/>
      <c r="E27" s="79"/>
      <c r="F27" s="79"/>
      <c r="G27" s="79"/>
      <c r="H27" s="79"/>
      <c r="I27" s="79"/>
      <c r="J27" s="79"/>
      <c r="K27" s="79"/>
      <c r="L27" s="107"/>
      <c r="M27" s="95">
        <f t="shared" si="20"/>
        <v>0.2857142857142857</v>
      </c>
      <c r="N27" s="77"/>
      <c r="O27" s="77"/>
      <c r="P27" s="77"/>
      <c r="Q27" s="77">
        <f t="shared" si="21"/>
        <v>0.4</v>
      </c>
      <c r="R27" s="77"/>
      <c r="S27" s="77"/>
      <c r="T27" s="77"/>
      <c r="U27" s="77">
        <f t="shared" si="22"/>
        <v>0.27272727272727271</v>
      </c>
      <c r="V27" s="77"/>
      <c r="W27" s="77"/>
      <c r="X27" s="77"/>
      <c r="Y27" s="77">
        <f t="shared" si="23"/>
        <v>0</v>
      </c>
      <c r="Z27" s="77"/>
      <c r="AA27" s="77"/>
      <c r="AB27" s="77"/>
      <c r="AC27" s="77">
        <f t="shared" si="24"/>
        <v>0.4</v>
      </c>
      <c r="AD27" s="77"/>
      <c r="AE27" s="77"/>
      <c r="AF27" s="77"/>
      <c r="AG27" s="77">
        <f t="shared" si="25"/>
        <v>0.28888888888888886</v>
      </c>
      <c r="AH27" s="77"/>
      <c r="AI27" s="77"/>
      <c r="AJ27" s="77"/>
    </row>
    <row r="28" spans="3:41" ht="27" customHeight="1" x14ac:dyDescent="0.2">
      <c r="C28" s="78" t="s">
        <v>191</v>
      </c>
      <c r="D28" s="79"/>
      <c r="E28" s="79"/>
      <c r="F28" s="79"/>
      <c r="G28" s="79"/>
      <c r="H28" s="79"/>
      <c r="I28" s="79"/>
      <c r="J28" s="79"/>
      <c r="K28" s="79"/>
      <c r="L28" s="107"/>
      <c r="M28" s="95">
        <f t="shared" si="20"/>
        <v>7.1428571428571425E-2</v>
      </c>
      <c r="N28" s="77"/>
      <c r="O28" s="77"/>
      <c r="P28" s="77"/>
      <c r="Q28" s="77">
        <f t="shared" si="21"/>
        <v>0.3</v>
      </c>
      <c r="R28" s="77"/>
      <c r="S28" s="77"/>
      <c r="T28" s="77"/>
      <c r="U28" s="77">
        <f t="shared" si="22"/>
        <v>0.27272727272727271</v>
      </c>
      <c r="V28" s="77"/>
      <c r="W28" s="77"/>
      <c r="X28" s="77"/>
      <c r="Y28" s="77">
        <f t="shared" si="23"/>
        <v>0.6</v>
      </c>
      <c r="Z28" s="77"/>
      <c r="AA28" s="77"/>
      <c r="AB28" s="77"/>
      <c r="AC28" s="77">
        <f t="shared" si="24"/>
        <v>0</v>
      </c>
      <c r="AD28" s="77"/>
      <c r="AE28" s="77"/>
      <c r="AF28" s="77"/>
      <c r="AG28" s="77">
        <f t="shared" si="25"/>
        <v>0.22222222222222221</v>
      </c>
      <c r="AH28" s="77"/>
      <c r="AI28" s="77"/>
      <c r="AJ28" s="77"/>
    </row>
    <row r="29" spans="3:41" ht="27" customHeight="1" x14ac:dyDescent="0.2">
      <c r="C29" s="78" t="s">
        <v>181</v>
      </c>
      <c r="D29" s="79"/>
      <c r="E29" s="79"/>
      <c r="F29" s="79"/>
      <c r="G29" s="79"/>
      <c r="H29" s="79"/>
      <c r="I29" s="79"/>
      <c r="J29" s="79"/>
      <c r="K29" s="79"/>
      <c r="L29" s="107"/>
      <c r="M29" s="95">
        <f t="shared" si="20"/>
        <v>0.14285714285714285</v>
      </c>
      <c r="N29" s="77"/>
      <c r="O29" s="77"/>
      <c r="P29" s="77"/>
      <c r="Q29" s="77">
        <f t="shared" si="21"/>
        <v>0.3</v>
      </c>
      <c r="R29" s="77"/>
      <c r="S29" s="77"/>
      <c r="T29" s="77"/>
      <c r="U29" s="77">
        <f t="shared" si="22"/>
        <v>0.18181818181818182</v>
      </c>
      <c r="V29" s="77"/>
      <c r="W29" s="77"/>
      <c r="X29" s="77"/>
      <c r="Y29" s="77">
        <f t="shared" si="23"/>
        <v>0.4</v>
      </c>
      <c r="Z29" s="77"/>
      <c r="AA29" s="77"/>
      <c r="AB29" s="77"/>
      <c r="AC29" s="77">
        <f t="shared" si="24"/>
        <v>0</v>
      </c>
      <c r="AD29" s="77"/>
      <c r="AE29" s="77"/>
      <c r="AF29" s="77"/>
      <c r="AG29" s="77">
        <f t="shared" si="25"/>
        <v>0.2</v>
      </c>
      <c r="AH29" s="77"/>
      <c r="AI29" s="77"/>
      <c r="AJ29" s="77"/>
    </row>
    <row r="30" spans="3:41" ht="27" customHeight="1" x14ac:dyDescent="0.2">
      <c r="C30" s="78" t="s">
        <v>192</v>
      </c>
      <c r="D30" s="79"/>
      <c r="E30" s="79"/>
      <c r="F30" s="79"/>
      <c r="G30" s="79"/>
      <c r="H30" s="79"/>
      <c r="I30" s="79"/>
      <c r="J30" s="79"/>
      <c r="K30" s="79"/>
      <c r="L30" s="107"/>
      <c r="M30" s="95">
        <f t="shared" si="20"/>
        <v>7.1428571428571425E-2</v>
      </c>
      <c r="N30" s="77"/>
      <c r="O30" s="77"/>
      <c r="P30" s="77"/>
      <c r="Q30" s="77">
        <f t="shared" si="21"/>
        <v>0.1</v>
      </c>
      <c r="R30" s="77"/>
      <c r="S30" s="77"/>
      <c r="T30" s="77"/>
      <c r="U30" s="77">
        <f t="shared" si="22"/>
        <v>9.0909090909090912E-2</v>
      </c>
      <c r="V30" s="77"/>
      <c r="W30" s="77"/>
      <c r="X30" s="77"/>
      <c r="Y30" s="77">
        <f t="shared" si="23"/>
        <v>0</v>
      </c>
      <c r="Z30" s="77"/>
      <c r="AA30" s="77"/>
      <c r="AB30" s="77"/>
      <c r="AC30" s="77">
        <f t="shared" si="24"/>
        <v>0</v>
      </c>
      <c r="AD30" s="77"/>
      <c r="AE30" s="77"/>
      <c r="AF30" s="77"/>
      <c r="AG30" s="77">
        <f t="shared" si="25"/>
        <v>6.6666666666666666E-2</v>
      </c>
      <c r="AH30" s="77"/>
      <c r="AI30" s="77"/>
      <c r="AJ30" s="77"/>
    </row>
    <row r="31" spans="3:41" ht="27" customHeight="1" x14ac:dyDescent="0.2">
      <c r="C31" s="78" t="s">
        <v>183</v>
      </c>
      <c r="D31" s="79"/>
      <c r="E31" s="79"/>
      <c r="F31" s="79"/>
      <c r="G31" s="79"/>
      <c r="H31" s="79"/>
      <c r="I31" s="79"/>
      <c r="J31" s="79"/>
      <c r="K31" s="79"/>
      <c r="L31" s="107"/>
      <c r="M31" s="95">
        <f t="shared" si="20"/>
        <v>0</v>
      </c>
      <c r="N31" s="77"/>
      <c r="O31" s="77"/>
      <c r="P31" s="77"/>
      <c r="Q31" s="77">
        <f t="shared" si="21"/>
        <v>0</v>
      </c>
      <c r="R31" s="77"/>
      <c r="S31" s="77"/>
      <c r="T31" s="77"/>
      <c r="U31" s="77">
        <f t="shared" si="22"/>
        <v>0</v>
      </c>
      <c r="V31" s="77"/>
      <c r="W31" s="77"/>
      <c r="X31" s="77"/>
      <c r="Y31" s="77">
        <f t="shared" si="23"/>
        <v>0</v>
      </c>
      <c r="Z31" s="77"/>
      <c r="AA31" s="77"/>
      <c r="AB31" s="77"/>
      <c r="AC31" s="77">
        <f t="shared" si="24"/>
        <v>0.2</v>
      </c>
      <c r="AD31" s="77"/>
      <c r="AE31" s="77"/>
      <c r="AF31" s="77"/>
      <c r="AG31" s="77">
        <f t="shared" si="25"/>
        <v>2.2222222222222223E-2</v>
      </c>
      <c r="AH31" s="77"/>
      <c r="AI31" s="77"/>
      <c r="AJ31" s="77"/>
    </row>
    <row r="32" spans="3:41" ht="27" customHeight="1" x14ac:dyDescent="0.2">
      <c r="C32" s="78" t="s">
        <v>25</v>
      </c>
      <c r="D32" s="79"/>
      <c r="E32" s="79"/>
      <c r="F32" s="79"/>
      <c r="G32" s="79"/>
      <c r="H32" s="79"/>
      <c r="I32" s="79"/>
      <c r="J32" s="79"/>
      <c r="K32" s="79"/>
      <c r="L32" s="107"/>
      <c r="M32" s="95">
        <f t="shared" si="20"/>
        <v>0</v>
      </c>
      <c r="N32" s="77"/>
      <c r="O32" s="77"/>
      <c r="P32" s="77"/>
      <c r="Q32" s="77">
        <f t="shared" si="21"/>
        <v>0</v>
      </c>
      <c r="R32" s="77"/>
      <c r="S32" s="77"/>
      <c r="T32" s="77"/>
      <c r="U32" s="77">
        <f t="shared" si="22"/>
        <v>0</v>
      </c>
      <c r="V32" s="77"/>
      <c r="W32" s="77"/>
      <c r="X32" s="77"/>
      <c r="Y32" s="77">
        <f t="shared" si="23"/>
        <v>0</v>
      </c>
      <c r="Z32" s="77"/>
      <c r="AA32" s="77"/>
      <c r="AB32" s="77"/>
      <c r="AC32" s="77">
        <f t="shared" si="24"/>
        <v>0</v>
      </c>
      <c r="AD32" s="77"/>
      <c r="AE32" s="77"/>
      <c r="AF32" s="77"/>
      <c r="AG32" s="77">
        <f t="shared" si="25"/>
        <v>0</v>
      </c>
      <c r="AH32" s="77"/>
      <c r="AI32" s="77"/>
      <c r="AJ32" s="77"/>
    </row>
    <row r="33" spans="3:36" ht="27" customHeight="1" x14ac:dyDescent="0.2">
      <c r="C33" s="78" t="s">
        <v>67</v>
      </c>
      <c r="D33" s="79"/>
      <c r="E33" s="79"/>
      <c r="F33" s="79"/>
      <c r="G33" s="79"/>
      <c r="H33" s="79"/>
      <c r="I33" s="79"/>
      <c r="J33" s="79"/>
      <c r="K33" s="79"/>
      <c r="L33" s="107"/>
      <c r="M33" s="95">
        <f t="shared" ref="M33:M34" si="26">O18</f>
        <v>0</v>
      </c>
      <c r="N33" s="77"/>
      <c r="O33" s="77"/>
      <c r="P33" s="77"/>
      <c r="Q33" s="77">
        <f t="shared" ref="Q33:Q34" si="27">S18</f>
        <v>0</v>
      </c>
      <c r="R33" s="77"/>
      <c r="S33" s="77"/>
      <c r="T33" s="77"/>
      <c r="U33" s="77">
        <f t="shared" ref="U33:U34" si="28">W18</f>
        <v>9.0909090909090912E-2</v>
      </c>
      <c r="V33" s="77"/>
      <c r="W33" s="77"/>
      <c r="X33" s="77"/>
      <c r="Y33" s="77">
        <f t="shared" ref="Y33:Y34" si="29">AA18</f>
        <v>0</v>
      </c>
      <c r="Z33" s="77"/>
      <c r="AA33" s="77"/>
      <c r="AB33" s="77"/>
      <c r="AC33" s="77">
        <f t="shared" ref="AC33:AC34" si="30">AE18</f>
        <v>0</v>
      </c>
      <c r="AD33" s="77"/>
      <c r="AE33" s="77"/>
      <c r="AF33" s="77"/>
      <c r="AG33" s="77">
        <f t="shared" ref="AG33:AG34" si="31">AI18</f>
        <v>2.2222222222222223E-2</v>
      </c>
      <c r="AH33" s="77"/>
      <c r="AI33" s="77"/>
      <c r="AJ33" s="77"/>
    </row>
    <row r="34" spans="3:36" ht="27" customHeight="1" x14ac:dyDescent="0.2">
      <c r="C34" s="78" t="s">
        <v>7</v>
      </c>
      <c r="D34" s="79"/>
      <c r="E34" s="79"/>
      <c r="F34" s="79"/>
      <c r="G34" s="79"/>
      <c r="H34" s="79"/>
      <c r="I34" s="79"/>
      <c r="J34" s="79"/>
      <c r="K34" s="79"/>
      <c r="L34" s="107"/>
      <c r="M34" s="95">
        <f t="shared" si="26"/>
        <v>7.1428571428571425E-2</v>
      </c>
      <c r="N34" s="77"/>
      <c r="O34" s="77"/>
      <c r="P34" s="77"/>
      <c r="Q34" s="77">
        <f t="shared" si="27"/>
        <v>0.2</v>
      </c>
      <c r="R34" s="77"/>
      <c r="S34" s="77"/>
      <c r="T34" s="77"/>
      <c r="U34" s="77">
        <f t="shared" si="28"/>
        <v>0.27272727272727271</v>
      </c>
      <c r="V34" s="77"/>
      <c r="W34" s="77"/>
      <c r="X34" s="77"/>
      <c r="Y34" s="77">
        <f t="shared" si="29"/>
        <v>0.2</v>
      </c>
      <c r="Z34" s="77"/>
      <c r="AA34" s="77"/>
      <c r="AB34" s="77"/>
      <c r="AC34" s="77">
        <f t="shared" si="30"/>
        <v>0.2</v>
      </c>
      <c r="AD34" s="77"/>
      <c r="AE34" s="77"/>
      <c r="AF34" s="77"/>
      <c r="AG34" s="77">
        <f t="shared" si="31"/>
        <v>0.17777777777777778</v>
      </c>
      <c r="AH34" s="77"/>
      <c r="AI34" s="77"/>
      <c r="AJ34" s="77"/>
    </row>
    <row r="35" spans="3:36" ht="27.75" customHeight="1" x14ac:dyDescent="0.2"/>
    <row r="36" spans="3:36" ht="27.75" customHeight="1" x14ac:dyDescent="0.2"/>
    <row r="37" spans="3:36" ht="27.75" customHeight="1" x14ac:dyDescent="0.2"/>
    <row r="38" spans="3:36" ht="27.75" customHeight="1" x14ac:dyDescent="0.2"/>
    <row r="39" spans="3:36" ht="27.75" customHeight="1" x14ac:dyDescent="0.2"/>
    <row r="40" spans="3:36" ht="27.75" customHeight="1" x14ac:dyDescent="0.2"/>
    <row r="41" spans="3:36" ht="27.75" customHeight="1" x14ac:dyDescent="0.2"/>
    <row r="42" spans="3:36" ht="27.75" customHeight="1" x14ac:dyDescent="0.2"/>
    <row r="43" spans="3:36" ht="27.75" customHeight="1" x14ac:dyDescent="0.2"/>
    <row r="44" spans="3:36" ht="27.75" customHeight="1" x14ac:dyDescent="0.2"/>
    <row r="45" spans="3:36" ht="27.75" customHeight="1" x14ac:dyDescent="0.2"/>
    <row r="46" spans="3:36" ht="27" customHeight="1" x14ac:dyDescent="0.2"/>
    <row r="47" spans="3:36" ht="27" customHeight="1" x14ac:dyDescent="0.2"/>
    <row r="48" spans="3:36" ht="27" customHeight="1" x14ac:dyDescent="0.2"/>
    <row r="49" spans="3:32" ht="27.75" customHeight="1" x14ac:dyDescent="0.2"/>
    <row r="50" spans="3:32" ht="25.5" customHeight="1" x14ac:dyDescent="0.2">
      <c r="C50" s="7"/>
      <c r="D50" s="7"/>
      <c r="E50" s="7"/>
      <c r="F50" s="7"/>
      <c r="G50" s="7"/>
      <c r="H50" s="7"/>
      <c r="I50" s="7"/>
      <c r="J50" s="7"/>
      <c r="K50" s="7"/>
      <c r="L50" s="7"/>
      <c r="M50" s="5"/>
      <c r="N50" s="5"/>
      <c r="O50" s="5"/>
      <c r="P50" s="5"/>
      <c r="Q50" s="5"/>
      <c r="R50" s="5"/>
      <c r="S50" s="5"/>
      <c r="T50" s="5"/>
      <c r="U50" s="5"/>
      <c r="V50" s="5"/>
      <c r="W50" s="5"/>
      <c r="X50" s="5"/>
      <c r="Y50" s="5"/>
      <c r="Z50" s="5"/>
      <c r="AA50" s="5"/>
      <c r="AB50" s="5"/>
      <c r="AC50" s="5"/>
      <c r="AD50" s="5"/>
      <c r="AE50" s="5"/>
      <c r="AF50" s="5"/>
    </row>
    <row r="51" spans="3:32" ht="25.5" customHeight="1" x14ac:dyDescent="0.2">
      <c r="C51" s="7"/>
      <c r="D51" s="7"/>
      <c r="E51" s="7"/>
      <c r="F51" s="7"/>
      <c r="G51" s="7"/>
      <c r="H51" s="7"/>
      <c r="I51" s="7"/>
      <c r="J51" s="7"/>
      <c r="K51" s="7"/>
      <c r="L51" s="7"/>
      <c r="M51" s="5"/>
      <c r="N51" s="5"/>
      <c r="O51" s="5"/>
      <c r="P51" s="5"/>
      <c r="Q51" s="5"/>
      <c r="R51" s="5"/>
      <c r="S51" s="5"/>
      <c r="T51" s="5"/>
      <c r="U51" s="5"/>
      <c r="V51" s="5"/>
      <c r="W51" s="5"/>
      <c r="X51" s="5"/>
      <c r="Y51" s="5"/>
      <c r="Z51" s="5"/>
      <c r="AA51" s="5"/>
      <c r="AB51" s="5"/>
      <c r="AC51" s="5"/>
      <c r="AD51" s="5"/>
      <c r="AE51" s="5"/>
      <c r="AF51" s="5"/>
    </row>
    <row r="52" spans="3:32" ht="25.5" customHeight="1" x14ac:dyDescent="0.2">
      <c r="C52" s="7"/>
      <c r="D52" s="7"/>
      <c r="E52" s="7"/>
      <c r="F52" s="7"/>
      <c r="G52" s="7"/>
      <c r="H52" s="7"/>
      <c r="I52" s="7"/>
      <c r="J52" s="7"/>
      <c r="K52" s="7"/>
      <c r="L52" s="7"/>
      <c r="M52" s="5"/>
      <c r="N52" s="5"/>
      <c r="O52" s="5"/>
      <c r="P52" s="5"/>
      <c r="Q52" s="5"/>
      <c r="R52" s="5"/>
      <c r="S52" s="5"/>
      <c r="T52" s="5"/>
      <c r="U52" s="5"/>
      <c r="V52" s="5"/>
      <c r="W52" s="5"/>
      <c r="X52" s="5"/>
      <c r="Y52" s="5"/>
      <c r="Z52" s="5"/>
      <c r="AA52" s="5"/>
      <c r="AB52" s="5"/>
      <c r="AC52" s="5"/>
      <c r="AD52" s="5"/>
      <c r="AE52" s="5"/>
      <c r="AF52" s="5"/>
    </row>
    <row r="53" spans="3:32" ht="25.5" customHeight="1" x14ac:dyDescent="0.2">
      <c r="C53" s="7"/>
      <c r="D53" s="7"/>
      <c r="E53" s="7"/>
      <c r="F53" s="7"/>
      <c r="G53" s="7"/>
      <c r="H53" s="7"/>
      <c r="I53" s="7"/>
      <c r="J53" s="7"/>
      <c r="K53" s="7"/>
      <c r="L53" s="7"/>
      <c r="M53" s="5"/>
      <c r="N53" s="5"/>
      <c r="O53" s="5"/>
      <c r="P53" s="5"/>
      <c r="Q53" s="5"/>
      <c r="R53" s="5"/>
      <c r="S53" s="5"/>
      <c r="T53" s="5"/>
      <c r="U53" s="5"/>
      <c r="V53" s="5"/>
      <c r="W53" s="5"/>
      <c r="X53" s="5"/>
      <c r="Y53" s="5"/>
      <c r="Z53" s="5"/>
      <c r="AA53" s="5"/>
      <c r="AB53" s="5"/>
      <c r="AC53" s="5"/>
      <c r="AD53" s="5"/>
      <c r="AE53" s="5"/>
      <c r="AF53" s="5"/>
    </row>
    <row r="54" spans="3:32" ht="25.5" customHeight="1" x14ac:dyDescent="0.2">
      <c r="C54" s="7"/>
      <c r="D54" s="7"/>
      <c r="E54" s="7"/>
      <c r="F54" s="7"/>
      <c r="G54" s="7"/>
      <c r="H54" s="7"/>
      <c r="I54" s="7"/>
      <c r="J54" s="7"/>
      <c r="K54" s="7"/>
      <c r="L54" s="7"/>
      <c r="M54" s="5"/>
      <c r="N54" s="5"/>
      <c r="O54" s="5"/>
      <c r="P54" s="5"/>
      <c r="Q54" s="5"/>
      <c r="R54" s="5"/>
      <c r="S54" s="5"/>
      <c r="T54" s="5"/>
      <c r="U54" s="5"/>
      <c r="V54" s="5"/>
      <c r="W54" s="5"/>
      <c r="X54" s="5"/>
      <c r="Y54" s="5"/>
      <c r="Z54" s="5"/>
      <c r="AA54" s="5"/>
      <c r="AB54" s="5"/>
      <c r="AC54" s="5"/>
      <c r="AD54" s="5"/>
      <c r="AE54" s="5"/>
      <c r="AF54" s="5"/>
    </row>
    <row r="55" spans="3:32" ht="25.5" customHeight="1" x14ac:dyDescent="0.2">
      <c r="C55" s="7"/>
      <c r="D55" s="7"/>
      <c r="E55" s="7"/>
      <c r="F55" s="7"/>
      <c r="G55" s="7"/>
      <c r="H55" s="7"/>
      <c r="I55" s="7"/>
      <c r="J55" s="7"/>
      <c r="K55" s="7"/>
      <c r="L55" s="7"/>
      <c r="M55" s="5"/>
      <c r="N55" s="5"/>
      <c r="O55" s="5"/>
      <c r="P55" s="5"/>
      <c r="Q55" s="5"/>
      <c r="R55" s="5"/>
      <c r="S55" s="5"/>
      <c r="T55" s="5"/>
      <c r="U55" s="5"/>
      <c r="V55" s="5"/>
      <c r="W55" s="5"/>
      <c r="X55" s="5"/>
      <c r="Y55" s="5"/>
      <c r="Z55" s="5"/>
      <c r="AA55" s="5"/>
      <c r="AB55" s="5"/>
      <c r="AC55" s="5"/>
      <c r="AD55" s="5"/>
      <c r="AE55" s="5"/>
      <c r="AF55" s="5"/>
    </row>
    <row r="56" spans="3:32" ht="25.5" customHeight="1" x14ac:dyDescent="0.2">
      <c r="C56" s="7"/>
      <c r="D56" s="7"/>
      <c r="E56" s="7"/>
      <c r="F56" s="7"/>
      <c r="G56" s="7"/>
      <c r="H56" s="7"/>
      <c r="I56" s="7"/>
      <c r="J56" s="7"/>
      <c r="K56" s="7"/>
      <c r="L56" s="7"/>
      <c r="M56" s="5"/>
      <c r="N56" s="5"/>
      <c r="O56" s="5"/>
      <c r="P56" s="5"/>
      <c r="Q56" s="5"/>
      <c r="R56" s="5"/>
      <c r="S56" s="5"/>
      <c r="T56" s="5"/>
      <c r="U56" s="5"/>
      <c r="V56" s="5"/>
      <c r="W56" s="5"/>
      <c r="X56" s="5"/>
      <c r="Y56" s="5"/>
      <c r="Z56" s="5"/>
      <c r="AA56" s="5"/>
      <c r="AB56" s="5"/>
      <c r="AC56" s="5"/>
      <c r="AD56" s="5"/>
      <c r="AE56" s="5"/>
      <c r="AF56" s="5"/>
    </row>
  </sheetData>
  <mergeCells count="195">
    <mergeCell ref="Y10:AB10"/>
    <mergeCell ref="S14:T14"/>
    <mergeCell ref="Q10:T10"/>
    <mergeCell ref="Y16:Z16"/>
    <mergeCell ref="Q13:R13"/>
    <mergeCell ref="S13:T13"/>
    <mergeCell ref="C14:L14"/>
    <mergeCell ref="M14:N14"/>
    <mergeCell ref="AA11:AB11"/>
    <mergeCell ref="C11:L11"/>
    <mergeCell ref="M11:N11"/>
    <mergeCell ref="O11:P11"/>
    <mergeCell ref="Y15:Z15"/>
    <mergeCell ref="C15:L15"/>
    <mergeCell ref="M15:N15"/>
    <mergeCell ref="C13:L13"/>
    <mergeCell ref="W11:X11"/>
    <mergeCell ref="Q15:R15"/>
    <mergeCell ref="S15:T15"/>
    <mergeCell ref="U13:V13"/>
    <mergeCell ref="C5:AJ5"/>
    <mergeCell ref="C16:L16"/>
    <mergeCell ref="M16:N16"/>
    <mergeCell ref="O16:P16"/>
    <mergeCell ref="U10:X10"/>
    <mergeCell ref="S16:T16"/>
    <mergeCell ref="U16:V16"/>
    <mergeCell ref="W16:X16"/>
    <mergeCell ref="AC13:AD13"/>
    <mergeCell ref="AE13:AF13"/>
    <mergeCell ref="Y13:Z13"/>
    <mergeCell ref="AA12:AB12"/>
    <mergeCell ref="AC12:AD12"/>
    <mergeCell ref="AE12:AF12"/>
    <mergeCell ref="C12:L12"/>
    <mergeCell ref="O13:P13"/>
    <mergeCell ref="U11:V11"/>
    <mergeCell ref="M12:N12"/>
    <mergeCell ref="O12:P12"/>
    <mergeCell ref="M13:N13"/>
    <mergeCell ref="O15:P15"/>
    <mergeCell ref="M10:P10"/>
    <mergeCell ref="Y11:Z11"/>
    <mergeCell ref="C10:L10"/>
    <mergeCell ref="AG32:AJ32"/>
    <mergeCell ref="AC30:AF30"/>
    <mergeCell ref="M32:P32"/>
    <mergeCell ref="Q32:T32"/>
    <mergeCell ref="U32:X32"/>
    <mergeCell ref="AC32:AF32"/>
    <mergeCell ref="AG10:AJ10"/>
    <mergeCell ref="AG17:AH17"/>
    <mergeCell ref="AI12:AJ12"/>
    <mergeCell ref="AG16:AH16"/>
    <mergeCell ref="AI16:AJ16"/>
    <mergeCell ref="Q11:R11"/>
    <mergeCell ref="S11:T11"/>
    <mergeCell ref="AG13:AH13"/>
    <mergeCell ref="AC10:AF10"/>
    <mergeCell ref="Q12:R12"/>
    <mergeCell ref="S12:T12"/>
    <mergeCell ref="U12:V12"/>
    <mergeCell ref="W12:X12"/>
    <mergeCell ref="Y12:Z12"/>
    <mergeCell ref="U14:V14"/>
    <mergeCell ref="W14:X14"/>
    <mergeCell ref="Y14:Z14"/>
    <mergeCell ref="W13:X13"/>
    <mergeCell ref="Y26:AB26"/>
    <mergeCell ref="C28:L28"/>
    <mergeCell ref="M28:P28"/>
    <mergeCell ref="Q28:T28"/>
    <mergeCell ref="U28:X28"/>
    <mergeCell ref="Y28:AB28"/>
    <mergeCell ref="Y25:AB25"/>
    <mergeCell ref="O19:P19"/>
    <mergeCell ref="C18:L18"/>
    <mergeCell ref="Y19:Z19"/>
    <mergeCell ref="U19:V19"/>
    <mergeCell ref="W19:X19"/>
    <mergeCell ref="M26:P26"/>
    <mergeCell ref="Q26:T26"/>
    <mergeCell ref="C19:L19"/>
    <mergeCell ref="C26:L26"/>
    <mergeCell ref="C25:L25"/>
    <mergeCell ref="M25:P25"/>
    <mergeCell ref="Q25:T25"/>
    <mergeCell ref="U25:X25"/>
    <mergeCell ref="C27:L27"/>
    <mergeCell ref="M27:P27"/>
    <mergeCell ref="Q27:T27"/>
    <mergeCell ref="U27:X27"/>
    <mergeCell ref="M18:N18"/>
    <mergeCell ref="O18:P18"/>
    <mergeCell ref="Q18:R18"/>
    <mergeCell ref="S18:T18"/>
    <mergeCell ref="U18:V18"/>
    <mergeCell ref="M19:N19"/>
    <mergeCell ref="Q19:R19"/>
    <mergeCell ref="S19:T19"/>
    <mergeCell ref="W17:X17"/>
    <mergeCell ref="U17:V17"/>
    <mergeCell ref="Q17:R17"/>
    <mergeCell ref="S17:T17"/>
    <mergeCell ref="AC28:AF28"/>
    <mergeCell ref="M31:P31"/>
    <mergeCell ref="Q31:T31"/>
    <mergeCell ref="U31:X31"/>
    <mergeCell ref="AG31:AJ31"/>
    <mergeCell ref="AC34:AF34"/>
    <mergeCell ref="AG34:AJ34"/>
    <mergeCell ref="C33:L33"/>
    <mergeCell ref="M33:P33"/>
    <mergeCell ref="Q33:T33"/>
    <mergeCell ref="C32:L32"/>
    <mergeCell ref="U33:X33"/>
    <mergeCell ref="Y33:AB33"/>
    <mergeCell ref="AC33:AF33"/>
    <mergeCell ref="AG33:AJ33"/>
    <mergeCell ref="AG30:AJ30"/>
    <mergeCell ref="C34:L34"/>
    <mergeCell ref="M34:P34"/>
    <mergeCell ref="Q34:T34"/>
    <mergeCell ref="U34:X34"/>
    <mergeCell ref="Y34:AB34"/>
    <mergeCell ref="Y32:AB32"/>
    <mergeCell ref="C30:L30"/>
    <mergeCell ref="M30:P30"/>
    <mergeCell ref="Y27:AB27"/>
    <mergeCell ref="C31:L31"/>
    <mergeCell ref="C29:L29"/>
    <mergeCell ref="M29:P29"/>
    <mergeCell ref="Q29:T29"/>
    <mergeCell ref="U29:X29"/>
    <mergeCell ref="Y29:AB29"/>
    <mergeCell ref="Q30:T30"/>
    <mergeCell ref="U30:X30"/>
    <mergeCell ref="Y30:AB30"/>
    <mergeCell ref="AG26:AJ26"/>
    <mergeCell ref="Y31:AB31"/>
    <mergeCell ref="AC31:AF31"/>
    <mergeCell ref="AE19:AF19"/>
    <mergeCell ref="AG27:AJ27"/>
    <mergeCell ref="U26:X26"/>
    <mergeCell ref="AC26:AF26"/>
    <mergeCell ref="AG18:AH18"/>
    <mergeCell ref="AI18:AJ18"/>
    <mergeCell ref="W18:X18"/>
    <mergeCell ref="Y18:Z18"/>
    <mergeCell ref="AC18:AD18"/>
    <mergeCell ref="AE18:AF18"/>
    <mergeCell ref="AG25:AJ25"/>
    <mergeCell ref="AA18:AB18"/>
    <mergeCell ref="AC19:AD19"/>
    <mergeCell ref="AG19:AH19"/>
    <mergeCell ref="AI19:AJ19"/>
    <mergeCell ref="AC25:AF25"/>
    <mergeCell ref="AA19:AB19"/>
    <mergeCell ref="AG28:AJ28"/>
    <mergeCell ref="AC29:AF29"/>
    <mergeCell ref="AG29:AJ29"/>
    <mergeCell ref="AC27:AF27"/>
    <mergeCell ref="AG11:AH11"/>
    <mergeCell ref="AI11:AJ11"/>
    <mergeCell ref="AI13:AJ13"/>
    <mergeCell ref="AE14:AF14"/>
    <mergeCell ref="AE11:AF11"/>
    <mergeCell ref="AC14:AD14"/>
    <mergeCell ref="AA14:AB14"/>
    <mergeCell ref="AC16:AD16"/>
    <mergeCell ref="AE16:AF16"/>
    <mergeCell ref="AA15:AB15"/>
    <mergeCell ref="AC15:AD15"/>
    <mergeCell ref="AC11:AD11"/>
    <mergeCell ref="AG12:AH12"/>
    <mergeCell ref="AA16:AB16"/>
    <mergeCell ref="AE15:AF15"/>
    <mergeCell ref="AI14:AJ14"/>
    <mergeCell ref="AG15:AH15"/>
    <mergeCell ref="C17:L17"/>
    <mergeCell ref="M17:N17"/>
    <mergeCell ref="O17:P17"/>
    <mergeCell ref="AI15:AJ15"/>
    <mergeCell ref="AG14:AH14"/>
    <mergeCell ref="AA13:AB13"/>
    <mergeCell ref="AC17:AD17"/>
    <mergeCell ref="AE17:AF17"/>
    <mergeCell ref="AA17:AB17"/>
    <mergeCell ref="AI17:AJ17"/>
    <mergeCell ref="Y17:Z17"/>
    <mergeCell ref="U15:V15"/>
    <mergeCell ref="W15:X15"/>
    <mergeCell ref="Q16:R16"/>
    <mergeCell ref="O14:P14"/>
    <mergeCell ref="Q14:R14"/>
  </mergeCells>
  <phoneticPr fontId="18"/>
  <pageMargins left="0.70866141732283472" right="0.35433070866141736" top="0.55118110236220474" bottom="0.55118110236220474" header="0.31496062992125984" footer="0.31496062992125984"/>
  <pageSetup paperSize="9" scale="79" orientation="portrait" r:id="rId1"/>
  <headerFooter>
    <oddFooter>&amp;C&amp;P</oddFooter>
  </headerFooter>
  <rowBreaks count="1" manualBreakCount="1">
    <brk id="21" max="3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2A254-4E28-40B0-935B-CCE00DC923D7}">
  <sheetPr>
    <tabColor rgb="FFFFFF00"/>
  </sheetPr>
  <dimension ref="A1:AO54"/>
  <sheetViews>
    <sheetView tabSelected="1" view="pageBreakPreview" topLeftCell="A27" zoomScaleNormal="100" zoomScaleSheetLayoutView="100" workbookViewId="0">
      <selection activeCell="X8" sqref="X8"/>
    </sheetView>
  </sheetViews>
  <sheetFormatPr defaultRowHeight="13.2" x14ac:dyDescent="0.2"/>
  <cols>
    <col min="1" max="2" width="3.6640625" customWidth="1"/>
    <col min="3" max="28" width="3.109375" customWidth="1"/>
    <col min="29" max="36" width="3.6640625" customWidth="1"/>
    <col min="37" max="37" width="0.88671875" customWidth="1"/>
    <col min="38" max="38" width="4.44140625" bestFit="1" customWidth="1"/>
    <col min="39" max="39" width="7" customWidth="1"/>
    <col min="40" max="40" width="5.44140625" bestFit="1" customWidth="1"/>
    <col min="41" max="41" width="5.88671875" bestFit="1" customWidth="1"/>
    <col min="42" max="42" width="4.44140625" bestFit="1" customWidth="1"/>
    <col min="43" max="43" width="14" bestFit="1" customWidth="1"/>
  </cols>
  <sheetData>
    <row r="1" spans="1:41" x14ac:dyDescent="0.2">
      <c r="A1" t="s">
        <v>195</v>
      </c>
      <c r="AK1" s="2"/>
    </row>
    <row r="2" spans="1:41" x14ac:dyDescent="0.2">
      <c r="AK2" s="2"/>
    </row>
    <row r="4" spans="1:41" x14ac:dyDescent="0.2">
      <c r="B4" s="38" t="s">
        <v>1</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row>
    <row r="5" spans="1:41" s="11" customFormat="1" ht="27.75" customHeight="1" x14ac:dyDescent="0.2">
      <c r="B5" s="36"/>
      <c r="C5" s="87" t="s">
        <v>295</v>
      </c>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1" x14ac:dyDescent="0.2">
      <c r="B6" s="38" t="s">
        <v>3</v>
      </c>
      <c r="C6" s="36"/>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row>
    <row r="7" spans="1:41" s="11" customFormat="1" x14ac:dyDescent="0.2">
      <c r="B7" s="36"/>
      <c r="C7" s="36" t="s">
        <v>256</v>
      </c>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row>
    <row r="9" spans="1:41" x14ac:dyDescent="0.2">
      <c r="C9" s="16"/>
      <c r="D9" s="16"/>
      <c r="E9" s="16"/>
      <c r="F9" s="16"/>
      <c r="G9" s="16"/>
      <c r="H9" s="16"/>
      <c r="I9" s="16"/>
      <c r="J9" s="16"/>
      <c r="K9" s="16"/>
      <c r="L9" s="16"/>
      <c r="M9" s="16"/>
      <c r="N9" s="16"/>
      <c r="O9" s="18"/>
      <c r="P9" s="18"/>
      <c r="Q9" s="18"/>
      <c r="R9" s="18"/>
      <c r="S9" s="18"/>
      <c r="T9" s="18"/>
      <c r="U9" s="16"/>
      <c r="V9" s="16"/>
      <c r="W9" s="18"/>
      <c r="X9" s="22"/>
      <c r="Y9" s="16"/>
      <c r="Z9" s="16"/>
      <c r="AA9" s="16"/>
      <c r="AB9" s="16"/>
      <c r="AC9" s="16"/>
      <c r="AD9" s="16"/>
      <c r="AE9" s="16"/>
      <c r="AF9" s="16"/>
      <c r="AG9" s="16"/>
      <c r="AH9" s="16"/>
      <c r="AI9" s="16"/>
      <c r="AJ9" s="24" t="s">
        <v>5</v>
      </c>
    </row>
    <row r="10" spans="1:41" ht="30" customHeight="1" thickBot="1" x14ac:dyDescent="0.25">
      <c r="C10" s="108"/>
      <c r="D10" s="109"/>
      <c r="E10" s="109"/>
      <c r="F10" s="109"/>
      <c r="G10" s="109"/>
      <c r="H10" s="109"/>
      <c r="I10" s="109"/>
      <c r="J10" s="109"/>
      <c r="K10" s="109"/>
      <c r="L10" s="110"/>
      <c r="M10" s="91" t="s">
        <v>68</v>
      </c>
      <c r="N10" s="61"/>
      <c r="O10" s="61"/>
      <c r="P10" s="62"/>
      <c r="Q10" s="60" t="s">
        <v>69</v>
      </c>
      <c r="R10" s="61"/>
      <c r="S10" s="61"/>
      <c r="T10" s="62"/>
      <c r="U10" s="60" t="s">
        <v>70</v>
      </c>
      <c r="V10" s="61"/>
      <c r="W10" s="61"/>
      <c r="X10" s="62"/>
      <c r="Y10" s="60" t="s">
        <v>71</v>
      </c>
      <c r="Z10" s="61"/>
      <c r="AA10" s="61"/>
      <c r="AB10" s="62"/>
      <c r="AC10" s="60" t="s">
        <v>72</v>
      </c>
      <c r="AD10" s="61"/>
      <c r="AE10" s="61"/>
      <c r="AF10" s="61"/>
      <c r="AG10" s="60" t="s">
        <v>77</v>
      </c>
      <c r="AH10" s="61"/>
      <c r="AI10" s="61"/>
      <c r="AJ10" s="62"/>
    </row>
    <row r="11" spans="1:41" ht="45" customHeight="1" thickTop="1" x14ac:dyDescent="0.2">
      <c r="C11" s="78" t="s">
        <v>196</v>
      </c>
      <c r="D11" s="79"/>
      <c r="E11" s="79"/>
      <c r="F11" s="79"/>
      <c r="G11" s="79"/>
      <c r="H11" s="79"/>
      <c r="I11" s="79"/>
      <c r="J11" s="79"/>
      <c r="K11" s="79"/>
      <c r="L11" s="80"/>
      <c r="M11" s="84">
        <v>32</v>
      </c>
      <c r="N11" s="85"/>
      <c r="O11" s="86">
        <f>M11/100</f>
        <v>0.32</v>
      </c>
      <c r="P11" s="86"/>
      <c r="Q11" s="84">
        <v>48</v>
      </c>
      <c r="R11" s="85"/>
      <c r="S11" s="86">
        <f>Q11/100</f>
        <v>0.48</v>
      </c>
      <c r="T11" s="86"/>
      <c r="U11" s="84">
        <v>54</v>
      </c>
      <c r="V11" s="85"/>
      <c r="W11" s="86">
        <f>U11/100</f>
        <v>0.54</v>
      </c>
      <c r="X11" s="86"/>
      <c r="Y11" s="84">
        <v>64</v>
      </c>
      <c r="Z11" s="85"/>
      <c r="AA11" s="86">
        <f>Y11/100</f>
        <v>0.64</v>
      </c>
      <c r="AB11" s="86"/>
      <c r="AC11" s="84">
        <v>74</v>
      </c>
      <c r="AD11" s="85"/>
      <c r="AE11" s="86">
        <f>AC11/100</f>
        <v>0.74</v>
      </c>
      <c r="AF11" s="86"/>
      <c r="AG11" s="84">
        <f>M11+Q11+U11+Y11+AC11</f>
        <v>272</v>
      </c>
      <c r="AH11" s="85"/>
      <c r="AI11" s="86">
        <f>AG11/500</f>
        <v>0.54400000000000004</v>
      </c>
      <c r="AJ11" s="86"/>
      <c r="AO11" s="3"/>
    </row>
    <row r="12" spans="1:41" ht="27.9" customHeight="1" x14ac:dyDescent="0.2">
      <c r="C12" s="78" t="s">
        <v>197</v>
      </c>
      <c r="D12" s="79"/>
      <c r="E12" s="79"/>
      <c r="F12" s="79"/>
      <c r="G12" s="79"/>
      <c r="H12" s="79"/>
      <c r="I12" s="79"/>
      <c r="J12" s="79"/>
      <c r="K12" s="79"/>
      <c r="L12" s="80"/>
      <c r="M12" s="84">
        <v>24</v>
      </c>
      <c r="N12" s="85"/>
      <c r="O12" s="86">
        <f>M12/100</f>
        <v>0.24</v>
      </c>
      <c r="P12" s="86"/>
      <c r="Q12" s="84">
        <v>43</v>
      </c>
      <c r="R12" s="85"/>
      <c r="S12" s="86">
        <f t="shared" ref="S12:S20" si="0">Q12/100</f>
        <v>0.43</v>
      </c>
      <c r="T12" s="86"/>
      <c r="U12" s="84">
        <v>45</v>
      </c>
      <c r="V12" s="85"/>
      <c r="W12" s="86">
        <f t="shared" ref="W12:W20" si="1">U12/100</f>
        <v>0.45</v>
      </c>
      <c r="X12" s="86"/>
      <c r="Y12" s="84">
        <v>47</v>
      </c>
      <c r="Z12" s="85"/>
      <c r="AA12" s="86">
        <f t="shared" ref="AA12:AA20" si="2">Y12/100</f>
        <v>0.47</v>
      </c>
      <c r="AB12" s="86"/>
      <c r="AC12" s="84">
        <v>63</v>
      </c>
      <c r="AD12" s="85"/>
      <c r="AE12" s="86">
        <f t="shared" ref="AE12:AE20" si="3">AC12/100</f>
        <v>0.63</v>
      </c>
      <c r="AF12" s="86"/>
      <c r="AG12" s="84">
        <f t="shared" ref="AG12" si="4">M12+Q12+U12+Y12+AC12</f>
        <v>222</v>
      </c>
      <c r="AH12" s="85"/>
      <c r="AI12" s="86">
        <f t="shared" ref="AI12:AI20" si="5">AG12/500</f>
        <v>0.44400000000000001</v>
      </c>
      <c r="AJ12" s="86"/>
      <c r="AO12" s="3"/>
    </row>
    <row r="13" spans="1:41" ht="27" customHeight="1" x14ac:dyDescent="0.2">
      <c r="C13" s="78" t="s">
        <v>198</v>
      </c>
      <c r="D13" s="79"/>
      <c r="E13" s="79"/>
      <c r="F13" s="79"/>
      <c r="G13" s="79"/>
      <c r="H13" s="79"/>
      <c r="I13" s="79"/>
      <c r="J13" s="79"/>
      <c r="K13" s="79"/>
      <c r="L13" s="80"/>
      <c r="M13" s="84">
        <v>32</v>
      </c>
      <c r="N13" s="85"/>
      <c r="O13" s="86">
        <f t="shared" ref="O13:O20" si="6">M13/100</f>
        <v>0.32</v>
      </c>
      <c r="P13" s="86"/>
      <c r="Q13" s="84">
        <v>49</v>
      </c>
      <c r="R13" s="85"/>
      <c r="S13" s="86">
        <f t="shared" si="0"/>
        <v>0.49</v>
      </c>
      <c r="T13" s="86"/>
      <c r="U13" s="84">
        <v>46</v>
      </c>
      <c r="V13" s="85"/>
      <c r="W13" s="86">
        <f t="shared" si="1"/>
        <v>0.46</v>
      </c>
      <c r="X13" s="86"/>
      <c r="Y13" s="84">
        <v>46</v>
      </c>
      <c r="Z13" s="85"/>
      <c r="AA13" s="86">
        <f t="shared" si="2"/>
        <v>0.46</v>
      </c>
      <c r="AB13" s="86"/>
      <c r="AC13" s="84">
        <v>47</v>
      </c>
      <c r="AD13" s="85"/>
      <c r="AE13" s="86">
        <f t="shared" si="3"/>
        <v>0.47</v>
      </c>
      <c r="AF13" s="86"/>
      <c r="AG13" s="84">
        <f>M13+Q13+U13+Y13+AC13</f>
        <v>220</v>
      </c>
      <c r="AH13" s="85"/>
      <c r="AI13" s="86">
        <f t="shared" si="5"/>
        <v>0.44</v>
      </c>
      <c r="AJ13" s="86"/>
      <c r="AO13" s="3"/>
    </row>
    <row r="14" spans="1:41" ht="27.9" customHeight="1" x14ac:dyDescent="0.2">
      <c r="C14" s="78" t="s">
        <v>199</v>
      </c>
      <c r="D14" s="79"/>
      <c r="E14" s="79"/>
      <c r="F14" s="79"/>
      <c r="G14" s="79"/>
      <c r="H14" s="79"/>
      <c r="I14" s="79"/>
      <c r="J14" s="79"/>
      <c r="K14" s="79"/>
      <c r="L14" s="80"/>
      <c r="M14" s="84">
        <v>26</v>
      </c>
      <c r="N14" s="85"/>
      <c r="O14" s="86">
        <f t="shared" si="6"/>
        <v>0.26</v>
      </c>
      <c r="P14" s="86"/>
      <c r="Q14" s="84">
        <v>20</v>
      </c>
      <c r="R14" s="85"/>
      <c r="S14" s="86">
        <f t="shared" si="0"/>
        <v>0.2</v>
      </c>
      <c r="T14" s="86"/>
      <c r="U14" s="84">
        <v>31</v>
      </c>
      <c r="V14" s="85"/>
      <c r="W14" s="86">
        <f t="shared" si="1"/>
        <v>0.31</v>
      </c>
      <c r="X14" s="86"/>
      <c r="Y14" s="84">
        <v>39</v>
      </c>
      <c r="Z14" s="85"/>
      <c r="AA14" s="86">
        <f t="shared" si="2"/>
        <v>0.39</v>
      </c>
      <c r="AB14" s="86"/>
      <c r="AC14" s="84">
        <v>57</v>
      </c>
      <c r="AD14" s="85"/>
      <c r="AE14" s="86">
        <f t="shared" si="3"/>
        <v>0.56999999999999995</v>
      </c>
      <c r="AF14" s="86"/>
      <c r="AG14" s="84">
        <f>M14+Q14+U14+Y14+AC14</f>
        <v>173</v>
      </c>
      <c r="AH14" s="85"/>
      <c r="AI14" s="86">
        <f t="shared" si="5"/>
        <v>0.34599999999999997</v>
      </c>
      <c r="AJ14" s="86"/>
      <c r="AO14" s="3"/>
    </row>
    <row r="15" spans="1:41" ht="38.4" customHeight="1" x14ac:dyDescent="0.2">
      <c r="C15" s="78" t="s">
        <v>200</v>
      </c>
      <c r="D15" s="79"/>
      <c r="E15" s="79"/>
      <c r="F15" s="79"/>
      <c r="G15" s="79"/>
      <c r="H15" s="79"/>
      <c r="I15" s="79"/>
      <c r="J15" s="79"/>
      <c r="K15" s="79"/>
      <c r="L15" s="80"/>
      <c r="M15" s="84">
        <v>24</v>
      </c>
      <c r="N15" s="85"/>
      <c r="O15" s="86">
        <f t="shared" si="6"/>
        <v>0.24</v>
      </c>
      <c r="P15" s="86"/>
      <c r="Q15" s="84">
        <v>28</v>
      </c>
      <c r="R15" s="85"/>
      <c r="S15" s="86">
        <f t="shared" si="0"/>
        <v>0.28000000000000003</v>
      </c>
      <c r="T15" s="86"/>
      <c r="U15" s="84">
        <v>32</v>
      </c>
      <c r="V15" s="85"/>
      <c r="W15" s="86">
        <f t="shared" si="1"/>
        <v>0.32</v>
      </c>
      <c r="X15" s="86"/>
      <c r="Y15" s="84">
        <v>34</v>
      </c>
      <c r="Z15" s="85"/>
      <c r="AA15" s="86">
        <f t="shared" si="2"/>
        <v>0.34</v>
      </c>
      <c r="AB15" s="86"/>
      <c r="AC15" s="84">
        <v>39</v>
      </c>
      <c r="AD15" s="85"/>
      <c r="AE15" s="86">
        <f t="shared" si="3"/>
        <v>0.39</v>
      </c>
      <c r="AF15" s="86"/>
      <c r="AG15" s="84">
        <f>M15+Q15+U15+Y15+AC15</f>
        <v>157</v>
      </c>
      <c r="AH15" s="85"/>
      <c r="AI15" s="86">
        <f t="shared" si="5"/>
        <v>0.314</v>
      </c>
      <c r="AJ15" s="86"/>
      <c r="AO15" s="3"/>
    </row>
    <row r="16" spans="1:41" ht="27.9" customHeight="1" x14ac:dyDescent="0.2">
      <c r="C16" s="78" t="s">
        <v>201</v>
      </c>
      <c r="D16" s="79"/>
      <c r="E16" s="79"/>
      <c r="F16" s="79"/>
      <c r="G16" s="79"/>
      <c r="H16" s="79"/>
      <c r="I16" s="79"/>
      <c r="J16" s="79"/>
      <c r="K16" s="79"/>
      <c r="L16" s="80"/>
      <c r="M16" s="84">
        <v>28</v>
      </c>
      <c r="N16" s="85"/>
      <c r="O16" s="86">
        <f t="shared" si="6"/>
        <v>0.28000000000000003</v>
      </c>
      <c r="P16" s="86"/>
      <c r="Q16" s="84">
        <v>24</v>
      </c>
      <c r="R16" s="85"/>
      <c r="S16" s="86">
        <f t="shared" si="0"/>
        <v>0.24</v>
      </c>
      <c r="T16" s="86"/>
      <c r="U16" s="84">
        <v>24</v>
      </c>
      <c r="V16" s="85"/>
      <c r="W16" s="86">
        <f t="shared" si="1"/>
        <v>0.24</v>
      </c>
      <c r="X16" s="86"/>
      <c r="Y16" s="84">
        <v>33</v>
      </c>
      <c r="Z16" s="85"/>
      <c r="AA16" s="86">
        <f t="shared" si="2"/>
        <v>0.33</v>
      </c>
      <c r="AB16" s="86"/>
      <c r="AC16" s="84">
        <v>36</v>
      </c>
      <c r="AD16" s="85"/>
      <c r="AE16" s="86">
        <f t="shared" si="3"/>
        <v>0.36</v>
      </c>
      <c r="AF16" s="86"/>
      <c r="AG16" s="84">
        <f>M16+Q16+U16+Y16+AC16</f>
        <v>145</v>
      </c>
      <c r="AH16" s="85"/>
      <c r="AI16" s="86">
        <f t="shared" si="5"/>
        <v>0.28999999999999998</v>
      </c>
      <c r="AJ16" s="86"/>
      <c r="AO16" s="3"/>
    </row>
    <row r="17" spans="3:41" ht="27.9" customHeight="1" x14ac:dyDescent="0.2">
      <c r="C17" s="78" t="s">
        <v>202</v>
      </c>
      <c r="D17" s="79"/>
      <c r="E17" s="79"/>
      <c r="F17" s="79"/>
      <c r="G17" s="79"/>
      <c r="H17" s="79"/>
      <c r="I17" s="79"/>
      <c r="J17" s="79"/>
      <c r="K17" s="79"/>
      <c r="L17" s="80"/>
      <c r="M17" s="84">
        <v>19</v>
      </c>
      <c r="N17" s="85"/>
      <c r="O17" s="86">
        <f t="shared" si="6"/>
        <v>0.19</v>
      </c>
      <c r="P17" s="86"/>
      <c r="Q17" s="84">
        <v>22</v>
      </c>
      <c r="R17" s="85"/>
      <c r="S17" s="86">
        <f t="shared" si="0"/>
        <v>0.22</v>
      </c>
      <c r="T17" s="86"/>
      <c r="U17" s="84">
        <v>17</v>
      </c>
      <c r="V17" s="85"/>
      <c r="W17" s="86">
        <f t="shared" si="1"/>
        <v>0.17</v>
      </c>
      <c r="X17" s="86"/>
      <c r="Y17" s="84">
        <v>16</v>
      </c>
      <c r="Z17" s="85"/>
      <c r="AA17" s="86">
        <f t="shared" si="2"/>
        <v>0.16</v>
      </c>
      <c r="AB17" s="86"/>
      <c r="AC17" s="84">
        <v>22</v>
      </c>
      <c r="AD17" s="85"/>
      <c r="AE17" s="86">
        <f t="shared" si="3"/>
        <v>0.22</v>
      </c>
      <c r="AF17" s="86"/>
      <c r="AG17" s="84">
        <f t="shared" ref="AG17" si="7">M17+Q17+U17+Y17+AC17</f>
        <v>96</v>
      </c>
      <c r="AH17" s="85"/>
      <c r="AI17" s="86">
        <f t="shared" si="5"/>
        <v>0.192</v>
      </c>
      <c r="AJ17" s="86"/>
      <c r="AO17" s="3"/>
    </row>
    <row r="18" spans="3:41" ht="27.9" customHeight="1" x14ac:dyDescent="0.2">
      <c r="C18" s="78" t="s">
        <v>203</v>
      </c>
      <c r="D18" s="79"/>
      <c r="E18" s="79"/>
      <c r="F18" s="79"/>
      <c r="G18" s="79"/>
      <c r="H18" s="79"/>
      <c r="I18" s="79"/>
      <c r="J18" s="79"/>
      <c r="K18" s="79"/>
      <c r="L18" s="80"/>
      <c r="M18" s="84">
        <v>8</v>
      </c>
      <c r="N18" s="85"/>
      <c r="O18" s="86">
        <f t="shared" si="6"/>
        <v>0.08</v>
      </c>
      <c r="P18" s="86"/>
      <c r="Q18" s="84">
        <v>7</v>
      </c>
      <c r="R18" s="85"/>
      <c r="S18" s="86">
        <f t="shared" si="0"/>
        <v>7.0000000000000007E-2</v>
      </c>
      <c r="T18" s="86"/>
      <c r="U18" s="84">
        <v>11</v>
      </c>
      <c r="V18" s="85"/>
      <c r="W18" s="86">
        <f t="shared" si="1"/>
        <v>0.11</v>
      </c>
      <c r="X18" s="86"/>
      <c r="Y18" s="84">
        <v>20</v>
      </c>
      <c r="Z18" s="85"/>
      <c r="AA18" s="86">
        <f t="shared" si="2"/>
        <v>0.2</v>
      </c>
      <c r="AB18" s="86"/>
      <c r="AC18" s="84">
        <v>20</v>
      </c>
      <c r="AD18" s="85"/>
      <c r="AE18" s="86">
        <f t="shared" si="3"/>
        <v>0.2</v>
      </c>
      <c r="AF18" s="86"/>
      <c r="AG18" s="84">
        <f>M18+Q18+U18+Y18+AC18</f>
        <v>66</v>
      </c>
      <c r="AH18" s="85"/>
      <c r="AI18" s="86">
        <f t="shared" si="5"/>
        <v>0.13200000000000001</v>
      </c>
      <c r="AJ18" s="86"/>
      <c r="AO18" s="3"/>
    </row>
    <row r="19" spans="3:41" ht="27.6" customHeight="1" x14ac:dyDescent="0.2">
      <c r="C19" s="78" t="s">
        <v>205</v>
      </c>
      <c r="D19" s="79"/>
      <c r="E19" s="79"/>
      <c r="F19" s="79"/>
      <c r="G19" s="79"/>
      <c r="H19" s="79"/>
      <c r="I19" s="79"/>
      <c r="J19" s="79"/>
      <c r="K19" s="79"/>
      <c r="L19" s="80"/>
      <c r="M19" s="84">
        <v>7</v>
      </c>
      <c r="N19" s="85"/>
      <c r="O19" s="86">
        <f>M19/100</f>
        <v>7.0000000000000007E-2</v>
      </c>
      <c r="P19" s="86"/>
      <c r="Q19" s="84">
        <v>9</v>
      </c>
      <c r="R19" s="85"/>
      <c r="S19" s="86">
        <f>Q19/100</f>
        <v>0.09</v>
      </c>
      <c r="T19" s="86"/>
      <c r="U19" s="84">
        <v>9</v>
      </c>
      <c r="V19" s="85"/>
      <c r="W19" s="86">
        <f>U19/100</f>
        <v>0.09</v>
      </c>
      <c r="X19" s="86"/>
      <c r="Y19" s="84">
        <v>14</v>
      </c>
      <c r="Z19" s="85"/>
      <c r="AA19" s="86">
        <f>Y19/100</f>
        <v>0.14000000000000001</v>
      </c>
      <c r="AB19" s="86"/>
      <c r="AC19" s="84">
        <v>8</v>
      </c>
      <c r="AD19" s="85"/>
      <c r="AE19" s="86">
        <f>AC19/100</f>
        <v>0.08</v>
      </c>
      <c r="AF19" s="86"/>
      <c r="AG19" s="84">
        <f>M19+Q19+U19+Y19+AC19</f>
        <v>47</v>
      </c>
      <c r="AH19" s="85"/>
      <c r="AI19" s="86">
        <f>AG19/500</f>
        <v>9.4E-2</v>
      </c>
      <c r="AJ19" s="86"/>
    </row>
    <row r="20" spans="3:41" ht="27.9" customHeight="1" x14ac:dyDescent="0.2">
      <c r="C20" s="78" t="s">
        <v>204</v>
      </c>
      <c r="D20" s="79"/>
      <c r="E20" s="79"/>
      <c r="F20" s="79"/>
      <c r="G20" s="79"/>
      <c r="H20" s="79"/>
      <c r="I20" s="79"/>
      <c r="J20" s="79"/>
      <c r="K20" s="79"/>
      <c r="L20" s="80"/>
      <c r="M20" s="84">
        <v>21</v>
      </c>
      <c r="N20" s="85"/>
      <c r="O20" s="86">
        <f t="shared" si="6"/>
        <v>0.21</v>
      </c>
      <c r="P20" s="86"/>
      <c r="Q20" s="84">
        <v>14</v>
      </c>
      <c r="R20" s="85"/>
      <c r="S20" s="86">
        <f t="shared" si="0"/>
        <v>0.14000000000000001</v>
      </c>
      <c r="T20" s="86"/>
      <c r="U20" s="84">
        <v>16</v>
      </c>
      <c r="V20" s="85"/>
      <c r="W20" s="86">
        <f t="shared" si="1"/>
        <v>0.16</v>
      </c>
      <c r="X20" s="86"/>
      <c r="Y20" s="84">
        <v>11</v>
      </c>
      <c r="Z20" s="85"/>
      <c r="AA20" s="86">
        <f t="shared" si="2"/>
        <v>0.11</v>
      </c>
      <c r="AB20" s="86"/>
      <c r="AC20" s="84">
        <v>4</v>
      </c>
      <c r="AD20" s="85"/>
      <c r="AE20" s="86">
        <f t="shared" si="3"/>
        <v>0.04</v>
      </c>
      <c r="AF20" s="86"/>
      <c r="AG20" s="84">
        <f>M20+Q20+U20+Y20+AC20</f>
        <v>66</v>
      </c>
      <c r="AH20" s="85"/>
      <c r="AI20" s="86">
        <f t="shared" si="5"/>
        <v>0.13200000000000001</v>
      </c>
      <c r="AJ20" s="86"/>
      <c r="AO20" s="3"/>
    </row>
    <row r="21" spans="3:41" ht="25.2" customHeight="1" x14ac:dyDescent="0.2">
      <c r="C21" s="33"/>
      <c r="D21" s="33"/>
      <c r="E21" s="33"/>
      <c r="F21" s="33"/>
      <c r="G21" s="33"/>
      <c r="H21" s="33"/>
      <c r="I21" s="33"/>
      <c r="J21" s="33"/>
      <c r="K21" s="33"/>
      <c r="L21" s="33"/>
      <c r="M21" s="34"/>
      <c r="N21" s="34"/>
      <c r="O21" s="34"/>
      <c r="P21" s="34"/>
      <c r="Q21" s="34"/>
      <c r="R21" s="34"/>
      <c r="S21" s="34"/>
      <c r="T21" s="34"/>
      <c r="U21" s="34"/>
      <c r="V21" s="34"/>
      <c r="W21" s="34"/>
      <c r="X21" s="34"/>
      <c r="Y21" s="34"/>
      <c r="Z21" s="34"/>
      <c r="AA21" s="34"/>
      <c r="AB21" s="34"/>
      <c r="AC21" s="34"/>
      <c r="AD21" s="34"/>
      <c r="AE21" s="34"/>
      <c r="AF21" s="34"/>
      <c r="AG21" s="34"/>
      <c r="AH21" s="34"/>
      <c r="AI21" s="34"/>
      <c r="AJ21" s="34"/>
    </row>
    <row r="22" spans="3:41" x14ac:dyDescent="0.2">
      <c r="Q22" t="s">
        <v>6</v>
      </c>
    </row>
    <row r="23" spans="3:41" ht="27.75" customHeight="1" thickBot="1" x14ac:dyDescent="0.25">
      <c r="C23" s="43"/>
      <c r="D23" s="43"/>
      <c r="E23" s="43"/>
      <c r="F23" s="43"/>
      <c r="G23" s="43"/>
      <c r="H23" s="43"/>
      <c r="I23" s="43"/>
      <c r="J23" s="43"/>
      <c r="K23" s="43"/>
      <c r="L23" s="69"/>
      <c r="M23" s="91" t="s">
        <v>206</v>
      </c>
      <c r="N23" s="61"/>
      <c r="O23" s="61"/>
      <c r="P23" s="62"/>
      <c r="Q23" s="60" t="s">
        <v>207</v>
      </c>
      <c r="R23" s="61"/>
      <c r="S23" s="61"/>
      <c r="T23" s="62"/>
      <c r="U23" s="60" t="s">
        <v>208</v>
      </c>
      <c r="V23" s="61"/>
      <c r="W23" s="61"/>
      <c r="X23" s="62"/>
      <c r="Y23" s="60" t="s">
        <v>209</v>
      </c>
      <c r="Z23" s="61"/>
      <c r="AA23" s="61"/>
      <c r="AB23" s="62"/>
      <c r="AC23" s="60" t="s">
        <v>210</v>
      </c>
      <c r="AD23" s="61"/>
      <c r="AE23" s="61"/>
      <c r="AF23" s="61"/>
      <c r="AG23" s="60" t="s">
        <v>211</v>
      </c>
      <c r="AH23" s="61"/>
      <c r="AI23" s="61"/>
      <c r="AJ23" s="62"/>
    </row>
    <row r="24" spans="3:41" ht="27" customHeight="1" thickTop="1" x14ac:dyDescent="0.2">
      <c r="C24" s="78" t="s">
        <v>196</v>
      </c>
      <c r="D24" s="79"/>
      <c r="E24" s="79"/>
      <c r="F24" s="79"/>
      <c r="G24" s="79"/>
      <c r="H24" s="79"/>
      <c r="I24" s="79"/>
      <c r="J24" s="79"/>
      <c r="K24" s="79"/>
      <c r="L24" s="80"/>
      <c r="M24" s="95">
        <f t="shared" ref="M24:M30" si="8">O11</f>
        <v>0.32</v>
      </c>
      <c r="N24" s="77"/>
      <c r="O24" s="77"/>
      <c r="P24" s="77"/>
      <c r="Q24" s="77">
        <f t="shared" ref="Q24:Q30" si="9">S11</f>
        <v>0.48</v>
      </c>
      <c r="R24" s="77"/>
      <c r="S24" s="77"/>
      <c r="T24" s="77"/>
      <c r="U24" s="77">
        <f t="shared" ref="U24:U30" si="10">W11</f>
        <v>0.54</v>
      </c>
      <c r="V24" s="77"/>
      <c r="W24" s="77"/>
      <c r="X24" s="77"/>
      <c r="Y24" s="77">
        <f t="shared" ref="Y24:Y30" si="11">AA11</f>
        <v>0.64</v>
      </c>
      <c r="Z24" s="77"/>
      <c r="AA24" s="77"/>
      <c r="AB24" s="77"/>
      <c r="AC24" s="77">
        <f t="shared" ref="AC24:AC30" si="12">AE11</f>
        <v>0.74</v>
      </c>
      <c r="AD24" s="77"/>
      <c r="AE24" s="77"/>
      <c r="AF24" s="77"/>
      <c r="AG24" s="77">
        <f t="shared" ref="AG24:AG30" si="13">AI11</f>
        <v>0.54400000000000004</v>
      </c>
      <c r="AH24" s="77"/>
      <c r="AI24" s="77"/>
      <c r="AJ24" s="77"/>
    </row>
    <row r="25" spans="3:41" ht="27" customHeight="1" x14ac:dyDescent="0.2">
      <c r="C25" s="78" t="s">
        <v>197</v>
      </c>
      <c r="D25" s="79"/>
      <c r="E25" s="79"/>
      <c r="F25" s="79"/>
      <c r="G25" s="79"/>
      <c r="H25" s="79"/>
      <c r="I25" s="79"/>
      <c r="J25" s="79"/>
      <c r="K25" s="79"/>
      <c r="L25" s="80"/>
      <c r="M25" s="95">
        <f t="shared" si="8"/>
        <v>0.24</v>
      </c>
      <c r="N25" s="77"/>
      <c r="O25" s="77"/>
      <c r="P25" s="77"/>
      <c r="Q25" s="77">
        <f t="shared" si="9"/>
        <v>0.43</v>
      </c>
      <c r="R25" s="77"/>
      <c r="S25" s="77"/>
      <c r="T25" s="77"/>
      <c r="U25" s="77">
        <f t="shared" si="10"/>
        <v>0.45</v>
      </c>
      <c r="V25" s="77"/>
      <c r="W25" s="77"/>
      <c r="X25" s="77"/>
      <c r="Y25" s="77">
        <f t="shared" si="11"/>
        <v>0.47</v>
      </c>
      <c r="Z25" s="77"/>
      <c r="AA25" s="77"/>
      <c r="AB25" s="77"/>
      <c r="AC25" s="77">
        <f t="shared" si="12"/>
        <v>0.63</v>
      </c>
      <c r="AD25" s="77"/>
      <c r="AE25" s="77"/>
      <c r="AF25" s="77"/>
      <c r="AG25" s="77">
        <f t="shared" si="13"/>
        <v>0.44400000000000001</v>
      </c>
      <c r="AH25" s="77"/>
      <c r="AI25" s="77"/>
      <c r="AJ25" s="77"/>
    </row>
    <row r="26" spans="3:41" ht="27" customHeight="1" x14ac:dyDescent="0.2">
      <c r="C26" s="78" t="s">
        <v>198</v>
      </c>
      <c r="D26" s="79"/>
      <c r="E26" s="79"/>
      <c r="F26" s="79"/>
      <c r="G26" s="79"/>
      <c r="H26" s="79"/>
      <c r="I26" s="79"/>
      <c r="J26" s="79"/>
      <c r="K26" s="79"/>
      <c r="L26" s="80"/>
      <c r="M26" s="95">
        <f t="shared" si="8"/>
        <v>0.32</v>
      </c>
      <c r="N26" s="77"/>
      <c r="O26" s="77"/>
      <c r="P26" s="77"/>
      <c r="Q26" s="77">
        <f t="shared" si="9"/>
        <v>0.49</v>
      </c>
      <c r="R26" s="77"/>
      <c r="S26" s="77"/>
      <c r="T26" s="77"/>
      <c r="U26" s="77">
        <f t="shared" si="10"/>
        <v>0.46</v>
      </c>
      <c r="V26" s="77"/>
      <c r="W26" s="77"/>
      <c r="X26" s="77"/>
      <c r="Y26" s="77">
        <f t="shared" si="11"/>
        <v>0.46</v>
      </c>
      <c r="Z26" s="77"/>
      <c r="AA26" s="77"/>
      <c r="AB26" s="77"/>
      <c r="AC26" s="77">
        <f t="shared" si="12"/>
        <v>0.47</v>
      </c>
      <c r="AD26" s="77"/>
      <c r="AE26" s="77"/>
      <c r="AF26" s="77"/>
      <c r="AG26" s="77">
        <f t="shared" si="13"/>
        <v>0.44</v>
      </c>
      <c r="AH26" s="77"/>
      <c r="AI26" s="77"/>
      <c r="AJ26" s="77"/>
    </row>
    <row r="27" spans="3:41" ht="27" customHeight="1" x14ac:dyDescent="0.2">
      <c r="C27" s="78" t="s">
        <v>199</v>
      </c>
      <c r="D27" s="79"/>
      <c r="E27" s="79"/>
      <c r="F27" s="79"/>
      <c r="G27" s="79"/>
      <c r="H27" s="79"/>
      <c r="I27" s="79"/>
      <c r="J27" s="79"/>
      <c r="K27" s="79"/>
      <c r="L27" s="80"/>
      <c r="M27" s="95">
        <f t="shared" si="8"/>
        <v>0.26</v>
      </c>
      <c r="N27" s="77"/>
      <c r="O27" s="77"/>
      <c r="P27" s="77"/>
      <c r="Q27" s="77">
        <f t="shared" si="9"/>
        <v>0.2</v>
      </c>
      <c r="R27" s="77"/>
      <c r="S27" s="77"/>
      <c r="T27" s="77"/>
      <c r="U27" s="77">
        <f t="shared" si="10"/>
        <v>0.31</v>
      </c>
      <c r="V27" s="77"/>
      <c r="W27" s="77"/>
      <c r="X27" s="77"/>
      <c r="Y27" s="77">
        <f t="shared" si="11"/>
        <v>0.39</v>
      </c>
      <c r="Z27" s="77"/>
      <c r="AA27" s="77"/>
      <c r="AB27" s="77"/>
      <c r="AC27" s="77">
        <f t="shared" si="12"/>
        <v>0.56999999999999995</v>
      </c>
      <c r="AD27" s="77"/>
      <c r="AE27" s="77"/>
      <c r="AF27" s="77"/>
      <c r="AG27" s="77">
        <f t="shared" si="13"/>
        <v>0.34599999999999997</v>
      </c>
      <c r="AH27" s="77"/>
      <c r="AI27" s="77"/>
      <c r="AJ27" s="77"/>
    </row>
    <row r="28" spans="3:41" ht="27" customHeight="1" x14ac:dyDescent="0.2">
      <c r="C28" s="78" t="s">
        <v>200</v>
      </c>
      <c r="D28" s="79"/>
      <c r="E28" s="79"/>
      <c r="F28" s="79"/>
      <c r="G28" s="79"/>
      <c r="H28" s="79"/>
      <c r="I28" s="79"/>
      <c r="J28" s="79"/>
      <c r="K28" s="79"/>
      <c r="L28" s="80"/>
      <c r="M28" s="95">
        <f t="shared" si="8"/>
        <v>0.24</v>
      </c>
      <c r="N28" s="77"/>
      <c r="O28" s="77"/>
      <c r="P28" s="77"/>
      <c r="Q28" s="77">
        <f t="shared" si="9"/>
        <v>0.28000000000000003</v>
      </c>
      <c r="R28" s="77"/>
      <c r="S28" s="77"/>
      <c r="T28" s="77"/>
      <c r="U28" s="77">
        <f t="shared" si="10"/>
        <v>0.32</v>
      </c>
      <c r="V28" s="77"/>
      <c r="W28" s="77"/>
      <c r="X28" s="77"/>
      <c r="Y28" s="77">
        <f t="shared" si="11"/>
        <v>0.34</v>
      </c>
      <c r="Z28" s="77"/>
      <c r="AA28" s="77"/>
      <c r="AB28" s="77"/>
      <c r="AC28" s="77">
        <f t="shared" si="12"/>
        <v>0.39</v>
      </c>
      <c r="AD28" s="77"/>
      <c r="AE28" s="77"/>
      <c r="AF28" s="77"/>
      <c r="AG28" s="77">
        <f t="shared" si="13"/>
        <v>0.314</v>
      </c>
      <c r="AH28" s="77"/>
      <c r="AI28" s="77"/>
      <c r="AJ28" s="77"/>
    </row>
    <row r="29" spans="3:41" ht="27" customHeight="1" x14ac:dyDescent="0.2">
      <c r="C29" s="78" t="s">
        <v>201</v>
      </c>
      <c r="D29" s="79"/>
      <c r="E29" s="79"/>
      <c r="F29" s="79"/>
      <c r="G29" s="79"/>
      <c r="H29" s="79"/>
      <c r="I29" s="79"/>
      <c r="J29" s="79"/>
      <c r="K29" s="79"/>
      <c r="L29" s="80"/>
      <c r="M29" s="95">
        <f t="shared" si="8"/>
        <v>0.28000000000000003</v>
      </c>
      <c r="N29" s="77"/>
      <c r="O29" s="77"/>
      <c r="P29" s="77"/>
      <c r="Q29" s="77">
        <f t="shared" si="9"/>
        <v>0.24</v>
      </c>
      <c r="R29" s="77"/>
      <c r="S29" s="77"/>
      <c r="T29" s="77"/>
      <c r="U29" s="77">
        <f t="shared" si="10"/>
        <v>0.24</v>
      </c>
      <c r="V29" s="77"/>
      <c r="W29" s="77"/>
      <c r="X29" s="77"/>
      <c r="Y29" s="77">
        <f t="shared" si="11"/>
        <v>0.33</v>
      </c>
      <c r="Z29" s="77"/>
      <c r="AA29" s="77"/>
      <c r="AB29" s="77"/>
      <c r="AC29" s="77">
        <f t="shared" si="12"/>
        <v>0.36</v>
      </c>
      <c r="AD29" s="77"/>
      <c r="AE29" s="77"/>
      <c r="AF29" s="77"/>
      <c r="AG29" s="77">
        <f t="shared" si="13"/>
        <v>0.28999999999999998</v>
      </c>
      <c r="AH29" s="77"/>
      <c r="AI29" s="77"/>
      <c r="AJ29" s="77"/>
    </row>
    <row r="30" spans="3:41" ht="27" customHeight="1" x14ac:dyDescent="0.2">
      <c r="C30" s="78" t="s">
        <v>202</v>
      </c>
      <c r="D30" s="79"/>
      <c r="E30" s="79"/>
      <c r="F30" s="79"/>
      <c r="G30" s="79"/>
      <c r="H30" s="79"/>
      <c r="I30" s="79"/>
      <c r="J30" s="79"/>
      <c r="K30" s="79"/>
      <c r="L30" s="80"/>
      <c r="M30" s="95">
        <f t="shared" si="8"/>
        <v>0.19</v>
      </c>
      <c r="N30" s="77"/>
      <c r="O30" s="77"/>
      <c r="P30" s="77"/>
      <c r="Q30" s="77">
        <f t="shared" si="9"/>
        <v>0.22</v>
      </c>
      <c r="R30" s="77"/>
      <c r="S30" s="77"/>
      <c r="T30" s="77"/>
      <c r="U30" s="77">
        <f t="shared" si="10"/>
        <v>0.17</v>
      </c>
      <c r="V30" s="77"/>
      <c r="W30" s="77"/>
      <c r="X30" s="77"/>
      <c r="Y30" s="77">
        <f t="shared" si="11"/>
        <v>0.16</v>
      </c>
      <c r="Z30" s="77"/>
      <c r="AA30" s="77"/>
      <c r="AB30" s="77"/>
      <c r="AC30" s="77">
        <f t="shared" si="12"/>
        <v>0.22</v>
      </c>
      <c r="AD30" s="77"/>
      <c r="AE30" s="77"/>
      <c r="AF30" s="77"/>
      <c r="AG30" s="77">
        <f t="shared" si="13"/>
        <v>0.192</v>
      </c>
      <c r="AH30" s="77"/>
      <c r="AI30" s="77"/>
      <c r="AJ30" s="77"/>
    </row>
    <row r="31" spans="3:41" ht="27" customHeight="1" x14ac:dyDescent="0.2">
      <c r="C31" s="78" t="s">
        <v>203</v>
      </c>
      <c r="D31" s="79"/>
      <c r="E31" s="79"/>
      <c r="F31" s="79"/>
      <c r="G31" s="79"/>
      <c r="H31" s="79"/>
      <c r="I31" s="79"/>
      <c r="J31" s="79"/>
      <c r="K31" s="79"/>
      <c r="L31" s="80"/>
      <c r="M31" s="95">
        <f t="shared" ref="M31:M33" si="14">O18</f>
        <v>0.08</v>
      </c>
      <c r="N31" s="77"/>
      <c r="O31" s="77"/>
      <c r="P31" s="77"/>
      <c r="Q31" s="77">
        <f t="shared" ref="Q31:Q33" si="15">S18</f>
        <v>7.0000000000000007E-2</v>
      </c>
      <c r="R31" s="77"/>
      <c r="S31" s="77"/>
      <c r="T31" s="77"/>
      <c r="U31" s="77">
        <f t="shared" ref="U31:U33" si="16">W18</f>
        <v>0.11</v>
      </c>
      <c r="V31" s="77"/>
      <c r="W31" s="77"/>
      <c r="X31" s="77"/>
      <c r="Y31" s="77">
        <f t="shared" ref="Y31:Y33" si="17">AA18</f>
        <v>0.2</v>
      </c>
      <c r="Z31" s="77"/>
      <c r="AA31" s="77"/>
      <c r="AB31" s="77"/>
      <c r="AC31" s="77">
        <f t="shared" ref="AC31:AC33" si="18">AE18</f>
        <v>0.2</v>
      </c>
      <c r="AD31" s="77"/>
      <c r="AE31" s="77"/>
      <c r="AF31" s="77"/>
      <c r="AG31" s="77">
        <f t="shared" ref="AG31:AG33" si="19">AI18</f>
        <v>0.13200000000000001</v>
      </c>
      <c r="AH31" s="77"/>
      <c r="AI31" s="77"/>
      <c r="AJ31" s="77"/>
    </row>
    <row r="32" spans="3:41" ht="27" customHeight="1" x14ac:dyDescent="0.2">
      <c r="C32" s="78" t="s">
        <v>269</v>
      </c>
      <c r="D32" s="79"/>
      <c r="E32" s="79"/>
      <c r="F32" s="79"/>
      <c r="G32" s="79"/>
      <c r="H32" s="79"/>
      <c r="I32" s="79"/>
      <c r="J32" s="79"/>
      <c r="K32" s="79"/>
      <c r="L32" s="80"/>
      <c r="M32" s="95">
        <f t="shared" si="14"/>
        <v>7.0000000000000007E-2</v>
      </c>
      <c r="N32" s="77"/>
      <c r="O32" s="77"/>
      <c r="P32" s="77"/>
      <c r="Q32" s="77">
        <f t="shared" si="15"/>
        <v>0.09</v>
      </c>
      <c r="R32" s="77"/>
      <c r="S32" s="77"/>
      <c r="T32" s="77"/>
      <c r="U32" s="77">
        <f t="shared" si="16"/>
        <v>0.09</v>
      </c>
      <c r="V32" s="77"/>
      <c r="W32" s="77"/>
      <c r="X32" s="77"/>
      <c r="Y32" s="77">
        <f t="shared" si="17"/>
        <v>0.14000000000000001</v>
      </c>
      <c r="Z32" s="77"/>
      <c r="AA32" s="77"/>
      <c r="AB32" s="77"/>
      <c r="AC32" s="77">
        <f t="shared" si="18"/>
        <v>0.08</v>
      </c>
      <c r="AD32" s="77"/>
      <c r="AE32" s="77"/>
      <c r="AF32" s="77"/>
      <c r="AG32" s="77">
        <f t="shared" si="19"/>
        <v>9.4E-2</v>
      </c>
      <c r="AH32" s="77"/>
      <c r="AI32" s="77"/>
      <c r="AJ32" s="77"/>
    </row>
    <row r="33" spans="3:36" ht="27.75" customHeight="1" x14ac:dyDescent="0.2">
      <c r="C33" s="78" t="s">
        <v>270</v>
      </c>
      <c r="D33" s="79"/>
      <c r="E33" s="79"/>
      <c r="F33" s="79"/>
      <c r="G33" s="79"/>
      <c r="H33" s="79"/>
      <c r="I33" s="79"/>
      <c r="J33" s="79"/>
      <c r="K33" s="79"/>
      <c r="L33" s="80"/>
      <c r="M33" s="95">
        <f t="shared" si="14"/>
        <v>0.21</v>
      </c>
      <c r="N33" s="77"/>
      <c r="O33" s="77"/>
      <c r="P33" s="77"/>
      <c r="Q33" s="77">
        <f t="shared" si="15"/>
        <v>0.14000000000000001</v>
      </c>
      <c r="R33" s="77"/>
      <c r="S33" s="77"/>
      <c r="T33" s="77"/>
      <c r="U33" s="77">
        <f t="shared" si="16"/>
        <v>0.16</v>
      </c>
      <c r="V33" s="77"/>
      <c r="W33" s="77"/>
      <c r="X33" s="77"/>
      <c r="Y33" s="77">
        <f t="shared" si="17"/>
        <v>0.11</v>
      </c>
      <c r="Z33" s="77"/>
      <c r="AA33" s="77"/>
      <c r="AB33" s="77"/>
      <c r="AC33" s="77">
        <f t="shared" si="18"/>
        <v>0.04</v>
      </c>
      <c r="AD33" s="77"/>
      <c r="AE33" s="77"/>
      <c r="AF33" s="77"/>
      <c r="AG33" s="77">
        <f t="shared" si="19"/>
        <v>0.13200000000000001</v>
      </c>
      <c r="AH33" s="77"/>
      <c r="AI33" s="77"/>
      <c r="AJ33" s="77"/>
    </row>
    <row r="34" spans="3:36" ht="27.75" customHeight="1" x14ac:dyDescent="0.2"/>
    <row r="35" spans="3:36" ht="27.75" customHeight="1" x14ac:dyDescent="0.2"/>
    <row r="36" spans="3:36" ht="27.75" customHeight="1" x14ac:dyDescent="0.2"/>
    <row r="37" spans="3:36" ht="27.75" customHeight="1" x14ac:dyDescent="0.2"/>
    <row r="38" spans="3:36" ht="27.75" customHeight="1" x14ac:dyDescent="0.2"/>
    <row r="39" spans="3:36" ht="27.75" customHeight="1" x14ac:dyDescent="0.2"/>
    <row r="40" spans="3:36" ht="27.75" customHeight="1" x14ac:dyDescent="0.2"/>
    <row r="41" spans="3:36" ht="27.75" customHeight="1" x14ac:dyDescent="0.2"/>
    <row r="42" spans="3:36" ht="27.75" customHeight="1" x14ac:dyDescent="0.2"/>
    <row r="43" spans="3:36" ht="27.75" customHeight="1" x14ac:dyDescent="0.2"/>
    <row r="44" spans="3:36" ht="27" customHeight="1" x14ac:dyDescent="0.2"/>
    <row r="45" spans="3:36" ht="27" customHeight="1" x14ac:dyDescent="0.2"/>
    <row r="46" spans="3:36" ht="27" customHeight="1" x14ac:dyDescent="0.2"/>
    <row r="47" spans="3:36" ht="27.75" customHeight="1" x14ac:dyDescent="0.2"/>
    <row r="48" spans="3:36" ht="25.5" customHeight="1" x14ac:dyDescent="0.2">
      <c r="C48" s="32"/>
      <c r="D48" s="32"/>
      <c r="E48" s="32"/>
      <c r="F48" s="32"/>
      <c r="G48" s="32"/>
      <c r="H48" s="32"/>
      <c r="I48" s="32"/>
      <c r="J48" s="32"/>
      <c r="K48" s="32"/>
      <c r="L48" s="32"/>
      <c r="M48" s="5"/>
      <c r="N48" s="5"/>
      <c r="O48" s="5"/>
      <c r="P48" s="5"/>
      <c r="Q48" s="5"/>
      <c r="R48" s="5"/>
      <c r="S48" s="5"/>
      <c r="T48" s="5"/>
      <c r="U48" s="5"/>
      <c r="V48" s="5"/>
      <c r="W48" s="5"/>
      <c r="X48" s="5"/>
      <c r="Y48" s="5"/>
      <c r="Z48" s="5"/>
      <c r="AA48" s="5"/>
      <c r="AB48" s="5"/>
      <c r="AC48" s="5"/>
      <c r="AD48" s="5"/>
      <c r="AE48" s="5"/>
      <c r="AF48" s="5"/>
    </row>
    <row r="49" spans="3:32" ht="25.5" customHeight="1" x14ac:dyDescent="0.2">
      <c r="C49" s="32"/>
      <c r="D49" s="32"/>
      <c r="E49" s="32"/>
      <c r="F49" s="32"/>
      <c r="G49" s="32"/>
      <c r="H49" s="32"/>
      <c r="I49" s="32"/>
      <c r="J49" s="32"/>
      <c r="K49" s="32"/>
      <c r="L49" s="32"/>
      <c r="M49" s="5"/>
      <c r="N49" s="5"/>
      <c r="O49" s="5"/>
      <c r="P49" s="5"/>
      <c r="Q49" s="5"/>
      <c r="R49" s="5"/>
      <c r="S49" s="5"/>
      <c r="T49" s="5"/>
      <c r="U49" s="5"/>
      <c r="V49" s="5"/>
      <c r="W49" s="5"/>
      <c r="X49" s="5"/>
      <c r="Y49" s="5"/>
      <c r="Z49" s="5"/>
      <c r="AA49" s="5"/>
      <c r="AB49" s="5"/>
      <c r="AC49" s="5"/>
      <c r="AD49" s="5"/>
      <c r="AE49" s="5"/>
      <c r="AF49" s="5"/>
    </row>
    <row r="50" spans="3:32" ht="25.5" customHeight="1" x14ac:dyDescent="0.2">
      <c r="C50" s="32"/>
      <c r="D50" s="32"/>
      <c r="E50" s="32"/>
      <c r="F50" s="32"/>
      <c r="G50" s="32"/>
      <c r="H50" s="32"/>
      <c r="I50" s="32"/>
      <c r="J50" s="32"/>
      <c r="K50" s="32"/>
      <c r="L50" s="32"/>
      <c r="M50" s="5"/>
      <c r="N50" s="5"/>
      <c r="O50" s="5"/>
      <c r="P50" s="5"/>
      <c r="Q50" s="5"/>
      <c r="R50" s="5"/>
      <c r="S50" s="5"/>
      <c r="T50" s="5"/>
      <c r="U50" s="5"/>
      <c r="V50" s="5"/>
      <c r="W50" s="5"/>
      <c r="X50" s="5"/>
      <c r="Y50" s="5"/>
      <c r="Z50" s="5"/>
      <c r="AA50" s="5"/>
      <c r="AB50" s="5"/>
      <c r="AC50" s="5"/>
      <c r="AD50" s="5"/>
      <c r="AE50" s="5"/>
      <c r="AF50" s="5"/>
    </row>
    <row r="51" spans="3:32" ht="25.5" customHeight="1" x14ac:dyDescent="0.2">
      <c r="C51" s="32"/>
      <c r="D51" s="32"/>
      <c r="E51" s="32"/>
      <c r="F51" s="32"/>
      <c r="G51" s="32"/>
      <c r="H51" s="32"/>
      <c r="I51" s="32"/>
      <c r="J51" s="32"/>
      <c r="K51" s="32"/>
      <c r="L51" s="32"/>
      <c r="M51" s="5"/>
      <c r="N51" s="5"/>
      <c r="O51" s="5"/>
      <c r="P51" s="5"/>
      <c r="Q51" s="5"/>
      <c r="R51" s="5"/>
      <c r="S51" s="5"/>
      <c r="T51" s="5"/>
      <c r="U51" s="5"/>
      <c r="V51" s="5"/>
      <c r="W51" s="5"/>
      <c r="X51" s="5"/>
      <c r="Y51" s="5"/>
      <c r="Z51" s="5"/>
      <c r="AA51" s="5"/>
      <c r="AB51" s="5"/>
      <c r="AC51" s="5"/>
      <c r="AD51" s="5"/>
      <c r="AE51" s="5"/>
      <c r="AF51" s="5"/>
    </row>
    <row r="52" spans="3:32" ht="25.5" customHeight="1" x14ac:dyDescent="0.2">
      <c r="C52" s="32"/>
      <c r="D52" s="32"/>
      <c r="E52" s="32"/>
      <c r="F52" s="32"/>
      <c r="G52" s="32"/>
      <c r="H52" s="32"/>
      <c r="I52" s="32"/>
      <c r="J52" s="32"/>
      <c r="K52" s="32"/>
      <c r="L52" s="32"/>
      <c r="M52" s="5"/>
      <c r="N52" s="5"/>
      <c r="O52" s="5"/>
      <c r="P52" s="5"/>
      <c r="Q52" s="5"/>
      <c r="R52" s="5"/>
      <c r="S52" s="5"/>
      <c r="T52" s="5"/>
      <c r="U52" s="5"/>
      <c r="V52" s="5"/>
      <c r="W52" s="5"/>
      <c r="X52" s="5"/>
      <c r="Y52" s="5"/>
      <c r="Z52" s="5"/>
      <c r="AA52" s="5"/>
      <c r="AB52" s="5"/>
      <c r="AC52" s="5"/>
      <c r="AD52" s="5"/>
      <c r="AE52" s="5"/>
      <c r="AF52" s="5"/>
    </row>
    <row r="53" spans="3:32" ht="25.5" customHeight="1" x14ac:dyDescent="0.2">
      <c r="C53" s="32"/>
      <c r="D53" s="32"/>
      <c r="E53" s="32"/>
      <c r="F53" s="32"/>
      <c r="G53" s="32"/>
      <c r="H53" s="32"/>
      <c r="I53" s="32"/>
      <c r="J53" s="32"/>
      <c r="K53" s="32"/>
      <c r="L53" s="32"/>
      <c r="M53" s="5"/>
      <c r="N53" s="5"/>
      <c r="O53" s="5"/>
      <c r="P53" s="5"/>
      <c r="Q53" s="5"/>
      <c r="R53" s="5"/>
      <c r="S53" s="5"/>
      <c r="T53" s="5"/>
      <c r="U53" s="5"/>
      <c r="V53" s="5"/>
      <c r="W53" s="5"/>
      <c r="X53" s="5"/>
      <c r="Y53" s="5"/>
      <c r="Z53" s="5"/>
      <c r="AA53" s="5"/>
      <c r="AB53" s="5"/>
      <c r="AC53" s="5"/>
      <c r="AD53" s="5"/>
      <c r="AE53" s="5"/>
      <c r="AF53" s="5"/>
    </row>
    <row r="54" spans="3:32" ht="25.5" customHeight="1" x14ac:dyDescent="0.2">
      <c r="C54" s="32"/>
      <c r="D54" s="32"/>
      <c r="E54" s="32"/>
      <c r="F54" s="32"/>
      <c r="G54" s="32"/>
      <c r="H54" s="32"/>
      <c r="I54" s="32"/>
      <c r="J54" s="32"/>
      <c r="K54" s="32"/>
      <c r="L54" s="32"/>
      <c r="M54" s="5"/>
      <c r="N54" s="5"/>
      <c r="O54" s="5"/>
      <c r="P54" s="5"/>
      <c r="Q54" s="5"/>
      <c r="R54" s="5"/>
      <c r="S54" s="5"/>
      <c r="T54" s="5"/>
      <c r="U54" s="5"/>
      <c r="V54" s="5"/>
      <c r="W54" s="5"/>
      <c r="X54" s="5"/>
      <c r="Y54" s="5"/>
      <c r="Z54" s="5"/>
      <c r="AA54" s="5"/>
      <c r="AB54" s="5"/>
      <c r="AC54" s="5"/>
      <c r="AD54" s="5"/>
      <c r="AE54" s="5"/>
      <c r="AF54" s="5"/>
    </row>
  </sheetData>
  <mergeCells count="215">
    <mergeCell ref="C19:L19"/>
    <mergeCell ref="M19:N19"/>
    <mergeCell ref="O19:P19"/>
    <mergeCell ref="Q19:R19"/>
    <mergeCell ref="S19:T19"/>
    <mergeCell ref="U19:V19"/>
    <mergeCell ref="W19:X19"/>
    <mergeCell ref="Y19:Z19"/>
    <mergeCell ref="AA19:AB19"/>
    <mergeCell ref="AC19:AD19"/>
    <mergeCell ref="AE19:AF19"/>
    <mergeCell ref="AG19:AH19"/>
    <mergeCell ref="AI19:AJ19"/>
    <mergeCell ref="C5:AJ5"/>
    <mergeCell ref="C10:L10"/>
    <mergeCell ref="M10:P10"/>
    <mergeCell ref="Q10:T10"/>
    <mergeCell ref="U10:X10"/>
    <mergeCell ref="Y10:AB10"/>
    <mergeCell ref="AC10:AF10"/>
    <mergeCell ref="AG10:AJ10"/>
    <mergeCell ref="AI11:AJ11"/>
    <mergeCell ref="W11:X11"/>
    <mergeCell ref="Y11:Z11"/>
    <mergeCell ref="AA11:AB11"/>
    <mergeCell ref="AC11:AD11"/>
    <mergeCell ref="AE11:AF11"/>
    <mergeCell ref="AG11:AH11"/>
    <mergeCell ref="C11:L11"/>
    <mergeCell ref="M11:N11"/>
    <mergeCell ref="O11:P11"/>
    <mergeCell ref="Q11:R11"/>
    <mergeCell ref="S11:T11"/>
    <mergeCell ref="U11:V11"/>
    <mergeCell ref="AI12:AJ12"/>
    <mergeCell ref="C13:L13"/>
    <mergeCell ref="M13:N13"/>
    <mergeCell ref="O13:P13"/>
    <mergeCell ref="Q13:R13"/>
    <mergeCell ref="S13:T13"/>
    <mergeCell ref="U13:V13"/>
    <mergeCell ref="AI13:AJ13"/>
    <mergeCell ref="W13:X13"/>
    <mergeCell ref="Y13:Z13"/>
    <mergeCell ref="AA13:AB13"/>
    <mergeCell ref="AC13:AD13"/>
    <mergeCell ref="AE13:AF13"/>
    <mergeCell ref="AG13:AH13"/>
    <mergeCell ref="C12:L12"/>
    <mergeCell ref="M12:N12"/>
    <mergeCell ref="O12:P12"/>
    <mergeCell ref="Q12:R12"/>
    <mergeCell ref="S12:T12"/>
    <mergeCell ref="U12:V12"/>
    <mergeCell ref="W12:X12"/>
    <mergeCell ref="Y12:Z12"/>
    <mergeCell ref="AA12:AB12"/>
    <mergeCell ref="Q14:R14"/>
    <mergeCell ref="S14:T14"/>
    <mergeCell ref="U14:V14"/>
    <mergeCell ref="W14:X14"/>
    <mergeCell ref="Y14:Z14"/>
    <mergeCell ref="AA14:AB14"/>
    <mergeCell ref="AC12:AD12"/>
    <mergeCell ref="AE12:AF12"/>
    <mergeCell ref="AG12:AH12"/>
    <mergeCell ref="U16:V16"/>
    <mergeCell ref="W16:X16"/>
    <mergeCell ref="Y16:Z16"/>
    <mergeCell ref="AA16:AB16"/>
    <mergeCell ref="AC14:AD14"/>
    <mergeCell ref="AE14:AF14"/>
    <mergeCell ref="AG14:AH14"/>
    <mergeCell ref="AI14:AJ14"/>
    <mergeCell ref="C15:L15"/>
    <mergeCell ref="M15:N15"/>
    <mergeCell ref="O15:P15"/>
    <mergeCell ref="Q15:R15"/>
    <mergeCell ref="S15:T15"/>
    <mergeCell ref="U15:V15"/>
    <mergeCell ref="AI15:AJ15"/>
    <mergeCell ref="W15:X15"/>
    <mergeCell ref="Y15:Z15"/>
    <mergeCell ref="AA15:AB15"/>
    <mergeCell ref="AC15:AD15"/>
    <mergeCell ref="AE15:AF15"/>
    <mergeCell ref="AG15:AH15"/>
    <mergeCell ref="C14:L14"/>
    <mergeCell ref="M14:N14"/>
    <mergeCell ref="O14:P14"/>
    <mergeCell ref="Y18:Z18"/>
    <mergeCell ref="AA18:AB18"/>
    <mergeCell ref="AC16:AD16"/>
    <mergeCell ref="AE16:AF16"/>
    <mergeCell ref="AG16:AH16"/>
    <mergeCell ref="AI16:AJ16"/>
    <mergeCell ref="C17:L17"/>
    <mergeCell ref="M17:N17"/>
    <mergeCell ref="O17:P17"/>
    <mergeCell ref="Q17:R17"/>
    <mergeCell ref="S17:T17"/>
    <mergeCell ref="U17:V17"/>
    <mergeCell ref="AI17:AJ17"/>
    <mergeCell ref="W17:X17"/>
    <mergeCell ref="Y17:Z17"/>
    <mergeCell ref="AA17:AB17"/>
    <mergeCell ref="AC17:AD17"/>
    <mergeCell ref="AE17:AF17"/>
    <mergeCell ref="AG17:AH17"/>
    <mergeCell ref="C16:L16"/>
    <mergeCell ref="M16:N16"/>
    <mergeCell ref="O16:P16"/>
    <mergeCell ref="Q16:R16"/>
    <mergeCell ref="S16:T16"/>
    <mergeCell ref="AC18:AD18"/>
    <mergeCell ref="AE18:AF18"/>
    <mergeCell ref="AG18:AH18"/>
    <mergeCell ref="AI18:AJ18"/>
    <mergeCell ref="C20:L20"/>
    <mergeCell ref="M20:N20"/>
    <mergeCell ref="O20:P20"/>
    <mergeCell ref="Q20:R20"/>
    <mergeCell ref="S20:T20"/>
    <mergeCell ref="U20:V20"/>
    <mergeCell ref="AI20:AJ20"/>
    <mergeCell ref="W20:X20"/>
    <mergeCell ref="Y20:Z20"/>
    <mergeCell ref="AA20:AB20"/>
    <mergeCell ref="AC20:AD20"/>
    <mergeCell ref="AE20:AF20"/>
    <mergeCell ref="AG20:AH20"/>
    <mergeCell ref="C18:L18"/>
    <mergeCell ref="M18:N18"/>
    <mergeCell ref="O18:P18"/>
    <mergeCell ref="Q18:R18"/>
    <mergeCell ref="S18:T18"/>
    <mergeCell ref="U18:V18"/>
    <mergeCell ref="W18:X18"/>
    <mergeCell ref="C23:L23"/>
    <mergeCell ref="M23:P23"/>
    <mergeCell ref="Q23:T23"/>
    <mergeCell ref="U23:X23"/>
    <mergeCell ref="Y23:AB23"/>
    <mergeCell ref="AC23:AF23"/>
    <mergeCell ref="AG23:AJ23"/>
    <mergeCell ref="AG24:AJ24"/>
    <mergeCell ref="C25:L25"/>
    <mergeCell ref="M25:P25"/>
    <mergeCell ref="Q25:T25"/>
    <mergeCell ref="U25:X25"/>
    <mergeCell ref="Y25:AB25"/>
    <mergeCell ref="AC25:AF25"/>
    <mergeCell ref="AG25:AJ25"/>
    <mergeCell ref="C24:L24"/>
    <mergeCell ref="M24:P24"/>
    <mergeCell ref="Q24:T24"/>
    <mergeCell ref="U24:X24"/>
    <mergeCell ref="Y24:AB24"/>
    <mergeCell ref="AC24:AF24"/>
    <mergeCell ref="AG26:AJ26"/>
    <mergeCell ref="C27:L27"/>
    <mergeCell ref="M27:P27"/>
    <mergeCell ref="Q27:T27"/>
    <mergeCell ref="U27:X27"/>
    <mergeCell ref="Y27:AB27"/>
    <mergeCell ref="AC27:AF27"/>
    <mergeCell ref="AG27:AJ27"/>
    <mergeCell ref="C26:L26"/>
    <mergeCell ref="M26:P26"/>
    <mergeCell ref="Q26:T26"/>
    <mergeCell ref="U26:X26"/>
    <mergeCell ref="Y26:AB26"/>
    <mergeCell ref="AC26:AF26"/>
    <mergeCell ref="AG28:AJ28"/>
    <mergeCell ref="C29:L29"/>
    <mergeCell ref="M29:P29"/>
    <mergeCell ref="Q29:T29"/>
    <mergeCell ref="U29:X29"/>
    <mergeCell ref="Y29:AB29"/>
    <mergeCell ref="AC29:AF29"/>
    <mergeCell ref="AG29:AJ29"/>
    <mergeCell ref="C28:L28"/>
    <mergeCell ref="M28:P28"/>
    <mergeCell ref="Q28:T28"/>
    <mergeCell ref="U28:X28"/>
    <mergeCell ref="Y28:AB28"/>
    <mergeCell ref="AC28:AF28"/>
    <mergeCell ref="AG30:AJ30"/>
    <mergeCell ref="C31:L31"/>
    <mergeCell ref="M31:P31"/>
    <mergeCell ref="Q31:T31"/>
    <mergeCell ref="U31:X31"/>
    <mergeCell ref="Y31:AB31"/>
    <mergeCell ref="AC31:AF31"/>
    <mergeCell ref="AG31:AJ31"/>
    <mergeCell ref="C30:L30"/>
    <mergeCell ref="M30:P30"/>
    <mergeCell ref="Q30:T30"/>
    <mergeCell ref="U30:X30"/>
    <mergeCell ref="Y30:AB30"/>
    <mergeCell ref="AC30:AF30"/>
    <mergeCell ref="AC33:AF33"/>
    <mergeCell ref="AG33:AJ33"/>
    <mergeCell ref="C33:L33"/>
    <mergeCell ref="M33:P33"/>
    <mergeCell ref="Q33:T33"/>
    <mergeCell ref="U33:X33"/>
    <mergeCell ref="Y33:AB33"/>
    <mergeCell ref="AG32:AJ32"/>
    <mergeCell ref="C32:L32"/>
    <mergeCell ref="M32:P32"/>
    <mergeCell ref="Q32:T32"/>
    <mergeCell ref="U32:X32"/>
    <mergeCell ref="Y32:AB32"/>
    <mergeCell ref="AC32:AF32"/>
  </mergeCells>
  <phoneticPr fontId="18"/>
  <pageMargins left="0.70866141732283472" right="0.35433070866141736" top="0.55118110236220474" bottom="0.55118110236220474" header="0.31496062992125984" footer="0.31496062992125984"/>
  <pageSetup paperSize="9" scale="79" orientation="portrait" r:id="rId1"/>
  <headerFooter>
    <oddFooter>&amp;C&amp;P</oddFooter>
  </headerFooter>
  <rowBreaks count="1" manualBreakCount="1">
    <brk id="21" max="3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7712D-E228-4506-A057-8AFDE34CC70D}">
  <sheetPr>
    <tabColor rgb="FFFFFF00"/>
  </sheetPr>
  <dimension ref="A1:AO54"/>
  <sheetViews>
    <sheetView tabSelected="1" view="pageBreakPreview" topLeftCell="A31" zoomScaleNormal="100" zoomScaleSheetLayoutView="100" workbookViewId="0">
      <selection activeCell="X8" sqref="X8"/>
    </sheetView>
  </sheetViews>
  <sheetFormatPr defaultRowHeight="13.2" x14ac:dyDescent="0.2"/>
  <cols>
    <col min="1" max="2" width="3.6640625" customWidth="1"/>
    <col min="3" max="28" width="3.109375" customWidth="1"/>
    <col min="29" max="36" width="3.6640625" customWidth="1"/>
    <col min="37" max="37" width="0.88671875" customWidth="1"/>
    <col min="38" max="38" width="4.44140625" bestFit="1" customWidth="1"/>
    <col min="39" max="39" width="7" customWidth="1"/>
    <col min="40" max="40" width="5.44140625" bestFit="1" customWidth="1"/>
    <col min="41" max="41" width="5.88671875" bestFit="1" customWidth="1"/>
    <col min="42" max="42" width="4.44140625" bestFit="1" customWidth="1"/>
    <col min="43" max="43" width="14" bestFit="1" customWidth="1"/>
  </cols>
  <sheetData>
    <row r="1" spans="1:41" x14ac:dyDescent="0.2">
      <c r="A1" t="s">
        <v>212</v>
      </c>
      <c r="AK1" s="2"/>
    </row>
    <row r="2" spans="1:41" x14ac:dyDescent="0.2">
      <c r="AK2" s="2"/>
    </row>
    <row r="4" spans="1:41" x14ac:dyDescent="0.2">
      <c r="B4" s="38" t="s">
        <v>1</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row>
    <row r="5" spans="1:41" s="11" customFormat="1" ht="27.75" customHeight="1" x14ac:dyDescent="0.2">
      <c r="B5" s="36"/>
      <c r="C5" s="87" t="s">
        <v>257</v>
      </c>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1" x14ac:dyDescent="0.2">
      <c r="B6" s="38" t="s">
        <v>3</v>
      </c>
      <c r="C6" s="36"/>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row>
    <row r="7" spans="1:41" s="11" customFormat="1" x14ac:dyDescent="0.2">
      <c r="B7" s="36"/>
      <c r="C7" s="36" t="s">
        <v>271</v>
      </c>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row>
    <row r="9" spans="1:41" x14ac:dyDescent="0.2">
      <c r="C9" s="16"/>
      <c r="D9" s="16"/>
      <c r="E9" s="16"/>
      <c r="F9" s="16"/>
      <c r="G9" s="16"/>
      <c r="H9" s="16"/>
      <c r="I9" s="16"/>
      <c r="J9" s="16"/>
      <c r="K9" s="16"/>
      <c r="L9" s="16"/>
      <c r="M9" s="16"/>
      <c r="N9" s="16"/>
      <c r="O9" s="18"/>
      <c r="P9" s="18"/>
      <c r="Q9" s="18"/>
      <c r="R9" s="18"/>
      <c r="S9" s="18"/>
      <c r="T9" s="18"/>
      <c r="U9" s="16"/>
      <c r="V9" s="16"/>
      <c r="W9" s="18"/>
      <c r="X9" s="22"/>
      <c r="Y9" s="16"/>
      <c r="Z9" s="16"/>
      <c r="AA9" s="16"/>
      <c r="AB9" s="16"/>
      <c r="AC9" s="16"/>
      <c r="AD9" s="16"/>
      <c r="AE9" s="16"/>
      <c r="AF9" s="16"/>
      <c r="AG9" s="16"/>
      <c r="AH9" s="16"/>
      <c r="AI9" s="16"/>
      <c r="AJ9" s="24" t="s">
        <v>5</v>
      </c>
    </row>
    <row r="10" spans="1:41" ht="30" customHeight="1" thickBot="1" x14ac:dyDescent="0.25">
      <c r="C10" s="108"/>
      <c r="D10" s="109"/>
      <c r="E10" s="109"/>
      <c r="F10" s="109"/>
      <c r="G10" s="109"/>
      <c r="H10" s="109"/>
      <c r="I10" s="109"/>
      <c r="J10" s="109"/>
      <c r="K10" s="109"/>
      <c r="L10" s="110"/>
      <c r="M10" s="91" t="s">
        <v>68</v>
      </c>
      <c r="N10" s="61"/>
      <c r="O10" s="61"/>
      <c r="P10" s="62"/>
      <c r="Q10" s="60" t="s">
        <v>69</v>
      </c>
      <c r="R10" s="61"/>
      <c r="S10" s="61"/>
      <c r="T10" s="62"/>
      <c r="U10" s="60" t="s">
        <v>70</v>
      </c>
      <c r="V10" s="61"/>
      <c r="W10" s="61"/>
      <c r="X10" s="62"/>
      <c r="Y10" s="60" t="s">
        <v>71</v>
      </c>
      <c r="Z10" s="61"/>
      <c r="AA10" s="61"/>
      <c r="AB10" s="62"/>
      <c r="AC10" s="60" t="s">
        <v>72</v>
      </c>
      <c r="AD10" s="61"/>
      <c r="AE10" s="61"/>
      <c r="AF10" s="61"/>
      <c r="AG10" s="60" t="s">
        <v>77</v>
      </c>
      <c r="AH10" s="61"/>
      <c r="AI10" s="61"/>
      <c r="AJ10" s="62"/>
    </row>
    <row r="11" spans="1:41" ht="45" customHeight="1" thickTop="1" x14ac:dyDescent="0.2">
      <c r="C11" s="78" t="s">
        <v>213</v>
      </c>
      <c r="D11" s="79"/>
      <c r="E11" s="79"/>
      <c r="F11" s="79"/>
      <c r="G11" s="79"/>
      <c r="H11" s="79"/>
      <c r="I11" s="79"/>
      <c r="J11" s="79"/>
      <c r="K11" s="79"/>
      <c r="L11" s="80"/>
      <c r="M11" s="84">
        <v>68</v>
      </c>
      <c r="N11" s="85"/>
      <c r="O11" s="86">
        <f>M11/100</f>
        <v>0.68</v>
      </c>
      <c r="P11" s="86"/>
      <c r="Q11" s="84">
        <v>73</v>
      </c>
      <c r="R11" s="85"/>
      <c r="S11" s="86">
        <f>Q11/100</f>
        <v>0.73</v>
      </c>
      <c r="T11" s="86"/>
      <c r="U11" s="84">
        <v>69</v>
      </c>
      <c r="V11" s="85"/>
      <c r="W11" s="86">
        <f>U11/100</f>
        <v>0.69</v>
      </c>
      <c r="X11" s="86"/>
      <c r="Y11" s="84">
        <v>84</v>
      </c>
      <c r="Z11" s="85"/>
      <c r="AA11" s="86">
        <f>Y11/100</f>
        <v>0.84</v>
      </c>
      <c r="AB11" s="86"/>
      <c r="AC11" s="84">
        <v>85</v>
      </c>
      <c r="AD11" s="85"/>
      <c r="AE11" s="86">
        <f>AC11/100</f>
        <v>0.85</v>
      </c>
      <c r="AF11" s="86"/>
      <c r="AG11" s="84">
        <f>M11+Q11+U11+Y11+AC11</f>
        <v>379</v>
      </c>
      <c r="AH11" s="85"/>
      <c r="AI11" s="86">
        <f>AG11/500</f>
        <v>0.75800000000000001</v>
      </c>
      <c r="AJ11" s="86"/>
      <c r="AO11" s="3"/>
    </row>
    <row r="12" spans="1:41" ht="27.9" customHeight="1" x14ac:dyDescent="0.2">
      <c r="C12" s="78" t="s">
        <v>214</v>
      </c>
      <c r="D12" s="79"/>
      <c r="E12" s="79"/>
      <c r="F12" s="79"/>
      <c r="G12" s="79"/>
      <c r="H12" s="79"/>
      <c r="I12" s="79"/>
      <c r="J12" s="79"/>
      <c r="K12" s="79"/>
      <c r="L12" s="80"/>
      <c r="M12" s="84">
        <v>18</v>
      </c>
      <c r="N12" s="85"/>
      <c r="O12" s="86">
        <f>M12/100</f>
        <v>0.18</v>
      </c>
      <c r="P12" s="86"/>
      <c r="Q12" s="84">
        <v>39</v>
      </c>
      <c r="R12" s="85"/>
      <c r="S12" s="86">
        <f t="shared" ref="S12:S20" si="0">Q12/100</f>
        <v>0.39</v>
      </c>
      <c r="T12" s="86"/>
      <c r="U12" s="84">
        <v>45</v>
      </c>
      <c r="V12" s="85"/>
      <c r="W12" s="86">
        <f t="shared" ref="W12:W20" si="1">U12/100</f>
        <v>0.45</v>
      </c>
      <c r="X12" s="86"/>
      <c r="Y12" s="84">
        <v>57</v>
      </c>
      <c r="Z12" s="85"/>
      <c r="AA12" s="86">
        <f t="shared" ref="AA12:AA20" si="2">Y12/100</f>
        <v>0.56999999999999995</v>
      </c>
      <c r="AB12" s="86"/>
      <c r="AC12" s="84">
        <v>67</v>
      </c>
      <c r="AD12" s="85"/>
      <c r="AE12" s="86">
        <f t="shared" ref="AE12:AE20" si="3">AC12/100</f>
        <v>0.67</v>
      </c>
      <c r="AF12" s="86"/>
      <c r="AG12" s="84">
        <f t="shared" ref="AG12" si="4">M12+Q12+U12+Y12+AC12</f>
        <v>226</v>
      </c>
      <c r="AH12" s="85"/>
      <c r="AI12" s="86">
        <f t="shared" ref="AI12:AI20" si="5">AG12/500</f>
        <v>0.45200000000000001</v>
      </c>
      <c r="AJ12" s="86"/>
      <c r="AO12" s="3"/>
    </row>
    <row r="13" spans="1:41" ht="42" customHeight="1" x14ac:dyDescent="0.2">
      <c r="C13" s="78" t="s">
        <v>215</v>
      </c>
      <c r="D13" s="79"/>
      <c r="E13" s="79"/>
      <c r="F13" s="79"/>
      <c r="G13" s="79"/>
      <c r="H13" s="79"/>
      <c r="I13" s="79"/>
      <c r="J13" s="79"/>
      <c r="K13" s="79"/>
      <c r="L13" s="80"/>
      <c r="M13" s="84">
        <v>22</v>
      </c>
      <c r="N13" s="85"/>
      <c r="O13" s="86">
        <f t="shared" ref="O13:O20" si="6">M13/100</f>
        <v>0.22</v>
      </c>
      <c r="P13" s="86"/>
      <c r="Q13" s="84">
        <v>42</v>
      </c>
      <c r="R13" s="85"/>
      <c r="S13" s="86">
        <f t="shared" si="0"/>
        <v>0.42</v>
      </c>
      <c r="T13" s="86"/>
      <c r="U13" s="84">
        <v>43</v>
      </c>
      <c r="V13" s="85"/>
      <c r="W13" s="86">
        <f t="shared" si="1"/>
        <v>0.43</v>
      </c>
      <c r="X13" s="86"/>
      <c r="Y13" s="84">
        <v>57</v>
      </c>
      <c r="Z13" s="85"/>
      <c r="AA13" s="86">
        <f t="shared" si="2"/>
        <v>0.56999999999999995</v>
      </c>
      <c r="AB13" s="86"/>
      <c r="AC13" s="84">
        <v>57</v>
      </c>
      <c r="AD13" s="85"/>
      <c r="AE13" s="86">
        <f t="shared" si="3"/>
        <v>0.56999999999999995</v>
      </c>
      <c r="AF13" s="86"/>
      <c r="AG13" s="84">
        <f>M13+Q13+U13+Y13+AC13</f>
        <v>221</v>
      </c>
      <c r="AH13" s="85"/>
      <c r="AI13" s="86">
        <f t="shared" si="5"/>
        <v>0.442</v>
      </c>
      <c r="AJ13" s="86"/>
      <c r="AO13" s="3"/>
    </row>
    <row r="14" spans="1:41" ht="27.9" customHeight="1" x14ac:dyDescent="0.2">
      <c r="C14" s="78" t="s">
        <v>216</v>
      </c>
      <c r="D14" s="79"/>
      <c r="E14" s="79"/>
      <c r="F14" s="79"/>
      <c r="G14" s="79"/>
      <c r="H14" s="79"/>
      <c r="I14" s="79"/>
      <c r="J14" s="79"/>
      <c r="K14" s="79"/>
      <c r="L14" s="80"/>
      <c r="M14" s="137">
        <v>29</v>
      </c>
      <c r="N14" s="85"/>
      <c r="O14" s="86">
        <f t="shared" si="6"/>
        <v>0.28999999999999998</v>
      </c>
      <c r="P14" s="86"/>
      <c r="Q14" s="84">
        <v>36</v>
      </c>
      <c r="R14" s="85"/>
      <c r="S14" s="86">
        <f t="shared" si="0"/>
        <v>0.36</v>
      </c>
      <c r="T14" s="86"/>
      <c r="U14" s="84">
        <v>31</v>
      </c>
      <c r="V14" s="85"/>
      <c r="W14" s="86">
        <f t="shared" si="1"/>
        <v>0.31</v>
      </c>
      <c r="X14" s="86"/>
      <c r="Y14" s="84">
        <v>54</v>
      </c>
      <c r="Z14" s="85"/>
      <c r="AA14" s="86">
        <f t="shared" si="2"/>
        <v>0.54</v>
      </c>
      <c r="AB14" s="86"/>
      <c r="AC14" s="84">
        <v>50</v>
      </c>
      <c r="AD14" s="85"/>
      <c r="AE14" s="86">
        <f t="shared" si="3"/>
        <v>0.5</v>
      </c>
      <c r="AF14" s="86"/>
      <c r="AG14" s="84">
        <f>M14+Q14+U14+Y14+AC14</f>
        <v>200</v>
      </c>
      <c r="AH14" s="85"/>
      <c r="AI14" s="86">
        <f t="shared" si="5"/>
        <v>0.4</v>
      </c>
      <c r="AJ14" s="86"/>
      <c r="AO14" s="3"/>
    </row>
    <row r="15" spans="1:41" ht="38.4" customHeight="1" x14ac:dyDescent="0.2">
      <c r="C15" s="78" t="s">
        <v>217</v>
      </c>
      <c r="D15" s="79"/>
      <c r="E15" s="79"/>
      <c r="F15" s="79"/>
      <c r="G15" s="79"/>
      <c r="H15" s="79"/>
      <c r="I15" s="79"/>
      <c r="J15" s="79"/>
      <c r="K15" s="79"/>
      <c r="L15" s="80"/>
      <c r="M15" s="84">
        <v>19</v>
      </c>
      <c r="N15" s="85"/>
      <c r="O15" s="86">
        <f t="shared" si="6"/>
        <v>0.19</v>
      </c>
      <c r="P15" s="86"/>
      <c r="Q15" s="137">
        <v>30</v>
      </c>
      <c r="R15" s="85"/>
      <c r="S15" s="86">
        <f t="shared" si="0"/>
        <v>0.3</v>
      </c>
      <c r="T15" s="86"/>
      <c r="U15" s="84">
        <v>30</v>
      </c>
      <c r="V15" s="85"/>
      <c r="W15" s="86">
        <f t="shared" si="1"/>
        <v>0.3</v>
      </c>
      <c r="X15" s="86"/>
      <c r="Y15" s="84">
        <v>51</v>
      </c>
      <c r="Z15" s="85"/>
      <c r="AA15" s="86">
        <f t="shared" si="2"/>
        <v>0.51</v>
      </c>
      <c r="AB15" s="86"/>
      <c r="AC15" s="84">
        <v>48</v>
      </c>
      <c r="AD15" s="85"/>
      <c r="AE15" s="86">
        <f t="shared" si="3"/>
        <v>0.48</v>
      </c>
      <c r="AF15" s="86"/>
      <c r="AG15" s="84">
        <f>M15+Q15+U15+Y15+AC15</f>
        <v>178</v>
      </c>
      <c r="AH15" s="85"/>
      <c r="AI15" s="86">
        <f t="shared" si="5"/>
        <v>0.35599999999999998</v>
      </c>
      <c r="AJ15" s="86"/>
      <c r="AO15" s="3"/>
    </row>
    <row r="16" spans="1:41" ht="27.9" customHeight="1" x14ac:dyDescent="0.2">
      <c r="C16" s="78" t="s">
        <v>218</v>
      </c>
      <c r="D16" s="79"/>
      <c r="E16" s="79"/>
      <c r="F16" s="79"/>
      <c r="G16" s="79"/>
      <c r="H16" s="79"/>
      <c r="I16" s="79"/>
      <c r="J16" s="79"/>
      <c r="K16" s="79"/>
      <c r="L16" s="80"/>
      <c r="M16" s="84">
        <v>20</v>
      </c>
      <c r="N16" s="85"/>
      <c r="O16" s="86">
        <f t="shared" si="6"/>
        <v>0.2</v>
      </c>
      <c r="P16" s="86"/>
      <c r="Q16" s="84">
        <v>32</v>
      </c>
      <c r="R16" s="85"/>
      <c r="S16" s="86">
        <f t="shared" si="0"/>
        <v>0.32</v>
      </c>
      <c r="T16" s="86"/>
      <c r="U16" s="84">
        <v>29</v>
      </c>
      <c r="V16" s="85"/>
      <c r="W16" s="86">
        <f t="shared" si="1"/>
        <v>0.28999999999999998</v>
      </c>
      <c r="X16" s="86"/>
      <c r="Y16" s="84">
        <v>51</v>
      </c>
      <c r="Z16" s="85"/>
      <c r="AA16" s="86">
        <f t="shared" si="2"/>
        <v>0.51</v>
      </c>
      <c r="AB16" s="86"/>
      <c r="AC16" s="84">
        <v>39</v>
      </c>
      <c r="AD16" s="85"/>
      <c r="AE16" s="86">
        <f t="shared" si="3"/>
        <v>0.39</v>
      </c>
      <c r="AF16" s="86"/>
      <c r="AG16" s="84">
        <f>M16+Q16+U16+Y16+AC16</f>
        <v>171</v>
      </c>
      <c r="AH16" s="85"/>
      <c r="AI16" s="86">
        <f t="shared" si="5"/>
        <v>0.34200000000000003</v>
      </c>
      <c r="AJ16" s="86"/>
      <c r="AO16" s="3"/>
    </row>
    <row r="17" spans="3:41" ht="27.9" customHeight="1" x14ac:dyDescent="0.2">
      <c r="C17" s="78" t="s">
        <v>219</v>
      </c>
      <c r="D17" s="79"/>
      <c r="E17" s="79"/>
      <c r="F17" s="79"/>
      <c r="G17" s="79"/>
      <c r="H17" s="79"/>
      <c r="I17" s="79"/>
      <c r="J17" s="79"/>
      <c r="K17" s="79"/>
      <c r="L17" s="80"/>
      <c r="M17" s="84">
        <v>12</v>
      </c>
      <c r="N17" s="85"/>
      <c r="O17" s="86">
        <f t="shared" si="6"/>
        <v>0.12</v>
      </c>
      <c r="P17" s="86"/>
      <c r="Q17" s="84">
        <v>24</v>
      </c>
      <c r="R17" s="85"/>
      <c r="S17" s="86">
        <f t="shared" si="0"/>
        <v>0.24</v>
      </c>
      <c r="T17" s="86"/>
      <c r="U17" s="84">
        <v>24</v>
      </c>
      <c r="V17" s="85"/>
      <c r="W17" s="86">
        <f t="shared" si="1"/>
        <v>0.24</v>
      </c>
      <c r="X17" s="86"/>
      <c r="Y17" s="84">
        <v>48</v>
      </c>
      <c r="Z17" s="85"/>
      <c r="AA17" s="86">
        <f t="shared" si="2"/>
        <v>0.48</v>
      </c>
      <c r="AB17" s="86"/>
      <c r="AC17" s="84">
        <v>41</v>
      </c>
      <c r="AD17" s="85"/>
      <c r="AE17" s="86">
        <f t="shared" si="3"/>
        <v>0.41</v>
      </c>
      <c r="AF17" s="86"/>
      <c r="AG17" s="84">
        <f t="shared" ref="AG17" si="7">M17+Q17+U17+Y17+AC17</f>
        <v>149</v>
      </c>
      <c r="AH17" s="85"/>
      <c r="AI17" s="86">
        <f t="shared" si="5"/>
        <v>0.29799999999999999</v>
      </c>
      <c r="AJ17" s="86"/>
      <c r="AO17" s="3"/>
    </row>
    <row r="18" spans="3:41" ht="27.9" customHeight="1" x14ac:dyDescent="0.2">
      <c r="C18" s="78" t="s">
        <v>220</v>
      </c>
      <c r="D18" s="79"/>
      <c r="E18" s="79"/>
      <c r="F18" s="79"/>
      <c r="G18" s="79"/>
      <c r="H18" s="79"/>
      <c r="I18" s="79"/>
      <c r="J18" s="79"/>
      <c r="K18" s="79"/>
      <c r="L18" s="80"/>
      <c r="M18" s="84">
        <v>24</v>
      </c>
      <c r="N18" s="85"/>
      <c r="O18" s="86">
        <f t="shared" si="6"/>
        <v>0.24</v>
      </c>
      <c r="P18" s="86"/>
      <c r="Q18" s="84">
        <v>26</v>
      </c>
      <c r="R18" s="85"/>
      <c r="S18" s="86">
        <f t="shared" si="0"/>
        <v>0.26</v>
      </c>
      <c r="T18" s="86"/>
      <c r="U18" s="84">
        <v>27</v>
      </c>
      <c r="V18" s="85"/>
      <c r="W18" s="86">
        <f t="shared" si="1"/>
        <v>0.27</v>
      </c>
      <c r="X18" s="86"/>
      <c r="Y18" s="84">
        <v>34</v>
      </c>
      <c r="Z18" s="85"/>
      <c r="AA18" s="86">
        <f t="shared" si="2"/>
        <v>0.34</v>
      </c>
      <c r="AB18" s="86"/>
      <c r="AC18" s="84">
        <v>35</v>
      </c>
      <c r="AD18" s="85"/>
      <c r="AE18" s="86">
        <f t="shared" si="3"/>
        <v>0.35</v>
      </c>
      <c r="AF18" s="86"/>
      <c r="AG18" s="84">
        <f>M18+Q18+U18+Y18+AC18</f>
        <v>146</v>
      </c>
      <c r="AH18" s="85"/>
      <c r="AI18" s="86">
        <f t="shared" si="5"/>
        <v>0.29199999999999998</v>
      </c>
      <c r="AJ18" s="86"/>
      <c r="AO18" s="3"/>
    </row>
    <row r="19" spans="3:41" ht="27.9" customHeight="1" x14ac:dyDescent="0.2">
      <c r="C19" s="78" t="s">
        <v>221</v>
      </c>
      <c r="D19" s="79"/>
      <c r="E19" s="79"/>
      <c r="F19" s="79"/>
      <c r="G19" s="79"/>
      <c r="H19" s="79"/>
      <c r="I19" s="79"/>
      <c r="J19" s="79"/>
      <c r="K19" s="79"/>
      <c r="L19" s="80"/>
      <c r="M19" s="84">
        <v>13</v>
      </c>
      <c r="N19" s="85"/>
      <c r="O19" s="86">
        <f t="shared" si="6"/>
        <v>0.13</v>
      </c>
      <c r="P19" s="86"/>
      <c r="Q19" s="84">
        <v>13</v>
      </c>
      <c r="R19" s="85"/>
      <c r="S19" s="86">
        <f t="shared" si="0"/>
        <v>0.13</v>
      </c>
      <c r="T19" s="86"/>
      <c r="U19" s="84">
        <v>5</v>
      </c>
      <c r="V19" s="85"/>
      <c r="W19" s="86">
        <f t="shared" si="1"/>
        <v>0.05</v>
      </c>
      <c r="X19" s="86"/>
      <c r="Y19" s="84">
        <v>15</v>
      </c>
      <c r="Z19" s="85"/>
      <c r="AA19" s="86">
        <f t="shared" si="2"/>
        <v>0.15</v>
      </c>
      <c r="AB19" s="86"/>
      <c r="AC19" s="84">
        <v>9</v>
      </c>
      <c r="AD19" s="85"/>
      <c r="AE19" s="86">
        <f t="shared" si="3"/>
        <v>0.09</v>
      </c>
      <c r="AF19" s="86"/>
      <c r="AG19" s="84">
        <f>M19+Q19+U19+Y19+AC19</f>
        <v>55</v>
      </c>
      <c r="AH19" s="85"/>
      <c r="AI19" s="86">
        <f t="shared" si="5"/>
        <v>0.11</v>
      </c>
      <c r="AJ19" s="86"/>
      <c r="AO19" s="3"/>
    </row>
    <row r="20" spans="3:41" ht="27.6" customHeight="1" x14ac:dyDescent="0.2">
      <c r="C20" s="78" t="s">
        <v>222</v>
      </c>
      <c r="D20" s="79"/>
      <c r="E20" s="79"/>
      <c r="F20" s="79"/>
      <c r="G20" s="79"/>
      <c r="H20" s="79"/>
      <c r="I20" s="79"/>
      <c r="J20" s="79"/>
      <c r="K20" s="79"/>
      <c r="L20" s="80"/>
      <c r="M20" s="84">
        <v>25</v>
      </c>
      <c r="N20" s="85"/>
      <c r="O20" s="86">
        <f t="shared" si="6"/>
        <v>0.25</v>
      </c>
      <c r="P20" s="86"/>
      <c r="Q20" s="84">
        <v>20</v>
      </c>
      <c r="R20" s="85"/>
      <c r="S20" s="86">
        <f t="shared" si="0"/>
        <v>0.2</v>
      </c>
      <c r="T20" s="86"/>
      <c r="U20" s="84">
        <v>25</v>
      </c>
      <c r="V20" s="85"/>
      <c r="W20" s="86">
        <f t="shared" si="1"/>
        <v>0.25</v>
      </c>
      <c r="X20" s="86"/>
      <c r="Y20" s="84">
        <v>10</v>
      </c>
      <c r="Z20" s="85"/>
      <c r="AA20" s="86">
        <f t="shared" si="2"/>
        <v>0.1</v>
      </c>
      <c r="AB20" s="86"/>
      <c r="AC20" s="84">
        <v>9</v>
      </c>
      <c r="AD20" s="85"/>
      <c r="AE20" s="86">
        <f t="shared" si="3"/>
        <v>0.09</v>
      </c>
      <c r="AF20" s="86"/>
      <c r="AG20" s="84">
        <f t="shared" ref="AG20" si="8">M20+Q20+U20+Y20+AC20</f>
        <v>89</v>
      </c>
      <c r="AH20" s="85"/>
      <c r="AI20" s="86">
        <f t="shared" si="5"/>
        <v>0.17799999999999999</v>
      </c>
      <c r="AJ20" s="86"/>
    </row>
    <row r="21" spans="3:41" ht="25.2" customHeight="1" x14ac:dyDescent="0.2">
      <c r="C21" s="33"/>
      <c r="D21" s="33"/>
      <c r="E21" s="33"/>
      <c r="F21" s="33"/>
      <c r="G21" s="33"/>
      <c r="H21" s="33"/>
      <c r="I21" s="33"/>
      <c r="J21" s="33"/>
      <c r="K21" s="33"/>
      <c r="L21" s="33"/>
      <c r="M21" s="34"/>
      <c r="N21" s="34"/>
      <c r="O21" s="34"/>
      <c r="P21" s="34"/>
      <c r="Q21" s="34"/>
      <c r="R21" s="34"/>
      <c r="S21" s="34"/>
      <c r="T21" s="34"/>
      <c r="U21" s="34"/>
      <c r="V21" s="34"/>
      <c r="W21" s="34"/>
      <c r="X21" s="34"/>
      <c r="Y21" s="34"/>
      <c r="Z21" s="34"/>
      <c r="AA21" s="34"/>
      <c r="AB21" s="34"/>
      <c r="AC21" s="34"/>
      <c r="AD21" s="34"/>
      <c r="AE21" s="34"/>
      <c r="AF21" s="34"/>
      <c r="AG21" s="34"/>
      <c r="AH21" s="34"/>
      <c r="AI21" s="34"/>
      <c r="AJ21" s="34"/>
    </row>
    <row r="22" spans="3:41" x14ac:dyDescent="0.2">
      <c r="Q22" t="s">
        <v>6</v>
      </c>
    </row>
    <row r="23" spans="3:41" ht="27.75" customHeight="1" thickBot="1" x14ac:dyDescent="0.25">
      <c r="C23" s="43"/>
      <c r="D23" s="43"/>
      <c r="E23" s="43"/>
      <c r="F23" s="43"/>
      <c r="G23" s="43"/>
      <c r="H23" s="43"/>
      <c r="I23" s="43"/>
      <c r="J23" s="43"/>
      <c r="K23" s="43"/>
      <c r="L23" s="69"/>
      <c r="M23" s="91" t="s">
        <v>206</v>
      </c>
      <c r="N23" s="61"/>
      <c r="O23" s="61"/>
      <c r="P23" s="62"/>
      <c r="Q23" s="60" t="s">
        <v>207</v>
      </c>
      <c r="R23" s="61"/>
      <c r="S23" s="61"/>
      <c r="T23" s="62"/>
      <c r="U23" s="60" t="s">
        <v>208</v>
      </c>
      <c r="V23" s="61"/>
      <c r="W23" s="61"/>
      <c r="X23" s="62"/>
      <c r="Y23" s="60" t="s">
        <v>209</v>
      </c>
      <c r="Z23" s="61"/>
      <c r="AA23" s="61"/>
      <c r="AB23" s="62"/>
      <c r="AC23" s="60" t="s">
        <v>210</v>
      </c>
      <c r="AD23" s="61"/>
      <c r="AE23" s="61"/>
      <c r="AF23" s="61"/>
      <c r="AG23" s="60" t="s">
        <v>211</v>
      </c>
      <c r="AH23" s="61"/>
      <c r="AI23" s="61"/>
      <c r="AJ23" s="62"/>
    </row>
    <row r="24" spans="3:41" ht="27" customHeight="1" thickTop="1" x14ac:dyDescent="0.2">
      <c r="C24" s="78" t="s">
        <v>213</v>
      </c>
      <c r="D24" s="79"/>
      <c r="E24" s="79"/>
      <c r="F24" s="79"/>
      <c r="G24" s="79"/>
      <c r="H24" s="79"/>
      <c r="I24" s="79"/>
      <c r="J24" s="79"/>
      <c r="K24" s="79"/>
      <c r="L24" s="80"/>
      <c r="M24" s="95">
        <f t="shared" ref="M24:M33" si="9">O11</f>
        <v>0.68</v>
      </c>
      <c r="N24" s="77"/>
      <c r="O24" s="77"/>
      <c r="P24" s="77"/>
      <c r="Q24" s="77">
        <f t="shared" ref="Q24:Q33" si="10">S11</f>
        <v>0.73</v>
      </c>
      <c r="R24" s="77"/>
      <c r="S24" s="77"/>
      <c r="T24" s="77"/>
      <c r="U24" s="77">
        <f t="shared" ref="U24:U33" si="11">W11</f>
        <v>0.69</v>
      </c>
      <c r="V24" s="77"/>
      <c r="W24" s="77"/>
      <c r="X24" s="77"/>
      <c r="Y24" s="77">
        <f t="shared" ref="Y24:Y33" si="12">AA11</f>
        <v>0.84</v>
      </c>
      <c r="Z24" s="77"/>
      <c r="AA24" s="77"/>
      <c r="AB24" s="77"/>
      <c r="AC24" s="77">
        <f t="shared" ref="AC24:AC33" si="13">AE11</f>
        <v>0.85</v>
      </c>
      <c r="AD24" s="77"/>
      <c r="AE24" s="77"/>
      <c r="AF24" s="77"/>
      <c r="AG24" s="77">
        <f t="shared" ref="AG24:AG33" si="14">AI11</f>
        <v>0.75800000000000001</v>
      </c>
      <c r="AH24" s="77"/>
      <c r="AI24" s="77"/>
      <c r="AJ24" s="77"/>
    </row>
    <row r="25" spans="3:41" ht="27" customHeight="1" x14ac:dyDescent="0.2">
      <c r="C25" s="78" t="s">
        <v>214</v>
      </c>
      <c r="D25" s="79"/>
      <c r="E25" s="79"/>
      <c r="F25" s="79"/>
      <c r="G25" s="79"/>
      <c r="H25" s="79"/>
      <c r="I25" s="79"/>
      <c r="J25" s="79"/>
      <c r="K25" s="79"/>
      <c r="L25" s="80"/>
      <c r="M25" s="95">
        <f t="shared" si="9"/>
        <v>0.18</v>
      </c>
      <c r="N25" s="77"/>
      <c r="O25" s="77"/>
      <c r="P25" s="77"/>
      <c r="Q25" s="77">
        <f t="shared" si="10"/>
        <v>0.39</v>
      </c>
      <c r="R25" s="77"/>
      <c r="S25" s="77"/>
      <c r="T25" s="77"/>
      <c r="U25" s="77">
        <f t="shared" si="11"/>
        <v>0.45</v>
      </c>
      <c r="V25" s="77"/>
      <c r="W25" s="77"/>
      <c r="X25" s="77"/>
      <c r="Y25" s="77">
        <f t="shared" si="12"/>
        <v>0.56999999999999995</v>
      </c>
      <c r="Z25" s="77"/>
      <c r="AA25" s="77"/>
      <c r="AB25" s="77"/>
      <c r="AC25" s="77">
        <f t="shared" si="13"/>
        <v>0.67</v>
      </c>
      <c r="AD25" s="77"/>
      <c r="AE25" s="77"/>
      <c r="AF25" s="77"/>
      <c r="AG25" s="77">
        <f t="shared" si="14"/>
        <v>0.45200000000000001</v>
      </c>
      <c r="AH25" s="77"/>
      <c r="AI25" s="77"/>
      <c r="AJ25" s="77"/>
    </row>
    <row r="26" spans="3:41" ht="27" customHeight="1" x14ac:dyDescent="0.2">
      <c r="C26" s="78" t="s">
        <v>215</v>
      </c>
      <c r="D26" s="79"/>
      <c r="E26" s="79"/>
      <c r="F26" s="79"/>
      <c r="G26" s="79"/>
      <c r="H26" s="79"/>
      <c r="I26" s="79"/>
      <c r="J26" s="79"/>
      <c r="K26" s="79"/>
      <c r="L26" s="80"/>
      <c r="M26" s="95">
        <f t="shared" si="9"/>
        <v>0.22</v>
      </c>
      <c r="N26" s="77"/>
      <c r="O26" s="77"/>
      <c r="P26" s="77"/>
      <c r="Q26" s="77">
        <f t="shared" si="10"/>
        <v>0.42</v>
      </c>
      <c r="R26" s="77"/>
      <c r="S26" s="77"/>
      <c r="T26" s="77"/>
      <c r="U26" s="77">
        <f t="shared" si="11"/>
        <v>0.43</v>
      </c>
      <c r="V26" s="77"/>
      <c r="W26" s="77"/>
      <c r="X26" s="77"/>
      <c r="Y26" s="77">
        <f t="shared" si="12"/>
        <v>0.56999999999999995</v>
      </c>
      <c r="Z26" s="77"/>
      <c r="AA26" s="77"/>
      <c r="AB26" s="77"/>
      <c r="AC26" s="77">
        <f t="shared" si="13"/>
        <v>0.56999999999999995</v>
      </c>
      <c r="AD26" s="77"/>
      <c r="AE26" s="77"/>
      <c r="AF26" s="77"/>
      <c r="AG26" s="77">
        <f t="shared" si="14"/>
        <v>0.442</v>
      </c>
      <c r="AH26" s="77"/>
      <c r="AI26" s="77"/>
      <c r="AJ26" s="77"/>
    </row>
    <row r="27" spans="3:41" ht="27" customHeight="1" x14ac:dyDescent="0.2">
      <c r="C27" s="78" t="s">
        <v>216</v>
      </c>
      <c r="D27" s="79"/>
      <c r="E27" s="79"/>
      <c r="F27" s="79"/>
      <c r="G27" s="79"/>
      <c r="H27" s="79"/>
      <c r="I27" s="79"/>
      <c r="J27" s="79"/>
      <c r="K27" s="79"/>
      <c r="L27" s="80"/>
      <c r="M27" s="95">
        <f t="shared" si="9"/>
        <v>0.28999999999999998</v>
      </c>
      <c r="N27" s="77"/>
      <c r="O27" s="77"/>
      <c r="P27" s="77"/>
      <c r="Q27" s="77">
        <f t="shared" si="10"/>
        <v>0.36</v>
      </c>
      <c r="R27" s="77"/>
      <c r="S27" s="77"/>
      <c r="T27" s="77"/>
      <c r="U27" s="77">
        <f t="shared" si="11"/>
        <v>0.31</v>
      </c>
      <c r="V27" s="77"/>
      <c r="W27" s="77"/>
      <c r="X27" s="77"/>
      <c r="Y27" s="77">
        <f t="shared" si="12"/>
        <v>0.54</v>
      </c>
      <c r="Z27" s="77"/>
      <c r="AA27" s="77"/>
      <c r="AB27" s="77"/>
      <c r="AC27" s="77">
        <f t="shared" si="13"/>
        <v>0.5</v>
      </c>
      <c r="AD27" s="77"/>
      <c r="AE27" s="77"/>
      <c r="AF27" s="77"/>
      <c r="AG27" s="77">
        <f t="shared" si="14"/>
        <v>0.4</v>
      </c>
      <c r="AH27" s="77"/>
      <c r="AI27" s="77"/>
      <c r="AJ27" s="77"/>
    </row>
    <row r="28" spans="3:41" ht="27" customHeight="1" x14ac:dyDescent="0.2">
      <c r="C28" s="78" t="s">
        <v>217</v>
      </c>
      <c r="D28" s="79"/>
      <c r="E28" s="79"/>
      <c r="F28" s="79"/>
      <c r="G28" s="79"/>
      <c r="H28" s="79"/>
      <c r="I28" s="79"/>
      <c r="J28" s="79"/>
      <c r="K28" s="79"/>
      <c r="L28" s="80"/>
      <c r="M28" s="95">
        <f t="shared" si="9"/>
        <v>0.19</v>
      </c>
      <c r="N28" s="77"/>
      <c r="O28" s="77"/>
      <c r="P28" s="77"/>
      <c r="Q28" s="77">
        <f t="shared" si="10"/>
        <v>0.3</v>
      </c>
      <c r="R28" s="77"/>
      <c r="S28" s="77"/>
      <c r="T28" s="77"/>
      <c r="U28" s="77">
        <f t="shared" si="11"/>
        <v>0.3</v>
      </c>
      <c r="V28" s="77"/>
      <c r="W28" s="77"/>
      <c r="X28" s="77"/>
      <c r="Y28" s="77">
        <f t="shared" si="12"/>
        <v>0.51</v>
      </c>
      <c r="Z28" s="77"/>
      <c r="AA28" s="77"/>
      <c r="AB28" s="77"/>
      <c r="AC28" s="77">
        <f t="shared" si="13"/>
        <v>0.48</v>
      </c>
      <c r="AD28" s="77"/>
      <c r="AE28" s="77"/>
      <c r="AF28" s="77"/>
      <c r="AG28" s="77">
        <f t="shared" si="14"/>
        <v>0.35599999999999998</v>
      </c>
      <c r="AH28" s="77"/>
      <c r="AI28" s="77"/>
      <c r="AJ28" s="77"/>
    </row>
    <row r="29" spans="3:41" ht="27" customHeight="1" x14ac:dyDescent="0.2">
      <c r="C29" s="78" t="s">
        <v>218</v>
      </c>
      <c r="D29" s="79"/>
      <c r="E29" s="79"/>
      <c r="F29" s="79"/>
      <c r="G29" s="79"/>
      <c r="H29" s="79"/>
      <c r="I29" s="79"/>
      <c r="J29" s="79"/>
      <c r="K29" s="79"/>
      <c r="L29" s="80"/>
      <c r="M29" s="95">
        <f t="shared" si="9"/>
        <v>0.2</v>
      </c>
      <c r="N29" s="77"/>
      <c r="O29" s="77"/>
      <c r="P29" s="77"/>
      <c r="Q29" s="77">
        <f t="shared" si="10"/>
        <v>0.32</v>
      </c>
      <c r="R29" s="77"/>
      <c r="S29" s="77"/>
      <c r="T29" s="77"/>
      <c r="U29" s="77">
        <f t="shared" si="11"/>
        <v>0.28999999999999998</v>
      </c>
      <c r="V29" s="77"/>
      <c r="W29" s="77"/>
      <c r="X29" s="77"/>
      <c r="Y29" s="77">
        <f t="shared" si="12"/>
        <v>0.51</v>
      </c>
      <c r="Z29" s="77"/>
      <c r="AA29" s="77"/>
      <c r="AB29" s="77"/>
      <c r="AC29" s="77">
        <f t="shared" si="13"/>
        <v>0.39</v>
      </c>
      <c r="AD29" s="77"/>
      <c r="AE29" s="77"/>
      <c r="AF29" s="77"/>
      <c r="AG29" s="77">
        <f t="shared" si="14"/>
        <v>0.34200000000000003</v>
      </c>
      <c r="AH29" s="77"/>
      <c r="AI29" s="77"/>
      <c r="AJ29" s="77"/>
    </row>
    <row r="30" spans="3:41" ht="27" customHeight="1" x14ac:dyDescent="0.2">
      <c r="C30" s="78" t="s">
        <v>219</v>
      </c>
      <c r="D30" s="79"/>
      <c r="E30" s="79"/>
      <c r="F30" s="79"/>
      <c r="G30" s="79"/>
      <c r="H30" s="79"/>
      <c r="I30" s="79"/>
      <c r="J30" s="79"/>
      <c r="K30" s="79"/>
      <c r="L30" s="80"/>
      <c r="M30" s="95">
        <f t="shared" si="9"/>
        <v>0.12</v>
      </c>
      <c r="N30" s="77"/>
      <c r="O30" s="77"/>
      <c r="P30" s="77"/>
      <c r="Q30" s="77">
        <f t="shared" si="10"/>
        <v>0.24</v>
      </c>
      <c r="R30" s="77"/>
      <c r="S30" s="77"/>
      <c r="T30" s="77"/>
      <c r="U30" s="77">
        <f t="shared" si="11"/>
        <v>0.24</v>
      </c>
      <c r="V30" s="77"/>
      <c r="W30" s="77"/>
      <c r="X30" s="77"/>
      <c r="Y30" s="77">
        <f t="shared" si="12"/>
        <v>0.48</v>
      </c>
      <c r="Z30" s="77"/>
      <c r="AA30" s="77"/>
      <c r="AB30" s="77"/>
      <c r="AC30" s="77">
        <f t="shared" si="13"/>
        <v>0.41</v>
      </c>
      <c r="AD30" s="77"/>
      <c r="AE30" s="77"/>
      <c r="AF30" s="77"/>
      <c r="AG30" s="77">
        <f t="shared" si="14"/>
        <v>0.29799999999999999</v>
      </c>
      <c r="AH30" s="77"/>
      <c r="AI30" s="77"/>
      <c r="AJ30" s="77"/>
    </row>
    <row r="31" spans="3:41" ht="27" customHeight="1" x14ac:dyDescent="0.2">
      <c r="C31" s="78" t="s">
        <v>220</v>
      </c>
      <c r="D31" s="79"/>
      <c r="E31" s="79"/>
      <c r="F31" s="79"/>
      <c r="G31" s="79"/>
      <c r="H31" s="79"/>
      <c r="I31" s="79"/>
      <c r="J31" s="79"/>
      <c r="K31" s="79"/>
      <c r="L31" s="80"/>
      <c r="M31" s="95">
        <f t="shared" si="9"/>
        <v>0.24</v>
      </c>
      <c r="N31" s="77"/>
      <c r="O31" s="77"/>
      <c r="P31" s="77"/>
      <c r="Q31" s="77">
        <f t="shared" si="10"/>
        <v>0.26</v>
      </c>
      <c r="R31" s="77"/>
      <c r="S31" s="77"/>
      <c r="T31" s="77"/>
      <c r="U31" s="77">
        <f t="shared" si="11"/>
        <v>0.27</v>
      </c>
      <c r="V31" s="77"/>
      <c r="W31" s="77"/>
      <c r="X31" s="77"/>
      <c r="Y31" s="77">
        <f t="shared" si="12"/>
        <v>0.34</v>
      </c>
      <c r="Z31" s="77"/>
      <c r="AA31" s="77"/>
      <c r="AB31" s="77"/>
      <c r="AC31" s="77">
        <f t="shared" si="13"/>
        <v>0.35</v>
      </c>
      <c r="AD31" s="77"/>
      <c r="AE31" s="77"/>
      <c r="AF31" s="77"/>
      <c r="AG31" s="77">
        <f t="shared" si="14"/>
        <v>0.29199999999999998</v>
      </c>
      <c r="AH31" s="77"/>
      <c r="AI31" s="77"/>
      <c r="AJ31" s="77"/>
    </row>
    <row r="32" spans="3:41" ht="27" customHeight="1" x14ac:dyDescent="0.2">
      <c r="C32" s="78" t="s">
        <v>221</v>
      </c>
      <c r="D32" s="79"/>
      <c r="E32" s="79"/>
      <c r="F32" s="79"/>
      <c r="G32" s="79"/>
      <c r="H32" s="79"/>
      <c r="I32" s="79"/>
      <c r="J32" s="79"/>
      <c r="K32" s="79"/>
      <c r="L32" s="80"/>
      <c r="M32" s="95">
        <f t="shared" si="9"/>
        <v>0.13</v>
      </c>
      <c r="N32" s="77"/>
      <c r="O32" s="77"/>
      <c r="P32" s="77"/>
      <c r="Q32" s="77">
        <f t="shared" si="10"/>
        <v>0.13</v>
      </c>
      <c r="R32" s="77"/>
      <c r="S32" s="77"/>
      <c r="T32" s="77"/>
      <c r="U32" s="77">
        <f t="shared" si="11"/>
        <v>0.05</v>
      </c>
      <c r="V32" s="77"/>
      <c r="W32" s="77"/>
      <c r="X32" s="77"/>
      <c r="Y32" s="77">
        <f t="shared" si="12"/>
        <v>0.15</v>
      </c>
      <c r="Z32" s="77"/>
      <c r="AA32" s="77"/>
      <c r="AB32" s="77"/>
      <c r="AC32" s="77">
        <f t="shared" si="13"/>
        <v>0.09</v>
      </c>
      <c r="AD32" s="77"/>
      <c r="AE32" s="77"/>
      <c r="AF32" s="77"/>
      <c r="AG32" s="77">
        <f t="shared" si="14"/>
        <v>0.11</v>
      </c>
      <c r="AH32" s="77"/>
      <c r="AI32" s="77"/>
      <c r="AJ32" s="77"/>
    </row>
    <row r="33" spans="3:36" ht="27.75" customHeight="1" x14ac:dyDescent="0.2">
      <c r="C33" s="78" t="s">
        <v>222</v>
      </c>
      <c r="D33" s="79"/>
      <c r="E33" s="79"/>
      <c r="F33" s="79"/>
      <c r="G33" s="79"/>
      <c r="H33" s="79"/>
      <c r="I33" s="79"/>
      <c r="J33" s="79"/>
      <c r="K33" s="79"/>
      <c r="L33" s="80"/>
      <c r="M33" s="95">
        <f t="shared" si="9"/>
        <v>0.25</v>
      </c>
      <c r="N33" s="77"/>
      <c r="O33" s="77"/>
      <c r="P33" s="77"/>
      <c r="Q33" s="77">
        <f t="shared" si="10"/>
        <v>0.2</v>
      </c>
      <c r="R33" s="77"/>
      <c r="S33" s="77"/>
      <c r="T33" s="77"/>
      <c r="U33" s="77">
        <f t="shared" si="11"/>
        <v>0.25</v>
      </c>
      <c r="V33" s="77"/>
      <c r="W33" s="77"/>
      <c r="X33" s="77"/>
      <c r="Y33" s="77">
        <f t="shared" si="12"/>
        <v>0.1</v>
      </c>
      <c r="Z33" s="77"/>
      <c r="AA33" s="77"/>
      <c r="AB33" s="77"/>
      <c r="AC33" s="77">
        <f t="shared" si="13"/>
        <v>0.09</v>
      </c>
      <c r="AD33" s="77"/>
      <c r="AE33" s="77"/>
      <c r="AF33" s="77"/>
      <c r="AG33" s="77">
        <f t="shared" si="14"/>
        <v>0.17799999999999999</v>
      </c>
      <c r="AH33" s="77"/>
      <c r="AI33" s="77"/>
      <c r="AJ33" s="77"/>
    </row>
    <row r="34" spans="3:36" ht="27.75" customHeight="1" x14ac:dyDescent="0.2"/>
    <row r="35" spans="3:36" ht="27.75" customHeight="1" x14ac:dyDescent="0.2"/>
    <row r="36" spans="3:36" ht="27.75" customHeight="1" x14ac:dyDescent="0.2"/>
    <row r="37" spans="3:36" ht="27.75" customHeight="1" x14ac:dyDescent="0.2"/>
    <row r="38" spans="3:36" ht="27.75" customHeight="1" x14ac:dyDescent="0.2"/>
    <row r="39" spans="3:36" ht="27.75" customHeight="1" x14ac:dyDescent="0.2"/>
    <row r="40" spans="3:36" ht="27.75" customHeight="1" x14ac:dyDescent="0.2"/>
    <row r="41" spans="3:36" ht="27.75" customHeight="1" x14ac:dyDescent="0.2"/>
    <row r="42" spans="3:36" ht="27.75" customHeight="1" x14ac:dyDescent="0.2"/>
    <row r="43" spans="3:36" ht="27.75" customHeight="1" x14ac:dyDescent="0.2"/>
    <row r="44" spans="3:36" ht="27" customHeight="1" x14ac:dyDescent="0.2"/>
    <row r="45" spans="3:36" ht="27" customHeight="1" x14ac:dyDescent="0.2"/>
    <row r="46" spans="3:36" ht="27" customHeight="1" x14ac:dyDescent="0.2"/>
    <row r="47" spans="3:36" ht="27.75" customHeight="1" x14ac:dyDescent="0.2"/>
    <row r="48" spans="3:36" ht="25.5" customHeight="1" x14ac:dyDescent="0.2">
      <c r="C48" s="32"/>
      <c r="D48" s="32"/>
      <c r="E48" s="32"/>
      <c r="F48" s="32"/>
      <c r="G48" s="32"/>
      <c r="H48" s="32"/>
      <c r="I48" s="32"/>
      <c r="J48" s="32"/>
      <c r="K48" s="32"/>
      <c r="L48" s="32"/>
      <c r="M48" s="5"/>
      <c r="N48" s="5"/>
      <c r="O48" s="5"/>
      <c r="P48" s="5"/>
      <c r="Q48" s="5"/>
      <c r="R48" s="5"/>
      <c r="S48" s="5"/>
      <c r="T48" s="5"/>
      <c r="U48" s="5"/>
      <c r="V48" s="5"/>
      <c r="W48" s="5"/>
      <c r="X48" s="5"/>
      <c r="Y48" s="5"/>
      <c r="Z48" s="5"/>
      <c r="AA48" s="5"/>
      <c r="AB48" s="5"/>
      <c r="AC48" s="5"/>
      <c r="AD48" s="5"/>
      <c r="AE48" s="5"/>
      <c r="AF48" s="5"/>
    </row>
    <row r="49" spans="3:32" ht="25.5" customHeight="1" x14ac:dyDescent="0.2">
      <c r="C49" s="32"/>
      <c r="D49" s="32"/>
      <c r="E49" s="32"/>
      <c r="F49" s="32"/>
      <c r="G49" s="32"/>
      <c r="H49" s="32"/>
      <c r="I49" s="32"/>
      <c r="J49" s="32"/>
      <c r="K49" s="32"/>
      <c r="L49" s="32"/>
      <c r="M49" s="5"/>
      <c r="N49" s="5"/>
      <c r="O49" s="5"/>
      <c r="P49" s="5"/>
      <c r="Q49" s="5"/>
      <c r="R49" s="5"/>
      <c r="S49" s="5"/>
      <c r="T49" s="5"/>
      <c r="U49" s="5"/>
      <c r="V49" s="5"/>
      <c r="W49" s="5"/>
      <c r="X49" s="5"/>
      <c r="Y49" s="5"/>
      <c r="Z49" s="5"/>
      <c r="AA49" s="5"/>
      <c r="AB49" s="5"/>
      <c r="AC49" s="5"/>
      <c r="AD49" s="5"/>
      <c r="AE49" s="5"/>
      <c r="AF49" s="5"/>
    </row>
    <row r="50" spans="3:32" ht="25.5" customHeight="1" x14ac:dyDescent="0.2">
      <c r="C50" s="32"/>
      <c r="D50" s="32"/>
      <c r="E50" s="32"/>
      <c r="F50" s="32"/>
      <c r="G50" s="32"/>
      <c r="H50" s="32"/>
      <c r="I50" s="32"/>
      <c r="J50" s="32"/>
      <c r="K50" s="32"/>
      <c r="L50" s="32"/>
      <c r="M50" s="5"/>
      <c r="N50" s="5"/>
      <c r="O50" s="5"/>
      <c r="P50" s="5"/>
      <c r="Q50" s="5"/>
      <c r="R50" s="5"/>
      <c r="S50" s="5"/>
      <c r="T50" s="5"/>
      <c r="U50" s="5"/>
      <c r="V50" s="5"/>
      <c r="W50" s="5"/>
      <c r="X50" s="5"/>
      <c r="Y50" s="5"/>
      <c r="Z50" s="5"/>
      <c r="AA50" s="5"/>
      <c r="AB50" s="5"/>
      <c r="AC50" s="5"/>
      <c r="AD50" s="5"/>
      <c r="AE50" s="5"/>
      <c r="AF50" s="5"/>
    </row>
    <row r="51" spans="3:32" ht="25.5" customHeight="1" x14ac:dyDescent="0.2">
      <c r="C51" s="32"/>
      <c r="D51" s="32"/>
      <c r="E51" s="32"/>
      <c r="F51" s="32"/>
      <c r="G51" s="32"/>
      <c r="H51" s="32"/>
      <c r="I51" s="32"/>
      <c r="J51" s="32"/>
      <c r="K51" s="32"/>
      <c r="L51" s="32"/>
      <c r="M51" s="5"/>
      <c r="N51" s="5"/>
      <c r="O51" s="5"/>
      <c r="P51" s="5"/>
      <c r="Q51" s="5"/>
      <c r="R51" s="5"/>
      <c r="S51" s="5"/>
      <c r="T51" s="5"/>
      <c r="U51" s="5"/>
      <c r="V51" s="5"/>
      <c r="W51" s="5"/>
      <c r="X51" s="5"/>
      <c r="Y51" s="5"/>
      <c r="Z51" s="5"/>
      <c r="AA51" s="5"/>
      <c r="AB51" s="5"/>
      <c r="AC51" s="5"/>
      <c r="AD51" s="5"/>
      <c r="AE51" s="5"/>
      <c r="AF51" s="5"/>
    </row>
    <row r="52" spans="3:32" ht="25.5" customHeight="1" x14ac:dyDescent="0.2">
      <c r="C52" s="32"/>
      <c r="D52" s="32"/>
      <c r="E52" s="32"/>
      <c r="F52" s="32"/>
      <c r="G52" s="32"/>
      <c r="H52" s="32"/>
      <c r="I52" s="32"/>
      <c r="J52" s="32"/>
      <c r="K52" s="32"/>
      <c r="L52" s="32"/>
      <c r="M52" s="5"/>
      <c r="N52" s="5"/>
      <c r="O52" s="5"/>
      <c r="P52" s="5"/>
      <c r="Q52" s="5"/>
      <c r="R52" s="5"/>
      <c r="S52" s="5"/>
      <c r="T52" s="5"/>
      <c r="U52" s="5"/>
      <c r="V52" s="5"/>
      <c r="W52" s="5"/>
      <c r="X52" s="5"/>
      <c r="Y52" s="5"/>
      <c r="Z52" s="5"/>
      <c r="AA52" s="5"/>
      <c r="AB52" s="5"/>
      <c r="AC52" s="5"/>
      <c r="AD52" s="5"/>
      <c r="AE52" s="5"/>
      <c r="AF52" s="5"/>
    </row>
    <row r="53" spans="3:32" ht="25.5" customHeight="1" x14ac:dyDescent="0.2">
      <c r="C53" s="32"/>
      <c r="D53" s="32"/>
      <c r="E53" s="32"/>
      <c r="F53" s="32"/>
      <c r="G53" s="32"/>
      <c r="H53" s="32"/>
      <c r="I53" s="32"/>
      <c r="J53" s="32"/>
      <c r="K53" s="32"/>
      <c r="L53" s="32"/>
      <c r="M53" s="5"/>
      <c r="N53" s="5"/>
      <c r="O53" s="5"/>
      <c r="P53" s="5"/>
      <c r="Q53" s="5"/>
      <c r="R53" s="5"/>
      <c r="S53" s="5"/>
      <c r="T53" s="5"/>
      <c r="U53" s="5"/>
      <c r="V53" s="5"/>
      <c r="W53" s="5"/>
      <c r="X53" s="5"/>
      <c r="Y53" s="5"/>
      <c r="Z53" s="5"/>
      <c r="AA53" s="5"/>
      <c r="AB53" s="5"/>
      <c r="AC53" s="5"/>
      <c r="AD53" s="5"/>
      <c r="AE53" s="5"/>
      <c r="AF53" s="5"/>
    </row>
    <row r="54" spans="3:32" ht="25.5" customHeight="1" x14ac:dyDescent="0.2">
      <c r="C54" s="32"/>
      <c r="D54" s="32"/>
      <c r="E54" s="32"/>
      <c r="F54" s="32"/>
      <c r="G54" s="32"/>
      <c r="H54" s="32"/>
      <c r="I54" s="32"/>
      <c r="J54" s="32"/>
      <c r="K54" s="32"/>
      <c r="L54" s="32"/>
      <c r="M54" s="5"/>
      <c r="N54" s="5"/>
      <c r="O54" s="5"/>
      <c r="P54" s="5"/>
      <c r="Q54" s="5"/>
      <c r="R54" s="5"/>
      <c r="S54" s="5"/>
      <c r="T54" s="5"/>
      <c r="U54" s="5"/>
      <c r="V54" s="5"/>
      <c r="W54" s="5"/>
      <c r="X54" s="5"/>
      <c r="Y54" s="5"/>
      <c r="Z54" s="5"/>
      <c r="AA54" s="5"/>
      <c r="AB54" s="5"/>
      <c r="AC54" s="5"/>
      <c r="AD54" s="5"/>
      <c r="AE54" s="5"/>
      <c r="AF54" s="5"/>
    </row>
  </sheetData>
  <mergeCells count="215">
    <mergeCell ref="U11:V11"/>
    <mergeCell ref="U12:V12"/>
    <mergeCell ref="W12:X12"/>
    <mergeCell ref="Y12:Z12"/>
    <mergeCell ref="AA12:AB12"/>
    <mergeCell ref="C5:AJ5"/>
    <mergeCell ref="C10:L10"/>
    <mergeCell ref="M10:P10"/>
    <mergeCell ref="Q10:T10"/>
    <mergeCell ref="U10:X10"/>
    <mergeCell ref="Y10:AB10"/>
    <mergeCell ref="AC10:AF10"/>
    <mergeCell ref="AG10:AJ10"/>
    <mergeCell ref="AI11:AJ11"/>
    <mergeCell ref="W11:X11"/>
    <mergeCell ref="Y11:Z11"/>
    <mergeCell ref="AA11:AB11"/>
    <mergeCell ref="AC11:AD11"/>
    <mergeCell ref="AE11:AF11"/>
    <mergeCell ref="AG11:AH11"/>
    <mergeCell ref="C11:L11"/>
    <mergeCell ref="M11:N11"/>
    <mergeCell ref="O11:P11"/>
    <mergeCell ref="Q11:R11"/>
    <mergeCell ref="S11:T11"/>
    <mergeCell ref="Y14:Z14"/>
    <mergeCell ref="AA14:AB14"/>
    <mergeCell ref="AC12:AD12"/>
    <mergeCell ref="AE12:AF12"/>
    <mergeCell ref="AG12:AH12"/>
    <mergeCell ref="AI12:AJ12"/>
    <mergeCell ref="C13:L13"/>
    <mergeCell ref="M13:N13"/>
    <mergeCell ref="O13:P13"/>
    <mergeCell ref="Q13:R13"/>
    <mergeCell ref="S13:T13"/>
    <mergeCell ref="U13:V13"/>
    <mergeCell ref="AI13:AJ13"/>
    <mergeCell ref="W13:X13"/>
    <mergeCell ref="Y13:Z13"/>
    <mergeCell ref="AA13:AB13"/>
    <mergeCell ref="AC13:AD13"/>
    <mergeCell ref="AE13:AF13"/>
    <mergeCell ref="AG13:AH13"/>
    <mergeCell ref="C12:L12"/>
    <mergeCell ref="M12:N12"/>
    <mergeCell ref="O12:P12"/>
    <mergeCell ref="Q12:R12"/>
    <mergeCell ref="S12:T12"/>
    <mergeCell ref="AC14:AD14"/>
    <mergeCell ref="AE14:AF14"/>
    <mergeCell ref="AG14:AH14"/>
    <mergeCell ref="AI14:AJ14"/>
    <mergeCell ref="C15:L15"/>
    <mergeCell ref="M15:N15"/>
    <mergeCell ref="O15:P15"/>
    <mergeCell ref="Q15:R15"/>
    <mergeCell ref="S15:T15"/>
    <mergeCell ref="U15:V15"/>
    <mergeCell ref="AI15:AJ15"/>
    <mergeCell ref="W15:X15"/>
    <mergeCell ref="Y15:Z15"/>
    <mergeCell ref="AA15:AB15"/>
    <mergeCell ref="AC15:AD15"/>
    <mergeCell ref="AE15:AF15"/>
    <mergeCell ref="AG15:AH15"/>
    <mergeCell ref="C14:L14"/>
    <mergeCell ref="M14:N14"/>
    <mergeCell ref="O14:P14"/>
    <mergeCell ref="Q14:R14"/>
    <mergeCell ref="S14:T14"/>
    <mergeCell ref="U14:V14"/>
    <mergeCell ref="W14:X14"/>
    <mergeCell ref="C16:L16"/>
    <mergeCell ref="M16:N16"/>
    <mergeCell ref="O16:P16"/>
    <mergeCell ref="Q16:R16"/>
    <mergeCell ref="S16:T16"/>
    <mergeCell ref="U16:V16"/>
    <mergeCell ref="W16:X16"/>
    <mergeCell ref="Y16:Z16"/>
    <mergeCell ref="C17:L17"/>
    <mergeCell ref="M17:N17"/>
    <mergeCell ref="O17:P17"/>
    <mergeCell ref="Q17:R17"/>
    <mergeCell ref="S17:T17"/>
    <mergeCell ref="U17:V17"/>
    <mergeCell ref="AI17:AJ17"/>
    <mergeCell ref="W17:X17"/>
    <mergeCell ref="Y17:Z17"/>
    <mergeCell ref="AA17:AB17"/>
    <mergeCell ref="AC17:AD17"/>
    <mergeCell ref="AE17:AF17"/>
    <mergeCell ref="AG17:AH17"/>
    <mergeCell ref="S18:T18"/>
    <mergeCell ref="U18:V18"/>
    <mergeCell ref="W18:X18"/>
    <mergeCell ref="Y18:Z18"/>
    <mergeCell ref="AA18:AB18"/>
    <mergeCell ref="AC16:AD16"/>
    <mergeCell ref="AE16:AF16"/>
    <mergeCell ref="AG16:AH16"/>
    <mergeCell ref="AI16:AJ16"/>
    <mergeCell ref="AA16:AB16"/>
    <mergeCell ref="W20:X20"/>
    <mergeCell ref="Y20:Z20"/>
    <mergeCell ref="AA20:AB20"/>
    <mergeCell ref="AC18:AD18"/>
    <mergeCell ref="AE18:AF18"/>
    <mergeCell ref="AG18:AH18"/>
    <mergeCell ref="AI18:AJ18"/>
    <mergeCell ref="C19:L19"/>
    <mergeCell ref="M19:N19"/>
    <mergeCell ref="O19:P19"/>
    <mergeCell ref="Q19:R19"/>
    <mergeCell ref="S19:T19"/>
    <mergeCell ref="U19:V19"/>
    <mergeCell ref="AI19:AJ19"/>
    <mergeCell ref="W19:X19"/>
    <mergeCell ref="Y19:Z19"/>
    <mergeCell ref="AA19:AB19"/>
    <mergeCell ref="AC19:AD19"/>
    <mergeCell ref="AE19:AF19"/>
    <mergeCell ref="AG19:AH19"/>
    <mergeCell ref="C18:L18"/>
    <mergeCell ref="M18:N18"/>
    <mergeCell ref="O18:P18"/>
    <mergeCell ref="Q18:R18"/>
    <mergeCell ref="AG23:AJ23"/>
    <mergeCell ref="C24:L24"/>
    <mergeCell ref="M24:P24"/>
    <mergeCell ref="Q24:T24"/>
    <mergeCell ref="U24:X24"/>
    <mergeCell ref="Y24:AB24"/>
    <mergeCell ref="AC24:AF24"/>
    <mergeCell ref="AG24:AJ24"/>
    <mergeCell ref="AC20:AD20"/>
    <mergeCell ref="AE20:AF20"/>
    <mergeCell ref="AG20:AH20"/>
    <mergeCell ref="AI20:AJ20"/>
    <mergeCell ref="C23:L23"/>
    <mergeCell ref="M23:P23"/>
    <mergeCell ref="Q23:T23"/>
    <mergeCell ref="U23:X23"/>
    <mergeCell ref="Y23:AB23"/>
    <mergeCell ref="AC23:AF23"/>
    <mergeCell ref="C20:L20"/>
    <mergeCell ref="M20:N20"/>
    <mergeCell ref="O20:P20"/>
    <mergeCell ref="Q20:R20"/>
    <mergeCell ref="S20:T20"/>
    <mergeCell ref="U20:V20"/>
    <mergeCell ref="AG25:AJ25"/>
    <mergeCell ref="C26:L26"/>
    <mergeCell ref="M26:P26"/>
    <mergeCell ref="Q26:T26"/>
    <mergeCell ref="U26:X26"/>
    <mergeCell ref="Y26:AB26"/>
    <mergeCell ref="AC26:AF26"/>
    <mergeCell ref="AG26:AJ26"/>
    <mergeCell ref="C25:L25"/>
    <mergeCell ref="M25:P25"/>
    <mergeCell ref="Q25:T25"/>
    <mergeCell ref="U25:X25"/>
    <mergeCell ref="Y25:AB25"/>
    <mergeCell ref="AC25:AF25"/>
    <mergeCell ref="AG27:AJ27"/>
    <mergeCell ref="C28:L28"/>
    <mergeCell ref="M28:P28"/>
    <mergeCell ref="Q28:T28"/>
    <mergeCell ref="U28:X28"/>
    <mergeCell ref="Y28:AB28"/>
    <mergeCell ref="AC28:AF28"/>
    <mergeCell ref="AG28:AJ28"/>
    <mergeCell ref="C27:L27"/>
    <mergeCell ref="M27:P27"/>
    <mergeCell ref="Q27:T27"/>
    <mergeCell ref="U27:X27"/>
    <mergeCell ref="Y27:AB27"/>
    <mergeCell ref="AC27:AF27"/>
    <mergeCell ref="AG29:AJ29"/>
    <mergeCell ref="C30:L30"/>
    <mergeCell ref="M30:P30"/>
    <mergeCell ref="Q30:T30"/>
    <mergeCell ref="U30:X30"/>
    <mergeCell ref="Y30:AB30"/>
    <mergeCell ref="AC30:AF30"/>
    <mergeCell ref="AG30:AJ30"/>
    <mergeCell ref="C29:L29"/>
    <mergeCell ref="M29:P29"/>
    <mergeCell ref="Q29:T29"/>
    <mergeCell ref="U29:X29"/>
    <mergeCell ref="Y29:AB29"/>
    <mergeCell ref="AC29:AF29"/>
    <mergeCell ref="AG33:AJ33"/>
    <mergeCell ref="C33:L33"/>
    <mergeCell ref="M33:P33"/>
    <mergeCell ref="Q33:T33"/>
    <mergeCell ref="U33:X33"/>
    <mergeCell ref="Y33:AB33"/>
    <mergeCell ref="AC33:AF33"/>
    <mergeCell ref="AG31:AJ31"/>
    <mergeCell ref="C32:L32"/>
    <mergeCell ref="M32:P32"/>
    <mergeCell ref="Q32:T32"/>
    <mergeCell ref="U32:X32"/>
    <mergeCell ref="Y32:AB32"/>
    <mergeCell ref="AC32:AF32"/>
    <mergeCell ref="AG32:AJ32"/>
    <mergeCell ref="C31:L31"/>
    <mergeCell ref="M31:P31"/>
    <mergeCell ref="Q31:T31"/>
    <mergeCell ref="U31:X31"/>
    <mergeCell ref="Y31:AB31"/>
    <mergeCell ref="AC31:AF31"/>
  </mergeCells>
  <phoneticPr fontId="18"/>
  <pageMargins left="0.70866141732283472" right="0.35433070866141736" top="0.55118110236220474" bottom="0.55118110236220474" header="0.31496062992125984" footer="0.31496062992125984"/>
  <pageSetup paperSize="9" scale="79" orientation="portrait" r:id="rId1"/>
  <headerFooter>
    <oddFooter>&amp;C&amp;P</oddFooter>
  </headerFooter>
  <rowBreaks count="1" manualBreakCount="1">
    <brk id="21" max="36"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D6309-70E1-4E37-B477-0237F89B0EA0}">
  <sheetPr>
    <tabColor rgb="FFFFFF00"/>
  </sheetPr>
  <dimension ref="A1:AO47"/>
  <sheetViews>
    <sheetView tabSelected="1" view="pageBreakPreview" zoomScale="85" zoomScaleNormal="100" zoomScaleSheetLayoutView="85" workbookViewId="0">
      <selection activeCell="X8" sqref="X8"/>
    </sheetView>
  </sheetViews>
  <sheetFormatPr defaultRowHeight="13.2" x14ac:dyDescent="0.2"/>
  <cols>
    <col min="1" max="2" width="3.6640625" customWidth="1"/>
    <col min="3" max="28" width="3.109375" customWidth="1"/>
    <col min="29" max="36" width="3.6640625" customWidth="1"/>
    <col min="37" max="37" width="0.88671875" customWidth="1"/>
    <col min="38" max="38" width="4.44140625" bestFit="1" customWidth="1"/>
    <col min="39" max="39" width="7" customWidth="1"/>
    <col min="40" max="40" width="5.44140625" bestFit="1" customWidth="1"/>
    <col min="41" max="41" width="5.88671875" bestFit="1" customWidth="1"/>
    <col min="42" max="42" width="4.44140625" bestFit="1" customWidth="1"/>
    <col min="43" max="43" width="14" bestFit="1" customWidth="1"/>
  </cols>
  <sheetData>
    <row r="1" spans="1:41" x14ac:dyDescent="0.2">
      <c r="A1" t="s">
        <v>223</v>
      </c>
      <c r="AK1" s="2"/>
    </row>
    <row r="2" spans="1:41" x14ac:dyDescent="0.2">
      <c r="B2" s="41" t="s">
        <v>224</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2"/>
    </row>
    <row r="3" spans="1:41" x14ac:dyDescent="0.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row>
    <row r="4" spans="1:41" x14ac:dyDescent="0.2">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row>
    <row r="5" spans="1:41" x14ac:dyDescent="0.2">
      <c r="B5" s="38" t="s">
        <v>1</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row>
    <row r="6" spans="1:41" s="11" customFormat="1" ht="27.75" customHeight="1" x14ac:dyDescent="0.2">
      <c r="B6" s="36"/>
      <c r="C6" s="87" t="s">
        <v>260</v>
      </c>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row>
    <row r="7" spans="1:41" x14ac:dyDescent="0.2">
      <c r="B7" s="38" t="s">
        <v>3</v>
      </c>
      <c r="C7" s="36"/>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row>
    <row r="8" spans="1:41" s="11" customFormat="1" x14ac:dyDescent="0.2">
      <c r="B8" s="36"/>
      <c r="C8" s="36" t="s">
        <v>261</v>
      </c>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row>
    <row r="10" spans="1:41" x14ac:dyDescent="0.2">
      <c r="C10" s="16"/>
      <c r="D10" s="16"/>
      <c r="E10" s="16"/>
      <c r="F10" s="16"/>
      <c r="G10" s="16"/>
      <c r="H10" s="16"/>
      <c r="I10" s="16"/>
      <c r="J10" s="16"/>
      <c r="K10" s="16"/>
      <c r="L10" s="16"/>
      <c r="M10" s="16"/>
      <c r="N10" s="16"/>
      <c r="O10" s="18"/>
      <c r="P10" s="18"/>
      <c r="Q10" s="18"/>
      <c r="R10" s="18"/>
      <c r="S10" s="18"/>
      <c r="T10" s="18"/>
      <c r="U10" s="16"/>
      <c r="V10" s="16"/>
      <c r="W10" s="18"/>
      <c r="X10" s="22"/>
      <c r="Y10" s="16"/>
      <c r="Z10" s="16"/>
      <c r="AA10" s="16"/>
      <c r="AB10" s="16"/>
      <c r="AC10" s="16"/>
      <c r="AD10" s="16"/>
      <c r="AE10" s="16"/>
      <c r="AF10" s="16"/>
      <c r="AG10" s="16"/>
      <c r="AH10" s="16"/>
      <c r="AI10" s="16"/>
      <c r="AJ10" s="24" t="s">
        <v>5</v>
      </c>
    </row>
    <row r="11" spans="1:41" ht="30" customHeight="1" thickBot="1" x14ac:dyDescent="0.25">
      <c r="C11" s="108"/>
      <c r="D11" s="109"/>
      <c r="E11" s="109"/>
      <c r="F11" s="109"/>
      <c r="G11" s="109"/>
      <c r="H11" s="109"/>
      <c r="I11" s="109"/>
      <c r="J11" s="109"/>
      <c r="K11" s="109"/>
      <c r="L11" s="110"/>
      <c r="M11" s="91" t="s">
        <v>68</v>
      </c>
      <c r="N11" s="61"/>
      <c r="O11" s="61"/>
      <c r="P11" s="62"/>
      <c r="Q11" s="60" t="s">
        <v>69</v>
      </c>
      <c r="R11" s="61"/>
      <c r="S11" s="61"/>
      <c r="T11" s="62"/>
      <c r="U11" s="60" t="s">
        <v>70</v>
      </c>
      <c r="V11" s="61"/>
      <c r="W11" s="61"/>
      <c r="X11" s="62"/>
      <c r="Y11" s="60" t="s">
        <v>71</v>
      </c>
      <c r="Z11" s="61"/>
      <c r="AA11" s="61"/>
      <c r="AB11" s="62"/>
      <c r="AC11" s="60" t="s">
        <v>72</v>
      </c>
      <c r="AD11" s="61"/>
      <c r="AE11" s="61"/>
      <c r="AF11" s="61"/>
      <c r="AG11" s="60" t="s">
        <v>77</v>
      </c>
      <c r="AH11" s="61"/>
      <c r="AI11" s="61"/>
      <c r="AJ11" s="62"/>
    </row>
    <row r="12" spans="1:41" ht="38.4" customHeight="1" thickTop="1" x14ac:dyDescent="0.2">
      <c r="C12" s="78" t="s">
        <v>225</v>
      </c>
      <c r="D12" s="79"/>
      <c r="E12" s="79"/>
      <c r="F12" s="79"/>
      <c r="G12" s="79"/>
      <c r="H12" s="79"/>
      <c r="I12" s="79"/>
      <c r="J12" s="79"/>
      <c r="K12" s="79"/>
      <c r="L12" s="80"/>
      <c r="M12" s="84">
        <v>38</v>
      </c>
      <c r="N12" s="85"/>
      <c r="O12" s="86">
        <f>M12/100</f>
        <v>0.38</v>
      </c>
      <c r="P12" s="86"/>
      <c r="Q12" s="84">
        <v>38</v>
      </c>
      <c r="R12" s="85"/>
      <c r="S12" s="86">
        <f>Q12/100</f>
        <v>0.38</v>
      </c>
      <c r="T12" s="86"/>
      <c r="U12" s="84">
        <v>55</v>
      </c>
      <c r="V12" s="85"/>
      <c r="W12" s="86">
        <f>U12/100</f>
        <v>0.55000000000000004</v>
      </c>
      <c r="X12" s="86"/>
      <c r="Y12" s="84">
        <v>51</v>
      </c>
      <c r="Z12" s="85"/>
      <c r="AA12" s="86">
        <f>Y12/100</f>
        <v>0.51</v>
      </c>
      <c r="AB12" s="86"/>
      <c r="AC12" s="84">
        <v>58</v>
      </c>
      <c r="AD12" s="85"/>
      <c r="AE12" s="86">
        <f>AC12/100</f>
        <v>0.57999999999999996</v>
      </c>
      <c r="AF12" s="86"/>
      <c r="AG12" s="84">
        <f>M12+Q12+U12+Y12+AC12</f>
        <v>240</v>
      </c>
      <c r="AH12" s="85"/>
      <c r="AI12" s="86">
        <f>AG12/500</f>
        <v>0.48</v>
      </c>
      <c r="AJ12" s="86"/>
      <c r="AO12" s="3"/>
    </row>
    <row r="13" spans="1:41" ht="38.4" customHeight="1" x14ac:dyDescent="0.2">
      <c r="C13" s="78" t="s">
        <v>226</v>
      </c>
      <c r="D13" s="79"/>
      <c r="E13" s="79"/>
      <c r="F13" s="79"/>
      <c r="G13" s="79"/>
      <c r="H13" s="79"/>
      <c r="I13" s="79"/>
      <c r="J13" s="79"/>
      <c r="K13" s="79"/>
      <c r="L13" s="80"/>
      <c r="M13" s="84">
        <v>46</v>
      </c>
      <c r="N13" s="85"/>
      <c r="O13" s="86">
        <f>M13/100</f>
        <v>0.46</v>
      </c>
      <c r="P13" s="86"/>
      <c r="Q13" s="84">
        <v>37</v>
      </c>
      <c r="R13" s="85"/>
      <c r="S13" s="86">
        <f t="shared" ref="S13:S17" si="0">Q13/100</f>
        <v>0.37</v>
      </c>
      <c r="T13" s="86"/>
      <c r="U13" s="84">
        <v>56</v>
      </c>
      <c r="V13" s="85"/>
      <c r="W13" s="86">
        <f t="shared" ref="W13:W17" si="1">U13/100</f>
        <v>0.56000000000000005</v>
      </c>
      <c r="X13" s="86"/>
      <c r="Y13" s="84">
        <v>47</v>
      </c>
      <c r="Z13" s="85"/>
      <c r="AA13" s="86">
        <f t="shared" ref="AA13:AA17" si="2">Y13/100</f>
        <v>0.47</v>
      </c>
      <c r="AB13" s="86"/>
      <c r="AC13" s="84">
        <v>47</v>
      </c>
      <c r="AD13" s="85"/>
      <c r="AE13" s="86">
        <f t="shared" ref="AE13:AE17" si="3">AC13/100</f>
        <v>0.47</v>
      </c>
      <c r="AF13" s="86"/>
      <c r="AG13" s="84">
        <f t="shared" ref="AG13" si="4">M13+Q13+U13+Y13+AC13</f>
        <v>233</v>
      </c>
      <c r="AH13" s="85"/>
      <c r="AI13" s="86">
        <f t="shared" ref="AI13:AI17" si="5">AG13/500</f>
        <v>0.46600000000000003</v>
      </c>
      <c r="AJ13" s="86"/>
      <c r="AO13" s="3"/>
    </row>
    <row r="14" spans="1:41" ht="38.4" customHeight="1" x14ac:dyDescent="0.2">
      <c r="C14" s="78" t="s">
        <v>258</v>
      </c>
      <c r="D14" s="79"/>
      <c r="E14" s="79"/>
      <c r="F14" s="79"/>
      <c r="G14" s="79"/>
      <c r="H14" s="79"/>
      <c r="I14" s="79"/>
      <c r="J14" s="79"/>
      <c r="K14" s="79"/>
      <c r="L14" s="80"/>
      <c r="M14" s="84">
        <v>24</v>
      </c>
      <c r="N14" s="85"/>
      <c r="O14" s="86">
        <f>M14/100</f>
        <v>0.24</v>
      </c>
      <c r="P14" s="86"/>
      <c r="Q14" s="137">
        <v>31</v>
      </c>
      <c r="R14" s="85"/>
      <c r="S14" s="86">
        <f>Q14/100</f>
        <v>0.31</v>
      </c>
      <c r="T14" s="86"/>
      <c r="U14" s="84">
        <v>26</v>
      </c>
      <c r="V14" s="85"/>
      <c r="W14" s="86">
        <f>U14/100</f>
        <v>0.26</v>
      </c>
      <c r="X14" s="86"/>
      <c r="Y14" s="84">
        <v>41</v>
      </c>
      <c r="Z14" s="85"/>
      <c r="AA14" s="86">
        <f>Y14/100</f>
        <v>0.41</v>
      </c>
      <c r="AB14" s="86"/>
      <c r="AC14" s="84">
        <v>50</v>
      </c>
      <c r="AD14" s="85"/>
      <c r="AE14" s="86">
        <f>AC14/100</f>
        <v>0.5</v>
      </c>
      <c r="AF14" s="86"/>
      <c r="AG14" s="84">
        <f>M14+Q14+U14+Y14+AC14</f>
        <v>172</v>
      </c>
      <c r="AH14" s="85"/>
      <c r="AI14" s="86">
        <f>AG14/500</f>
        <v>0.34399999999999997</v>
      </c>
      <c r="AJ14" s="86"/>
      <c r="AO14" s="3"/>
    </row>
    <row r="15" spans="1:41" ht="38.4" customHeight="1" x14ac:dyDescent="0.2">
      <c r="C15" s="78" t="s">
        <v>227</v>
      </c>
      <c r="D15" s="79"/>
      <c r="E15" s="79"/>
      <c r="F15" s="79"/>
      <c r="G15" s="79"/>
      <c r="H15" s="79"/>
      <c r="I15" s="79"/>
      <c r="J15" s="79"/>
      <c r="K15" s="79"/>
      <c r="L15" s="80"/>
      <c r="M15" s="84">
        <v>27</v>
      </c>
      <c r="N15" s="85"/>
      <c r="O15" s="86">
        <f t="shared" ref="O15:O17" si="6">M15/100</f>
        <v>0.27</v>
      </c>
      <c r="P15" s="86"/>
      <c r="Q15" s="84">
        <v>28</v>
      </c>
      <c r="R15" s="85"/>
      <c r="S15" s="86">
        <f t="shared" si="0"/>
        <v>0.28000000000000003</v>
      </c>
      <c r="T15" s="86"/>
      <c r="U15" s="84">
        <v>25</v>
      </c>
      <c r="V15" s="85"/>
      <c r="W15" s="86">
        <f t="shared" si="1"/>
        <v>0.25</v>
      </c>
      <c r="X15" s="86"/>
      <c r="Y15" s="84">
        <v>25</v>
      </c>
      <c r="Z15" s="85"/>
      <c r="AA15" s="86">
        <f t="shared" si="2"/>
        <v>0.25</v>
      </c>
      <c r="AB15" s="86"/>
      <c r="AC15" s="84">
        <v>26</v>
      </c>
      <c r="AD15" s="85"/>
      <c r="AE15" s="86">
        <f t="shared" si="3"/>
        <v>0.26</v>
      </c>
      <c r="AF15" s="86"/>
      <c r="AG15" s="84">
        <f t="shared" ref="AG15" si="7">M15+Q15+U15+Y15+AC15</f>
        <v>131</v>
      </c>
      <c r="AH15" s="85"/>
      <c r="AI15" s="86">
        <f t="shared" si="5"/>
        <v>0.26200000000000001</v>
      </c>
      <c r="AJ15" s="86"/>
      <c r="AO15" s="3"/>
    </row>
    <row r="16" spans="1:41" ht="38.4" customHeight="1" x14ac:dyDescent="0.2">
      <c r="C16" s="78" t="s">
        <v>228</v>
      </c>
      <c r="D16" s="79"/>
      <c r="E16" s="79"/>
      <c r="F16" s="79"/>
      <c r="G16" s="79"/>
      <c r="H16" s="79"/>
      <c r="I16" s="79"/>
      <c r="J16" s="79"/>
      <c r="K16" s="79"/>
      <c r="L16" s="80"/>
      <c r="M16" s="137">
        <v>34</v>
      </c>
      <c r="N16" s="85"/>
      <c r="O16" s="86">
        <f t="shared" si="6"/>
        <v>0.34</v>
      </c>
      <c r="P16" s="86"/>
      <c r="Q16" s="84">
        <v>39</v>
      </c>
      <c r="R16" s="85"/>
      <c r="S16" s="86">
        <f t="shared" si="0"/>
        <v>0.39</v>
      </c>
      <c r="T16" s="86"/>
      <c r="U16" s="84">
        <v>28</v>
      </c>
      <c r="V16" s="85"/>
      <c r="W16" s="86">
        <f t="shared" si="1"/>
        <v>0.28000000000000003</v>
      </c>
      <c r="X16" s="86"/>
      <c r="Y16" s="84">
        <v>18</v>
      </c>
      <c r="Z16" s="85"/>
      <c r="AA16" s="86">
        <f t="shared" si="2"/>
        <v>0.18</v>
      </c>
      <c r="AB16" s="86"/>
      <c r="AC16" s="84">
        <v>11</v>
      </c>
      <c r="AD16" s="85"/>
      <c r="AE16" s="86">
        <f t="shared" si="3"/>
        <v>0.11</v>
      </c>
      <c r="AF16" s="86"/>
      <c r="AG16" s="84">
        <f>M16+Q16+U16+Y16+AC16</f>
        <v>130</v>
      </c>
      <c r="AH16" s="85"/>
      <c r="AI16" s="86">
        <f t="shared" si="5"/>
        <v>0.26</v>
      </c>
      <c r="AJ16" s="86"/>
      <c r="AO16" s="3"/>
    </row>
    <row r="17" spans="3:41" ht="38.4" customHeight="1" x14ac:dyDescent="0.2">
      <c r="C17" s="78" t="s">
        <v>259</v>
      </c>
      <c r="D17" s="79"/>
      <c r="E17" s="79"/>
      <c r="F17" s="79"/>
      <c r="G17" s="79"/>
      <c r="H17" s="79"/>
      <c r="I17" s="79"/>
      <c r="J17" s="79"/>
      <c r="K17" s="79"/>
      <c r="L17" s="80"/>
      <c r="M17" s="84">
        <v>9</v>
      </c>
      <c r="N17" s="85"/>
      <c r="O17" s="86">
        <f t="shared" si="6"/>
        <v>0.09</v>
      </c>
      <c r="P17" s="86"/>
      <c r="Q17" s="84">
        <v>16</v>
      </c>
      <c r="R17" s="85"/>
      <c r="S17" s="86">
        <f t="shared" si="0"/>
        <v>0.16</v>
      </c>
      <c r="T17" s="86"/>
      <c r="U17" s="84">
        <v>10</v>
      </c>
      <c r="V17" s="85"/>
      <c r="W17" s="86">
        <f t="shared" si="1"/>
        <v>0.1</v>
      </c>
      <c r="X17" s="86"/>
      <c r="Y17" s="84">
        <v>14</v>
      </c>
      <c r="Z17" s="85"/>
      <c r="AA17" s="86">
        <f t="shared" si="2"/>
        <v>0.14000000000000001</v>
      </c>
      <c r="AB17" s="86"/>
      <c r="AC17" s="84">
        <v>5</v>
      </c>
      <c r="AD17" s="85"/>
      <c r="AE17" s="86">
        <f t="shared" si="3"/>
        <v>0.05</v>
      </c>
      <c r="AF17" s="86"/>
      <c r="AG17" s="84">
        <f>M17+Q17+U17+Y17+AC17</f>
        <v>54</v>
      </c>
      <c r="AH17" s="85"/>
      <c r="AI17" s="86">
        <f t="shared" si="5"/>
        <v>0.108</v>
      </c>
      <c r="AJ17" s="86"/>
      <c r="AO17" s="3"/>
    </row>
    <row r="18" spans="3:41" ht="25.2" customHeight="1" x14ac:dyDescent="0.2">
      <c r="C18" s="33"/>
      <c r="D18" s="33"/>
      <c r="E18" s="33"/>
      <c r="F18" s="33"/>
      <c r="G18" s="33"/>
      <c r="H18" s="33"/>
      <c r="I18" s="33"/>
      <c r="J18" s="33"/>
      <c r="K18" s="33"/>
      <c r="L18" s="33"/>
      <c r="M18" s="34"/>
      <c r="N18" s="34"/>
      <c r="O18" s="34"/>
      <c r="P18" s="34"/>
      <c r="Q18" s="34"/>
      <c r="R18" s="34"/>
      <c r="S18" s="34"/>
      <c r="T18" s="34"/>
      <c r="U18" s="34"/>
      <c r="V18" s="34"/>
      <c r="W18" s="34"/>
      <c r="X18" s="34"/>
      <c r="Y18" s="34"/>
      <c r="Z18" s="34"/>
      <c r="AA18" s="34"/>
      <c r="AB18" s="34"/>
      <c r="AC18" s="34"/>
      <c r="AD18" s="34"/>
      <c r="AE18" s="34"/>
      <c r="AF18" s="34"/>
      <c r="AG18" s="34"/>
      <c r="AH18" s="34"/>
      <c r="AI18" s="34"/>
      <c r="AJ18" s="34"/>
    </row>
    <row r="19" spans="3:41" x14ac:dyDescent="0.2">
      <c r="Q19" t="s">
        <v>6</v>
      </c>
    </row>
    <row r="20" spans="3:41" ht="27.75" customHeight="1" thickBot="1" x14ac:dyDescent="0.25">
      <c r="C20" s="43"/>
      <c r="D20" s="43"/>
      <c r="E20" s="43"/>
      <c r="F20" s="43"/>
      <c r="G20" s="43"/>
      <c r="H20" s="43"/>
      <c r="I20" s="43"/>
      <c r="J20" s="43"/>
      <c r="K20" s="43"/>
      <c r="L20" s="69"/>
      <c r="M20" s="91" t="s">
        <v>206</v>
      </c>
      <c r="N20" s="61"/>
      <c r="O20" s="61"/>
      <c r="P20" s="62"/>
      <c r="Q20" s="60" t="s">
        <v>207</v>
      </c>
      <c r="R20" s="61"/>
      <c r="S20" s="61"/>
      <c r="T20" s="62"/>
      <c r="U20" s="60" t="s">
        <v>208</v>
      </c>
      <c r="V20" s="61"/>
      <c r="W20" s="61"/>
      <c r="X20" s="62"/>
      <c r="Y20" s="60" t="s">
        <v>209</v>
      </c>
      <c r="Z20" s="61"/>
      <c r="AA20" s="61"/>
      <c r="AB20" s="62"/>
      <c r="AC20" s="60" t="s">
        <v>210</v>
      </c>
      <c r="AD20" s="61"/>
      <c r="AE20" s="61"/>
      <c r="AF20" s="61"/>
      <c r="AG20" s="60" t="s">
        <v>211</v>
      </c>
      <c r="AH20" s="61"/>
      <c r="AI20" s="61"/>
      <c r="AJ20" s="62"/>
    </row>
    <row r="21" spans="3:41" ht="27" customHeight="1" thickTop="1" x14ac:dyDescent="0.2">
      <c r="C21" s="78" t="s">
        <v>225</v>
      </c>
      <c r="D21" s="79"/>
      <c r="E21" s="79"/>
      <c r="F21" s="79"/>
      <c r="G21" s="79"/>
      <c r="H21" s="79"/>
      <c r="I21" s="79"/>
      <c r="J21" s="79"/>
      <c r="K21" s="79"/>
      <c r="L21" s="80"/>
      <c r="M21" s="95">
        <f>O12</f>
        <v>0.38</v>
      </c>
      <c r="N21" s="77"/>
      <c r="O21" s="77"/>
      <c r="P21" s="77"/>
      <c r="Q21" s="77">
        <f t="shared" ref="Q21:Q26" si="8">S12</f>
        <v>0.38</v>
      </c>
      <c r="R21" s="77"/>
      <c r="S21" s="77"/>
      <c r="T21" s="77"/>
      <c r="U21" s="77">
        <f t="shared" ref="U21:U26" si="9">W12</f>
        <v>0.55000000000000004</v>
      </c>
      <c r="V21" s="77"/>
      <c r="W21" s="77"/>
      <c r="X21" s="77"/>
      <c r="Y21" s="77">
        <f t="shared" ref="Y21:Y26" si="10">AA12</f>
        <v>0.51</v>
      </c>
      <c r="Z21" s="77"/>
      <c r="AA21" s="77"/>
      <c r="AB21" s="77"/>
      <c r="AC21" s="77">
        <f t="shared" ref="AC21:AC26" si="11">AE12</f>
        <v>0.57999999999999996</v>
      </c>
      <c r="AD21" s="77"/>
      <c r="AE21" s="77"/>
      <c r="AF21" s="77"/>
      <c r="AG21" s="77">
        <f t="shared" ref="AG21:AG26" si="12">AI12</f>
        <v>0.48</v>
      </c>
      <c r="AH21" s="77"/>
      <c r="AI21" s="77"/>
      <c r="AJ21" s="77"/>
    </row>
    <row r="22" spans="3:41" ht="27" customHeight="1" x14ac:dyDescent="0.2">
      <c r="C22" s="78" t="s">
        <v>272</v>
      </c>
      <c r="D22" s="79"/>
      <c r="E22" s="79"/>
      <c r="F22" s="79"/>
      <c r="G22" s="79"/>
      <c r="H22" s="79"/>
      <c r="I22" s="79"/>
      <c r="J22" s="79"/>
      <c r="K22" s="79"/>
      <c r="L22" s="80"/>
      <c r="M22" s="95">
        <f t="shared" ref="M22:M26" si="13">O13</f>
        <v>0.46</v>
      </c>
      <c r="N22" s="77"/>
      <c r="O22" s="77"/>
      <c r="P22" s="77"/>
      <c r="Q22" s="77">
        <f t="shared" si="8"/>
        <v>0.37</v>
      </c>
      <c r="R22" s="77"/>
      <c r="S22" s="77"/>
      <c r="T22" s="77"/>
      <c r="U22" s="77">
        <f t="shared" si="9"/>
        <v>0.56000000000000005</v>
      </c>
      <c r="V22" s="77"/>
      <c r="W22" s="77"/>
      <c r="X22" s="77"/>
      <c r="Y22" s="77">
        <f t="shared" si="10"/>
        <v>0.47</v>
      </c>
      <c r="Z22" s="77"/>
      <c r="AA22" s="77"/>
      <c r="AB22" s="77"/>
      <c r="AC22" s="77">
        <f t="shared" si="11"/>
        <v>0.47</v>
      </c>
      <c r="AD22" s="77"/>
      <c r="AE22" s="77"/>
      <c r="AF22" s="77"/>
      <c r="AG22" s="77">
        <f t="shared" si="12"/>
        <v>0.46600000000000003</v>
      </c>
      <c r="AH22" s="77"/>
      <c r="AI22" s="77"/>
      <c r="AJ22" s="77"/>
    </row>
    <row r="23" spans="3:41" ht="27" customHeight="1" x14ac:dyDescent="0.2">
      <c r="C23" s="78" t="s">
        <v>258</v>
      </c>
      <c r="D23" s="79"/>
      <c r="E23" s="79"/>
      <c r="F23" s="79"/>
      <c r="G23" s="79"/>
      <c r="H23" s="79"/>
      <c r="I23" s="79"/>
      <c r="J23" s="79"/>
      <c r="K23" s="79"/>
      <c r="L23" s="80"/>
      <c r="M23" s="95">
        <f t="shared" si="13"/>
        <v>0.24</v>
      </c>
      <c r="N23" s="77"/>
      <c r="O23" s="77"/>
      <c r="P23" s="77"/>
      <c r="Q23" s="77">
        <f t="shared" si="8"/>
        <v>0.31</v>
      </c>
      <c r="R23" s="77"/>
      <c r="S23" s="77"/>
      <c r="T23" s="77"/>
      <c r="U23" s="77">
        <f t="shared" si="9"/>
        <v>0.26</v>
      </c>
      <c r="V23" s="77"/>
      <c r="W23" s="77"/>
      <c r="X23" s="77"/>
      <c r="Y23" s="77">
        <f t="shared" si="10"/>
        <v>0.41</v>
      </c>
      <c r="Z23" s="77"/>
      <c r="AA23" s="77"/>
      <c r="AB23" s="77"/>
      <c r="AC23" s="77">
        <f t="shared" si="11"/>
        <v>0.5</v>
      </c>
      <c r="AD23" s="77"/>
      <c r="AE23" s="77"/>
      <c r="AF23" s="77"/>
      <c r="AG23" s="77">
        <f t="shared" si="12"/>
        <v>0.34399999999999997</v>
      </c>
      <c r="AH23" s="77"/>
      <c r="AI23" s="77"/>
      <c r="AJ23" s="77"/>
    </row>
    <row r="24" spans="3:41" ht="27" customHeight="1" x14ac:dyDescent="0.2">
      <c r="C24" s="78" t="s">
        <v>227</v>
      </c>
      <c r="D24" s="79"/>
      <c r="E24" s="79"/>
      <c r="F24" s="79"/>
      <c r="G24" s="79"/>
      <c r="H24" s="79"/>
      <c r="I24" s="79"/>
      <c r="J24" s="79"/>
      <c r="K24" s="79"/>
      <c r="L24" s="80"/>
      <c r="M24" s="95">
        <f t="shared" si="13"/>
        <v>0.27</v>
      </c>
      <c r="N24" s="77"/>
      <c r="O24" s="77"/>
      <c r="P24" s="77"/>
      <c r="Q24" s="77">
        <f t="shared" si="8"/>
        <v>0.28000000000000003</v>
      </c>
      <c r="R24" s="77"/>
      <c r="S24" s="77"/>
      <c r="T24" s="77"/>
      <c r="U24" s="77">
        <f t="shared" si="9"/>
        <v>0.25</v>
      </c>
      <c r="V24" s="77"/>
      <c r="W24" s="77"/>
      <c r="X24" s="77"/>
      <c r="Y24" s="77">
        <f t="shared" si="10"/>
        <v>0.25</v>
      </c>
      <c r="Z24" s="77"/>
      <c r="AA24" s="77"/>
      <c r="AB24" s="77"/>
      <c r="AC24" s="77">
        <f t="shared" si="11"/>
        <v>0.26</v>
      </c>
      <c r="AD24" s="77"/>
      <c r="AE24" s="77"/>
      <c r="AF24" s="77"/>
      <c r="AG24" s="77">
        <f t="shared" si="12"/>
        <v>0.26200000000000001</v>
      </c>
      <c r="AH24" s="77"/>
      <c r="AI24" s="77"/>
      <c r="AJ24" s="77"/>
    </row>
    <row r="25" spans="3:41" ht="27" customHeight="1" x14ac:dyDescent="0.2">
      <c r="C25" s="78" t="s">
        <v>228</v>
      </c>
      <c r="D25" s="79"/>
      <c r="E25" s="79"/>
      <c r="F25" s="79"/>
      <c r="G25" s="79"/>
      <c r="H25" s="79"/>
      <c r="I25" s="79"/>
      <c r="J25" s="79"/>
      <c r="K25" s="79"/>
      <c r="L25" s="80"/>
      <c r="M25" s="95">
        <f t="shared" si="13"/>
        <v>0.34</v>
      </c>
      <c r="N25" s="77"/>
      <c r="O25" s="77"/>
      <c r="P25" s="77"/>
      <c r="Q25" s="77">
        <f t="shared" si="8"/>
        <v>0.39</v>
      </c>
      <c r="R25" s="77"/>
      <c r="S25" s="77"/>
      <c r="T25" s="77"/>
      <c r="U25" s="77">
        <f t="shared" si="9"/>
        <v>0.28000000000000003</v>
      </c>
      <c r="V25" s="77"/>
      <c r="W25" s="77"/>
      <c r="X25" s="77"/>
      <c r="Y25" s="77">
        <f t="shared" si="10"/>
        <v>0.18</v>
      </c>
      <c r="Z25" s="77"/>
      <c r="AA25" s="77"/>
      <c r="AB25" s="77"/>
      <c r="AC25" s="77">
        <f t="shared" si="11"/>
        <v>0.11</v>
      </c>
      <c r="AD25" s="77"/>
      <c r="AE25" s="77"/>
      <c r="AF25" s="77"/>
      <c r="AG25" s="77">
        <f t="shared" si="12"/>
        <v>0.26</v>
      </c>
      <c r="AH25" s="77"/>
      <c r="AI25" s="77"/>
      <c r="AJ25" s="77"/>
    </row>
    <row r="26" spans="3:41" ht="27" customHeight="1" x14ac:dyDescent="0.2">
      <c r="C26" s="78" t="s">
        <v>259</v>
      </c>
      <c r="D26" s="79"/>
      <c r="E26" s="79"/>
      <c r="F26" s="79"/>
      <c r="G26" s="79"/>
      <c r="H26" s="79"/>
      <c r="I26" s="79"/>
      <c r="J26" s="79"/>
      <c r="K26" s="79"/>
      <c r="L26" s="80"/>
      <c r="M26" s="95">
        <f t="shared" si="13"/>
        <v>0.09</v>
      </c>
      <c r="N26" s="77"/>
      <c r="O26" s="77"/>
      <c r="P26" s="77"/>
      <c r="Q26" s="77">
        <f t="shared" si="8"/>
        <v>0.16</v>
      </c>
      <c r="R26" s="77"/>
      <c r="S26" s="77"/>
      <c r="T26" s="77"/>
      <c r="U26" s="77">
        <f t="shared" si="9"/>
        <v>0.1</v>
      </c>
      <c r="V26" s="77"/>
      <c r="W26" s="77"/>
      <c r="X26" s="77"/>
      <c r="Y26" s="77">
        <f t="shared" si="10"/>
        <v>0.14000000000000001</v>
      </c>
      <c r="Z26" s="77"/>
      <c r="AA26" s="77"/>
      <c r="AB26" s="77"/>
      <c r="AC26" s="77">
        <f t="shared" si="11"/>
        <v>0.05</v>
      </c>
      <c r="AD26" s="77"/>
      <c r="AE26" s="77"/>
      <c r="AF26" s="77"/>
      <c r="AG26" s="77">
        <f t="shared" si="12"/>
        <v>0.108</v>
      </c>
      <c r="AH26" s="77"/>
      <c r="AI26" s="77"/>
      <c r="AJ26" s="77"/>
    </row>
    <row r="27" spans="3:41" ht="27.75" customHeight="1" x14ac:dyDescent="0.2"/>
    <row r="28" spans="3:41" ht="27.75" customHeight="1" x14ac:dyDescent="0.2"/>
    <row r="29" spans="3:41" ht="27.75" customHeight="1" x14ac:dyDescent="0.2"/>
    <row r="30" spans="3:41" ht="27.75" customHeight="1" x14ac:dyDescent="0.2"/>
    <row r="31" spans="3:41" ht="27.75" customHeight="1" x14ac:dyDescent="0.2"/>
    <row r="32" spans="3:41" ht="27.75" customHeight="1" x14ac:dyDescent="0.2"/>
    <row r="33" spans="3:32" ht="27.75" customHeight="1" x14ac:dyDescent="0.2"/>
    <row r="34" spans="3:32" ht="27.75" customHeight="1" x14ac:dyDescent="0.2"/>
    <row r="35" spans="3:32" ht="27.75" customHeight="1" x14ac:dyDescent="0.2"/>
    <row r="36" spans="3:32" ht="27.75" customHeight="1" x14ac:dyDescent="0.2"/>
    <row r="37" spans="3:32" ht="27" customHeight="1" x14ac:dyDescent="0.2"/>
    <row r="38" spans="3:32" ht="27" customHeight="1" x14ac:dyDescent="0.2"/>
    <row r="39" spans="3:32" ht="27" customHeight="1" x14ac:dyDescent="0.2"/>
    <row r="40" spans="3:32" ht="27.75" customHeight="1" x14ac:dyDescent="0.2"/>
    <row r="41" spans="3:32" ht="25.5" customHeight="1" x14ac:dyDescent="0.2">
      <c r="C41" s="32"/>
      <c r="D41" s="32"/>
      <c r="E41" s="32"/>
      <c r="F41" s="32"/>
      <c r="G41" s="32"/>
      <c r="H41" s="32"/>
      <c r="I41" s="32"/>
      <c r="J41" s="32"/>
      <c r="K41" s="32"/>
      <c r="L41" s="32"/>
      <c r="M41" s="5"/>
      <c r="N41" s="5"/>
      <c r="O41" s="5"/>
      <c r="P41" s="5"/>
      <c r="Q41" s="5"/>
      <c r="R41" s="5"/>
      <c r="S41" s="5"/>
      <c r="T41" s="5"/>
      <c r="U41" s="5"/>
      <c r="V41" s="5"/>
      <c r="W41" s="5"/>
      <c r="X41" s="5"/>
      <c r="Y41" s="5"/>
      <c r="Z41" s="5"/>
      <c r="AA41" s="5"/>
      <c r="AB41" s="5"/>
      <c r="AC41" s="5"/>
      <c r="AD41" s="5"/>
      <c r="AE41" s="5"/>
      <c r="AF41" s="5"/>
    </row>
    <row r="42" spans="3:32" ht="25.5" customHeight="1" x14ac:dyDescent="0.2">
      <c r="C42" s="32"/>
      <c r="D42" s="32"/>
      <c r="E42" s="32"/>
      <c r="F42" s="32"/>
      <c r="G42" s="32"/>
      <c r="H42" s="32"/>
      <c r="I42" s="32"/>
      <c r="J42" s="32"/>
      <c r="K42" s="32"/>
      <c r="L42" s="32"/>
      <c r="M42" s="5"/>
      <c r="N42" s="5"/>
      <c r="O42" s="5"/>
      <c r="P42" s="5"/>
      <c r="Q42" s="5"/>
      <c r="R42" s="5"/>
      <c r="S42" s="5"/>
      <c r="T42" s="5"/>
      <c r="U42" s="5"/>
      <c r="V42" s="5"/>
      <c r="W42" s="5"/>
      <c r="X42" s="5"/>
      <c r="Y42" s="5"/>
      <c r="Z42" s="5"/>
      <c r="AA42" s="5"/>
      <c r="AB42" s="5"/>
      <c r="AC42" s="5"/>
      <c r="AD42" s="5"/>
      <c r="AE42" s="5"/>
      <c r="AF42" s="5"/>
    </row>
    <row r="43" spans="3:32" ht="25.5" customHeight="1" x14ac:dyDescent="0.2">
      <c r="C43" s="32"/>
      <c r="D43" s="32"/>
      <c r="E43" s="32"/>
      <c r="F43" s="32"/>
      <c r="G43" s="32"/>
      <c r="H43" s="32"/>
      <c r="I43" s="32"/>
      <c r="J43" s="32"/>
      <c r="K43" s="32"/>
      <c r="L43" s="32"/>
      <c r="M43" s="5"/>
      <c r="N43" s="5"/>
      <c r="O43" s="5"/>
      <c r="P43" s="5"/>
      <c r="Q43" s="5"/>
      <c r="R43" s="5"/>
      <c r="S43" s="5"/>
      <c r="T43" s="5"/>
      <c r="U43" s="5"/>
      <c r="V43" s="5"/>
      <c r="W43" s="5"/>
      <c r="X43" s="5"/>
      <c r="Y43" s="5"/>
      <c r="Z43" s="5"/>
      <c r="AA43" s="5"/>
      <c r="AB43" s="5"/>
      <c r="AC43" s="5"/>
      <c r="AD43" s="5"/>
      <c r="AE43" s="5"/>
      <c r="AF43" s="5"/>
    </row>
    <row r="44" spans="3:32" ht="25.5" customHeight="1" x14ac:dyDescent="0.2">
      <c r="C44" s="32"/>
      <c r="D44" s="32"/>
      <c r="E44" s="32"/>
      <c r="F44" s="32"/>
      <c r="G44" s="32"/>
      <c r="H44" s="32"/>
      <c r="I44" s="32"/>
      <c r="J44" s="32"/>
      <c r="K44" s="32"/>
      <c r="L44" s="32"/>
      <c r="M44" s="5"/>
      <c r="N44" s="5"/>
      <c r="O44" s="5"/>
      <c r="P44" s="5"/>
      <c r="Q44" s="5"/>
      <c r="R44" s="5"/>
      <c r="S44" s="5"/>
      <c r="T44" s="5"/>
      <c r="U44" s="5"/>
      <c r="V44" s="5"/>
      <c r="W44" s="5"/>
      <c r="X44" s="5"/>
      <c r="Y44" s="5"/>
      <c r="Z44" s="5"/>
      <c r="AA44" s="5"/>
      <c r="AB44" s="5"/>
      <c r="AC44" s="5"/>
      <c r="AD44" s="5"/>
      <c r="AE44" s="5"/>
      <c r="AF44" s="5"/>
    </row>
    <row r="45" spans="3:32" ht="25.5" customHeight="1" x14ac:dyDescent="0.2">
      <c r="C45" s="32"/>
      <c r="D45" s="32"/>
      <c r="E45" s="32"/>
      <c r="F45" s="32"/>
      <c r="G45" s="32"/>
      <c r="H45" s="32"/>
      <c r="I45" s="32"/>
      <c r="J45" s="32"/>
      <c r="K45" s="32"/>
      <c r="L45" s="32"/>
      <c r="M45" s="5"/>
      <c r="N45" s="5"/>
      <c r="O45" s="5"/>
      <c r="P45" s="5"/>
      <c r="Q45" s="5"/>
      <c r="R45" s="5"/>
      <c r="S45" s="5"/>
      <c r="T45" s="5"/>
      <c r="U45" s="5"/>
      <c r="V45" s="5"/>
      <c r="W45" s="5"/>
      <c r="X45" s="5"/>
      <c r="Y45" s="5"/>
      <c r="Z45" s="5"/>
      <c r="AA45" s="5"/>
      <c r="AB45" s="5"/>
      <c r="AC45" s="5"/>
      <c r="AD45" s="5"/>
      <c r="AE45" s="5"/>
      <c r="AF45" s="5"/>
    </row>
    <row r="46" spans="3:32" ht="25.5" customHeight="1" x14ac:dyDescent="0.2">
      <c r="C46" s="32"/>
      <c r="D46" s="32"/>
      <c r="E46" s="32"/>
      <c r="F46" s="32"/>
      <c r="G46" s="32"/>
      <c r="H46" s="32"/>
      <c r="I46" s="32"/>
      <c r="J46" s="32"/>
      <c r="K46" s="32"/>
      <c r="L46" s="32"/>
      <c r="M46" s="5"/>
      <c r="N46" s="5"/>
      <c r="O46" s="5"/>
      <c r="P46" s="5"/>
      <c r="Q46" s="5"/>
      <c r="R46" s="5"/>
      <c r="S46" s="5"/>
      <c r="T46" s="5"/>
      <c r="U46" s="5"/>
      <c r="V46" s="5"/>
      <c r="W46" s="5"/>
      <c r="X46" s="5"/>
      <c r="Y46" s="5"/>
      <c r="Z46" s="5"/>
      <c r="AA46" s="5"/>
      <c r="AB46" s="5"/>
      <c r="AC46" s="5"/>
      <c r="AD46" s="5"/>
      <c r="AE46" s="5"/>
      <c r="AF46" s="5"/>
    </row>
    <row r="47" spans="3:32" ht="25.5" customHeight="1" x14ac:dyDescent="0.2">
      <c r="C47" s="32"/>
      <c r="D47" s="32"/>
      <c r="E47" s="32"/>
      <c r="F47" s="32"/>
      <c r="G47" s="32"/>
      <c r="H47" s="32"/>
      <c r="I47" s="32"/>
      <c r="J47" s="32"/>
      <c r="K47" s="32"/>
      <c r="L47" s="32"/>
      <c r="M47" s="5"/>
      <c r="N47" s="5"/>
      <c r="O47" s="5"/>
      <c r="P47" s="5"/>
      <c r="Q47" s="5"/>
      <c r="R47" s="5"/>
      <c r="S47" s="5"/>
      <c r="T47" s="5"/>
      <c r="U47" s="5"/>
      <c r="V47" s="5"/>
      <c r="W47" s="5"/>
      <c r="X47" s="5"/>
      <c r="Y47" s="5"/>
      <c r="Z47" s="5"/>
      <c r="AA47" s="5"/>
      <c r="AB47" s="5"/>
      <c r="AC47" s="5"/>
      <c r="AD47" s="5"/>
      <c r="AE47" s="5"/>
      <c r="AF47" s="5"/>
    </row>
  </sheetData>
  <mergeCells count="136">
    <mergeCell ref="AC13:AD13"/>
    <mergeCell ref="AE13:AF13"/>
    <mergeCell ref="W13:X13"/>
    <mergeCell ref="Y13:Z13"/>
    <mergeCell ref="AA13:AB13"/>
    <mergeCell ref="C6:AJ6"/>
    <mergeCell ref="C11:L11"/>
    <mergeCell ref="M11:P11"/>
    <mergeCell ref="Q11:T11"/>
    <mergeCell ref="U11:X11"/>
    <mergeCell ref="Y11:AB11"/>
    <mergeCell ref="AC11:AF11"/>
    <mergeCell ref="AG11:AJ11"/>
    <mergeCell ref="AI12:AJ12"/>
    <mergeCell ref="W12:X12"/>
    <mergeCell ref="Y12:Z12"/>
    <mergeCell ref="AA12:AB12"/>
    <mergeCell ref="AC12:AD12"/>
    <mergeCell ref="AE12:AF12"/>
    <mergeCell ref="AG12:AH12"/>
    <mergeCell ref="C12:L12"/>
    <mergeCell ref="M12:N12"/>
    <mergeCell ref="O12:P12"/>
    <mergeCell ref="Q12:R12"/>
    <mergeCell ref="S12:T12"/>
    <mergeCell ref="U12:V12"/>
    <mergeCell ref="W16:X16"/>
    <mergeCell ref="Y16:Z16"/>
    <mergeCell ref="AA16:AB16"/>
    <mergeCell ref="AG13:AH13"/>
    <mergeCell ref="AI13:AJ13"/>
    <mergeCell ref="C15:L15"/>
    <mergeCell ref="M15:N15"/>
    <mergeCell ref="O15:P15"/>
    <mergeCell ref="Q15:R15"/>
    <mergeCell ref="S15:T15"/>
    <mergeCell ref="U15:V15"/>
    <mergeCell ref="AI15:AJ15"/>
    <mergeCell ref="W15:X15"/>
    <mergeCell ref="Y15:Z15"/>
    <mergeCell ref="AA15:AB15"/>
    <mergeCell ref="AC15:AD15"/>
    <mergeCell ref="AE15:AF15"/>
    <mergeCell ref="AG15:AH15"/>
    <mergeCell ref="C13:L13"/>
    <mergeCell ref="M13:N13"/>
    <mergeCell ref="O13:P13"/>
    <mergeCell ref="Q13:R13"/>
    <mergeCell ref="S13:T13"/>
    <mergeCell ref="U13:V13"/>
    <mergeCell ref="C14:L14"/>
    <mergeCell ref="M14:N14"/>
    <mergeCell ref="O14:P14"/>
    <mergeCell ref="Q14:R14"/>
    <mergeCell ref="S14:T14"/>
    <mergeCell ref="U14:V14"/>
    <mergeCell ref="C16:L16"/>
    <mergeCell ref="M16:N16"/>
    <mergeCell ref="O16:P16"/>
    <mergeCell ref="Q16:R16"/>
    <mergeCell ref="S16:T16"/>
    <mergeCell ref="U16:V16"/>
    <mergeCell ref="AC17:AD17"/>
    <mergeCell ref="AE17:AF17"/>
    <mergeCell ref="AG17:AH17"/>
    <mergeCell ref="AI17:AJ17"/>
    <mergeCell ref="AI14:AJ14"/>
    <mergeCell ref="C17:L17"/>
    <mergeCell ref="M17:N17"/>
    <mergeCell ref="O17:P17"/>
    <mergeCell ref="Q17:R17"/>
    <mergeCell ref="S17:T17"/>
    <mergeCell ref="U17:V17"/>
    <mergeCell ref="W17:X17"/>
    <mergeCell ref="Y17:Z17"/>
    <mergeCell ref="AA17:AB17"/>
    <mergeCell ref="W14:X14"/>
    <mergeCell ref="Y14:Z14"/>
    <mergeCell ref="AA14:AB14"/>
    <mergeCell ref="AC14:AD14"/>
    <mergeCell ref="AE14:AF14"/>
    <mergeCell ref="AG14:AH14"/>
    <mergeCell ref="AC16:AD16"/>
    <mergeCell ref="AE16:AF16"/>
    <mergeCell ref="AG16:AH16"/>
    <mergeCell ref="AI16:AJ16"/>
    <mergeCell ref="AG20:AJ20"/>
    <mergeCell ref="C21:L21"/>
    <mergeCell ref="M21:P21"/>
    <mergeCell ref="Q21:T21"/>
    <mergeCell ref="U21:X21"/>
    <mergeCell ref="Y21:AB21"/>
    <mergeCell ref="AC21:AF21"/>
    <mergeCell ref="AG21:AJ21"/>
    <mergeCell ref="C20:L20"/>
    <mergeCell ref="M20:P20"/>
    <mergeCell ref="Q20:T20"/>
    <mergeCell ref="U20:X20"/>
    <mergeCell ref="Y20:AB20"/>
    <mergeCell ref="AC20:AF20"/>
    <mergeCell ref="M23:P23"/>
    <mergeCell ref="Q23:T23"/>
    <mergeCell ref="U23:X23"/>
    <mergeCell ref="Y23:AB23"/>
    <mergeCell ref="AC23:AF23"/>
    <mergeCell ref="AG23:AJ23"/>
    <mergeCell ref="C22:L22"/>
    <mergeCell ref="M22:P22"/>
    <mergeCell ref="Q22:T22"/>
    <mergeCell ref="U22:X22"/>
    <mergeCell ref="Y22:AB22"/>
    <mergeCell ref="AC22:AF22"/>
    <mergeCell ref="B2:AJ3"/>
    <mergeCell ref="AG26:AJ26"/>
    <mergeCell ref="C26:L26"/>
    <mergeCell ref="M26:P26"/>
    <mergeCell ref="Q26:T26"/>
    <mergeCell ref="U26:X26"/>
    <mergeCell ref="Y26:AB26"/>
    <mergeCell ref="AC26:AF26"/>
    <mergeCell ref="AG24:AJ24"/>
    <mergeCell ref="C25:L25"/>
    <mergeCell ref="M25:P25"/>
    <mergeCell ref="Q25:T25"/>
    <mergeCell ref="U25:X25"/>
    <mergeCell ref="Y25:AB25"/>
    <mergeCell ref="AC25:AF25"/>
    <mergeCell ref="AG25:AJ25"/>
    <mergeCell ref="C24:L24"/>
    <mergeCell ref="M24:P24"/>
    <mergeCell ref="Q24:T24"/>
    <mergeCell ref="U24:X24"/>
    <mergeCell ref="Y24:AB24"/>
    <mergeCell ref="AC24:AF24"/>
    <mergeCell ref="AG22:AJ22"/>
    <mergeCell ref="C23:L23"/>
  </mergeCells>
  <phoneticPr fontId="18"/>
  <pageMargins left="0.70866141732283472" right="0.35433070866141736" top="0.55118110236220474" bottom="0.55118110236220474" header="0.31496062992125984" footer="0.31496062992125984"/>
  <pageSetup paperSize="9" scale="79" orientation="portrait" r:id="rId1"/>
  <headerFooter>
    <oddFooter>&amp;C&amp;P</oddFooter>
  </headerFooter>
  <rowBreaks count="1" manualBreakCount="1">
    <brk id="18" max="3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8BFCD-D992-4128-9F70-5A3A9F0CB5A7}">
  <sheetPr>
    <tabColor rgb="FFFFFF00"/>
  </sheetPr>
  <dimension ref="A1:AO49"/>
  <sheetViews>
    <sheetView tabSelected="1" view="pageBreakPreview" zoomScale="85" zoomScaleNormal="100" zoomScaleSheetLayoutView="85" workbookViewId="0">
      <selection activeCell="X8" sqref="X8"/>
    </sheetView>
  </sheetViews>
  <sheetFormatPr defaultRowHeight="13.2" x14ac:dyDescent="0.2"/>
  <cols>
    <col min="1" max="2" width="3.6640625" customWidth="1"/>
    <col min="3" max="28" width="3.109375" customWidth="1"/>
    <col min="29" max="36" width="3.6640625" customWidth="1"/>
    <col min="37" max="37" width="0.88671875" customWidth="1"/>
    <col min="38" max="38" width="4.44140625" bestFit="1" customWidth="1"/>
    <col min="39" max="39" width="7" customWidth="1"/>
    <col min="40" max="40" width="5.44140625" bestFit="1" customWidth="1"/>
    <col min="41" max="41" width="5.88671875" bestFit="1" customWidth="1"/>
    <col min="42" max="42" width="4.44140625" bestFit="1" customWidth="1"/>
    <col min="43" max="43" width="14" bestFit="1" customWidth="1"/>
  </cols>
  <sheetData>
    <row r="1" spans="1:41" x14ac:dyDescent="0.2">
      <c r="A1" t="s">
        <v>229</v>
      </c>
      <c r="AK1" s="2"/>
    </row>
    <row r="2" spans="1:41" x14ac:dyDescent="0.2">
      <c r="AK2" s="2"/>
    </row>
    <row r="3" spans="1:41" x14ac:dyDescent="0.2">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row>
    <row r="4" spans="1:41" x14ac:dyDescent="0.2">
      <c r="B4" s="38" t="s">
        <v>1</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row>
    <row r="5" spans="1:41" s="11" customFormat="1" ht="51.6" customHeight="1" x14ac:dyDescent="0.2">
      <c r="B5" s="36"/>
      <c r="C5" s="87" t="s">
        <v>274</v>
      </c>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1" x14ac:dyDescent="0.2">
      <c r="B6" s="38" t="s">
        <v>3</v>
      </c>
      <c r="C6" s="36"/>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row>
    <row r="7" spans="1:41" s="11" customFormat="1" ht="31.2" customHeight="1" x14ac:dyDescent="0.2">
      <c r="B7" s="36"/>
      <c r="C7" s="87" t="s">
        <v>276</v>
      </c>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1" x14ac:dyDescent="0.2">
      <c r="C8" s="16"/>
      <c r="D8" s="16"/>
      <c r="E8" s="16"/>
      <c r="F8" s="16"/>
      <c r="G8" s="16"/>
      <c r="H8" s="16"/>
      <c r="I8" s="16"/>
      <c r="J8" s="16"/>
      <c r="K8" s="16"/>
      <c r="L8" s="16"/>
      <c r="M8" s="16"/>
      <c r="N8" s="16"/>
      <c r="O8" s="18"/>
      <c r="P8" s="18"/>
      <c r="Q8" s="18"/>
      <c r="R8" s="18"/>
      <c r="S8" s="18"/>
      <c r="T8" s="18"/>
      <c r="U8" s="16"/>
      <c r="V8" s="16"/>
      <c r="W8" s="18"/>
      <c r="X8" s="22"/>
      <c r="Y8" s="16"/>
      <c r="Z8" s="16"/>
      <c r="AA8" s="16"/>
      <c r="AB8" s="16"/>
      <c r="AC8" s="16"/>
      <c r="AD8" s="16"/>
      <c r="AE8" s="16"/>
      <c r="AF8" s="16"/>
      <c r="AG8" s="16"/>
      <c r="AH8" s="16"/>
      <c r="AI8" s="16"/>
      <c r="AJ8" s="24" t="s">
        <v>5</v>
      </c>
    </row>
    <row r="9" spans="1:41" ht="30" customHeight="1" thickBot="1" x14ac:dyDescent="0.25">
      <c r="C9" s="108"/>
      <c r="D9" s="109"/>
      <c r="E9" s="109"/>
      <c r="F9" s="109"/>
      <c r="G9" s="109"/>
      <c r="H9" s="109"/>
      <c r="I9" s="109"/>
      <c r="J9" s="109"/>
      <c r="K9" s="109"/>
      <c r="L9" s="110"/>
      <c r="M9" s="91" t="s">
        <v>68</v>
      </c>
      <c r="N9" s="61"/>
      <c r="O9" s="61"/>
      <c r="P9" s="62"/>
      <c r="Q9" s="60" t="s">
        <v>69</v>
      </c>
      <c r="R9" s="61"/>
      <c r="S9" s="61"/>
      <c r="T9" s="62"/>
      <c r="U9" s="60" t="s">
        <v>70</v>
      </c>
      <c r="V9" s="61"/>
      <c r="W9" s="61"/>
      <c r="X9" s="62"/>
      <c r="Y9" s="60" t="s">
        <v>71</v>
      </c>
      <c r="Z9" s="61"/>
      <c r="AA9" s="61"/>
      <c r="AB9" s="62"/>
      <c r="AC9" s="60" t="s">
        <v>72</v>
      </c>
      <c r="AD9" s="61"/>
      <c r="AE9" s="61"/>
      <c r="AF9" s="61"/>
      <c r="AG9" s="60" t="s">
        <v>77</v>
      </c>
      <c r="AH9" s="61"/>
      <c r="AI9" s="61"/>
      <c r="AJ9" s="62"/>
    </row>
    <row r="10" spans="1:41" ht="45" customHeight="1" thickTop="1" x14ac:dyDescent="0.2">
      <c r="C10" s="78" t="s">
        <v>238</v>
      </c>
      <c r="D10" s="79"/>
      <c r="E10" s="79"/>
      <c r="F10" s="79"/>
      <c r="G10" s="79"/>
      <c r="H10" s="79"/>
      <c r="I10" s="79"/>
      <c r="J10" s="79"/>
      <c r="K10" s="79"/>
      <c r="L10" s="80"/>
      <c r="M10" s="141">
        <v>29</v>
      </c>
      <c r="N10" s="139"/>
      <c r="O10" s="140">
        <f>M10/100</f>
        <v>0.28999999999999998</v>
      </c>
      <c r="P10" s="140"/>
      <c r="Q10" s="138">
        <v>31</v>
      </c>
      <c r="R10" s="139"/>
      <c r="S10" s="140">
        <f>Q10/100</f>
        <v>0.31</v>
      </c>
      <c r="T10" s="140"/>
      <c r="U10" s="138">
        <v>39</v>
      </c>
      <c r="V10" s="139"/>
      <c r="W10" s="140">
        <f>U10/100</f>
        <v>0.39</v>
      </c>
      <c r="X10" s="140"/>
      <c r="Y10" s="138">
        <v>48</v>
      </c>
      <c r="Z10" s="139"/>
      <c r="AA10" s="140">
        <f>Y10/100</f>
        <v>0.48</v>
      </c>
      <c r="AB10" s="140"/>
      <c r="AC10" s="138">
        <v>42</v>
      </c>
      <c r="AD10" s="139"/>
      <c r="AE10" s="140">
        <f>AC10/100</f>
        <v>0.42</v>
      </c>
      <c r="AF10" s="140"/>
      <c r="AG10" s="138">
        <f>M10+Q10+U10+Y10+AC10</f>
        <v>189</v>
      </c>
      <c r="AH10" s="139"/>
      <c r="AI10" s="140">
        <f>AG10/500</f>
        <v>0.378</v>
      </c>
      <c r="AJ10" s="140"/>
      <c r="AO10" s="3"/>
    </row>
    <row r="11" spans="1:41" ht="45" customHeight="1" x14ac:dyDescent="0.2">
      <c r="C11" s="78" t="s">
        <v>273</v>
      </c>
      <c r="D11" s="79"/>
      <c r="E11" s="79"/>
      <c r="F11" s="79"/>
      <c r="G11" s="79"/>
      <c r="H11" s="79"/>
      <c r="I11" s="79"/>
      <c r="J11" s="79"/>
      <c r="K11" s="79"/>
      <c r="L11" s="80"/>
      <c r="M11" s="138">
        <v>27</v>
      </c>
      <c r="N11" s="139"/>
      <c r="O11" s="140">
        <f>M11/100</f>
        <v>0.27</v>
      </c>
      <c r="P11" s="140"/>
      <c r="Q11" s="138">
        <v>36</v>
      </c>
      <c r="R11" s="139"/>
      <c r="S11" s="140">
        <f t="shared" ref="S11:S17" si="0">Q11/100</f>
        <v>0.36</v>
      </c>
      <c r="T11" s="140"/>
      <c r="U11" s="138">
        <v>36</v>
      </c>
      <c r="V11" s="139"/>
      <c r="W11" s="140">
        <f t="shared" ref="W11:W17" si="1">U11/100</f>
        <v>0.36</v>
      </c>
      <c r="X11" s="140"/>
      <c r="Y11" s="138">
        <v>38</v>
      </c>
      <c r="Z11" s="139"/>
      <c r="AA11" s="140">
        <f t="shared" ref="AA11:AA17" si="2">Y11/100</f>
        <v>0.38</v>
      </c>
      <c r="AB11" s="140"/>
      <c r="AC11" s="138">
        <v>31</v>
      </c>
      <c r="AD11" s="139"/>
      <c r="AE11" s="140">
        <f t="shared" ref="AE11:AE17" si="3">AC11/100</f>
        <v>0.31</v>
      </c>
      <c r="AF11" s="140"/>
      <c r="AG11" s="138">
        <f t="shared" ref="AG11" si="4">M11+Q11+U11+Y11+AC11</f>
        <v>168</v>
      </c>
      <c r="AH11" s="139"/>
      <c r="AI11" s="140">
        <f t="shared" ref="AI11:AI17" si="5">AG11/500</f>
        <v>0.33600000000000002</v>
      </c>
      <c r="AJ11" s="140"/>
      <c r="AO11" s="3"/>
    </row>
    <row r="12" spans="1:41" ht="42" customHeight="1" x14ac:dyDescent="0.2">
      <c r="C12" s="78" t="s">
        <v>262</v>
      </c>
      <c r="D12" s="79"/>
      <c r="E12" s="79"/>
      <c r="F12" s="79"/>
      <c r="G12" s="79"/>
      <c r="H12" s="79"/>
      <c r="I12" s="79"/>
      <c r="J12" s="79"/>
      <c r="K12" s="79"/>
      <c r="L12" s="80"/>
      <c r="M12" s="138">
        <v>19</v>
      </c>
      <c r="N12" s="139"/>
      <c r="O12" s="140">
        <f t="shared" ref="O12:O17" si="6">M12/100</f>
        <v>0.19</v>
      </c>
      <c r="P12" s="140"/>
      <c r="Q12" s="138">
        <v>27</v>
      </c>
      <c r="R12" s="139"/>
      <c r="S12" s="140">
        <f t="shared" si="0"/>
        <v>0.27</v>
      </c>
      <c r="T12" s="140"/>
      <c r="U12" s="138">
        <v>34</v>
      </c>
      <c r="V12" s="139"/>
      <c r="W12" s="140">
        <f t="shared" si="1"/>
        <v>0.34</v>
      </c>
      <c r="X12" s="140"/>
      <c r="Y12" s="138">
        <v>37</v>
      </c>
      <c r="Z12" s="139"/>
      <c r="AA12" s="140">
        <f t="shared" si="2"/>
        <v>0.37</v>
      </c>
      <c r="AB12" s="140"/>
      <c r="AC12" s="138">
        <v>34</v>
      </c>
      <c r="AD12" s="139"/>
      <c r="AE12" s="140">
        <f t="shared" si="3"/>
        <v>0.34</v>
      </c>
      <c r="AF12" s="140"/>
      <c r="AG12" s="138">
        <f>M12+Q12+U12+Y12+AC12</f>
        <v>151</v>
      </c>
      <c r="AH12" s="139"/>
      <c r="AI12" s="140">
        <f t="shared" si="5"/>
        <v>0.30199999999999999</v>
      </c>
      <c r="AJ12" s="140"/>
      <c r="AO12" s="3"/>
    </row>
    <row r="13" spans="1:41" ht="27.9" customHeight="1" x14ac:dyDescent="0.2">
      <c r="C13" s="78" t="s">
        <v>239</v>
      </c>
      <c r="D13" s="79"/>
      <c r="E13" s="79"/>
      <c r="F13" s="79"/>
      <c r="G13" s="79"/>
      <c r="H13" s="79"/>
      <c r="I13" s="79"/>
      <c r="J13" s="79"/>
      <c r="K13" s="79"/>
      <c r="L13" s="80"/>
      <c r="M13" s="141">
        <v>24</v>
      </c>
      <c r="N13" s="139"/>
      <c r="O13" s="140">
        <f t="shared" si="6"/>
        <v>0.24</v>
      </c>
      <c r="P13" s="140"/>
      <c r="Q13" s="138">
        <v>26</v>
      </c>
      <c r="R13" s="139"/>
      <c r="S13" s="140">
        <f t="shared" si="0"/>
        <v>0.26</v>
      </c>
      <c r="T13" s="140"/>
      <c r="U13" s="138">
        <v>21</v>
      </c>
      <c r="V13" s="139"/>
      <c r="W13" s="140">
        <f t="shared" si="1"/>
        <v>0.21</v>
      </c>
      <c r="X13" s="140"/>
      <c r="Y13" s="138">
        <v>27</v>
      </c>
      <c r="Z13" s="139"/>
      <c r="AA13" s="140">
        <f t="shared" si="2"/>
        <v>0.27</v>
      </c>
      <c r="AB13" s="140"/>
      <c r="AC13" s="138">
        <v>29</v>
      </c>
      <c r="AD13" s="139"/>
      <c r="AE13" s="140">
        <f t="shared" si="3"/>
        <v>0.28999999999999998</v>
      </c>
      <c r="AF13" s="140"/>
      <c r="AG13" s="138">
        <f>M13+Q13+U13+Y13+AC13</f>
        <v>127</v>
      </c>
      <c r="AH13" s="139"/>
      <c r="AI13" s="140">
        <f t="shared" si="5"/>
        <v>0.254</v>
      </c>
      <c r="AJ13" s="140"/>
      <c r="AO13" s="3"/>
    </row>
    <row r="14" spans="1:41" ht="38.4" customHeight="1" x14ac:dyDescent="0.2">
      <c r="C14" s="78" t="s">
        <v>275</v>
      </c>
      <c r="D14" s="79"/>
      <c r="E14" s="79"/>
      <c r="F14" s="79"/>
      <c r="G14" s="79"/>
      <c r="H14" s="79"/>
      <c r="I14" s="79"/>
      <c r="J14" s="79"/>
      <c r="K14" s="79"/>
      <c r="L14" s="80"/>
      <c r="M14" s="138">
        <v>30</v>
      </c>
      <c r="N14" s="139"/>
      <c r="O14" s="140">
        <f t="shared" si="6"/>
        <v>0.3</v>
      </c>
      <c r="P14" s="140"/>
      <c r="Q14" s="141">
        <v>20</v>
      </c>
      <c r="R14" s="139"/>
      <c r="S14" s="140">
        <f t="shared" si="0"/>
        <v>0.2</v>
      </c>
      <c r="T14" s="140"/>
      <c r="U14" s="138">
        <v>22</v>
      </c>
      <c r="V14" s="139"/>
      <c r="W14" s="140">
        <f t="shared" si="1"/>
        <v>0.22</v>
      </c>
      <c r="X14" s="140"/>
      <c r="Y14" s="138">
        <v>22</v>
      </c>
      <c r="Z14" s="139"/>
      <c r="AA14" s="140">
        <f t="shared" si="2"/>
        <v>0.22</v>
      </c>
      <c r="AB14" s="140"/>
      <c r="AC14" s="138">
        <v>24</v>
      </c>
      <c r="AD14" s="139"/>
      <c r="AE14" s="140">
        <f t="shared" si="3"/>
        <v>0.24</v>
      </c>
      <c r="AF14" s="140"/>
      <c r="AG14" s="138">
        <f>M14+Q14+U14+Y14+AC14</f>
        <v>118</v>
      </c>
      <c r="AH14" s="139"/>
      <c r="AI14" s="140">
        <f t="shared" si="5"/>
        <v>0.23599999999999999</v>
      </c>
      <c r="AJ14" s="140"/>
      <c r="AO14" s="3"/>
    </row>
    <row r="15" spans="1:41" ht="27.9" customHeight="1" x14ac:dyDescent="0.2">
      <c r="C15" s="78" t="s">
        <v>240</v>
      </c>
      <c r="D15" s="79"/>
      <c r="E15" s="79"/>
      <c r="F15" s="79"/>
      <c r="G15" s="79"/>
      <c r="H15" s="79"/>
      <c r="I15" s="79"/>
      <c r="J15" s="79"/>
      <c r="K15" s="79"/>
      <c r="L15" s="80"/>
      <c r="M15" s="138">
        <v>25</v>
      </c>
      <c r="N15" s="139"/>
      <c r="O15" s="140">
        <f t="shared" si="6"/>
        <v>0.25</v>
      </c>
      <c r="P15" s="140"/>
      <c r="Q15" s="138">
        <v>15</v>
      </c>
      <c r="R15" s="139"/>
      <c r="S15" s="140">
        <f t="shared" si="0"/>
        <v>0.15</v>
      </c>
      <c r="T15" s="140"/>
      <c r="U15" s="138">
        <v>18</v>
      </c>
      <c r="V15" s="139"/>
      <c r="W15" s="140">
        <f t="shared" si="1"/>
        <v>0.18</v>
      </c>
      <c r="X15" s="140"/>
      <c r="Y15" s="138">
        <v>23</v>
      </c>
      <c r="Z15" s="139"/>
      <c r="AA15" s="140">
        <f t="shared" si="2"/>
        <v>0.23</v>
      </c>
      <c r="AB15" s="140"/>
      <c r="AC15" s="138">
        <v>19</v>
      </c>
      <c r="AD15" s="139"/>
      <c r="AE15" s="140">
        <f t="shared" si="3"/>
        <v>0.19</v>
      </c>
      <c r="AF15" s="140"/>
      <c r="AG15" s="138">
        <f>M15+Q15+U15+Y15+AC15</f>
        <v>100</v>
      </c>
      <c r="AH15" s="139"/>
      <c r="AI15" s="140">
        <f t="shared" si="5"/>
        <v>0.2</v>
      </c>
      <c r="AJ15" s="140"/>
      <c r="AO15" s="3"/>
    </row>
    <row r="16" spans="1:41" ht="54.6" customHeight="1" x14ac:dyDescent="0.2">
      <c r="C16" s="78" t="s">
        <v>263</v>
      </c>
      <c r="D16" s="79"/>
      <c r="E16" s="79"/>
      <c r="F16" s="79"/>
      <c r="G16" s="79"/>
      <c r="H16" s="79"/>
      <c r="I16" s="79"/>
      <c r="J16" s="79"/>
      <c r="K16" s="79"/>
      <c r="L16" s="80"/>
      <c r="M16" s="138">
        <v>20</v>
      </c>
      <c r="N16" s="139"/>
      <c r="O16" s="140">
        <f t="shared" si="6"/>
        <v>0.2</v>
      </c>
      <c r="P16" s="140"/>
      <c r="Q16" s="138">
        <v>12</v>
      </c>
      <c r="R16" s="139"/>
      <c r="S16" s="140">
        <f t="shared" si="0"/>
        <v>0.12</v>
      </c>
      <c r="T16" s="140"/>
      <c r="U16" s="138">
        <v>10</v>
      </c>
      <c r="V16" s="139"/>
      <c r="W16" s="140">
        <f t="shared" si="1"/>
        <v>0.1</v>
      </c>
      <c r="X16" s="140"/>
      <c r="Y16" s="138">
        <v>14</v>
      </c>
      <c r="Z16" s="139"/>
      <c r="AA16" s="140">
        <f t="shared" si="2"/>
        <v>0.14000000000000001</v>
      </c>
      <c r="AB16" s="140"/>
      <c r="AC16" s="138">
        <v>16</v>
      </c>
      <c r="AD16" s="139"/>
      <c r="AE16" s="140">
        <f t="shared" si="3"/>
        <v>0.16</v>
      </c>
      <c r="AF16" s="140"/>
      <c r="AG16" s="138">
        <f t="shared" ref="AG16" si="7">M16+Q16+U16+Y16+AC16</f>
        <v>72</v>
      </c>
      <c r="AH16" s="139"/>
      <c r="AI16" s="140">
        <f t="shared" si="5"/>
        <v>0.14399999999999999</v>
      </c>
      <c r="AJ16" s="140"/>
      <c r="AO16" s="3"/>
    </row>
    <row r="17" spans="3:41" ht="27.9" customHeight="1" x14ac:dyDescent="0.2">
      <c r="C17" s="78" t="s">
        <v>236</v>
      </c>
      <c r="D17" s="79"/>
      <c r="E17" s="79"/>
      <c r="F17" s="79"/>
      <c r="G17" s="79"/>
      <c r="H17" s="79"/>
      <c r="I17" s="79"/>
      <c r="J17" s="79"/>
      <c r="K17" s="79"/>
      <c r="L17" s="80"/>
      <c r="M17" s="141">
        <v>29</v>
      </c>
      <c r="N17" s="139"/>
      <c r="O17" s="140">
        <f t="shared" si="6"/>
        <v>0.28999999999999998</v>
      </c>
      <c r="P17" s="140"/>
      <c r="Q17" s="138">
        <v>34</v>
      </c>
      <c r="R17" s="139"/>
      <c r="S17" s="140">
        <f t="shared" si="0"/>
        <v>0.34</v>
      </c>
      <c r="T17" s="140"/>
      <c r="U17" s="138">
        <v>36</v>
      </c>
      <c r="V17" s="139"/>
      <c r="W17" s="140">
        <f t="shared" si="1"/>
        <v>0.36</v>
      </c>
      <c r="X17" s="140"/>
      <c r="Y17" s="138">
        <v>23</v>
      </c>
      <c r="Z17" s="139"/>
      <c r="AA17" s="140">
        <f t="shared" si="2"/>
        <v>0.23</v>
      </c>
      <c r="AB17" s="140"/>
      <c r="AC17" s="138">
        <v>25</v>
      </c>
      <c r="AD17" s="139"/>
      <c r="AE17" s="140">
        <f t="shared" si="3"/>
        <v>0.25</v>
      </c>
      <c r="AF17" s="140"/>
      <c r="AG17" s="138">
        <f>M17+Q17+U17+Y17+AC17</f>
        <v>147</v>
      </c>
      <c r="AH17" s="139"/>
      <c r="AI17" s="140">
        <f t="shared" si="5"/>
        <v>0.29399999999999998</v>
      </c>
      <c r="AJ17" s="140"/>
      <c r="AO17" s="3"/>
    </row>
    <row r="18" spans="3:41" ht="25.2" customHeight="1" x14ac:dyDescent="0.2">
      <c r="C18" s="33"/>
      <c r="D18" s="33"/>
      <c r="E18" s="33"/>
      <c r="F18" s="33"/>
      <c r="G18" s="33"/>
      <c r="H18" s="33"/>
      <c r="I18" s="33"/>
      <c r="J18" s="33"/>
      <c r="K18" s="33"/>
      <c r="L18" s="33"/>
      <c r="M18" s="34"/>
      <c r="N18" s="34"/>
      <c r="O18" s="34"/>
      <c r="P18" s="34"/>
      <c r="Q18" s="34"/>
      <c r="R18" s="34"/>
      <c r="S18" s="34"/>
      <c r="T18" s="34"/>
      <c r="U18" s="34"/>
      <c r="V18" s="34"/>
      <c r="W18" s="34"/>
      <c r="X18" s="34"/>
      <c r="Y18" s="34"/>
      <c r="Z18" s="34"/>
      <c r="AA18" s="34"/>
      <c r="AB18" s="34"/>
      <c r="AC18" s="34"/>
      <c r="AD18" s="34"/>
      <c r="AE18" s="34"/>
      <c r="AF18" s="34"/>
      <c r="AG18" s="34"/>
      <c r="AH18" s="34"/>
      <c r="AI18" s="34"/>
      <c r="AJ18" s="34"/>
    </row>
    <row r="19" spans="3:41" x14ac:dyDescent="0.2">
      <c r="Q19" t="s">
        <v>6</v>
      </c>
    </row>
    <row r="20" spans="3:41" ht="27.75" customHeight="1" thickBot="1" x14ac:dyDescent="0.25">
      <c r="C20" s="43"/>
      <c r="D20" s="43"/>
      <c r="E20" s="43"/>
      <c r="F20" s="43"/>
      <c r="G20" s="43"/>
      <c r="H20" s="43"/>
      <c r="I20" s="43"/>
      <c r="J20" s="43"/>
      <c r="K20" s="43"/>
      <c r="L20" s="69"/>
      <c r="M20" s="91" t="s">
        <v>206</v>
      </c>
      <c r="N20" s="61"/>
      <c r="O20" s="61"/>
      <c r="P20" s="62"/>
      <c r="Q20" s="60" t="s">
        <v>207</v>
      </c>
      <c r="R20" s="61"/>
      <c r="S20" s="61"/>
      <c r="T20" s="62"/>
      <c r="U20" s="60" t="s">
        <v>208</v>
      </c>
      <c r="V20" s="61"/>
      <c r="W20" s="61"/>
      <c r="X20" s="62"/>
      <c r="Y20" s="60" t="s">
        <v>209</v>
      </c>
      <c r="Z20" s="61"/>
      <c r="AA20" s="61"/>
      <c r="AB20" s="62"/>
      <c r="AC20" s="60" t="s">
        <v>210</v>
      </c>
      <c r="AD20" s="61"/>
      <c r="AE20" s="61"/>
      <c r="AF20" s="61"/>
      <c r="AG20" s="60" t="s">
        <v>211</v>
      </c>
      <c r="AH20" s="61"/>
      <c r="AI20" s="61"/>
      <c r="AJ20" s="62"/>
    </row>
    <row r="21" spans="3:41" ht="27" customHeight="1" thickTop="1" x14ac:dyDescent="0.2">
      <c r="C21" s="78" t="s">
        <v>230</v>
      </c>
      <c r="D21" s="79"/>
      <c r="E21" s="79"/>
      <c r="F21" s="79"/>
      <c r="G21" s="79"/>
      <c r="H21" s="79"/>
      <c r="I21" s="79"/>
      <c r="J21" s="79"/>
      <c r="K21" s="79"/>
      <c r="L21" s="80"/>
      <c r="M21" s="95">
        <f t="shared" ref="M21:M28" si="8">O10</f>
        <v>0.28999999999999998</v>
      </c>
      <c r="N21" s="77"/>
      <c r="O21" s="77"/>
      <c r="P21" s="77"/>
      <c r="Q21" s="77">
        <f t="shared" ref="Q21:Q28" si="9">S10</f>
        <v>0.31</v>
      </c>
      <c r="R21" s="77"/>
      <c r="S21" s="77"/>
      <c r="T21" s="77"/>
      <c r="U21" s="77">
        <f t="shared" ref="U21:U28" si="10">W10</f>
        <v>0.39</v>
      </c>
      <c r="V21" s="77"/>
      <c r="W21" s="77"/>
      <c r="X21" s="77"/>
      <c r="Y21" s="77">
        <f t="shared" ref="Y21:Y28" si="11">AA10</f>
        <v>0.48</v>
      </c>
      <c r="Z21" s="77"/>
      <c r="AA21" s="77"/>
      <c r="AB21" s="77"/>
      <c r="AC21" s="77">
        <f t="shared" ref="AC21:AC28" si="12">AE10</f>
        <v>0.42</v>
      </c>
      <c r="AD21" s="77"/>
      <c r="AE21" s="77"/>
      <c r="AF21" s="77"/>
      <c r="AG21" s="77">
        <f t="shared" ref="AG21:AG28" si="13">AI10</f>
        <v>0.378</v>
      </c>
      <c r="AH21" s="77"/>
      <c r="AI21" s="77"/>
      <c r="AJ21" s="77"/>
    </row>
    <row r="22" spans="3:41" ht="27" customHeight="1" x14ac:dyDescent="0.2">
      <c r="C22" s="78" t="s">
        <v>273</v>
      </c>
      <c r="D22" s="79"/>
      <c r="E22" s="79"/>
      <c r="F22" s="79"/>
      <c r="G22" s="79"/>
      <c r="H22" s="79"/>
      <c r="I22" s="79"/>
      <c r="J22" s="79"/>
      <c r="K22" s="79"/>
      <c r="L22" s="80"/>
      <c r="M22" s="95">
        <f t="shared" si="8"/>
        <v>0.27</v>
      </c>
      <c r="N22" s="77"/>
      <c r="O22" s="77"/>
      <c r="P22" s="77"/>
      <c r="Q22" s="77">
        <f t="shared" si="9"/>
        <v>0.36</v>
      </c>
      <c r="R22" s="77"/>
      <c r="S22" s="77"/>
      <c r="T22" s="77"/>
      <c r="U22" s="77">
        <f t="shared" si="10"/>
        <v>0.36</v>
      </c>
      <c r="V22" s="77"/>
      <c r="W22" s="77"/>
      <c r="X22" s="77"/>
      <c r="Y22" s="77">
        <f t="shared" si="11"/>
        <v>0.38</v>
      </c>
      <c r="Z22" s="77"/>
      <c r="AA22" s="77"/>
      <c r="AB22" s="77"/>
      <c r="AC22" s="77">
        <f t="shared" si="12"/>
        <v>0.31</v>
      </c>
      <c r="AD22" s="77"/>
      <c r="AE22" s="77"/>
      <c r="AF22" s="77"/>
      <c r="AG22" s="77">
        <f t="shared" si="13"/>
        <v>0.33600000000000002</v>
      </c>
      <c r="AH22" s="77"/>
      <c r="AI22" s="77"/>
      <c r="AJ22" s="77"/>
    </row>
    <row r="23" spans="3:41" ht="27" customHeight="1" x14ac:dyDescent="0.2">
      <c r="C23" s="78" t="s">
        <v>231</v>
      </c>
      <c r="D23" s="79"/>
      <c r="E23" s="79"/>
      <c r="F23" s="79"/>
      <c r="G23" s="79"/>
      <c r="H23" s="79"/>
      <c r="I23" s="79"/>
      <c r="J23" s="79"/>
      <c r="K23" s="79"/>
      <c r="L23" s="80"/>
      <c r="M23" s="95">
        <f t="shared" si="8"/>
        <v>0.19</v>
      </c>
      <c r="N23" s="77"/>
      <c r="O23" s="77"/>
      <c r="P23" s="77"/>
      <c r="Q23" s="77">
        <f t="shared" si="9"/>
        <v>0.27</v>
      </c>
      <c r="R23" s="77"/>
      <c r="S23" s="77"/>
      <c r="T23" s="77"/>
      <c r="U23" s="77">
        <f t="shared" si="10"/>
        <v>0.34</v>
      </c>
      <c r="V23" s="77"/>
      <c r="W23" s="77"/>
      <c r="X23" s="77"/>
      <c r="Y23" s="77">
        <f t="shared" si="11"/>
        <v>0.37</v>
      </c>
      <c r="Z23" s="77"/>
      <c r="AA23" s="77"/>
      <c r="AB23" s="77"/>
      <c r="AC23" s="77">
        <f t="shared" si="12"/>
        <v>0.34</v>
      </c>
      <c r="AD23" s="77"/>
      <c r="AE23" s="77"/>
      <c r="AF23" s="77"/>
      <c r="AG23" s="77">
        <f t="shared" si="13"/>
        <v>0.30199999999999999</v>
      </c>
      <c r="AH23" s="77"/>
      <c r="AI23" s="77"/>
      <c r="AJ23" s="77"/>
    </row>
    <row r="24" spans="3:41" ht="27" customHeight="1" x14ac:dyDescent="0.2">
      <c r="C24" s="78" t="s">
        <v>232</v>
      </c>
      <c r="D24" s="79"/>
      <c r="E24" s="79"/>
      <c r="F24" s="79"/>
      <c r="G24" s="79"/>
      <c r="H24" s="79"/>
      <c r="I24" s="79"/>
      <c r="J24" s="79"/>
      <c r="K24" s="79"/>
      <c r="L24" s="80"/>
      <c r="M24" s="95">
        <f t="shared" si="8"/>
        <v>0.24</v>
      </c>
      <c r="N24" s="77"/>
      <c r="O24" s="77"/>
      <c r="P24" s="77"/>
      <c r="Q24" s="77">
        <f t="shared" si="9"/>
        <v>0.26</v>
      </c>
      <c r="R24" s="77"/>
      <c r="S24" s="77"/>
      <c r="T24" s="77"/>
      <c r="U24" s="77">
        <f t="shared" si="10"/>
        <v>0.21</v>
      </c>
      <c r="V24" s="77"/>
      <c r="W24" s="77"/>
      <c r="X24" s="77"/>
      <c r="Y24" s="77">
        <f t="shared" si="11"/>
        <v>0.27</v>
      </c>
      <c r="Z24" s="77"/>
      <c r="AA24" s="77"/>
      <c r="AB24" s="77"/>
      <c r="AC24" s="77">
        <f t="shared" si="12"/>
        <v>0.28999999999999998</v>
      </c>
      <c r="AD24" s="77"/>
      <c r="AE24" s="77"/>
      <c r="AF24" s="77"/>
      <c r="AG24" s="77">
        <f t="shared" si="13"/>
        <v>0.254</v>
      </c>
      <c r="AH24" s="77"/>
      <c r="AI24" s="77"/>
      <c r="AJ24" s="77"/>
    </row>
    <row r="25" spans="3:41" ht="27" customHeight="1" x14ac:dyDescent="0.2">
      <c r="C25" s="78" t="s">
        <v>233</v>
      </c>
      <c r="D25" s="79"/>
      <c r="E25" s="79"/>
      <c r="F25" s="79"/>
      <c r="G25" s="79"/>
      <c r="H25" s="79"/>
      <c r="I25" s="79"/>
      <c r="J25" s="79"/>
      <c r="K25" s="79"/>
      <c r="L25" s="80"/>
      <c r="M25" s="95">
        <f t="shared" si="8"/>
        <v>0.3</v>
      </c>
      <c r="N25" s="77"/>
      <c r="O25" s="77"/>
      <c r="P25" s="77"/>
      <c r="Q25" s="77">
        <f t="shared" si="9"/>
        <v>0.2</v>
      </c>
      <c r="R25" s="77"/>
      <c r="S25" s="77"/>
      <c r="T25" s="77"/>
      <c r="U25" s="77">
        <f t="shared" si="10"/>
        <v>0.22</v>
      </c>
      <c r="V25" s="77"/>
      <c r="W25" s="77"/>
      <c r="X25" s="77"/>
      <c r="Y25" s="77">
        <f t="shared" si="11"/>
        <v>0.22</v>
      </c>
      <c r="Z25" s="77"/>
      <c r="AA25" s="77"/>
      <c r="AB25" s="77"/>
      <c r="AC25" s="77">
        <f t="shared" si="12"/>
        <v>0.24</v>
      </c>
      <c r="AD25" s="77"/>
      <c r="AE25" s="77"/>
      <c r="AF25" s="77"/>
      <c r="AG25" s="77">
        <f t="shared" si="13"/>
        <v>0.23599999999999999</v>
      </c>
      <c r="AH25" s="77"/>
      <c r="AI25" s="77"/>
      <c r="AJ25" s="77"/>
    </row>
    <row r="26" spans="3:41" ht="27" customHeight="1" x14ac:dyDescent="0.2">
      <c r="C26" s="78" t="s">
        <v>234</v>
      </c>
      <c r="D26" s="79"/>
      <c r="E26" s="79"/>
      <c r="F26" s="79"/>
      <c r="G26" s="79"/>
      <c r="H26" s="79"/>
      <c r="I26" s="79"/>
      <c r="J26" s="79"/>
      <c r="K26" s="79"/>
      <c r="L26" s="80"/>
      <c r="M26" s="95">
        <f t="shared" si="8"/>
        <v>0.25</v>
      </c>
      <c r="N26" s="77"/>
      <c r="O26" s="77"/>
      <c r="P26" s="77"/>
      <c r="Q26" s="77">
        <f t="shared" si="9"/>
        <v>0.15</v>
      </c>
      <c r="R26" s="77"/>
      <c r="S26" s="77"/>
      <c r="T26" s="77"/>
      <c r="U26" s="77">
        <f t="shared" si="10"/>
        <v>0.18</v>
      </c>
      <c r="V26" s="77"/>
      <c r="W26" s="77"/>
      <c r="X26" s="77"/>
      <c r="Y26" s="77">
        <f t="shared" si="11"/>
        <v>0.23</v>
      </c>
      <c r="Z26" s="77"/>
      <c r="AA26" s="77"/>
      <c r="AB26" s="77"/>
      <c r="AC26" s="77">
        <f t="shared" si="12"/>
        <v>0.19</v>
      </c>
      <c r="AD26" s="77"/>
      <c r="AE26" s="77"/>
      <c r="AF26" s="77"/>
      <c r="AG26" s="77">
        <f t="shared" si="13"/>
        <v>0.2</v>
      </c>
      <c r="AH26" s="77"/>
      <c r="AI26" s="77"/>
      <c r="AJ26" s="77"/>
    </row>
    <row r="27" spans="3:41" ht="49.2" customHeight="1" x14ac:dyDescent="0.2">
      <c r="C27" s="78" t="s">
        <v>235</v>
      </c>
      <c r="D27" s="79"/>
      <c r="E27" s="79"/>
      <c r="F27" s="79"/>
      <c r="G27" s="79"/>
      <c r="H27" s="79"/>
      <c r="I27" s="79"/>
      <c r="J27" s="79"/>
      <c r="K27" s="79"/>
      <c r="L27" s="80"/>
      <c r="M27" s="95">
        <f t="shared" si="8"/>
        <v>0.2</v>
      </c>
      <c r="N27" s="77"/>
      <c r="O27" s="77"/>
      <c r="P27" s="77"/>
      <c r="Q27" s="77">
        <f t="shared" si="9"/>
        <v>0.12</v>
      </c>
      <c r="R27" s="77"/>
      <c r="S27" s="77"/>
      <c r="T27" s="77"/>
      <c r="U27" s="77">
        <f t="shared" si="10"/>
        <v>0.1</v>
      </c>
      <c r="V27" s="77"/>
      <c r="W27" s="77"/>
      <c r="X27" s="77"/>
      <c r="Y27" s="77">
        <f t="shared" si="11"/>
        <v>0.14000000000000001</v>
      </c>
      <c r="Z27" s="77"/>
      <c r="AA27" s="77"/>
      <c r="AB27" s="77"/>
      <c r="AC27" s="77">
        <f t="shared" si="12"/>
        <v>0.16</v>
      </c>
      <c r="AD27" s="77"/>
      <c r="AE27" s="77"/>
      <c r="AF27" s="77"/>
      <c r="AG27" s="77">
        <f t="shared" si="13"/>
        <v>0.14399999999999999</v>
      </c>
      <c r="AH27" s="77"/>
      <c r="AI27" s="77"/>
      <c r="AJ27" s="77"/>
    </row>
    <row r="28" spans="3:41" ht="27" customHeight="1" x14ac:dyDescent="0.2">
      <c r="C28" s="78" t="s">
        <v>236</v>
      </c>
      <c r="D28" s="79"/>
      <c r="E28" s="79"/>
      <c r="F28" s="79"/>
      <c r="G28" s="79"/>
      <c r="H28" s="79"/>
      <c r="I28" s="79"/>
      <c r="J28" s="79"/>
      <c r="K28" s="79"/>
      <c r="L28" s="80"/>
      <c r="M28" s="95">
        <f t="shared" si="8"/>
        <v>0.28999999999999998</v>
      </c>
      <c r="N28" s="77"/>
      <c r="O28" s="77"/>
      <c r="P28" s="77"/>
      <c r="Q28" s="77">
        <f t="shared" si="9"/>
        <v>0.34</v>
      </c>
      <c r="R28" s="77"/>
      <c r="S28" s="77"/>
      <c r="T28" s="77"/>
      <c r="U28" s="77">
        <f t="shared" si="10"/>
        <v>0.36</v>
      </c>
      <c r="V28" s="77"/>
      <c r="W28" s="77"/>
      <c r="X28" s="77"/>
      <c r="Y28" s="77">
        <f t="shared" si="11"/>
        <v>0.23</v>
      </c>
      <c r="Z28" s="77"/>
      <c r="AA28" s="77"/>
      <c r="AB28" s="77"/>
      <c r="AC28" s="77">
        <f t="shared" si="12"/>
        <v>0.25</v>
      </c>
      <c r="AD28" s="77"/>
      <c r="AE28" s="77"/>
      <c r="AF28" s="77"/>
      <c r="AG28" s="77">
        <f t="shared" si="13"/>
        <v>0.29399999999999998</v>
      </c>
      <c r="AH28" s="77"/>
      <c r="AI28" s="77"/>
      <c r="AJ28" s="77"/>
    </row>
    <row r="29" spans="3:41" ht="27.75" customHeight="1" x14ac:dyDescent="0.2"/>
    <row r="30" spans="3:41" ht="27.75" customHeight="1" x14ac:dyDescent="0.2"/>
    <row r="31" spans="3:41" ht="27.75" customHeight="1" x14ac:dyDescent="0.2"/>
    <row r="32" spans="3:41" ht="27.75" customHeight="1" x14ac:dyDescent="0.2"/>
    <row r="33" spans="3:32" ht="27.75" customHeight="1" x14ac:dyDescent="0.2"/>
    <row r="34" spans="3:32" ht="27.75" customHeight="1" x14ac:dyDescent="0.2"/>
    <row r="35" spans="3:32" ht="27.75" customHeight="1" x14ac:dyDescent="0.2"/>
    <row r="36" spans="3:32" ht="27.75" customHeight="1" x14ac:dyDescent="0.2"/>
    <row r="37" spans="3:32" ht="27.75" customHeight="1" x14ac:dyDescent="0.2"/>
    <row r="38" spans="3:32" ht="27.75" customHeight="1" x14ac:dyDescent="0.2"/>
    <row r="39" spans="3:32" ht="27" customHeight="1" x14ac:dyDescent="0.2"/>
    <row r="40" spans="3:32" ht="27" customHeight="1" x14ac:dyDescent="0.2"/>
    <row r="41" spans="3:32" ht="27" customHeight="1" x14ac:dyDescent="0.2"/>
    <row r="42" spans="3:32" ht="27.75" customHeight="1" x14ac:dyDescent="0.2"/>
    <row r="43" spans="3:32" ht="25.5" customHeight="1" x14ac:dyDescent="0.2">
      <c r="C43" s="32"/>
      <c r="D43" s="32"/>
      <c r="E43" s="32"/>
      <c r="F43" s="32"/>
      <c r="G43" s="32"/>
      <c r="H43" s="32"/>
      <c r="I43" s="32"/>
      <c r="J43" s="32"/>
      <c r="K43" s="32"/>
      <c r="L43" s="32"/>
      <c r="M43" s="5"/>
      <c r="N43" s="5"/>
      <c r="O43" s="5"/>
      <c r="P43" s="5"/>
      <c r="Q43" s="5"/>
      <c r="R43" s="5"/>
      <c r="S43" s="5"/>
      <c r="T43" s="5"/>
      <c r="U43" s="5"/>
      <c r="V43" s="5"/>
      <c r="W43" s="5"/>
      <c r="X43" s="5"/>
      <c r="Y43" s="5"/>
      <c r="Z43" s="5"/>
      <c r="AA43" s="5"/>
      <c r="AB43" s="5"/>
      <c r="AC43" s="5"/>
      <c r="AD43" s="5"/>
      <c r="AE43" s="5"/>
      <c r="AF43" s="5"/>
    </row>
    <row r="44" spans="3:32" ht="25.5" customHeight="1" x14ac:dyDescent="0.2">
      <c r="C44" s="32"/>
      <c r="D44" s="32"/>
      <c r="E44" s="32"/>
      <c r="F44" s="32"/>
      <c r="G44" s="32"/>
      <c r="H44" s="32"/>
      <c r="I44" s="32"/>
      <c r="J44" s="32"/>
      <c r="K44" s="32"/>
      <c r="L44" s="32"/>
      <c r="M44" s="5"/>
      <c r="N44" s="5"/>
      <c r="O44" s="5"/>
      <c r="P44" s="5"/>
      <c r="Q44" s="5"/>
      <c r="R44" s="5"/>
      <c r="S44" s="5"/>
      <c r="T44" s="5"/>
      <c r="U44" s="5"/>
      <c r="V44" s="5"/>
      <c r="W44" s="5"/>
      <c r="X44" s="5"/>
      <c r="Y44" s="5"/>
      <c r="Z44" s="5"/>
      <c r="AA44" s="5"/>
      <c r="AB44" s="5"/>
      <c r="AC44" s="5"/>
      <c r="AD44" s="5"/>
      <c r="AE44" s="5"/>
      <c r="AF44" s="5"/>
    </row>
    <row r="45" spans="3:32" ht="25.5" customHeight="1" x14ac:dyDescent="0.2">
      <c r="C45" s="32"/>
      <c r="D45" s="32"/>
      <c r="E45" s="32"/>
      <c r="F45" s="32"/>
      <c r="G45" s="32"/>
      <c r="H45" s="32"/>
      <c r="I45" s="32"/>
      <c r="J45" s="32"/>
      <c r="K45" s="32"/>
      <c r="L45" s="32"/>
      <c r="M45" s="5"/>
      <c r="N45" s="5"/>
      <c r="O45" s="5"/>
      <c r="P45" s="5"/>
      <c r="Q45" s="5"/>
      <c r="R45" s="5"/>
      <c r="S45" s="5"/>
      <c r="T45" s="5"/>
      <c r="U45" s="5"/>
      <c r="V45" s="5"/>
      <c r="W45" s="5"/>
      <c r="X45" s="5"/>
      <c r="Y45" s="5"/>
      <c r="Z45" s="5"/>
      <c r="AA45" s="5"/>
      <c r="AB45" s="5"/>
      <c r="AC45" s="5"/>
      <c r="AD45" s="5"/>
      <c r="AE45" s="5"/>
      <c r="AF45" s="5"/>
    </row>
    <row r="46" spans="3:32" ht="25.5" customHeight="1" x14ac:dyDescent="0.2">
      <c r="C46" s="32"/>
      <c r="D46" s="32"/>
      <c r="E46" s="32"/>
      <c r="F46" s="32"/>
      <c r="G46" s="32"/>
      <c r="H46" s="32"/>
      <c r="I46" s="32"/>
      <c r="J46" s="32"/>
      <c r="K46" s="32"/>
      <c r="L46" s="32"/>
      <c r="M46" s="5"/>
      <c r="N46" s="5"/>
      <c r="O46" s="5"/>
      <c r="P46" s="5"/>
      <c r="Q46" s="5"/>
      <c r="R46" s="5"/>
      <c r="S46" s="5"/>
      <c r="T46" s="5"/>
      <c r="U46" s="5"/>
      <c r="V46" s="5"/>
      <c r="W46" s="5"/>
      <c r="X46" s="5"/>
      <c r="Y46" s="5"/>
      <c r="Z46" s="5"/>
      <c r="AA46" s="5"/>
      <c r="AB46" s="5"/>
      <c r="AC46" s="5"/>
      <c r="AD46" s="5"/>
      <c r="AE46" s="5"/>
      <c r="AF46" s="5"/>
    </row>
    <row r="47" spans="3:32" ht="25.5" customHeight="1" x14ac:dyDescent="0.2">
      <c r="C47" s="32"/>
      <c r="D47" s="32"/>
      <c r="E47" s="32"/>
      <c r="F47" s="32"/>
      <c r="G47" s="32"/>
      <c r="H47" s="32"/>
      <c r="I47" s="32"/>
      <c r="J47" s="32"/>
      <c r="K47" s="32"/>
      <c r="L47" s="32"/>
      <c r="M47" s="5"/>
      <c r="N47" s="5"/>
      <c r="O47" s="5"/>
      <c r="P47" s="5"/>
      <c r="Q47" s="5"/>
      <c r="R47" s="5"/>
      <c r="S47" s="5"/>
      <c r="T47" s="5"/>
      <c r="U47" s="5"/>
      <c r="V47" s="5"/>
      <c r="W47" s="5"/>
      <c r="X47" s="5"/>
      <c r="Y47" s="5"/>
      <c r="Z47" s="5"/>
      <c r="AA47" s="5"/>
      <c r="AB47" s="5"/>
      <c r="AC47" s="5"/>
      <c r="AD47" s="5"/>
      <c r="AE47" s="5"/>
      <c r="AF47" s="5"/>
    </row>
    <row r="48" spans="3:32" ht="25.5" customHeight="1" x14ac:dyDescent="0.2">
      <c r="C48" s="32"/>
      <c r="D48" s="32"/>
      <c r="E48" s="32"/>
      <c r="F48" s="32"/>
      <c r="G48" s="32"/>
      <c r="H48" s="32"/>
      <c r="I48" s="32"/>
      <c r="J48" s="32"/>
      <c r="K48" s="32"/>
      <c r="L48" s="32"/>
      <c r="M48" s="5"/>
      <c r="N48" s="5"/>
      <c r="O48" s="5"/>
      <c r="P48" s="5"/>
      <c r="Q48" s="5"/>
      <c r="R48" s="5"/>
      <c r="S48" s="5"/>
      <c r="T48" s="5"/>
      <c r="U48" s="5"/>
      <c r="V48" s="5"/>
      <c r="W48" s="5"/>
      <c r="X48" s="5"/>
      <c r="Y48" s="5"/>
      <c r="Z48" s="5"/>
      <c r="AA48" s="5"/>
      <c r="AB48" s="5"/>
      <c r="AC48" s="5"/>
      <c r="AD48" s="5"/>
      <c r="AE48" s="5"/>
      <c r="AF48" s="5"/>
    </row>
    <row r="49" spans="3:32" ht="25.5" customHeight="1" x14ac:dyDescent="0.2">
      <c r="C49" s="32"/>
      <c r="D49" s="32"/>
      <c r="E49" s="32"/>
      <c r="F49" s="32"/>
      <c r="G49" s="32"/>
      <c r="H49" s="32"/>
      <c r="I49" s="32"/>
      <c r="J49" s="32"/>
      <c r="K49" s="32"/>
      <c r="L49" s="32"/>
      <c r="M49" s="5"/>
      <c r="N49" s="5"/>
      <c r="O49" s="5"/>
      <c r="P49" s="5"/>
      <c r="Q49" s="5"/>
      <c r="R49" s="5"/>
      <c r="S49" s="5"/>
      <c r="T49" s="5"/>
      <c r="U49" s="5"/>
      <c r="V49" s="5"/>
      <c r="W49" s="5"/>
      <c r="X49" s="5"/>
      <c r="Y49" s="5"/>
      <c r="Z49" s="5"/>
      <c r="AA49" s="5"/>
      <c r="AB49" s="5"/>
      <c r="AC49" s="5"/>
      <c r="AD49" s="5"/>
      <c r="AE49" s="5"/>
      <c r="AF49" s="5"/>
    </row>
  </sheetData>
  <mergeCells count="176">
    <mergeCell ref="C7:AJ7"/>
    <mergeCell ref="U10:V10"/>
    <mergeCell ref="U11:V11"/>
    <mergeCell ref="W11:X11"/>
    <mergeCell ref="Y11:Z11"/>
    <mergeCell ref="AA11:AB11"/>
    <mergeCell ref="C5:AJ5"/>
    <mergeCell ref="C9:L9"/>
    <mergeCell ref="M9:P9"/>
    <mergeCell ref="Q9:T9"/>
    <mergeCell ref="U9:X9"/>
    <mergeCell ref="Y9:AB9"/>
    <mergeCell ref="AC9:AF9"/>
    <mergeCell ref="AG9:AJ9"/>
    <mergeCell ref="AI10:AJ10"/>
    <mergeCell ref="W10:X10"/>
    <mergeCell ref="Y10:Z10"/>
    <mergeCell ref="AA10:AB10"/>
    <mergeCell ref="AC10:AD10"/>
    <mergeCell ref="AE10:AF10"/>
    <mergeCell ref="AG10:AH10"/>
    <mergeCell ref="C10:L10"/>
    <mergeCell ref="M10:N10"/>
    <mergeCell ref="O10:P10"/>
    <mergeCell ref="Q10:R10"/>
    <mergeCell ref="S10:T10"/>
    <mergeCell ref="Y13:Z13"/>
    <mergeCell ref="AA13:AB13"/>
    <mergeCell ref="AC11:AD11"/>
    <mergeCell ref="AE11:AF11"/>
    <mergeCell ref="AG11:AH11"/>
    <mergeCell ref="AI11:AJ11"/>
    <mergeCell ref="C12:L12"/>
    <mergeCell ref="M12:N12"/>
    <mergeCell ref="O12:P12"/>
    <mergeCell ref="Q12:R12"/>
    <mergeCell ref="S12:T12"/>
    <mergeCell ref="U12:V12"/>
    <mergeCell ref="AI12:AJ12"/>
    <mergeCell ref="W12:X12"/>
    <mergeCell ref="Y12:Z12"/>
    <mergeCell ref="AA12:AB12"/>
    <mergeCell ref="AC12:AD12"/>
    <mergeCell ref="AE12:AF12"/>
    <mergeCell ref="AG12:AH12"/>
    <mergeCell ref="C11:L11"/>
    <mergeCell ref="M11:N11"/>
    <mergeCell ref="O11:P11"/>
    <mergeCell ref="Q11:R11"/>
    <mergeCell ref="S11:T11"/>
    <mergeCell ref="AC13:AD13"/>
    <mergeCell ref="AE13:AF13"/>
    <mergeCell ref="AG13:AH13"/>
    <mergeCell ref="AI13:AJ13"/>
    <mergeCell ref="C14:L14"/>
    <mergeCell ref="M14:N14"/>
    <mergeCell ref="O14:P14"/>
    <mergeCell ref="Q14:R14"/>
    <mergeCell ref="S14:T14"/>
    <mergeCell ref="U14:V14"/>
    <mergeCell ref="AI14:AJ14"/>
    <mergeCell ref="W14:X14"/>
    <mergeCell ref="Y14:Z14"/>
    <mergeCell ref="AA14:AB14"/>
    <mergeCell ref="AC14:AD14"/>
    <mergeCell ref="AE14:AF14"/>
    <mergeCell ref="AG14:AH14"/>
    <mergeCell ref="C13:L13"/>
    <mergeCell ref="M13:N13"/>
    <mergeCell ref="O13:P13"/>
    <mergeCell ref="Q13:R13"/>
    <mergeCell ref="S13:T13"/>
    <mergeCell ref="U13:V13"/>
    <mergeCell ref="W13:X13"/>
    <mergeCell ref="AC15:AD15"/>
    <mergeCell ref="AE15:AF15"/>
    <mergeCell ref="AG15:AH15"/>
    <mergeCell ref="AI15:AJ15"/>
    <mergeCell ref="C16:L16"/>
    <mergeCell ref="M16:N16"/>
    <mergeCell ref="O16:P16"/>
    <mergeCell ref="Q16:R16"/>
    <mergeCell ref="S16:T16"/>
    <mergeCell ref="U16:V16"/>
    <mergeCell ref="C15:L15"/>
    <mergeCell ref="M15:N15"/>
    <mergeCell ref="O15:P15"/>
    <mergeCell ref="Q15:R15"/>
    <mergeCell ref="S15:T15"/>
    <mergeCell ref="U15:V15"/>
    <mergeCell ref="W15:X15"/>
    <mergeCell ref="Y15:Z15"/>
    <mergeCell ref="AA15:AB15"/>
    <mergeCell ref="AC17:AD17"/>
    <mergeCell ref="AE17:AF17"/>
    <mergeCell ref="AG17:AH17"/>
    <mergeCell ref="AI17:AJ17"/>
    <mergeCell ref="AI16:AJ16"/>
    <mergeCell ref="C17:L17"/>
    <mergeCell ref="M17:N17"/>
    <mergeCell ref="O17:P17"/>
    <mergeCell ref="Q17:R17"/>
    <mergeCell ref="S17:T17"/>
    <mergeCell ref="U17:V17"/>
    <mergeCell ref="W17:X17"/>
    <mergeCell ref="Y17:Z17"/>
    <mergeCell ref="AA17:AB17"/>
    <mergeCell ref="W16:X16"/>
    <mergeCell ref="Y16:Z16"/>
    <mergeCell ref="AA16:AB16"/>
    <mergeCell ref="AC16:AD16"/>
    <mergeCell ref="AE16:AF16"/>
    <mergeCell ref="AG16:AH16"/>
    <mergeCell ref="AG20:AJ20"/>
    <mergeCell ref="C21:L21"/>
    <mergeCell ref="M21:P21"/>
    <mergeCell ref="Q21:T21"/>
    <mergeCell ref="U21:X21"/>
    <mergeCell ref="Y21:AB21"/>
    <mergeCell ref="AC21:AF21"/>
    <mergeCell ref="AG21:AJ21"/>
    <mergeCell ref="C20:L20"/>
    <mergeCell ref="M20:P20"/>
    <mergeCell ref="Q20:T20"/>
    <mergeCell ref="U20:X20"/>
    <mergeCell ref="Y20:AB20"/>
    <mergeCell ref="AC20:AF20"/>
    <mergeCell ref="AG22:AJ22"/>
    <mergeCell ref="C23:L23"/>
    <mergeCell ref="M23:P23"/>
    <mergeCell ref="Q23:T23"/>
    <mergeCell ref="U23:X23"/>
    <mergeCell ref="Y23:AB23"/>
    <mergeCell ref="AC23:AF23"/>
    <mergeCell ref="AG23:AJ23"/>
    <mergeCell ref="C22:L22"/>
    <mergeCell ref="M22:P22"/>
    <mergeCell ref="Q22:T22"/>
    <mergeCell ref="U22:X22"/>
    <mergeCell ref="Y22:AB22"/>
    <mergeCell ref="AC22:AF22"/>
    <mergeCell ref="AG24:AJ24"/>
    <mergeCell ref="C25:L25"/>
    <mergeCell ref="M25:P25"/>
    <mergeCell ref="Q25:T25"/>
    <mergeCell ref="U25:X25"/>
    <mergeCell ref="Y25:AB25"/>
    <mergeCell ref="AC25:AF25"/>
    <mergeCell ref="AG25:AJ25"/>
    <mergeCell ref="C24:L24"/>
    <mergeCell ref="M24:P24"/>
    <mergeCell ref="Q24:T24"/>
    <mergeCell ref="U24:X24"/>
    <mergeCell ref="Y24:AB24"/>
    <mergeCell ref="AC24:AF24"/>
    <mergeCell ref="AG28:AJ28"/>
    <mergeCell ref="C28:L28"/>
    <mergeCell ref="M28:P28"/>
    <mergeCell ref="Q28:T28"/>
    <mergeCell ref="U28:X28"/>
    <mergeCell ref="Y28:AB28"/>
    <mergeCell ref="AC28:AF28"/>
    <mergeCell ref="AG26:AJ26"/>
    <mergeCell ref="C27:L27"/>
    <mergeCell ref="M27:P27"/>
    <mergeCell ref="Q27:T27"/>
    <mergeCell ref="U27:X27"/>
    <mergeCell ref="Y27:AB27"/>
    <mergeCell ref="AC27:AF27"/>
    <mergeCell ref="AG27:AJ27"/>
    <mergeCell ref="C26:L26"/>
    <mergeCell ref="M26:P26"/>
    <mergeCell ref="Q26:T26"/>
    <mergeCell ref="U26:X26"/>
    <mergeCell ref="Y26:AB26"/>
    <mergeCell ref="AC26:AF26"/>
  </mergeCells>
  <phoneticPr fontId="18"/>
  <pageMargins left="0.70866141732283472" right="0.35433070866141736" top="0.55118110236220474" bottom="0.55118110236220474" header="0.31496062992125984" footer="0.31496062992125984"/>
  <pageSetup paperSize="9" scale="79" orientation="portrait" r:id="rId1"/>
  <headerFooter>
    <oddFooter>&amp;C&amp;P</oddFooter>
  </headerFooter>
  <rowBreaks count="1" manualBreakCount="1">
    <brk id="18" max="36"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71A3B-D4D5-4836-89B9-00DB0D6B028B}">
  <sheetPr>
    <tabColor rgb="FFFFFF00"/>
  </sheetPr>
  <dimension ref="A1:AO54"/>
  <sheetViews>
    <sheetView tabSelected="1" view="pageBreakPreview" zoomScale="70" zoomScaleNormal="100" zoomScaleSheetLayoutView="70" workbookViewId="0">
      <selection activeCell="X8" sqref="X8"/>
    </sheetView>
  </sheetViews>
  <sheetFormatPr defaultRowHeight="13.2" x14ac:dyDescent="0.2"/>
  <cols>
    <col min="1" max="2" width="3.6640625" customWidth="1"/>
    <col min="3" max="28" width="3.109375" customWidth="1"/>
    <col min="29" max="36" width="3.6640625" customWidth="1"/>
    <col min="37" max="37" width="0.88671875" customWidth="1"/>
    <col min="38" max="38" width="4.44140625" bestFit="1" customWidth="1"/>
    <col min="39" max="39" width="7" customWidth="1"/>
    <col min="40" max="40" width="5.44140625" bestFit="1" customWidth="1"/>
    <col min="41" max="41" width="5.88671875" bestFit="1" customWidth="1"/>
    <col min="42" max="42" width="4.44140625" bestFit="1" customWidth="1"/>
    <col min="43" max="43" width="14" bestFit="1" customWidth="1"/>
  </cols>
  <sheetData>
    <row r="1" spans="1:41" x14ac:dyDescent="0.2">
      <c r="A1" t="s">
        <v>241</v>
      </c>
      <c r="AK1" s="2"/>
    </row>
    <row r="2" spans="1:41" x14ac:dyDescent="0.2">
      <c r="B2" t="s">
        <v>242</v>
      </c>
      <c r="AK2" s="2"/>
    </row>
    <row r="4" spans="1:41" x14ac:dyDescent="0.2">
      <c r="B4" s="38" t="s">
        <v>1</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row>
    <row r="5" spans="1:41" s="11" customFormat="1" ht="27.75" customHeight="1" x14ac:dyDescent="0.2">
      <c r="B5" s="36"/>
      <c r="C5" s="87" t="s">
        <v>281</v>
      </c>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1" x14ac:dyDescent="0.2">
      <c r="B6" s="38" t="s">
        <v>3</v>
      </c>
      <c r="C6" s="36"/>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row>
    <row r="7" spans="1:41" s="11" customFormat="1" ht="31.2" customHeight="1" x14ac:dyDescent="0.2">
      <c r="B7" s="36"/>
      <c r="C7" s="87" t="s">
        <v>283</v>
      </c>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9" spans="1:41" x14ac:dyDescent="0.2">
      <c r="C9" s="16"/>
      <c r="D9" s="16"/>
      <c r="E9" s="16"/>
      <c r="F9" s="16"/>
      <c r="G9" s="16"/>
      <c r="H9" s="16"/>
      <c r="I9" s="16"/>
      <c r="J9" s="16"/>
      <c r="K9" s="16"/>
      <c r="L9" s="16"/>
      <c r="M9" s="16"/>
      <c r="N9" s="16"/>
      <c r="O9" s="18"/>
      <c r="P9" s="18"/>
      <c r="Q9" s="18"/>
      <c r="R9" s="18"/>
      <c r="S9" s="18"/>
      <c r="T9" s="18"/>
      <c r="U9" s="16"/>
      <c r="V9" s="16"/>
      <c r="W9" s="18"/>
      <c r="X9" s="22"/>
      <c r="Y9" s="16"/>
      <c r="Z9" s="16"/>
      <c r="AA9" s="16"/>
      <c r="AB9" s="16"/>
      <c r="AC9" s="16"/>
      <c r="AD9" s="16"/>
      <c r="AE9" s="16"/>
      <c r="AF9" s="16"/>
      <c r="AG9" s="16"/>
      <c r="AH9" s="16"/>
      <c r="AI9" s="16"/>
      <c r="AJ9" s="24" t="s">
        <v>5</v>
      </c>
    </row>
    <row r="10" spans="1:41" ht="30" customHeight="1" thickBot="1" x14ac:dyDescent="0.25">
      <c r="C10" s="108"/>
      <c r="D10" s="109"/>
      <c r="E10" s="109"/>
      <c r="F10" s="109"/>
      <c r="G10" s="109"/>
      <c r="H10" s="109"/>
      <c r="I10" s="109"/>
      <c r="J10" s="109"/>
      <c r="K10" s="109"/>
      <c r="L10" s="110"/>
      <c r="M10" s="91" t="s">
        <v>68</v>
      </c>
      <c r="N10" s="61"/>
      <c r="O10" s="61"/>
      <c r="P10" s="62"/>
      <c r="Q10" s="60" t="s">
        <v>69</v>
      </c>
      <c r="R10" s="61"/>
      <c r="S10" s="61"/>
      <c r="T10" s="62"/>
      <c r="U10" s="60" t="s">
        <v>70</v>
      </c>
      <c r="V10" s="61"/>
      <c r="W10" s="61"/>
      <c r="X10" s="62"/>
      <c r="Y10" s="60" t="s">
        <v>71</v>
      </c>
      <c r="Z10" s="61"/>
      <c r="AA10" s="61"/>
      <c r="AB10" s="62"/>
      <c r="AC10" s="60" t="s">
        <v>72</v>
      </c>
      <c r="AD10" s="61"/>
      <c r="AE10" s="61"/>
      <c r="AF10" s="61"/>
      <c r="AG10" s="60" t="s">
        <v>77</v>
      </c>
      <c r="AH10" s="61"/>
      <c r="AI10" s="61"/>
      <c r="AJ10" s="62"/>
    </row>
    <row r="11" spans="1:41" ht="45" customHeight="1" thickTop="1" x14ac:dyDescent="0.2">
      <c r="C11" s="78" t="s">
        <v>282</v>
      </c>
      <c r="D11" s="79"/>
      <c r="E11" s="79"/>
      <c r="F11" s="79"/>
      <c r="G11" s="79"/>
      <c r="H11" s="79"/>
      <c r="I11" s="79"/>
      <c r="J11" s="79"/>
      <c r="K11" s="79"/>
      <c r="L11" s="80"/>
      <c r="M11" s="84">
        <v>25</v>
      </c>
      <c r="N11" s="85"/>
      <c r="O11" s="86">
        <f>M11/100</f>
        <v>0.25</v>
      </c>
      <c r="P11" s="86"/>
      <c r="Q11" s="84">
        <v>36</v>
      </c>
      <c r="R11" s="85"/>
      <c r="S11" s="86">
        <f>Q11/100</f>
        <v>0.36</v>
      </c>
      <c r="T11" s="86"/>
      <c r="U11" s="84">
        <v>32</v>
      </c>
      <c r="V11" s="85"/>
      <c r="W11" s="86">
        <f>U11/100</f>
        <v>0.32</v>
      </c>
      <c r="X11" s="86"/>
      <c r="Y11" s="84">
        <v>42</v>
      </c>
      <c r="Z11" s="85"/>
      <c r="AA11" s="86">
        <f>Y11/100</f>
        <v>0.42</v>
      </c>
      <c r="AB11" s="86"/>
      <c r="AC11" s="84">
        <v>33</v>
      </c>
      <c r="AD11" s="85"/>
      <c r="AE11" s="86">
        <f>AC11/100</f>
        <v>0.33</v>
      </c>
      <c r="AF11" s="86"/>
      <c r="AG11" s="84">
        <f>M11+Q11+U11+Y11+AC11</f>
        <v>168</v>
      </c>
      <c r="AH11" s="85"/>
      <c r="AI11" s="86">
        <f>AG11/500</f>
        <v>0.33600000000000002</v>
      </c>
      <c r="AJ11" s="86"/>
      <c r="AO11" s="3"/>
    </row>
    <row r="12" spans="1:41" ht="55.8" customHeight="1" x14ac:dyDescent="0.2">
      <c r="C12" s="78" t="s">
        <v>243</v>
      </c>
      <c r="D12" s="79"/>
      <c r="E12" s="79"/>
      <c r="F12" s="79"/>
      <c r="G12" s="79"/>
      <c r="H12" s="79"/>
      <c r="I12" s="79"/>
      <c r="J12" s="79"/>
      <c r="K12" s="79"/>
      <c r="L12" s="80"/>
      <c r="M12" s="84">
        <v>19</v>
      </c>
      <c r="N12" s="85"/>
      <c r="O12" s="86">
        <f>M12/100</f>
        <v>0.19</v>
      </c>
      <c r="P12" s="86"/>
      <c r="Q12" s="84">
        <v>23</v>
      </c>
      <c r="R12" s="85"/>
      <c r="S12" s="86">
        <f t="shared" ref="S12:S20" si="0">Q12/100</f>
        <v>0.23</v>
      </c>
      <c r="T12" s="86"/>
      <c r="U12" s="84">
        <v>29</v>
      </c>
      <c r="V12" s="85"/>
      <c r="W12" s="86">
        <f t="shared" ref="W12:W20" si="1">U12/100</f>
        <v>0.28999999999999998</v>
      </c>
      <c r="X12" s="86"/>
      <c r="Y12" s="84">
        <v>39</v>
      </c>
      <c r="Z12" s="85"/>
      <c r="AA12" s="86">
        <f t="shared" ref="AA12:AA20" si="2">Y12/100</f>
        <v>0.39</v>
      </c>
      <c r="AB12" s="86"/>
      <c r="AC12" s="84">
        <v>46</v>
      </c>
      <c r="AD12" s="85"/>
      <c r="AE12" s="86">
        <f t="shared" ref="AE12:AE20" si="3">AC12/100</f>
        <v>0.46</v>
      </c>
      <c r="AF12" s="86"/>
      <c r="AG12" s="84">
        <f t="shared" ref="AG12" si="4">M12+Q12+U12+Y12+AC12</f>
        <v>156</v>
      </c>
      <c r="AH12" s="85"/>
      <c r="AI12" s="86">
        <f t="shared" ref="AI12:AI20" si="5">AG12/500</f>
        <v>0.312</v>
      </c>
      <c r="AJ12" s="86"/>
      <c r="AO12" s="3"/>
    </row>
    <row r="13" spans="1:41" ht="55.8" customHeight="1" x14ac:dyDescent="0.2">
      <c r="C13" s="78" t="s">
        <v>248</v>
      </c>
      <c r="D13" s="79"/>
      <c r="E13" s="79"/>
      <c r="F13" s="79"/>
      <c r="G13" s="79"/>
      <c r="H13" s="79"/>
      <c r="I13" s="79"/>
      <c r="J13" s="79"/>
      <c r="K13" s="79"/>
      <c r="L13" s="80"/>
      <c r="M13" s="142">
        <v>25</v>
      </c>
      <c r="N13" s="84"/>
      <c r="O13" s="86">
        <f t="shared" ref="O13:O20" si="6">M13/100</f>
        <v>0.25</v>
      </c>
      <c r="P13" s="86"/>
      <c r="Q13" s="84">
        <v>29</v>
      </c>
      <c r="R13" s="85"/>
      <c r="S13" s="86">
        <f t="shared" si="0"/>
        <v>0.28999999999999998</v>
      </c>
      <c r="T13" s="86"/>
      <c r="U13" s="84">
        <v>37</v>
      </c>
      <c r="V13" s="85"/>
      <c r="W13" s="86">
        <f t="shared" si="1"/>
        <v>0.37</v>
      </c>
      <c r="X13" s="86"/>
      <c r="Y13" s="84">
        <v>23</v>
      </c>
      <c r="Z13" s="85"/>
      <c r="AA13" s="86">
        <f t="shared" si="2"/>
        <v>0.23</v>
      </c>
      <c r="AB13" s="86"/>
      <c r="AC13" s="84">
        <v>37</v>
      </c>
      <c r="AD13" s="85"/>
      <c r="AE13" s="86">
        <f t="shared" si="3"/>
        <v>0.37</v>
      </c>
      <c r="AF13" s="86"/>
      <c r="AG13" s="84">
        <f>M13+Q13+U13+Y13+AC13</f>
        <v>151</v>
      </c>
      <c r="AH13" s="85"/>
      <c r="AI13" s="86">
        <f t="shared" si="5"/>
        <v>0.30199999999999999</v>
      </c>
      <c r="AJ13" s="86"/>
      <c r="AO13" s="3"/>
    </row>
    <row r="14" spans="1:41" ht="43.2" customHeight="1" x14ac:dyDescent="0.2">
      <c r="C14" s="78" t="s">
        <v>277</v>
      </c>
      <c r="D14" s="79"/>
      <c r="E14" s="79"/>
      <c r="F14" s="79"/>
      <c r="G14" s="79"/>
      <c r="H14" s="79"/>
      <c r="I14" s="79"/>
      <c r="J14" s="79"/>
      <c r="K14" s="79"/>
      <c r="L14" s="80"/>
      <c r="M14" s="143">
        <v>17</v>
      </c>
      <c r="N14" s="137"/>
      <c r="O14" s="86">
        <f t="shared" si="6"/>
        <v>0.17</v>
      </c>
      <c r="P14" s="86"/>
      <c r="Q14" s="84">
        <v>24</v>
      </c>
      <c r="R14" s="85"/>
      <c r="S14" s="86">
        <f t="shared" si="0"/>
        <v>0.24</v>
      </c>
      <c r="T14" s="86"/>
      <c r="U14" s="84">
        <v>22</v>
      </c>
      <c r="V14" s="85"/>
      <c r="W14" s="86">
        <f t="shared" si="1"/>
        <v>0.22</v>
      </c>
      <c r="X14" s="86"/>
      <c r="Y14" s="84">
        <v>23</v>
      </c>
      <c r="Z14" s="85"/>
      <c r="AA14" s="86">
        <f t="shared" si="2"/>
        <v>0.23</v>
      </c>
      <c r="AB14" s="86"/>
      <c r="AC14" s="84">
        <v>15</v>
      </c>
      <c r="AD14" s="85"/>
      <c r="AE14" s="86">
        <f t="shared" si="3"/>
        <v>0.15</v>
      </c>
      <c r="AF14" s="86"/>
      <c r="AG14" s="84">
        <f>M14+Q14+U14+Y14+AC14</f>
        <v>101</v>
      </c>
      <c r="AH14" s="85"/>
      <c r="AI14" s="86">
        <f t="shared" si="5"/>
        <v>0.20200000000000001</v>
      </c>
      <c r="AJ14" s="86"/>
      <c r="AO14" s="3"/>
    </row>
    <row r="15" spans="1:41" ht="38.4" customHeight="1" x14ac:dyDescent="0.2">
      <c r="C15" s="78" t="s">
        <v>278</v>
      </c>
      <c r="D15" s="79"/>
      <c r="E15" s="79"/>
      <c r="F15" s="79"/>
      <c r="G15" s="79"/>
      <c r="H15" s="79"/>
      <c r="I15" s="79"/>
      <c r="J15" s="79"/>
      <c r="K15" s="79"/>
      <c r="L15" s="80"/>
      <c r="M15" s="142">
        <v>7</v>
      </c>
      <c r="N15" s="84"/>
      <c r="O15" s="86">
        <f t="shared" si="6"/>
        <v>7.0000000000000007E-2</v>
      </c>
      <c r="P15" s="86"/>
      <c r="Q15" s="137">
        <v>14</v>
      </c>
      <c r="R15" s="85"/>
      <c r="S15" s="86">
        <f t="shared" si="0"/>
        <v>0.14000000000000001</v>
      </c>
      <c r="T15" s="86"/>
      <c r="U15" s="84">
        <v>31</v>
      </c>
      <c r="V15" s="85"/>
      <c r="W15" s="86">
        <f t="shared" si="1"/>
        <v>0.31</v>
      </c>
      <c r="X15" s="86"/>
      <c r="Y15" s="84">
        <v>15</v>
      </c>
      <c r="Z15" s="85"/>
      <c r="AA15" s="86">
        <f t="shared" si="2"/>
        <v>0.15</v>
      </c>
      <c r="AB15" s="86"/>
      <c r="AC15" s="84">
        <v>29</v>
      </c>
      <c r="AD15" s="85"/>
      <c r="AE15" s="86">
        <f t="shared" si="3"/>
        <v>0.28999999999999998</v>
      </c>
      <c r="AF15" s="86"/>
      <c r="AG15" s="84">
        <f>M15+Q15+U15+Y15+AC15</f>
        <v>96</v>
      </c>
      <c r="AH15" s="85"/>
      <c r="AI15" s="86">
        <f t="shared" si="5"/>
        <v>0.192</v>
      </c>
      <c r="AJ15" s="86"/>
      <c r="AO15" s="3"/>
    </row>
    <row r="16" spans="1:41" ht="27.9" customHeight="1" x14ac:dyDescent="0.2">
      <c r="C16" s="78" t="s">
        <v>246</v>
      </c>
      <c r="D16" s="79"/>
      <c r="E16" s="79"/>
      <c r="F16" s="79"/>
      <c r="G16" s="79"/>
      <c r="H16" s="79"/>
      <c r="I16" s="79"/>
      <c r="J16" s="79"/>
      <c r="K16" s="79"/>
      <c r="L16" s="80"/>
      <c r="M16" s="142">
        <v>17</v>
      </c>
      <c r="N16" s="84"/>
      <c r="O16" s="86">
        <f t="shared" si="6"/>
        <v>0.17</v>
      </c>
      <c r="P16" s="86"/>
      <c r="Q16" s="84">
        <v>15</v>
      </c>
      <c r="R16" s="85"/>
      <c r="S16" s="86">
        <f t="shared" si="0"/>
        <v>0.15</v>
      </c>
      <c r="T16" s="86"/>
      <c r="U16" s="84">
        <v>16</v>
      </c>
      <c r="V16" s="85"/>
      <c r="W16" s="86">
        <f t="shared" si="1"/>
        <v>0.16</v>
      </c>
      <c r="X16" s="86"/>
      <c r="Y16" s="84">
        <v>15</v>
      </c>
      <c r="Z16" s="85"/>
      <c r="AA16" s="86">
        <f t="shared" si="2"/>
        <v>0.15</v>
      </c>
      <c r="AB16" s="86"/>
      <c r="AC16" s="84">
        <v>24</v>
      </c>
      <c r="AD16" s="85"/>
      <c r="AE16" s="86">
        <f t="shared" si="3"/>
        <v>0.24</v>
      </c>
      <c r="AF16" s="86"/>
      <c r="AG16" s="84">
        <f>M16+Q16+U16+Y16+AC16</f>
        <v>87</v>
      </c>
      <c r="AH16" s="85"/>
      <c r="AI16" s="86">
        <f t="shared" si="5"/>
        <v>0.17399999999999999</v>
      </c>
      <c r="AJ16" s="86"/>
      <c r="AO16" s="3"/>
    </row>
    <row r="17" spans="3:41" ht="27.9" customHeight="1" x14ac:dyDescent="0.2">
      <c r="C17" s="78" t="s">
        <v>237</v>
      </c>
      <c r="D17" s="79"/>
      <c r="E17" s="79"/>
      <c r="F17" s="79"/>
      <c r="G17" s="79"/>
      <c r="H17" s="79"/>
      <c r="I17" s="79"/>
      <c r="J17" s="79"/>
      <c r="K17" s="79"/>
      <c r="L17" s="80"/>
      <c r="M17" s="84">
        <v>15</v>
      </c>
      <c r="N17" s="85"/>
      <c r="O17" s="86">
        <f t="shared" si="6"/>
        <v>0.15</v>
      </c>
      <c r="P17" s="86"/>
      <c r="Q17" s="84">
        <v>18</v>
      </c>
      <c r="R17" s="85"/>
      <c r="S17" s="86">
        <f t="shared" si="0"/>
        <v>0.18</v>
      </c>
      <c r="T17" s="86"/>
      <c r="U17" s="84">
        <v>14</v>
      </c>
      <c r="V17" s="85"/>
      <c r="W17" s="86">
        <f t="shared" si="1"/>
        <v>0.14000000000000001</v>
      </c>
      <c r="X17" s="86"/>
      <c r="Y17" s="84">
        <v>20</v>
      </c>
      <c r="Z17" s="85"/>
      <c r="AA17" s="86">
        <f t="shared" si="2"/>
        <v>0.2</v>
      </c>
      <c r="AB17" s="86"/>
      <c r="AC17" s="84">
        <v>16</v>
      </c>
      <c r="AD17" s="85"/>
      <c r="AE17" s="86">
        <f t="shared" si="3"/>
        <v>0.16</v>
      </c>
      <c r="AF17" s="86"/>
      <c r="AG17" s="84">
        <f t="shared" ref="AG17" si="7">M17+Q17+U17+Y17+AC17</f>
        <v>83</v>
      </c>
      <c r="AH17" s="85"/>
      <c r="AI17" s="86">
        <f t="shared" si="5"/>
        <v>0.16600000000000001</v>
      </c>
      <c r="AJ17" s="86"/>
      <c r="AO17" s="3"/>
    </row>
    <row r="18" spans="3:41" ht="27.9" customHeight="1" x14ac:dyDescent="0.2">
      <c r="C18" s="78" t="s">
        <v>244</v>
      </c>
      <c r="D18" s="79"/>
      <c r="E18" s="79"/>
      <c r="F18" s="79"/>
      <c r="G18" s="79"/>
      <c r="H18" s="79"/>
      <c r="I18" s="79"/>
      <c r="J18" s="79"/>
      <c r="K18" s="79"/>
      <c r="L18" s="80"/>
      <c r="M18" s="84">
        <v>22</v>
      </c>
      <c r="N18" s="85"/>
      <c r="O18" s="86">
        <f t="shared" si="6"/>
        <v>0.22</v>
      </c>
      <c r="P18" s="86"/>
      <c r="Q18" s="84">
        <v>14</v>
      </c>
      <c r="R18" s="85"/>
      <c r="S18" s="86">
        <f t="shared" si="0"/>
        <v>0.14000000000000001</v>
      </c>
      <c r="T18" s="86"/>
      <c r="U18" s="84">
        <v>18</v>
      </c>
      <c r="V18" s="85"/>
      <c r="W18" s="86">
        <f t="shared" si="1"/>
        <v>0.18</v>
      </c>
      <c r="X18" s="86"/>
      <c r="Y18" s="84">
        <v>13</v>
      </c>
      <c r="Z18" s="85"/>
      <c r="AA18" s="86">
        <f t="shared" si="2"/>
        <v>0.13</v>
      </c>
      <c r="AB18" s="86"/>
      <c r="AC18" s="84">
        <v>19</v>
      </c>
      <c r="AD18" s="85"/>
      <c r="AE18" s="86">
        <f t="shared" si="3"/>
        <v>0.19</v>
      </c>
      <c r="AF18" s="86"/>
      <c r="AG18" s="84">
        <f>M18+Q18+U18+Y18+AC18</f>
        <v>86</v>
      </c>
      <c r="AH18" s="85"/>
      <c r="AI18" s="86">
        <f t="shared" si="5"/>
        <v>0.17199999999999999</v>
      </c>
      <c r="AJ18" s="86"/>
      <c r="AO18" s="3"/>
    </row>
    <row r="19" spans="3:41" ht="27.9" customHeight="1" x14ac:dyDescent="0.2">
      <c r="C19" s="78" t="s">
        <v>245</v>
      </c>
      <c r="D19" s="79"/>
      <c r="E19" s="79"/>
      <c r="F19" s="79"/>
      <c r="G19" s="79"/>
      <c r="H19" s="79"/>
      <c r="I19" s="79"/>
      <c r="J19" s="79"/>
      <c r="K19" s="79"/>
      <c r="L19" s="80"/>
      <c r="M19" s="84">
        <v>14</v>
      </c>
      <c r="N19" s="85"/>
      <c r="O19" s="86">
        <f t="shared" si="6"/>
        <v>0.14000000000000001</v>
      </c>
      <c r="P19" s="86"/>
      <c r="Q19" s="84">
        <v>10</v>
      </c>
      <c r="R19" s="85"/>
      <c r="S19" s="86">
        <f t="shared" si="0"/>
        <v>0.1</v>
      </c>
      <c r="T19" s="86"/>
      <c r="U19" s="84">
        <v>10</v>
      </c>
      <c r="V19" s="85"/>
      <c r="W19" s="86">
        <f t="shared" si="1"/>
        <v>0.1</v>
      </c>
      <c r="X19" s="86"/>
      <c r="Y19" s="137">
        <v>5</v>
      </c>
      <c r="Z19" s="85"/>
      <c r="AA19" s="86">
        <f t="shared" si="2"/>
        <v>0.05</v>
      </c>
      <c r="AB19" s="86"/>
      <c r="AC19" s="84">
        <v>10</v>
      </c>
      <c r="AD19" s="85"/>
      <c r="AE19" s="86">
        <f t="shared" si="3"/>
        <v>0.1</v>
      </c>
      <c r="AF19" s="86"/>
      <c r="AG19" s="84">
        <f>M19+Q19+U19+Y19+AC19</f>
        <v>49</v>
      </c>
      <c r="AH19" s="85"/>
      <c r="AI19" s="86">
        <f t="shared" si="5"/>
        <v>9.8000000000000004E-2</v>
      </c>
      <c r="AJ19" s="86"/>
      <c r="AO19" s="3"/>
    </row>
    <row r="20" spans="3:41" ht="27.6" customHeight="1" x14ac:dyDescent="0.2">
      <c r="C20" s="78" t="s">
        <v>247</v>
      </c>
      <c r="D20" s="79"/>
      <c r="E20" s="79"/>
      <c r="F20" s="79"/>
      <c r="G20" s="79"/>
      <c r="H20" s="79"/>
      <c r="I20" s="79"/>
      <c r="J20" s="79"/>
      <c r="K20" s="79"/>
      <c r="L20" s="80"/>
      <c r="M20" s="84">
        <v>9</v>
      </c>
      <c r="N20" s="85"/>
      <c r="O20" s="86">
        <f t="shared" si="6"/>
        <v>0.09</v>
      </c>
      <c r="P20" s="86"/>
      <c r="Q20" s="84">
        <v>6</v>
      </c>
      <c r="R20" s="85"/>
      <c r="S20" s="86">
        <f t="shared" si="0"/>
        <v>0.06</v>
      </c>
      <c r="T20" s="86"/>
      <c r="U20" s="84">
        <v>6</v>
      </c>
      <c r="V20" s="85"/>
      <c r="W20" s="86">
        <f t="shared" si="1"/>
        <v>0.06</v>
      </c>
      <c r="X20" s="86"/>
      <c r="Y20" s="84">
        <v>10</v>
      </c>
      <c r="Z20" s="85"/>
      <c r="AA20" s="86">
        <f t="shared" si="2"/>
        <v>0.1</v>
      </c>
      <c r="AB20" s="86"/>
      <c r="AC20" s="84">
        <v>10</v>
      </c>
      <c r="AD20" s="85"/>
      <c r="AE20" s="86">
        <f t="shared" si="3"/>
        <v>0.1</v>
      </c>
      <c r="AF20" s="86"/>
      <c r="AG20" s="84">
        <f t="shared" ref="AG20" si="8">M20+Q20+U20+Y20+AC20</f>
        <v>41</v>
      </c>
      <c r="AH20" s="85"/>
      <c r="AI20" s="86">
        <f t="shared" si="5"/>
        <v>8.2000000000000003E-2</v>
      </c>
      <c r="AJ20" s="86"/>
    </row>
    <row r="21" spans="3:41" ht="25.2" customHeight="1" x14ac:dyDescent="0.2">
      <c r="C21" s="33"/>
      <c r="D21" s="33"/>
      <c r="E21" s="33"/>
      <c r="F21" s="33"/>
      <c r="G21" s="33"/>
      <c r="H21" s="33"/>
      <c r="I21" s="33"/>
      <c r="J21" s="33"/>
      <c r="K21" s="33"/>
      <c r="L21" s="33"/>
      <c r="M21" s="34"/>
      <c r="N21" s="34"/>
      <c r="O21" s="34"/>
      <c r="P21" s="34"/>
      <c r="Q21" s="34"/>
      <c r="R21" s="34"/>
      <c r="S21" s="34"/>
      <c r="T21" s="34"/>
      <c r="U21" s="34"/>
      <c r="V21" s="34"/>
      <c r="W21" s="34"/>
      <c r="X21" s="34"/>
      <c r="Y21" s="34"/>
      <c r="Z21" s="34"/>
      <c r="AA21" s="34"/>
      <c r="AB21" s="34"/>
      <c r="AC21" s="34"/>
      <c r="AD21" s="34"/>
      <c r="AE21" s="34"/>
      <c r="AF21" s="34"/>
      <c r="AG21" s="34"/>
      <c r="AH21" s="34"/>
      <c r="AI21" s="34"/>
      <c r="AJ21" s="34"/>
    </row>
    <row r="22" spans="3:41" x14ac:dyDescent="0.2">
      <c r="Q22" t="s">
        <v>6</v>
      </c>
    </row>
    <row r="23" spans="3:41" ht="27.75" customHeight="1" thickBot="1" x14ac:dyDescent="0.25">
      <c r="C23" s="43"/>
      <c r="D23" s="43"/>
      <c r="E23" s="43"/>
      <c r="F23" s="43"/>
      <c r="G23" s="43"/>
      <c r="H23" s="43"/>
      <c r="I23" s="43"/>
      <c r="J23" s="43"/>
      <c r="K23" s="43"/>
      <c r="L23" s="69"/>
      <c r="M23" s="91" t="s">
        <v>206</v>
      </c>
      <c r="N23" s="61"/>
      <c r="O23" s="61"/>
      <c r="P23" s="62"/>
      <c r="Q23" s="60" t="s">
        <v>207</v>
      </c>
      <c r="R23" s="61"/>
      <c r="S23" s="61"/>
      <c r="T23" s="62"/>
      <c r="U23" s="60" t="s">
        <v>208</v>
      </c>
      <c r="V23" s="61"/>
      <c r="W23" s="61"/>
      <c r="X23" s="62"/>
      <c r="Y23" s="60" t="s">
        <v>209</v>
      </c>
      <c r="Z23" s="61"/>
      <c r="AA23" s="61"/>
      <c r="AB23" s="62"/>
      <c r="AC23" s="60" t="s">
        <v>210</v>
      </c>
      <c r="AD23" s="61"/>
      <c r="AE23" s="61"/>
      <c r="AF23" s="61"/>
      <c r="AG23" s="60" t="s">
        <v>211</v>
      </c>
      <c r="AH23" s="61"/>
      <c r="AI23" s="61"/>
      <c r="AJ23" s="62"/>
    </row>
    <row r="24" spans="3:41" ht="55.2" customHeight="1" thickTop="1" x14ac:dyDescent="0.2">
      <c r="C24" s="78" t="s">
        <v>279</v>
      </c>
      <c r="D24" s="79"/>
      <c r="E24" s="79"/>
      <c r="F24" s="79"/>
      <c r="G24" s="79"/>
      <c r="H24" s="79"/>
      <c r="I24" s="79"/>
      <c r="J24" s="79"/>
      <c r="K24" s="79"/>
      <c r="L24" s="80"/>
      <c r="M24" s="95">
        <f t="shared" ref="M24:M33" si="9">O11</f>
        <v>0.25</v>
      </c>
      <c r="N24" s="77"/>
      <c r="O24" s="77"/>
      <c r="P24" s="77"/>
      <c r="Q24" s="77">
        <f t="shared" ref="Q24:Q33" si="10">S11</f>
        <v>0.36</v>
      </c>
      <c r="R24" s="77"/>
      <c r="S24" s="77"/>
      <c r="T24" s="77"/>
      <c r="U24" s="77">
        <f t="shared" ref="U24:U33" si="11">W11</f>
        <v>0.32</v>
      </c>
      <c r="V24" s="77"/>
      <c r="W24" s="77"/>
      <c r="X24" s="77"/>
      <c r="Y24" s="77">
        <f t="shared" ref="Y24:Y33" si="12">AA11</f>
        <v>0.42</v>
      </c>
      <c r="Z24" s="77"/>
      <c r="AA24" s="77"/>
      <c r="AB24" s="77"/>
      <c r="AC24" s="77">
        <f t="shared" ref="AC24:AC33" si="13">AE11</f>
        <v>0.33</v>
      </c>
      <c r="AD24" s="77"/>
      <c r="AE24" s="77"/>
      <c r="AF24" s="77"/>
      <c r="AG24" s="77">
        <f t="shared" ref="AG24:AG33" si="14">AI11</f>
        <v>0.33600000000000002</v>
      </c>
      <c r="AH24" s="77"/>
      <c r="AI24" s="77"/>
      <c r="AJ24" s="77"/>
    </row>
    <row r="25" spans="3:41" ht="65.400000000000006" customHeight="1" x14ac:dyDescent="0.2">
      <c r="C25" s="78" t="s">
        <v>280</v>
      </c>
      <c r="D25" s="79"/>
      <c r="E25" s="79"/>
      <c r="F25" s="79"/>
      <c r="G25" s="79"/>
      <c r="H25" s="79"/>
      <c r="I25" s="79"/>
      <c r="J25" s="79"/>
      <c r="K25" s="79"/>
      <c r="L25" s="80"/>
      <c r="M25" s="95">
        <f t="shared" si="9"/>
        <v>0.19</v>
      </c>
      <c r="N25" s="77"/>
      <c r="O25" s="77"/>
      <c r="P25" s="77"/>
      <c r="Q25" s="77">
        <f t="shared" si="10"/>
        <v>0.23</v>
      </c>
      <c r="R25" s="77"/>
      <c r="S25" s="77"/>
      <c r="T25" s="77"/>
      <c r="U25" s="77">
        <f t="shared" si="11"/>
        <v>0.28999999999999998</v>
      </c>
      <c r="V25" s="77"/>
      <c r="W25" s="77"/>
      <c r="X25" s="77"/>
      <c r="Y25" s="77">
        <f t="shared" si="12"/>
        <v>0.39</v>
      </c>
      <c r="Z25" s="77"/>
      <c r="AA25" s="77"/>
      <c r="AB25" s="77"/>
      <c r="AC25" s="77">
        <f t="shared" si="13"/>
        <v>0.46</v>
      </c>
      <c r="AD25" s="77"/>
      <c r="AE25" s="77"/>
      <c r="AF25" s="77"/>
      <c r="AG25" s="77">
        <f t="shared" si="14"/>
        <v>0.312</v>
      </c>
      <c r="AH25" s="77"/>
      <c r="AI25" s="77"/>
      <c r="AJ25" s="77"/>
    </row>
    <row r="26" spans="3:41" ht="52.8" customHeight="1" x14ac:dyDescent="0.2">
      <c r="C26" s="78" t="s">
        <v>248</v>
      </c>
      <c r="D26" s="79"/>
      <c r="E26" s="79"/>
      <c r="F26" s="79"/>
      <c r="G26" s="79"/>
      <c r="H26" s="79"/>
      <c r="I26" s="79"/>
      <c r="J26" s="79"/>
      <c r="K26" s="79"/>
      <c r="L26" s="80"/>
      <c r="M26" s="95">
        <f t="shared" si="9"/>
        <v>0.25</v>
      </c>
      <c r="N26" s="77"/>
      <c r="O26" s="77"/>
      <c r="P26" s="77"/>
      <c r="Q26" s="77">
        <f t="shared" si="10"/>
        <v>0.28999999999999998</v>
      </c>
      <c r="R26" s="77"/>
      <c r="S26" s="77"/>
      <c r="T26" s="77"/>
      <c r="U26" s="77">
        <f t="shared" si="11"/>
        <v>0.37</v>
      </c>
      <c r="V26" s="77"/>
      <c r="W26" s="77"/>
      <c r="X26" s="77"/>
      <c r="Y26" s="77">
        <f t="shared" si="12"/>
        <v>0.23</v>
      </c>
      <c r="Z26" s="77"/>
      <c r="AA26" s="77"/>
      <c r="AB26" s="77"/>
      <c r="AC26" s="77">
        <f t="shared" si="13"/>
        <v>0.37</v>
      </c>
      <c r="AD26" s="77"/>
      <c r="AE26" s="77"/>
      <c r="AF26" s="77"/>
      <c r="AG26" s="77">
        <f t="shared" si="14"/>
        <v>0.30199999999999999</v>
      </c>
      <c r="AH26" s="77"/>
      <c r="AI26" s="77"/>
      <c r="AJ26" s="77"/>
    </row>
    <row r="27" spans="3:41" ht="34.799999999999997" customHeight="1" x14ac:dyDescent="0.2">
      <c r="C27" s="78" t="s">
        <v>277</v>
      </c>
      <c r="D27" s="79"/>
      <c r="E27" s="79"/>
      <c r="F27" s="79"/>
      <c r="G27" s="79"/>
      <c r="H27" s="79"/>
      <c r="I27" s="79"/>
      <c r="J27" s="79"/>
      <c r="K27" s="79"/>
      <c r="L27" s="80"/>
      <c r="M27" s="95">
        <f t="shared" si="9"/>
        <v>0.17</v>
      </c>
      <c r="N27" s="77"/>
      <c r="O27" s="77"/>
      <c r="P27" s="77"/>
      <c r="Q27" s="77">
        <f t="shared" si="10"/>
        <v>0.24</v>
      </c>
      <c r="R27" s="77"/>
      <c r="S27" s="77"/>
      <c r="T27" s="77"/>
      <c r="U27" s="77">
        <f t="shared" si="11"/>
        <v>0.22</v>
      </c>
      <c r="V27" s="77"/>
      <c r="W27" s="77"/>
      <c r="X27" s="77"/>
      <c r="Y27" s="77">
        <f t="shared" si="12"/>
        <v>0.23</v>
      </c>
      <c r="Z27" s="77"/>
      <c r="AA27" s="77"/>
      <c r="AB27" s="77"/>
      <c r="AC27" s="77">
        <f t="shared" si="13"/>
        <v>0.15</v>
      </c>
      <c r="AD27" s="77"/>
      <c r="AE27" s="77"/>
      <c r="AF27" s="77"/>
      <c r="AG27" s="77">
        <f t="shared" si="14"/>
        <v>0.20200000000000001</v>
      </c>
      <c r="AH27" s="77"/>
      <c r="AI27" s="77"/>
      <c r="AJ27" s="77"/>
    </row>
    <row r="28" spans="3:41" ht="42" customHeight="1" x14ac:dyDescent="0.2">
      <c r="C28" s="78" t="s">
        <v>278</v>
      </c>
      <c r="D28" s="79"/>
      <c r="E28" s="79"/>
      <c r="F28" s="79"/>
      <c r="G28" s="79"/>
      <c r="H28" s="79"/>
      <c r="I28" s="79"/>
      <c r="J28" s="79"/>
      <c r="K28" s="79"/>
      <c r="L28" s="80"/>
      <c r="M28" s="95">
        <f t="shared" si="9"/>
        <v>7.0000000000000007E-2</v>
      </c>
      <c r="N28" s="77"/>
      <c r="O28" s="77"/>
      <c r="P28" s="77"/>
      <c r="Q28" s="77">
        <f t="shared" si="10"/>
        <v>0.14000000000000001</v>
      </c>
      <c r="R28" s="77"/>
      <c r="S28" s="77"/>
      <c r="T28" s="77"/>
      <c r="U28" s="77">
        <f t="shared" si="11"/>
        <v>0.31</v>
      </c>
      <c r="V28" s="77"/>
      <c r="W28" s="77"/>
      <c r="X28" s="77"/>
      <c r="Y28" s="77">
        <f t="shared" si="12"/>
        <v>0.15</v>
      </c>
      <c r="Z28" s="77"/>
      <c r="AA28" s="77"/>
      <c r="AB28" s="77"/>
      <c r="AC28" s="77">
        <f t="shared" si="13"/>
        <v>0.28999999999999998</v>
      </c>
      <c r="AD28" s="77"/>
      <c r="AE28" s="77"/>
      <c r="AF28" s="77"/>
      <c r="AG28" s="77">
        <f t="shared" si="14"/>
        <v>0.192</v>
      </c>
      <c r="AH28" s="77"/>
      <c r="AI28" s="77"/>
      <c r="AJ28" s="77"/>
    </row>
    <row r="29" spans="3:41" ht="27" customHeight="1" x14ac:dyDescent="0.2">
      <c r="C29" s="78" t="s">
        <v>246</v>
      </c>
      <c r="D29" s="79"/>
      <c r="E29" s="79"/>
      <c r="F29" s="79"/>
      <c r="G29" s="79"/>
      <c r="H29" s="79"/>
      <c r="I29" s="79"/>
      <c r="J29" s="79"/>
      <c r="K29" s="79"/>
      <c r="L29" s="80"/>
      <c r="M29" s="95">
        <f t="shared" si="9"/>
        <v>0.17</v>
      </c>
      <c r="N29" s="77"/>
      <c r="O29" s="77"/>
      <c r="P29" s="77"/>
      <c r="Q29" s="77">
        <f t="shared" si="10"/>
        <v>0.15</v>
      </c>
      <c r="R29" s="77"/>
      <c r="S29" s="77"/>
      <c r="T29" s="77"/>
      <c r="U29" s="77">
        <f t="shared" si="11"/>
        <v>0.16</v>
      </c>
      <c r="V29" s="77"/>
      <c r="W29" s="77"/>
      <c r="X29" s="77"/>
      <c r="Y29" s="77">
        <f t="shared" si="12"/>
        <v>0.15</v>
      </c>
      <c r="Z29" s="77"/>
      <c r="AA29" s="77"/>
      <c r="AB29" s="77"/>
      <c r="AC29" s="77">
        <f t="shared" si="13"/>
        <v>0.24</v>
      </c>
      <c r="AD29" s="77"/>
      <c r="AE29" s="77"/>
      <c r="AF29" s="77"/>
      <c r="AG29" s="77">
        <f t="shared" si="14"/>
        <v>0.17399999999999999</v>
      </c>
      <c r="AH29" s="77"/>
      <c r="AI29" s="77"/>
      <c r="AJ29" s="77"/>
    </row>
    <row r="30" spans="3:41" ht="27" customHeight="1" x14ac:dyDescent="0.2">
      <c r="C30" s="78" t="s">
        <v>237</v>
      </c>
      <c r="D30" s="79"/>
      <c r="E30" s="79"/>
      <c r="F30" s="79"/>
      <c r="G30" s="79"/>
      <c r="H30" s="79"/>
      <c r="I30" s="79"/>
      <c r="J30" s="79"/>
      <c r="K30" s="79"/>
      <c r="L30" s="80"/>
      <c r="M30" s="95">
        <f t="shared" si="9"/>
        <v>0.15</v>
      </c>
      <c r="N30" s="77"/>
      <c r="O30" s="77"/>
      <c r="P30" s="77"/>
      <c r="Q30" s="77">
        <f t="shared" si="10"/>
        <v>0.18</v>
      </c>
      <c r="R30" s="77"/>
      <c r="S30" s="77"/>
      <c r="T30" s="77"/>
      <c r="U30" s="77">
        <f t="shared" si="11"/>
        <v>0.14000000000000001</v>
      </c>
      <c r="V30" s="77"/>
      <c r="W30" s="77"/>
      <c r="X30" s="77"/>
      <c r="Y30" s="77">
        <f t="shared" si="12"/>
        <v>0.2</v>
      </c>
      <c r="Z30" s="77"/>
      <c r="AA30" s="77"/>
      <c r="AB30" s="77"/>
      <c r="AC30" s="77">
        <f t="shared" si="13"/>
        <v>0.16</v>
      </c>
      <c r="AD30" s="77"/>
      <c r="AE30" s="77"/>
      <c r="AF30" s="77"/>
      <c r="AG30" s="77">
        <f t="shared" si="14"/>
        <v>0.16600000000000001</v>
      </c>
      <c r="AH30" s="77"/>
      <c r="AI30" s="77"/>
      <c r="AJ30" s="77"/>
    </row>
    <row r="31" spans="3:41" ht="27" customHeight="1" x14ac:dyDescent="0.2">
      <c r="C31" s="78" t="s">
        <v>244</v>
      </c>
      <c r="D31" s="79"/>
      <c r="E31" s="79"/>
      <c r="F31" s="79"/>
      <c r="G31" s="79"/>
      <c r="H31" s="79"/>
      <c r="I31" s="79"/>
      <c r="J31" s="79"/>
      <c r="K31" s="79"/>
      <c r="L31" s="80"/>
      <c r="M31" s="95">
        <f t="shared" si="9"/>
        <v>0.22</v>
      </c>
      <c r="N31" s="77"/>
      <c r="O31" s="77"/>
      <c r="P31" s="77"/>
      <c r="Q31" s="77">
        <f t="shared" si="10"/>
        <v>0.14000000000000001</v>
      </c>
      <c r="R31" s="77"/>
      <c r="S31" s="77"/>
      <c r="T31" s="77"/>
      <c r="U31" s="77">
        <f t="shared" si="11"/>
        <v>0.18</v>
      </c>
      <c r="V31" s="77"/>
      <c r="W31" s="77"/>
      <c r="X31" s="77"/>
      <c r="Y31" s="77">
        <f t="shared" si="12"/>
        <v>0.13</v>
      </c>
      <c r="Z31" s="77"/>
      <c r="AA31" s="77"/>
      <c r="AB31" s="77"/>
      <c r="AC31" s="77">
        <f t="shared" si="13"/>
        <v>0.19</v>
      </c>
      <c r="AD31" s="77"/>
      <c r="AE31" s="77"/>
      <c r="AF31" s="77"/>
      <c r="AG31" s="77">
        <f t="shared" si="14"/>
        <v>0.17199999999999999</v>
      </c>
      <c r="AH31" s="77"/>
      <c r="AI31" s="77"/>
      <c r="AJ31" s="77"/>
    </row>
    <row r="32" spans="3:41" ht="27" customHeight="1" x14ac:dyDescent="0.2">
      <c r="C32" s="78" t="s">
        <v>245</v>
      </c>
      <c r="D32" s="79"/>
      <c r="E32" s="79"/>
      <c r="F32" s="79"/>
      <c r="G32" s="79"/>
      <c r="H32" s="79"/>
      <c r="I32" s="79"/>
      <c r="J32" s="79"/>
      <c r="K32" s="79"/>
      <c r="L32" s="80"/>
      <c r="M32" s="95">
        <f t="shared" si="9"/>
        <v>0.14000000000000001</v>
      </c>
      <c r="N32" s="77"/>
      <c r="O32" s="77"/>
      <c r="P32" s="77"/>
      <c r="Q32" s="77">
        <f t="shared" si="10"/>
        <v>0.1</v>
      </c>
      <c r="R32" s="77"/>
      <c r="S32" s="77"/>
      <c r="T32" s="77"/>
      <c r="U32" s="77">
        <f t="shared" si="11"/>
        <v>0.1</v>
      </c>
      <c r="V32" s="77"/>
      <c r="W32" s="77"/>
      <c r="X32" s="77"/>
      <c r="Y32" s="77">
        <f t="shared" si="12"/>
        <v>0.05</v>
      </c>
      <c r="Z32" s="77"/>
      <c r="AA32" s="77"/>
      <c r="AB32" s="77"/>
      <c r="AC32" s="77">
        <f t="shared" si="13"/>
        <v>0.1</v>
      </c>
      <c r="AD32" s="77"/>
      <c r="AE32" s="77"/>
      <c r="AF32" s="77"/>
      <c r="AG32" s="77">
        <f t="shared" si="14"/>
        <v>9.8000000000000004E-2</v>
      </c>
      <c r="AH32" s="77"/>
      <c r="AI32" s="77"/>
      <c r="AJ32" s="77"/>
    </row>
    <row r="33" spans="3:36" ht="27.75" customHeight="1" x14ac:dyDescent="0.2">
      <c r="C33" s="78" t="s">
        <v>247</v>
      </c>
      <c r="D33" s="79"/>
      <c r="E33" s="79"/>
      <c r="F33" s="79"/>
      <c r="G33" s="79"/>
      <c r="H33" s="79"/>
      <c r="I33" s="79"/>
      <c r="J33" s="79"/>
      <c r="K33" s="79"/>
      <c r="L33" s="80"/>
      <c r="M33" s="95">
        <f t="shared" si="9"/>
        <v>0.09</v>
      </c>
      <c r="N33" s="77"/>
      <c r="O33" s="77"/>
      <c r="P33" s="77"/>
      <c r="Q33" s="77">
        <f t="shared" si="10"/>
        <v>0.06</v>
      </c>
      <c r="R33" s="77"/>
      <c r="S33" s="77"/>
      <c r="T33" s="77"/>
      <c r="U33" s="77">
        <f t="shared" si="11"/>
        <v>0.06</v>
      </c>
      <c r="V33" s="77"/>
      <c r="W33" s="77"/>
      <c r="X33" s="77"/>
      <c r="Y33" s="77">
        <f t="shared" si="12"/>
        <v>0.1</v>
      </c>
      <c r="Z33" s="77"/>
      <c r="AA33" s="77"/>
      <c r="AB33" s="77"/>
      <c r="AC33" s="77">
        <f t="shared" si="13"/>
        <v>0.1</v>
      </c>
      <c r="AD33" s="77"/>
      <c r="AE33" s="77"/>
      <c r="AF33" s="77"/>
      <c r="AG33" s="77">
        <f t="shared" si="14"/>
        <v>8.2000000000000003E-2</v>
      </c>
      <c r="AH33" s="77"/>
      <c r="AI33" s="77"/>
      <c r="AJ33" s="77"/>
    </row>
    <row r="34" spans="3:36" ht="27.75" customHeight="1" x14ac:dyDescent="0.2"/>
    <row r="35" spans="3:36" ht="27.75" customHeight="1" x14ac:dyDescent="0.2"/>
    <row r="36" spans="3:36" ht="27.75" customHeight="1" x14ac:dyDescent="0.2"/>
    <row r="37" spans="3:36" ht="27.75" customHeight="1" x14ac:dyDescent="0.2"/>
    <row r="38" spans="3:36" ht="27.75" customHeight="1" x14ac:dyDescent="0.2"/>
    <row r="39" spans="3:36" ht="27.75" customHeight="1" x14ac:dyDescent="0.2"/>
    <row r="40" spans="3:36" ht="27.75" customHeight="1" x14ac:dyDescent="0.2"/>
    <row r="41" spans="3:36" ht="27.75" customHeight="1" x14ac:dyDescent="0.2"/>
    <row r="42" spans="3:36" ht="27.75" customHeight="1" x14ac:dyDescent="0.2"/>
    <row r="43" spans="3:36" ht="27.75" customHeight="1" x14ac:dyDescent="0.2"/>
    <row r="44" spans="3:36" ht="27" customHeight="1" x14ac:dyDescent="0.2"/>
    <row r="45" spans="3:36" ht="27" customHeight="1" x14ac:dyDescent="0.2"/>
    <row r="46" spans="3:36" ht="27" customHeight="1" x14ac:dyDescent="0.2"/>
    <row r="47" spans="3:36" ht="27.75" customHeight="1" x14ac:dyDescent="0.2"/>
    <row r="48" spans="3:36" ht="25.5" customHeight="1" x14ac:dyDescent="0.2">
      <c r="C48" s="35"/>
      <c r="D48" s="35"/>
      <c r="E48" s="35"/>
      <c r="F48" s="35"/>
      <c r="G48" s="35"/>
      <c r="H48" s="35"/>
      <c r="I48" s="35"/>
      <c r="J48" s="35"/>
      <c r="K48" s="35"/>
      <c r="L48" s="35"/>
      <c r="M48" s="5"/>
      <c r="N48" s="5"/>
      <c r="O48" s="5"/>
      <c r="P48" s="5"/>
      <c r="Q48" s="5"/>
      <c r="R48" s="5"/>
      <c r="S48" s="5"/>
      <c r="T48" s="5"/>
      <c r="U48" s="5"/>
      <c r="V48" s="5"/>
      <c r="W48" s="5"/>
      <c r="X48" s="5"/>
      <c r="Y48" s="5"/>
      <c r="Z48" s="5"/>
      <c r="AA48" s="5"/>
      <c r="AB48" s="5"/>
      <c r="AC48" s="5"/>
      <c r="AD48" s="5"/>
      <c r="AE48" s="5"/>
      <c r="AF48" s="5"/>
    </row>
    <row r="49" spans="3:32" ht="25.5" customHeight="1" x14ac:dyDescent="0.2">
      <c r="C49" s="35"/>
      <c r="D49" s="35"/>
      <c r="E49" s="35"/>
      <c r="F49" s="35"/>
      <c r="G49" s="35"/>
      <c r="H49" s="35"/>
      <c r="I49" s="35"/>
      <c r="J49" s="35"/>
      <c r="K49" s="35"/>
      <c r="L49" s="35"/>
      <c r="M49" s="5"/>
      <c r="N49" s="5"/>
      <c r="O49" s="5"/>
      <c r="P49" s="5"/>
      <c r="Q49" s="5"/>
      <c r="R49" s="5"/>
      <c r="S49" s="5"/>
      <c r="T49" s="5"/>
      <c r="U49" s="5"/>
      <c r="V49" s="5"/>
      <c r="W49" s="5"/>
      <c r="X49" s="5"/>
      <c r="Y49" s="5"/>
      <c r="Z49" s="5"/>
      <c r="AA49" s="5"/>
      <c r="AB49" s="5"/>
      <c r="AC49" s="5"/>
      <c r="AD49" s="5"/>
      <c r="AE49" s="5"/>
      <c r="AF49" s="5"/>
    </row>
    <row r="50" spans="3:32" ht="25.5" customHeight="1" x14ac:dyDescent="0.2">
      <c r="C50" s="35"/>
      <c r="D50" s="35"/>
      <c r="E50" s="35"/>
      <c r="F50" s="35"/>
      <c r="G50" s="35"/>
      <c r="H50" s="35"/>
      <c r="I50" s="35"/>
      <c r="J50" s="35"/>
      <c r="K50" s="35"/>
      <c r="L50" s="35"/>
      <c r="M50" s="5"/>
      <c r="N50" s="5"/>
      <c r="O50" s="5"/>
      <c r="P50" s="5"/>
      <c r="Q50" s="5"/>
      <c r="R50" s="5"/>
      <c r="S50" s="5"/>
      <c r="T50" s="5"/>
      <c r="U50" s="5"/>
      <c r="V50" s="5"/>
      <c r="W50" s="5"/>
      <c r="X50" s="5"/>
      <c r="Y50" s="5"/>
      <c r="Z50" s="5"/>
      <c r="AA50" s="5"/>
      <c r="AB50" s="5"/>
      <c r="AC50" s="5"/>
      <c r="AD50" s="5"/>
      <c r="AE50" s="5"/>
      <c r="AF50" s="5"/>
    </row>
    <row r="51" spans="3:32" ht="25.5" customHeight="1" x14ac:dyDescent="0.2">
      <c r="C51" s="35"/>
      <c r="D51" s="35"/>
      <c r="E51" s="35"/>
      <c r="F51" s="35"/>
      <c r="G51" s="35"/>
      <c r="H51" s="35"/>
      <c r="I51" s="35"/>
      <c r="J51" s="35"/>
      <c r="K51" s="35"/>
      <c r="L51" s="35"/>
      <c r="M51" s="5"/>
      <c r="N51" s="5"/>
      <c r="O51" s="5"/>
      <c r="P51" s="5"/>
      <c r="Q51" s="5"/>
      <c r="R51" s="5"/>
      <c r="S51" s="5"/>
      <c r="T51" s="5"/>
      <c r="U51" s="5"/>
      <c r="V51" s="5"/>
      <c r="W51" s="5"/>
      <c r="X51" s="5"/>
      <c r="Y51" s="5"/>
      <c r="Z51" s="5"/>
      <c r="AA51" s="5"/>
      <c r="AB51" s="5"/>
      <c r="AC51" s="5"/>
      <c r="AD51" s="5"/>
      <c r="AE51" s="5"/>
      <c r="AF51" s="5"/>
    </row>
    <row r="52" spans="3:32" ht="25.5" customHeight="1" x14ac:dyDescent="0.2">
      <c r="C52" s="35"/>
      <c r="D52" s="35"/>
      <c r="E52" s="35"/>
      <c r="F52" s="35"/>
      <c r="G52" s="35"/>
      <c r="H52" s="35"/>
      <c r="I52" s="35"/>
      <c r="J52" s="35"/>
      <c r="K52" s="35"/>
      <c r="L52" s="35"/>
      <c r="M52" s="5"/>
      <c r="N52" s="5"/>
      <c r="O52" s="5"/>
      <c r="P52" s="5"/>
      <c r="Q52" s="5"/>
      <c r="R52" s="5"/>
      <c r="S52" s="5"/>
      <c r="T52" s="5"/>
      <c r="U52" s="5"/>
      <c r="V52" s="5"/>
      <c r="W52" s="5"/>
      <c r="X52" s="5"/>
      <c r="Y52" s="5"/>
      <c r="Z52" s="5"/>
      <c r="AA52" s="5"/>
      <c r="AB52" s="5"/>
      <c r="AC52" s="5"/>
      <c r="AD52" s="5"/>
      <c r="AE52" s="5"/>
      <c r="AF52" s="5"/>
    </row>
    <row r="53" spans="3:32" ht="25.5" customHeight="1" x14ac:dyDescent="0.2">
      <c r="C53" s="35"/>
      <c r="D53" s="35"/>
      <c r="E53" s="35"/>
      <c r="F53" s="35"/>
      <c r="G53" s="35"/>
      <c r="H53" s="35"/>
      <c r="I53" s="35"/>
      <c r="J53" s="35"/>
      <c r="K53" s="35"/>
      <c r="L53" s="35"/>
      <c r="M53" s="5"/>
      <c r="N53" s="5"/>
      <c r="O53" s="5"/>
      <c r="P53" s="5"/>
      <c r="Q53" s="5"/>
      <c r="R53" s="5"/>
      <c r="S53" s="5"/>
      <c r="T53" s="5"/>
      <c r="U53" s="5"/>
      <c r="V53" s="5"/>
      <c r="W53" s="5"/>
      <c r="X53" s="5"/>
      <c r="Y53" s="5"/>
      <c r="Z53" s="5"/>
      <c r="AA53" s="5"/>
      <c r="AB53" s="5"/>
      <c r="AC53" s="5"/>
      <c r="AD53" s="5"/>
      <c r="AE53" s="5"/>
      <c r="AF53" s="5"/>
    </row>
    <row r="54" spans="3:32" ht="25.5" customHeight="1" x14ac:dyDescent="0.2">
      <c r="C54" s="35"/>
      <c r="D54" s="35"/>
      <c r="E54" s="35"/>
      <c r="F54" s="35"/>
      <c r="G54" s="35"/>
      <c r="H54" s="35"/>
      <c r="I54" s="35"/>
      <c r="J54" s="35"/>
      <c r="K54" s="35"/>
      <c r="L54" s="35"/>
      <c r="M54" s="5"/>
      <c r="N54" s="5"/>
      <c r="O54" s="5"/>
      <c r="P54" s="5"/>
      <c r="Q54" s="5"/>
      <c r="R54" s="5"/>
      <c r="S54" s="5"/>
      <c r="T54" s="5"/>
      <c r="U54" s="5"/>
      <c r="V54" s="5"/>
      <c r="W54" s="5"/>
      <c r="X54" s="5"/>
      <c r="Y54" s="5"/>
      <c r="Z54" s="5"/>
      <c r="AA54" s="5"/>
      <c r="AB54" s="5"/>
      <c r="AC54" s="5"/>
      <c r="AD54" s="5"/>
      <c r="AE54" s="5"/>
      <c r="AF54" s="5"/>
    </row>
  </sheetData>
  <sortState xmlns:xlrd2="http://schemas.microsoft.com/office/spreadsheetml/2017/richdata2" ref="AP11:AZ20">
    <sortCondition ref="AP11:AP20"/>
  </sortState>
  <mergeCells count="216">
    <mergeCell ref="AG33:AJ33"/>
    <mergeCell ref="C33:L33"/>
    <mergeCell ref="M33:P33"/>
    <mergeCell ref="Q33:T33"/>
    <mergeCell ref="U33:X33"/>
    <mergeCell ref="Y33:AB33"/>
    <mergeCell ref="AC33:AF33"/>
    <mergeCell ref="AG31:AJ31"/>
    <mergeCell ref="C32:L32"/>
    <mergeCell ref="M32:P32"/>
    <mergeCell ref="Q32:T32"/>
    <mergeCell ref="U32:X32"/>
    <mergeCell ref="Y32:AB32"/>
    <mergeCell ref="AC32:AF32"/>
    <mergeCell ref="AG32:AJ32"/>
    <mergeCell ref="C31:L31"/>
    <mergeCell ref="M31:P31"/>
    <mergeCell ref="Q31:T31"/>
    <mergeCell ref="U31:X31"/>
    <mergeCell ref="Y31:AB31"/>
    <mergeCell ref="AC31:AF31"/>
    <mergeCell ref="AG29:AJ29"/>
    <mergeCell ref="C30:L30"/>
    <mergeCell ref="M30:P30"/>
    <mergeCell ref="Q30:T30"/>
    <mergeCell ref="U30:X30"/>
    <mergeCell ref="Y30:AB30"/>
    <mergeCell ref="AC30:AF30"/>
    <mergeCell ref="AG30:AJ30"/>
    <mergeCell ref="C29:L29"/>
    <mergeCell ref="M29:P29"/>
    <mergeCell ref="Q29:T29"/>
    <mergeCell ref="U29:X29"/>
    <mergeCell ref="Y29:AB29"/>
    <mergeCell ref="AC29:AF29"/>
    <mergeCell ref="AG27:AJ27"/>
    <mergeCell ref="C28:L28"/>
    <mergeCell ref="M28:P28"/>
    <mergeCell ref="Q28:T28"/>
    <mergeCell ref="U28:X28"/>
    <mergeCell ref="Y28:AB28"/>
    <mergeCell ref="AC28:AF28"/>
    <mergeCell ref="AG28:AJ28"/>
    <mergeCell ref="C27:L27"/>
    <mergeCell ref="M27:P27"/>
    <mergeCell ref="Q27:T27"/>
    <mergeCell ref="U27:X27"/>
    <mergeCell ref="Y27:AB27"/>
    <mergeCell ref="AC27:AF27"/>
    <mergeCell ref="AG25:AJ25"/>
    <mergeCell ref="C26:L26"/>
    <mergeCell ref="M26:P26"/>
    <mergeCell ref="Q26:T26"/>
    <mergeCell ref="U26:X26"/>
    <mergeCell ref="Y26:AB26"/>
    <mergeCell ref="AC26:AF26"/>
    <mergeCell ref="AG26:AJ26"/>
    <mergeCell ref="C25:L25"/>
    <mergeCell ref="M25:P25"/>
    <mergeCell ref="Q25:T25"/>
    <mergeCell ref="U25:X25"/>
    <mergeCell ref="Y25:AB25"/>
    <mergeCell ref="AC25:AF25"/>
    <mergeCell ref="AG23:AJ23"/>
    <mergeCell ref="C24:L24"/>
    <mergeCell ref="M24:P24"/>
    <mergeCell ref="Q24:T24"/>
    <mergeCell ref="U24:X24"/>
    <mergeCell ref="Y24:AB24"/>
    <mergeCell ref="AC24:AF24"/>
    <mergeCell ref="AG24:AJ24"/>
    <mergeCell ref="AC20:AD20"/>
    <mergeCell ref="AE20:AF20"/>
    <mergeCell ref="AG20:AH20"/>
    <mergeCell ref="AI20:AJ20"/>
    <mergeCell ref="C23:L23"/>
    <mergeCell ref="M23:P23"/>
    <mergeCell ref="Q23:T23"/>
    <mergeCell ref="U23:X23"/>
    <mergeCell ref="Y23:AB23"/>
    <mergeCell ref="AC23:AF23"/>
    <mergeCell ref="C20:L20"/>
    <mergeCell ref="M20:N20"/>
    <mergeCell ref="O20:P20"/>
    <mergeCell ref="Q20:R20"/>
    <mergeCell ref="S20:T20"/>
    <mergeCell ref="U20:V20"/>
    <mergeCell ref="W20:X20"/>
    <mergeCell ref="Y20:Z20"/>
    <mergeCell ref="AA20:AB20"/>
    <mergeCell ref="AC18:AD18"/>
    <mergeCell ref="AE18:AF18"/>
    <mergeCell ref="AG18:AH18"/>
    <mergeCell ref="AI18:AJ18"/>
    <mergeCell ref="C19:L19"/>
    <mergeCell ref="M19:N19"/>
    <mergeCell ref="O19:P19"/>
    <mergeCell ref="Q19:R19"/>
    <mergeCell ref="S19:T19"/>
    <mergeCell ref="U19:V19"/>
    <mergeCell ref="AI19:AJ19"/>
    <mergeCell ref="W19:X19"/>
    <mergeCell ref="Y19:Z19"/>
    <mergeCell ref="AA19:AB19"/>
    <mergeCell ref="AC19:AD19"/>
    <mergeCell ref="AE19:AF19"/>
    <mergeCell ref="AG19:AH19"/>
    <mergeCell ref="C18:L18"/>
    <mergeCell ref="M18:N18"/>
    <mergeCell ref="O18:P18"/>
    <mergeCell ref="Q18:R18"/>
    <mergeCell ref="S18:T18"/>
    <mergeCell ref="U18:V18"/>
    <mergeCell ref="W18:X18"/>
    <mergeCell ref="Y18:Z18"/>
    <mergeCell ref="AA18:AB18"/>
    <mergeCell ref="AC16:AD16"/>
    <mergeCell ref="AE16:AF16"/>
    <mergeCell ref="AG16:AH16"/>
    <mergeCell ref="AI16:AJ16"/>
    <mergeCell ref="Y16:Z16"/>
    <mergeCell ref="AA16:AB16"/>
    <mergeCell ref="C17:L17"/>
    <mergeCell ref="M17:N17"/>
    <mergeCell ref="O17:P17"/>
    <mergeCell ref="Q17:R17"/>
    <mergeCell ref="S17:T17"/>
    <mergeCell ref="U17:V17"/>
    <mergeCell ref="AI17:AJ17"/>
    <mergeCell ref="W17:X17"/>
    <mergeCell ref="Y17:Z17"/>
    <mergeCell ref="AA17:AB17"/>
    <mergeCell ref="AC17:AD17"/>
    <mergeCell ref="AE17:AF17"/>
    <mergeCell ref="AG17:AH17"/>
    <mergeCell ref="U14:V14"/>
    <mergeCell ref="W14:X14"/>
    <mergeCell ref="C16:L16"/>
    <mergeCell ref="M16:N16"/>
    <mergeCell ref="O16:P16"/>
    <mergeCell ref="Q16:R16"/>
    <mergeCell ref="S16:T16"/>
    <mergeCell ref="U16:V16"/>
    <mergeCell ref="W16:X16"/>
    <mergeCell ref="Q12:R12"/>
    <mergeCell ref="S12:T12"/>
    <mergeCell ref="AC14:AD14"/>
    <mergeCell ref="AE14:AF14"/>
    <mergeCell ref="AG14:AH14"/>
    <mergeCell ref="AI14:AJ14"/>
    <mergeCell ref="C15:L15"/>
    <mergeCell ref="M15:N15"/>
    <mergeCell ref="O15:P15"/>
    <mergeCell ref="Q15:R15"/>
    <mergeCell ref="S15:T15"/>
    <mergeCell ref="U15:V15"/>
    <mergeCell ref="AI15:AJ15"/>
    <mergeCell ref="W15:X15"/>
    <mergeCell ref="Y15:Z15"/>
    <mergeCell ref="AA15:AB15"/>
    <mergeCell ref="AC15:AD15"/>
    <mergeCell ref="AE15:AF15"/>
    <mergeCell ref="AG15:AH15"/>
    <mergeCell ref="C14:L14"/>
    <mergeCell ref="M14:N14"/>
    <mergeCell ref="O14:P14"/>
    <mergeCell ref="Q14:R14"/>
    <mergeCell ref="S14:T14"/>
    <mergeCell ref="Q11:R11"/>
    <mergeCell ref="S11:T11"/>
    <mergeCell ref="Y14:Z14"/>
    <mergeCell ref="AA14:AB14"/>
    <mergeCell ref="AC12:AD12"/>
    <mergeCell ref="AE12:AF12"/>
    <mergeCell ref="AG12:AH12"/>
    <mergeCell ref="AI12:AJ12"/>
    <mergeCell ref="C13:L13"/>
    <mergeCell ref="M13:N13"/>
    <mergeCell ref="O13:P13"/>
    <mergeCell ref="Q13:R13"/>
    <mergeCell ref="S13:T13"/>
    <mergeCell ref="U13:V13"/>
    <mergeCell ref="AI13:AJ13"/>
    <mergeCell ref="W13:X13"/>
    <mergeCell ref="Y13:Z13"/>
    <mergeCell ref="AA13:AB13"/>
    <mergeCell ref="AC13:AD13"/>
    <mergeCell ref="AE13:AF13"/>
    <mergeCell ref="AG13:AH13"/>
    <mergeCell ref="C12:L12"/>
    <mergeCell ref="M12:N12"/>
    <mergeCell ref="O12:P12"/>
    <mergeCell ref="U11:V11"/>
    <mergeCell ref="C7:AJ7"/>
    <mergeCell ref="U12:V12"/>
    <mergeCell ref="W12:X12"/>
    <mergeCell ref="Y12:Z12"/>
    <mergeCell ref="AA12:AB12"/>
    <mergeCell ref="C5:AJ5"/>
    <mergeCell ref="C10:L10"/>
    <mergeCell ref="M10:P10"/>
    <mergeCell ref="Q10:T10"/>
    <mergeCell ref="U10:X10"/>
    <mergeCell ref="Y10:AB10"/>
    <mergeCell ref="AC10:AF10"/>
    <mergeCell ref="AG10:AJ10"/>
    <mergeCell ref="AI11:AJ11"/>
    <mergeCell ref="W11:X11"/>
    <mergeCell ref="Y11:Z11"/>
    <mergeCell ref="AA11:AB11"/>
    <mergeCell ref="AC11:AD11"/>
    <mergeCell ref="AE11:AF11"/>
    <mergeCell ref="AG11:AH11"/>
    <mergeCell ref="C11:L11"/>
    <mergeCell ref="M11:N11"/>
    <mergeCell ref="O11:P11"/>
  </mergeCells>
  <phoneticPr fontId="18"/>
  <pageMargins left="0.70866141732283472" right="0.35433070866141736" top="0.55118110236220474" bottom="0.55118110236220474" header="0.31496062992125984" footer="0.31496062992125984"/>
  <pageSetup paperSize="9" scale="79" orientation="portrait" r:id="rId1"/>
  <headerFooter>
    <oddFooter>&amp;C&amp;P</oddFooter>
  </headerFooter>
  <rowBreaks count="1" manualBreakCount="1">
    <brk id="21" max="3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41E85-9C22-4CBF-861E-261C06DEE078}">
  <sheetPr>
    <tabColor rgb="FFFFFF00"/>
  </sheetPr>
  <dimension ref="A1:AO47"/>
  <sheetViews>
    <sheetView tabSelected="1" view="pageBreakPreview" zoomScale="85" zoomScaleNormal="100" zoomScaleSheetLayoutView="85" workbookViewId="0">
      <selection activeCell="X8" sqref="X8"/>
    </sheetView>
  </sheetViews>
  <sheetFormatPr defaultRowHeight="13.2" x14ac:dyDescent="0.2"/>
  <cols>
    <col min="1" max="2" width="3.6640625" customWidth="1"/>
    <col min="3" max="28" width="3.109375" customWidth="1"/>
    <col min="29" max="36" width="3.6640625" customWidth="1"/>
    <col min="37" max="37" width="0.88671875" customWidth="1"/>
    <col min="38" max="38" width="4.44140625" bestFit="1" customWidth="1"/>
    <col min="39" max="39" width="7" customWidth="1"/>
    <col min="40" max="40" width="5.44140625" bestFit="1" customWidth="1"/>
    <col min="41" max="41" width="5.88671875" bestFit="1" customWidth="1"/>
    <col min="42" max="42" width="4.44140625" bestFit="1" customWidth="1"/>
    <col min="43" max="43" width="14" bestFit="1" customWidth="1"/>
  </cols>
  <sheetData>
    <row r="1" spans="1:41" x14ac:dyDescent="0.2">
      <c r="A1" t="s">
        <v>249</v>
      </c>
      <c r="AK1" s="2"/>
    </row>
    <row r="2" spans="1:41" x14ac:dyDescent="0.2">
      <c r="B2" s="41" t="s">
        <v>250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2"/>
    </row>
    <row r="3" spans="1:41" x14ac:dyDescent="0.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row>
    <row r="4" spans="1:41" x14ac:dyDescent="0.2">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row>
    <row r="5" spans="1:41" x14ac:dyDescent="0.2">
      <c r="B5" s="38" t="s">
        <v>1</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row>
    <row r="6" spans="1:41" s="11" customFormat="1" ht="27.75" customHeight="1" x14ac:dyDescent="0.2">
      <c r="B6" s="36"/>
      <c r="C6" s="87" t="s">
        <v>264</v>
      </c>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row>
    <row r="7" spans="1:41" x14ac:dyDescent="0.2">
      <c r="B7" s="38" t="s">
        <v>3</v>
      </c>
      <c r="C7" s="36"/>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row>
    <row r="8" spans="1:41" s="11" customFormat="1" x14ac:dyDescent="0.2">
      <c r="B8" s="36"/>
      <c r="C8" s="36" t="s">
        <v>265</v>
      </c>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row>
    <row r="10" spans="1:41" x14ac:dyDescent="0.2">
      <c r="C10" s="16"/>
      <c r="D10" s="16"/>
      <c r="E10" s="16"/>
      <c r="F10" s="16"/>
      <c r="G10" s="16"/>
      <c r="H10" s="16"/>
      <c r="I10" s="16"/>
      <c r="J10" s="16"/>
      <c r="K10" s="16"/>
      <c r="L10" s="16"/>
      <c r="M10" s="16"/>
      <c r="N10" s="16"/>
      <c r="O10" s="18"/>
      <c r="P10" s="18"/>
      <c r="Q10" s="18"/>
      <c r="R10" s="18"/>
      <c r="S10" s="18"/>
      <c r="T10" s="18"/>
      <c r="U10" s="16"/>
      <c r="V10" s="16"/>
      <c r="W10" s="18"/>
      <c r="X10" s="22"/>
      <c r="Y10" s="16"/>
      <c r="Z10" s="16"/>
      <c r="AA10" s="16"/>
      <c r="AB10" s="16"/>
      <c r="AC10" s="16"/>
      <c r="AD10" s="16"/>
      <c r="AE10" s="16"/>
      <c r="AF10" s="16"/>
      <c r="AG10" s="16"/>
      <c r="AH10" s="16"/>
      <c r="AI10" s="16"/>
      <c r="AJ10" s="24"/>
    </row>
    <row r="11" spans="1:41" ht="30" customHeight="1" thickBot="1" x14ac:dyDescent="0.25">
      <c r="C11" s="108"/>
      <c r="D11" s="109"/>
      <c r="E11" s="109"/>
      <c r="F11" s="109"/>
      <c r="G11" s="109"/>
      <c r="H11" s="109"/>
      <c r="I11" s="109"/>
      <c r="J11" s="109"/>
      <c r="K11" s="109"/>
      <c r="L11" s="110"/>
      <c r="M11" s="91" t="s">
        <v>68</v>
      </c>
      <c r="N11" s="61"/>
      <c r="O11" s="61"/>
      <c r="P11" s="62"/>
      <c r="Q11" s="60" t="s">
        <v>69</v>
      </c>
      <c r="R11" s="61"/>
      <c r="S11" s="61"/>
      <c r="T11" s="62"/>
      <c r="U11" s="60" t="s">
        <v>70</v>
      </c>
      <c r="V11" s="61"/>
      <c r="W11" s="61"/>
      <c r="X11" s="62"/>
      <c r="Y11" s="60" t="s">
        <v>71</v>
      </c>
      <c r="Z11" s="61"/>
      <c r="AA11" s="61"/>
      <c r="AB11" s="62"/>
      <c r="AC11" s="60" t="s">
        <v>72</v>
      </c>
      <c r="AD11" s="61"/>
      <c r="AE11" s="61"/>
      <c r="AF11" s="61"/>
      <c r="AG11" s="60" t="s">
        <v>77</v>
      </c>
      <c r="AH11" s="61"/>
      <c r="AI11" s="61"/>
      <c r="AJ11" s="62"/>
    </row>
    <row r="12" spans="1:41" ht="27.9" customHeight="1" thickTop="1" x14ac:dyDescent="0.2">
      <c r="C12" s="78" t="s">
        <v>253</v>
      </c>
      <c r="D12" s="79"/>
      <c r="E12" s="79"/>
      <c r="F12" s="79"/>
      <c r="G12" s="79"/>
      <c r="H12" s="79"/>
      <c r="I12" s="79"/>
      <c r="J12" s="79"/>
      <c r="K12" s="79"/>
      <c r="L12" s="80"/>
      <c r="M12" s="84">
        <v>27</v>
      </c>
      <c r="N12" s="85"/>
      <c r="O12" s="86">
        <f>M12/100</f>
        <v>0.27</v>
      </c>
      <c r="P12" s="86"/>
      <c r="Q12" s="84">
        <v>28</v>
      </c>
      <c r="R12" s="85"/>
      <c r="S12" s="86">
        <f>Q12/100</f>
        <v>0.28000000000000003</v>
      </c>
      <c r="T12" s="86"/>
      <c r="U12" s="84">
        <v>34</v>
      </c>
      <c r="V12" s="85"/>
      <c r="W12" s="86">
        <f>U12/100</f>
        <v>0.34</v>
      </c>
      <c r="X12" s="86"/>
      <c r="Y12" s="84">
        <v>37</v>
      </c>
      <c r="Z12" s="85"/>
      <c r="AA12" s="86">
        <f>Y12/100</f>
        <v>0.37</v>
      </c>
      <c r="AB12" s="86"/>
      <c r="AC12" s="84">
        <v>38</v>
      </c>
      <c r="AD12" s="85"/>
      <c r="AE12" s="86">
        <f>AC12/100</f>
        <v>0.38</v>
      </c>
      <c r="AF12" s="86"/>
      <c r="AG12" s="84">
        <f t="shared" ref="AG12" si="0">M12+Q12+U12+Y12+AC12</f>
        <v>164</v>
      </c>
      <c r="AH12" s="85"/>
      <c r="AI12" s="86">
        <f>AG12/500</f>
        <v>0.32800000000000001</v>
      </c>
      <c r="AJ12" s="86"/>
      <c r="AO12" s="3"/>
    </row>
    <row r="13" spans="1:41" ht="38.4" customHeight="1" x14ac:dyDescent="0.2">
      <c r="C13" s="78" t="s">
        <v>255</v>
      </c>
      <c r="D13" s="79"/>
      <c r="E13" s="79"/>
      <c r="F13" s="79"/>
      <c r="G13" s="79"/>
      <c r="H13" s="79"/>
      <c r="I13" s="79"/>
      <c r="J13" s="79"/>
      <c r="K13" s="79"/>
      <c r="L13" s="80"/>
      <c r="M13" s="84">
        <v>17</v>
      </c>
      <c r="N13" s="85"/>
      <c r="O13" s="86">
        <f>M13/100</f>
        <v>0.17</v>
      </c>
      <c r="P13" s="86"/>
      <c r="Q13" s="137">
        <v>25</v>
      </c>
      <c r="R13" s="85"/>
      <c r="S13" s="86">
        <f>Q13/100</f>
        <v>0.25</v>
      </c>
      <c r="T13" s="86"/>
      <c r="U13" s="84">
        <v>21</v>
      </c>
      <c r="V13" s="85"/>
      <c r="W13" s="86">
        <f>U13/100</f>
        <v>0.21</v>
      </c>
      <c r="X13" s="86"/>
      <c r="Y13" s="84">
        <v>17</v>
      </c>
      <c r="Z13" s="85"/>
      <c r="AA13" s="86">
        <f>Y13/100</f>
        <v>0.17</v>
      </c>
      <c r="AB13" s="86"/>
      <c r="AC13" s="84">
        <v>21</v>
      </c>
      <c r="AD13" s="85"/>
      <c r="AE13" s="86">
        <f>AC13/100</f>
        <v>0.21</v>
      </c>
      <c r="AF13" s="86"/>
      <c r="AG13" s="84">
        <f>M13+Q13+U13+Y13+AC13</f>
        <v>101</v>
      </c>
      <c r="AH13" s="85"/>
      <c r="AI13" s="86">
        <f>AG13/500</f>
        <v>0.20200000000000001</v>
      </c>
      <c r="AJ13" s="86"/>
      <c r="AO13" s="3"/>
    </row>
    <row r="14" spans="1:41" ht="42" customHeight="1" x14ac:dyDescent="0.2">
      <c r="C14" s="78" t="s">
        <v>252</v>
      </c>
      <c r="D14" s="79"/>
      <c r="E14" s="79"/>
      <c r="F14" s="79"/>
      <c r="G14" s="79"/>
      <c r="H14" s="79"/>
      <c r="I14" s="79"/>
      <c r="J14" s="79"/>
      <c r="K14" s="79"/>
      <c r="L14" s="80"/>
      <c r="M14" s="84">
        <v>19</v>
      </c>
      <c r="N14" s="85"/>
      <c r="O14" s="86">
        <f t="shared" ref="O14:O15" si="1">M14/100</f>
        <v>0.19</v>
      </c>
      <c r="P14" s="86"/>
      <c r="Q14" s="84">
        <v>23</v>
      </c>
      <c r="R14" s="85"/>
      <c r="S14" s="86">
        <f t="shared" ref="S14:S15" si="2">Q14/100</f>
        <v>0.23</v>
      </c>
      <c r="T14" s="86"/>
      <c r="U14" s="84">
        <v>20</v>
      </c>
      <c r="V14" s="85"/>
      <c r="W14" s="86">
        <f t="shared" ref="W14:W15" si="3">U14/100</f>
        <v>0.2</v>
      </c>
      <c r="X14" s="86"/>
      <c r="Y14" s="84">
        <v>21</v>
      </c>
      <c r="Z14" s="85"/>
      <c r="AA14" s="86">
        <f t="shared" ref="AA14:AA15" si="4">Y14/100</f>
        <v>0.21</v>
      </c>
      <c r="AB14" s="86"/>
      <c r="AC14" s="84">
        <v>17</v>
      </c>
      <c r="AD14" s="85"/>
      <c r="AE14" s="86">
        <f t="shared" ref="AE14:AE15" si="5">AC14/100</f>
        <v>0.17</v>
      </c>
      <c r="AF14" s="86"/>
      <c r="AG14" s="84">
        <f t="shared" ref="AG14" si="6">M14+Q14+U14+Y14+AC14</f>
        <v>100</v>
      </c>
      <c r="AH14" s="85"/>
      <c r="AI14" s="86">
        <f t="shared" ref="AI14:AI15" si="7">AG14/500</f>
        <v>0.2</v>
      </c>
      <c r="AJ14" s="86"/>
      <c r="AO14" s="3"/>
    </row>
    <row r="15" spans="1:41" ht="27.9" customHeight="1" x14ac:dyDescent="0.2">
      <c r="C15" s="78" t="s">
        <v>254</v>
      </c>
      <c r="D15" s="79"/>
      <c r="E15" s="79"/>
      <c r="F15" s="79"/>
      <c r="G15" s="79"/>
      <c r="H15" s="79"/>
      <c r="I15" s="79"/>
      <c r="J15" s="79"/>
      <c r="K15" s="79"/>
      <c r="L15" s="80"/>
      <c r="M15" s="137">
        <v>14</v>
      </c>
      <c r="N15" s="85"/>
      <c r="O15" s="86">
        <f t="shared" si="1"/>
        <v>0.14000000000000001</v>
      </c>
      <c r="P15" s="86"/>
      <c r="Q15" s="84">
        <v>12</v>
      </c>
      <c r="R15" s="85"/>
      <c r="S15" s="86">
        <f t="shared" si="2"/>
        <v>0.12</v>
      </c>
      <c r="T15" s="86"/>
      <c r="U15" s="84">
        <v>7</v>
      </c>
      <c r="V15" s="85"/>
      <c r="W15" s="86">
        <f t="shared" si="3"/>
        <v>7.0000000000000007E-2</v>
      </c>
      <c r="X15" s="86"/>
      <c r="Y15" s="84">
        <v>12</v>
      </c>
      <c r="Z15" s="85"/>
      <c r="AA15" s="86">
        <f t="shared" si="4"/>
        <v>0.12</v>
      </c>
      <c r="AB15" s="86"/>
      <c r="AC15" s="84">
        <v>10</v>
      </c>
      <c r="AD15" s="85"/>
      <c r="AE15" s="86">
        <f t="shared" si="5"/>
        <v>0.1</v>
      </c>
      <c r="AF15" s="86"/>
      <c r="AG15" s="84">
        <f>M15+Q15+U15+Y15+AC15</f>
        <v>55</v>
      </c>
      <c r="AH15" s="85"/>
      <c r="AI15" s="86">
        <f t="shared" si="7"/>
        <v>0.11</v>
      </c>
      <c r="AJ15" s="86"/>
      <c r="AO15" s="3"/>
    </row>
    <row r="16" spans="1:41" ht="45" customHeight="1" x14ac:dyDescent="0.2">
      <c r="C16" s="144" t="s">
        <v>251</v>
      </c>
      <c r="D16" s="145"/>
      <c r="E16" s="145"/>
      <c r="F16" s="145"/>
      <c r="G16" s="145"/>
      <c r="H16" s="145"/>
      <c r="I16" s="145"/>
      <c r="J16" s="145"/>
      <c r="K16" s="145"/>
      <c r="L16" s="146"/>
      <c r="M16" s="84">
        <v>23</v>
      </c>
      <c r="N16" s="85"/>
      <c r="O16" s="86">
        <f>M16/100</f>
        <v>0.23</v>
      </c>
      <c r="P16" s="86"/>
      <c r="Q16" s="84">
        <v>12</v>
      </c>
      <c r="R16" s="85"/>
      <c r="S16" s="86">
        <f>Q16/100</f>
        <v>0.12</v>
      </c>
      <c r="T16" s="86"/>
      <c r="U16" s="84">
        <v>18</v>
      </c>
      <c r="V16" s="85"/>
      <c r="W16" s="86">
        <f>U16/100</f>
        <v>0.18</v>
      </c>
      <c r="X16" s="86"/>
      <c r="Y16" s="84">
        <v>13</v>
      </c>
      <c r="Z16" s="85"/>
      <c r="AA16" s="86">
        <f>Y16/100</f>
        <v>0.13</v>
      </c>
      <c r="AB16" s="86"/>
      <c r="AC16" s="84">
        <v>14</v>
      </c>
      <c r="AD16" s="85"/>
      <c r="AE16" s="86">
        <f>AC16/100</f>
        <v>0.14000000000000001</v>
      </c>
      <c r="AF16" s="86"/>
      <c r="AG16" s="84">
        <f>M16+Q16+U16+Y16+AC16</f>
        <v>80</v>
      </c>
      <c r="AH16" s="85"/>
      <c r="AI16" s="86">
        <f>AG16/500</f>
        <v>0.16</v>
      </c>
      <c r="AJ16" s="86"/>
      <c r="AO16" s="3"/>
    </row>
    <row r="17" spans="3:41" ht="27.9" customHeight="1" x14ac:dyDescent="0.2">
      <c r="AO17" s="3"/>
    </row>
    <row r="18" spans="3:41" ht="25.2" customHeight="1" x14ac:dyDescent="0.2">
      <c r="C18" s="33"/>
      <c r="D18" s="33"/>
      <c r="E18" s="33"/>
      <c r="F18" s="33"/>
      <c r="G18" s="33"/>
      <c r="H18" s="33"/>
      <c r="I18" s="33"/>
      <c r="J18" s="33"/>
      <c r="K18" s="33"/>
      <c r="L18" s="33"/>
      <c r="M18" s="34"/>
      <c r="N18" s="34"/>
      <c r="O18" s="34"/>
      <c r="P18" s="34"/>
      <c r="Q18" s="34"/>
      <c r="R18" s="34"/>
      <c r="S18" s="34"/>
      <c r="T18" s="34"/>
      <c r="U18" s="34"/>
      <c r="V18" s="34"/>
      <c r="W18" s="34"/>
      <c r="X18" s="34"/>
      <c r="Y18" s="34"/>
      <c r="Z18" s="34"/>
      <c r="AA18" s="34"/>
      <c r="AB18" s="34"/>
      <c r="AC18" s="34"/>
      <c r="AD18" s="34"/>
      <c r="AE18" s="34"/>
      <c r="AF18" s="34"/>
      <c r="AG18" s="34"/>
      <c r="AH18" s="34"/>
      <c r="AI18" s="34"/>
      <c r="AJ18" s="34"/>
    </row>
    <row r="19" spans="3:41" x14ac:dyDescent="0.2">
      <c r="Q19" t="s">
        <v>6</v>
      </c>
    </row>
    <row r="20" spans="3:41" ht="27.75" customHeight="1" thickBot="1" x14ac:dyDescent="0.25">
      <c r="C20" s="43"/>
      <c r="D20" s="43"/>
      <c r="E20" s="43"/>
      <c r="F20" s="43"/>
      <c r="G20" s="43"/>
      <c r="H20" s="43"/>
      <c r="I20" s="43"/>
      <c r="J20" s="43"/>
      <c r="K20" s="43"/>
      <c r="L20" s="69"/>
      <c r="M20" s="91" t="s">
        <v>206</v>
      </c>
      <c r="N20" s="61"/>
      <c r="O20" s="61"/>
      <c r="P20" s="62"/>
      <c r="Q20" s="60" t="s">
        <v>207</v>
      </c>
      <c r="R20" s="61"/>
      <c r="S20" s="61"/>
      <c r="T20" s="62"/>
      <c r="U20" s="60" t="s">
        <v>208</v>
      </c>
      <c r="V20" s="61"/>
      <c r="W20" s="61"/>
      <c r="X20" s="62"/>
      <c r="Y20" s="60" t="s">
        <v>209</v>
      </c>
      <c r="Z20" s="61"/>
      <c r="AA20" s="61"/>
      <c r="AB20" s="62"/>
      <c r="AC20" s="60" t="s">
        <v>210</v>
      </c>
      <c r="AD20" s="61"/>
      <c r="AE20" s="61"/>
      <c r="AF20" s="61"/>
      <c r="AG20" s="60" t="s">
        <v>211</v>
      </c>
      <c r="AH20" s="61"/>
      <c r="AI20" s="61"/>
      <c r="AJ20" s="62"/>
    </row>
    <row r="21" spans="3:41" ht="27" customHeight="1" thickTop="1" x14ac:dyDescent="0.2">
      <c r="C21" s="78" t="s">
        <v>253</v>
      </c>
      <c r="D21" s="79"/>
      <c r="E21" s="79"/>
      <c r="F21" s="79"/>
      <c r="G21" s="79"/>
      <c r="H21" s="79"/>
      <c r="I21" s="79"/>
      <c r="J21" s="79"/>
      <c r="K21" s="79"/>
      <c r="L21" s="80"/>
      <c r="M21" s="95">
        <f>O12</f>
        <v>0.27</v>
      </c>
      <c r="N21" s="77"/>
      <c r="O21" s="77"/>
      <c r="P21" s="77"/>
      <c r="Q21" s="77">
        <f t="shared" ref="Q21:Q25" si="8">S12</f>
        <v>0.28000000000000003</v>
      </c>
      <c r="R21" s="77"/>
      <c r="S21" s="77"/>
      <c r="T21" s="77"/>
      <c r="U21" s="77">
        <f t="shared" ref="U21:U25" si="9">W12</f>
        <v>0.34</v>
      </c>
      <c r="V21" s="77"/>
      <c r="W21" s="77"/>
      <c r="X21" s="77"/>
      <c r="Y21" s="77">
        <f t="shared" ref="Y21:Y25" si="10">AA12</f>
        <v>0.37</v>
      </c>
      <c r="Z21" s="77"/>
      <c r="AA21" s="77"/>
      <c r="AB21" s="77"/>
      <c r="AC21" s="77">
        <f t="shared" ref="AC21:AC25" si="11">AE12</f>
        <v>0.38</v>
      </c>
      <c r="AD21" s="77"/>
      <c r="AE21" s="77"/>
      <c r="AF21" s="77"/>
      <c r="AG21" s="77">
        <f t="shared" ref="AG21:AG25" si="12">AI12</f>
        <v>0.32800000000000001</v>
      </c>
      <c r="AH21" s="77"/>
      <c r="AI21" s="77"/>
      <c r="AJ21" s="77"/>
    </row>
    <row r="22" spans="3:41" ht="27" customHeight="1" x14ac:dyDescent="0.2">
      <c r="C22" s="78" t="s">
        <v>255</v>
      </c>
      <c r="D22" s="79"/>
      <c r="E22" s="79"/>
      <c r="F22" s="79"/>
      <c r="G22" s="79"/>
      <c r="H22" s="79"/>
      <c r="I22" s="79"/>
      <c r="J22" s="79"/>
      <c r="K22" s="79"/>
      <c r="L22" s="80"/>
      <c r="M22" s="95">
        <f t="shared" ref="M22:M25" si="13">O13</f>
        <v>0.17</v>
      </c>
      <c r="N22" s="77"/>
      <c r="O22" s="77"/>
      <c r="P22" s="77"/>
      <c r="Q22" s="77">
        <f t="shared" si="8"/>
        <v>0.25</v>
      </c>
      <c r="R22" s="77"/>
      <c r="S22" s="77"/>
      <c r="T22" s="77"/>
      <c r="U22" s="77">
        <f t="shared" si="9"/>
        <v>0.21</v>
      </c>
      <c r="V22" s="77"/>
      <c r="W22" s="77"/>
      <c r="X22" s="77"/>
      <c r="Y22" s="77">
        <f t="shared" si="10"/>
        <v>0.17</v>
      </c>
      <c r="Z22" s="77"/>
      <c r="AA22" s="77"/>
      <c r="AB22" s="77"/>
      <c r="AC22" s="77">
        <f t="shared" si="11"/>
        <v>0.21</v>
      </c>
      <c r="AD22" s="77"/>
      <c r="AE22" s="77"/>
      <c r="AF22" s="77"/>
      <c r="AG22" s="77">
        <f t="shared" si="12"/>
        <v>0.20200000000000001</v>
      </c>
      <c r="AH22" s="77"/>
      <c r="AI22" s="77"/>
      <c r="AJ22" s="77"/>
    </row>
    <row r="23" spans="3:41" ht="27" customHeight="1" x14ac:dyDescent="0.2">
      <c r="C23" s="78" t="s">
        <v>252</v>
      </c>
      <c r="D23" s="79"/>
      <c r="E23" s="79"/>
      <c r="F23" s="79"/>
      <c r="G23" s="79"/>
      <c r="H23" s="79"/>
      <c r="I23" s="79"/>
      <c r="J23" s="79"/>
      <c r="K23" s="79"/>
      <c r="L23" s="80"/>
      <c r="M23" s="95">
        <f t="shared" si="13"/>
        <v>0.19</v>
      </c>
      <c r="N23" s="77"/>
      <c r="O23" s="77"/>
      <c r="P23" s="77"/>
      <c r="Q23" s="77">
        <f t="shared" si="8"/>
        <v>0.23</v>
      </c>
      <c r="R23" s="77"/>
      <c r="S23" s="77"/>
      <c r="T23" s="77"/>
      <c r="U23" s="77">
        <f t="shared" si="9"/>
        <v>0.2</v>
      </c>
      <c r="V23" s="77"/>
      <c r="W23" s="77"/>
      <c r="X23" s="77"/>
      <c r="Y23" s="77">
        <f t="shared" si="10"/>
        <v>0.21</v>
      </c>
      <c r="Z23" s="77"/>
      <c r="AA23" s="77"/>
      <c r="AB23" s="77"/>
      <c r="AC23" s="77">
        <f t="shared" si="11"/>
        <v>0.17</v>
      </c>
      <c r="AD23" s="77"/>
      <c r="AE23" s="77"/>
      <c r="AF23" s="77"/>
      <c r="AG23" s="77">
        <f t="shared" si="12"/>
        <v>0.2</v>
      </c>
      <c r="AH23" s="77"/>
      <c r="AI23" s="77"/>
      <c r="AJ23" s="77"/>
    </row>
    <row r="24" spans="3:41" ht="27" customHeight="1" x14ac:dyDescent="0.2">
      <c r="C24" s="78" t="s">
        <v>254</v>
      </c>
      <c r="D24" s="79"/>
      <c r="E24" s="79"/>
      <c r="F24" s="79"/>
      <c r="G24" s="79"/>
      <c r="H24" s="79"/>
      <c r="I24" s="79"/>
      <c r="J24" s="79"/>
      <c r="K24" s="79"/>
      <c r="L24" s="80"/>
      <c r="M24" s="95">
        <f t="shared" si="13"/>
        <v>0.14000000000000001</v>
      </c>
      <c r="N24" s="77"/>
      <c r="O24" s="77"/>
      <c r="P24" s="77"/>
      <c r="Q24" s="77">
        <f t="shared" si="8"/>
        <v>0.12</v>
      </c>
      <c r="R24" s="77"/>
      <c r="S24" s="77"/>
      <c r="T24" s="77"/>
      <c r="U24" s="77">
        <f t="shared" si="9"/>
        <v>7.0000000000000007E-2</v>
      </c>
      <c r="V24" s="77"/>
      <c r="W24" s="77"/>
      <c r="X24" s="77"/>
      <c r="Y24" s="77">
        <f t="shared" si="10"/>
        <v>0.12</v>
      </c>
      <c r="Z24" s="77"/>
      <c r="AA24" s="77"/>
      <c r="AB24" s="77"/>
      <c r="AC24" s="77">
        <f t="shared" si="11"/>
        <v>0.1</v>
      </c>
      <c r="AD24" s="77"/>
      <c r="AE24" s="77"/>
      <c r="AF24" s="77"/>
      <c r="AG24" s="77">
        <f t="shared" si="12"/>
        <v>0.11</v>
      </c>
      <c r="AH24" s="77"/>
      <c r="AI24" s="77"/>
      <c r="AJ24" s="77"/>
    </row>
    <row r="25" spans="3:41" ht="27" customHeight="1" x14ac:dyDescent="0.2">
      <c r="C25" s="144" t="s">
        <v>251</v>
      </c>
      <c r="D25" s="145"/>
      <c r="E25" s="145"/>
      <c r="F25" s="145"/>
      <c r="G25" s="145"/>
      <c r="H25" s="145"/>
      <c r="I25" s="145"/>
      <c r="J25" s="145"/>
      <c r="K25" s="145"/>
      <c r="L25" s="146"/>
      <c r="M25" s="95">
        <f t="shared" si="13"/>
        <v>0.23</v>
      </c>
      <c r="N25" s="77"/>
      <c r="O25" s="77"/>
      <c r="P25" s="77"/>
      <c r="Q25" s="77">
        <f t="shared" si="8"/>
        <v>0.12</v>
      </c>
      <c r="R25" s="77"/>
      <c r="S25" s="77"/>
      <c r="T25" s="77"/>
      <c r="U25" s="77">
        <f t="shared" si="9"/>
        <v>0.18</v>
      </c>
      <c r="V25" s="77"/>
      <c r="W25" s="77"/>
      <c r="X25" s="77"/>
      <c r="Y25" s="77">
        <f t="shared" si="10"/>
        <v>0.13</v>
      </c>
      <c r="Z25" s="77"/>
      <c r="AA25" s="77"/>
      <c r="AB25" s="77"/>
      <c r="AC25" s="77">
        <f t="shared" si="11"/>
        <v>0.14000000000000001</v>
      </c>
      <c r="AD25" s="77"/>
      <c r="AE25" s="77"/>
      <c r="AF25" s="77"/>
      <c r="AG25" s="77">
        <f t="shared" si="12"/>
        <v>0.16</v>
      </c>
      <c r="AH25" s="77"/>
      <c r="AI25" s="77"/>
      <c r="AJ25" s="77"/>
    </row>
    <row r="26" spans="3:41" ht="27" customHeight="1" x14ac:dyDescent="0.2"/>
    <row r="27" spans="3:41" ht="27.75" customHeight="1" x14ac:dyDescent="0.2"/>
    <row r="28" spans="3:41" ht="27.75" customHeight="1" x14ac:dyDescent="0.2"/>
    <row r="29" spans="3:41" ht="27.75" customHeight="1" x14ac:dyDescent="0.2"/>
    <row r="30" spans="3:41" ht="27.75" customHeight="1" x14ac:dyDescent="0.2"/>
    <row r="31" spans="3:41" ht="27.75" customHeight="1" x14ac:dyDescent="0.2"/>
    <row r="32" spans="3:41" ht="27.75" customHeight="1" x14ac:dyDescent="0.2"/>
    <row r="33" spans="3:32" ht="27.75" customHeight="1" x14ac:dyDescent="0.2"/>
    <row r="34" spans="3:32" ht="27.75" customHeight="1" x14ac:dyDescent="0.2"/>
    <row r="35" spans="3:32" ht="27.75" customHeight="1" x14ac:dyDescent="0.2"/>
    <row r="36" spans="3:32" ht="27.75" customHeight="1" x14ac:dyDescent="0.2"/>
    <row r="37" spans="3:32" ht="27" customHeight="1" x14ac:dyDescent="0.2"/>
    <row r="38" spans="3:32" ht="27" customHeight="1" x14ac:dyDescent="0.2"/>
    <row r="39" spans="3:32" ht="27" customHeight="1" x14ac:dyDescent="0.2"/>
    <row r="40" spans="3:32" ht="27.75" customHeight="1" x14ac:dyDescent="0.2"/>
    <row r="41" spans="3:32" ht="25.5" customHeight="1" x14ac:dyDescent="0.2">
      <c r="C41" s="35"/>
      <c r="D41" s="35"/>
      <c r="E41" s="35"/>
      <c r="F41" s="35"/>
      <c r="G41" s="35"/>
      <c r="H41" s="35"/>
      <c r="I41" s="35"/>
      <c r="J41" s="35"/>
      <c r="K41" s="35"/>
      <c r="L41" s="35"/>
      <c r="M41" s="5"/>
      <c r="N41" s="5"/>
      <c r="O41" s="5"/>
      <c r="P41" s="5"/>
      <c r="Q41" s="5"/>
      <c r="R41" s="5"/>
      <c r="S41" s="5"/>
      <c r="T41" s="5"/>
      <c r="U41" s="5"/>
      <c r="V41" s="5"/>
      <c r="W41" s="5"/>
      <c r="X41" s="5"/>
      <c r="Y41" s="5"/>
      <c r="Z41" s="5"/>
      <c r="AA41" s="5"/>
      <c r="AB41" s="5"/>
      <c r="AC41" s="5"/>
      <c r="AD41" s="5"/>
      <c r="AE41" s="5"/>
      <c r="AF41" s="5"/>
    </row>
    <row r="42" spans="3:32" ht="25.5" customHeight="1" x14ac:dyDescent="0.2">
      <c r="C42" s="35"/>
      <c r="D42" s="35"/>
      <c r="E42" s="35"/>
      <c r="F42" s="35"/>
      <c r="G42" s="35"/>
      <c r="H42" s="35"/>
      <c r="I42" s="35"/>
      <c r="J42" s="35"/>
      <c r="K42" s="35"/>
      <c r="L42" s="35"/>
      <c r="M42" s="5"/>
      <c r="N42" s="5"/>
      <c r="O42" s="5"/>
      <c r="P42" s="5"/>
      <c r="Q42" s="5"/>
      <c r="R42" s="5"/>
      <c r="S42" s="5"/>
      <c r="T42" s="5"/>
      <c r="U42" s="5"/>
      <c r="V42" s="5"/>
      <c r="W42" s="5"/>
      <c r="X42" s="5"/>
      <c r="Y42" s="5"/>
      <c r="Z42" s="5"/>
      <c r="AA42" s="5"/>
      <c r="AB42" s="5"/>
      <c r="AC42" s="5"/>
      <c r="AD42" s="5"/>
      <c r="AE42" s="5"/>
      <c r="AF42" s="5"/>
    </row>
    <row r="43" spans="3:32" ht="25.5" customHeight="1" x14ac:dyDescent="0.2">
      <c r="C43" s="35"/>
      <c r="D43" s="35"/>
      <c r="E43" s="35"/>
      <c r="F43" s="35"/>
      <c r="G43" s="35"/>
      <c r="H43" s="35"/>
      <c r="I43" s="35"/>
      <c r="J43" s="35"/>
      <c r="K43" s="35"/>
      <c r="L43" s="35"/>
      <c r="M43" s="5"/>
      <c r="N43" s="5"/>
      <c r="O43" s="5"/>
      <c r="P43" s="5"/>
      <c r="Q43" s="5"/>
      <c r="R43" s="5"/>
      <c r="S43" s="5"/>
      <c r="T43" s="5"/>
      <c r="U43" s="5"/>
      <c r="V43" s="5"/>
      <c r="W43" s="5"/>
      <c r="X43" s="5"/>
      <c r="Y43" s="5"/>
      <c r="Z43" s="5"/>
      <c r="AA43" s="5"/>
      <c r="AB43" s="5"/>
      <c r="AC43" s="5"/>
      <c r="AD43" s="5"/>
      <c r="AE43" s="5"/>
      <c r="AF43" s="5"/>
    </row>
    <row r="44" spans="3:32" ht="25.5" customHeight="1" x14ac:dyDescent="0.2">
      <c r="C44" s="35"/>
      <c r="D44" s="35"/>
      <c r="E44" s="35"/>
      <c r="F44" s="35"/>
      <c r="G44" s="35"/>
      <c r="H44" s="35"/>
      <c r="I44" s="35"/>
      <c r="J44" s="35"/>
      <c r="K44" s="35"/>
      <c r="L44" s="35"/>
      <c r="M44" s="5"/>
      <c r="N44" s="5"/>
      <c r="O44" s="5"/>
      <c r="P44" s="5"/>
      <c r="Q44" s="5"/>
      <c r="R44" s="5"/>
      <c r="S44" s="5"/>
      <c r="T44" s="5"/>
      <c r="U44" s="5"/>
      <c r="V44" s="5"/>
      <c r="W44" s="5"/>
      <c r="X44" s="5"/>
      <c r="Y44" s="5"/>
      <c r="Z44" s="5"/>
      <c r="AA44" s="5"/>
      <c r="AB44" s="5"/>
      <c r="AC44" s="5"/>
      <c r="AD44" s="5"/>
      <c r="AE44" s="5"/>
      <c r="AF44" s="5"/>
    </row>
    <row r="45" spans="3:32" ht="25.5" customHeight="1" x14ac:dyDescent="0.2">
      <c r="C45" s="35"/>
      <c r="D45" s="35"/>
      <c r="E45" s="35"/>
      <c r="F45" s="35"/>
      <c r="G45" s="35"/>
      <c r="H45" s="35"/>
      <c r="I45" s="35"/>
      <c r="J45" s="35"/>
      <c r="K45" s="35"/>
      <c r="L45" s="35"/>
      <c r="M45" s="5"/>
      <c r="N45" s="5"/>
      <c r="O45" s="5"/>
      <c r="P45" s="5"/>
      <c r="Q45" s="5"/>
      <c r="R45" s="5"/>
      <c r="S45" s="5"/>
      <c r="T45" s="5"/>
      <c r="U45" s="5"/>
      <c r="V45" s="5"/>
      <c r="W45" s="5"/>
      <c r="X45" s="5"/>
      <c r="Y45" s="5"/>
      <c r="Z45" s="5"/>
      <c r="AA45" s="5"/>
      <c r="AB45" s="5"/>
      <c r="AC45" s="5"/>
      <c r="AD45" s="5"/>
      <c r="AE45" s="5"/>
      <c r="AF45" s="5"/>
    </row>
    <row r="46" spans="3:32" ht="25.5" customHeight="1" x14ac:dyDescent="0.2">
      <c r="C46" s="35"/>
      <c r="D46" s="35"/>
      <c r="E46" s="35"/>
      <c r="F46" s="35"/>
      <c r="G46" s="35"/>
      <c r="H46" s="35"/>
      <c r="I46" s="35"/>
      <c r="J46" s="35"/>
      <c r="K46" s="35"/>
      <c r="L46" s="35"/>
      <c r="M46" s="5"/>
      <c r="N46" s="5"/>
      <c r="O46" s="5"/>
      <c r="P46" s="5"/>
      <c r="Q46" s="5"/>
      <c r="R46" s="5"/>
      <c r="S46" s="5"/>
      <c r="T46" s="5"/>
      <c r="U46" s="5"/>
      <c r="V46" s="5"/>
      <c r="W46" s="5"/>
      <c r="X46" s="5"/>
      <c r="Y46" s="5"/>
      <c r="Z46" s="5"/>
      <c r="AA46" s="5"/>
      <c r="AB46" s="5"/>
      <c r="AC46" s="5"/>
      <c r="AD46" s="5"/>
      <c r="AE46" s="5"/>
      <c r="AF46" s="5"/>
    </row>
    <row r="47" spans="3:32" ht="25.5" customHeight="1" x14ac:dyDescent="0.2">
      <c r="C47" s="35"/>
      <c r="D47" s="35"/>
      <c r="E47" s="35"/>
      <c r="F47" s="35"/>
      <c r="G47" s="35"/>
      <c r="H47" s="35"/>
      <c r="I47" s="35"/>
      <c r="J47" s="35"/>
      <c r="K47" s="35"/>
      <c r="L47" s="35"/>
      <c r="M47" s="5"/>
      <c r="N47" s="5"/>
      <c r="O47" s="5"/>
      <c r="P47" s="5"/>
      <c r="Q47" s="5"/>
      <c r="R47" s="5"/>
      <c r="S47" s="5"/>
      <c r="T47" s="5"/>
      <c r="U47" s="5"/>
      <c r="V47" s="5"/>
      <c r="W47" s="5"/>
      <c r="X47" s="5"/>
      <c r="Y47" s="5"/>
      <c r="Z47" s="5"/>
      <c r="AA47" s="5"/>
      <c r="AB47" s="5"/>
      <c r="AC47" s="5"/>
      <c r="AD47" s="5"/>
      <c r="AE47" s="5"/>
      <c r="AF47" s="5"/>
    </row>
  </sheetData>
  <mergeCells count="116">
    <mergeCell ref="AG24:AJ24"/>
    <mergeCell ref="C25:L25"/>
    <mergeCell ref="M25:P25"/>
    <mergeCell ref="Q25:T25"/>
    <mergeCell ref="U25:X25"/>
    <mergeCell ref="Y25:AB25"/>
    <mergeCell ref="AC25:AF25"/>
    <mergeCell ref="AG25:AJ25"/>
    <mergeCell ref="C24:L24"/>
    <mergeCell ref="M24:P24"/>
    <mergeCell ref="Q24:T24"/>
    <mergeCell ref="U24:X24"/>
    <mergeCell ref="Y24:AB24"/>
    <mergeCell ref="AC24:AF24"/>
    <mergeCell ref="AG22:AJ22"/>
    <mergeCell ref="C23:L23"/>
    <mergeCell ref="M23:P23"/>
    <mergeCell ref="Q23:T23"/>
    <mergeCell ref="U23:X23"/>
    <mergeCell ref="Y23:AB23"/>
    <mergeCell ref="AC23:AF23"/>
    <mergeCell ref="AG23:AJ23"/>
    <mergeCell ref="C22:L22"/>
    <mergeCell ref="M22:P22"/>
    <mergeCell ref="Q22:T22"/>
    <mergeCell ref="U22:X22"/>
    <mergeCell ref="Y22:AB22"/>
    <mergeCell ref="AC22:AF22"/>
    <mergeCell ref="AI13:AJ13"/>
    <mergeCell ref="W13:X13"/>
    <mergeCell ref="Y13:Z13"/>
    <mergeCell ref="AA13:AB13"/>
    <mergeCell ref="AC13:AD13"/>
    <mergeCell ref="AE13:AF13"/>
    <mergeCell ref="AG13:AH13"/>
    <mergeCell ref="AG20:AJ20"/>
    <mergeCell ref="C21:L21"/>
    <mergeCell ref="M21:P21"/>
    <mergeCell ref="Q21:T21"/>
    <mergeCell ref="U21:X21"/>
    <mergeCell ref="Y21:AB21"/>
    <mergeCell ref="AC21:AF21"/>
    <mergeCell ref="AG21:AJ21"/>
    <mergeCell ref="C20:L20"/>
    <mergeCell ref="M20:P20"/>
    <mergeCell ref="Q20:T20"/>
    <mergeCell ref="U20:X20"/>
    <mergeCell ref="Y20:AB20"/>
    <mergeCell ref="AC20:AF20"/>
    <mergeCell ref="M15:N15"/>
    <mergeCell ref="O15:P15"/>
    <mergeCell ref="Q15:R15"/>
    <mergeCell ref="W14:X14"/>
    <mergeCell ref="Y14:Z14"/>
    <mergeCell ref="AA14:AB14"/>
    <mergeCell ref="AC14:AD14"/>
    <mergeCell ref="AE14:AF14"/>
    <mergeCell ref="C16:L16"/>
    <mergeCell ref="M16:N16"/>
    <mergeCell ref="O16:P16"/>
    <mergeCell ref="Q16:R16"/>
    <mergeCell ref="AC15:AD15"/>
    <mergeCell ref="AE15:AF15"/>
    <mergeCell ref="W16:X16"/>
    <mergeCell ref="Y16:Z16"/>
    <mergeCell ref="AA16:AB16"/>
    <mergeCell ref="AC16:AD16"/>
    <mergeCell ref="AE16:AF16"/>
    <mergeCell ref="AG15:AH15"/>
    <mergeCell ref="AI15:AJ15"/>
    <mergeCell ref="AG12:AH12"/>
    <mergeCell ref="AI12:AJ12"/>
    <mergeCell ref="C14:L14"/>
    <mergeCell ref="M14:N14"/>
    <mergeCell ref="O14:P14"/>
    <mergeCell ref="Q14:R14"/>
    <mergeCell ref="S14:T14"/>
    <mergeCell ref="U14:V14"/>
    <mergeCell ref="C13:L13"/>
    <mergeCell ref="M13:N13"/>
    <mergeCell ref="O13:P13"/>
    <mergeCell ref="Q13:R13"/>
    <mergeCell ref="S13:T13"/>
    <mergeCell ref="U13:V13"/>
    <mergeCell ref="AI14:AJ14"/>
    <mergeCell ref="C15:L15"/>
    <mergeCell ref="W12:X12"/>
    <mergeCell ref="Y12:Z12"/>
    <mergeCell ref="AA12:AB12"/>
    <mergeCell ref="S12:T12"/>
    <mergeCell ref="U12:V12"/>
    <mergeCell ref="S15:T15"/>
    <mergeCell ref="AG16:AH16"/>
    <mergeCell ref="AG14:AH14"/>
    <mergeCell ref="S16:T16"/>
    <mergeCell ref="U16:V16"/>
    <mergeCell ref="AC12:AD12"/>
    <mergeCell ref="AE12:AF12"/>
    <mergeCell ref="B2:AJ3"/>
    <mergeCell ref="C6:AJ6"/>
    <mergeCell ref="C11:L11"/>
    <mergeCell ref="M11:P11"/>
    <mergeCell ref="Q11:T11"/>
    <mergeCell ref="U11:X11"/>
    <mergeCell ref="Y11:AB11"/>
    <mergeCell ref="AC11:AF11"/>
    <mergeCell ref="AG11:AJ11"/>
    <mergeCell ref="U15:V15"/>
    <mergeCell ref="W15:X15"/>
    <mergeCell ref="Y15:Z15"/>
    <mergeCell ref="AA15:AB15"/>
    <mergeCell ref="AI16:AJ16"/>
    <mergeCell ref="C12:L12"/>
    <mergeCell ref="M12:N12"/>
    <mergeCell ref="O12:P12"/>
    <mergeCell ref="Q12:R12"/>
  </mergeCells>
  <phoneticPr fontId="18"/>
  <pageMargins left="0.70866141732283472" right="0.35433070866141736" top="0.55118110236220474" bottom="0.55118110236220474" header="0.31496062992125984" footer="0.31496062992125984"/>
  <pageSetup paperSize="9" scale="79" orientation="portrait" r:id="rId1"/>
  <headerFooter>
    <oddFooter>&amp;C&amp;P</oddFooter>
  </headerFooter>
  <rowBreaks count="1" manualBreakCount="1">
    <brk id="18" max="3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表紙</vt:lpstr>
      <vt:lpstr>Q1</vt:lpstr>
      <vt:lpstr>Q2</vt:lpstr>
      <vt:lpstr>Q3</vt:lpstr>
      <vt:lpstr>Q4</vt:lpstr>
      <vt:lpstr>Q5</vt:lpstr>
      <vt:lpstr>Q6</vt:lpstr>
      <vt:lpstr>Q7</vt:lpstr>
      <vt:lpstr>Q8</vt:lpstr>
      <vt:lpstr>Q9</vt:lpstr>
      <vt:lpstr>Q10</vt:lpstr>
      <vt:lpstr>Q11</vt:lpstr>
      <vt:lpstr>Q12</vt:lpstr>
      <vt:lpstr>Q13</vt:lpstr>
      <vt:lpstr>Q14</vt:lpstr>
      <vt:lpstr>Q15</vt:lpstr>
      <vt:lpstr>'Q1'!Print_Area</vt:lpstr>
      <vt:lpstr>'Q10'!Print_Area</vt:lpstr>
      <vt:lpstr>'Q11'!Print_Area</vt:lpstr>
      <vt:lpstr>'Q12'!Print_Area</vt:lpstr>
      <vt:lpstr>'Q13'!Print_Area</vt:lpstr>
      <vt:lpstr>'Q14'!Print_Area</vt:lpstr>
      <vt:lpstr>'Q15'!Print_Area</vt:lpstr>
      <vt:lpstr>'Q2'!Print_Area</vt:lpstr>
      <vt:lpstr>'Q3'!Print_Area</vt:lpstr>
      <vt:lpstr>'Q4'!Print_Area</vt:lpstr>
      <vt:lpstr>'Q5'!Print_Area</vt:lpstr>
      <vt:lpstr>'Q6'!Print_Area</vt:lpstr>
      <vt:lpstr>'Q7'!Print_Area</vt:lpstr>
      <vt:lpstr>'Q8'!Print_Area</vt:lpstr>
      <vt:lpstr>'Q9'!Print_Area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2024-05-02T08:08:18Z</cp:lastPrinted>
  <dcterms:created xsi:type="dcterms:W3CDTF">2012-12-18T04:45:19Z</dcterms:created>
  <dcterms:modified xsi:type="dcterms:W3CDTF">2024-05-30T08:55:47Z</dcterms:modified>
</cp:coreProperties>
</file>