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770"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補助金支出一覧!$A$5:$R$9</definedName>
    <definedName name="_xlnm.Print_Area" localSheetId="1">表紙!$A$1:$A$14</definedName>
    <definedName name="_xlnm.Print_Area" localSheetId="2">補助金支出一覧!$A$1:$J$9</definedName>
    <definedName name="_xlnm.Print_Titles" localSheetId="2">補助金支出一覧!$A:$C,補助金支出一覧!$3:$6</definedName>
    <definedName name="Z_012C45CF_4954_4AED_A0AD_E584DC291F50_.wvu.FilterData" localSheetId="2" hidden="1">補助金支出一覧!$A$6:$J$15</definedName>
    <definedName name="Z_0243E130_1B36_46DD_90C3_808EEC339668_.wvu.FilterData" localSheetId="2" hidden="1">補助金支出一覧!$A$6:$J$15</definedName>
    <definedName name="Z_02582FD4_22F5_45D4_89DD_F12122EDCA8D_.wvu.Cols" localSheetId="2" hidden="1">補助金支出一覧!#REF!</definedName>
    <definedName name="Z_02582FD4_22F5_45D4_89DD_F12122EDCA8D_.wvu.FilterData" localSheetId="2" hidden="1">補助金支出一覧!$A$3:$J$15</definedName>
    <definedName name="Z_02582FD4_22F5_45D4_89DD_F12122EDCA8D_.wvu.PrintArea" localSheetId="2" hidden="1">補助金支出一覧!$A$1:$J$15</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補助金支出一覧!$A$3:$J$15</definedName>
    <definedName name="Z_0278E81E_B992_4858_B1F1_C546269A93CE_.wvu.PrintArea" localSheetId="2" hidden="1">補助金支出一覧!$A$1:$J$15</definedName>
    <definedName name="Z_0278E81E_B992_4858_B1F1_C546269A93CE_.wvu.PrintTitles" localSheetId="2" hidden="1">補助金支出一覧!$A:$C,補助金支出一覧!$1:$6</definedName>
    <definedName name="Z_0B274627_DAC6_4C3E_BADC_A5F75D74D35C_.wvu.FilterData" localSheetId="2" hidden="1">補助金支出一覧!$A$6:$J$15</definedName>
    <definedName name="Z_0B74C060_4A33_4431_9DFE_1F231A63AF57_.wvu.Cols" localSheetId="2" hidden="1">補助金支出一覧!#REF!</definedName>
    <definedName name="Z_0B74C060_4A33_4431_9DFE_1F231A63AF57_.wvu.FilterData" localSheetId="2" hidden="1">補助金支出一覧!$A$3:$J$6</definedName>
    <definedName name="Z_0B74C060_4A33_4431_9DFE_1F231A63AF57_.wvu.PrintArea" localSheetId="2" hidden="1">補助金支出一覧!$A$1:$J$15</definedName>
    <definedName name="Z_0B74C060_4A33_4431_9DFE_1F231A63AF57_.wvu.PrintTitles" localSheetId="2" hidden="1">補助金支出一覧!$A:$C,補助金支出一覧!$1:$6</definedName>
    <definedName name="Z_0C01144D_7C18_4EBC_809D_CD9A6873B9A4_.wvu.FilterData" localSheetId="2" hidden="1">補助金支出一覧!$A$3:$J$15</definedName>
    <definedName name="Z_0E30B0DE_AD5F_44EF_861F_40F0A55498E0_.wvu.FilterData" localSheetId="2" hidden="1">補助金支出一覧!$A$6:$J$15</definedName>
    <definedName name="Z_109441FB_5D27_4261_97F8_D74F3C56EAAC_.wvu.FilterData" localSheetId="2" hidden="1">補助金支出一覧!$A$3:$J$15</definedName>
    <definedName name="Z_1264F02F_6FAC_4AC1_9B42_7B26185B586F_.wvu.FilterData" localSheetId="2" hidden="1">補助金支出一覧!$A$6:$J$15</definedName>
    <definedName name="Z_1ACC0038_298A_4F81_98A5_674304C957A4_.wvu.Cols" localSheetId="2" hidden="1">補助金支出一覧!#REF!</definedName>
    <definedName name="Z_1ACC0038_298A_4F81_98A5_674304C957A4_.wvu.FilterData" localSheetId="2" hidden="1">補助金支出一覧!$A$3:$J$15</definedName>
    <definedName name="Z_1ACC0038_298A_4F81_98A5_674304C957A4_.wvu.PrintArea" localSheetId="2" hidden="1">補助金支出一覧!$A$1:$J$15</definedName>
    <definedName name="Z_1ACC0038_298A_4F81_98A5_674304C957A4_.wvu.PrintTitles" localSheetId="2" hidden="1">補助金支出一覧!$A:$C,補助金支出一覧!$1:$6</definedName>
    <definedName name="Z_245AA8E8_08AF_4E4A_83DE_D92E26942072_.wvu.FilterData" localSheetId="2" hidden="1">補助金支出一覧!$A$6:$J$15</definedName>
    <definedName name="Z_247AED13_9FF5_493F_B3CC_F0F54BD3CEAB_.wvu.Cols" localSheetId="2" hidden="1">補助金支出一覧!#REF!</definedName>
    <definedName name="Z_247AED13_9FF5_493F_B3CC_F0F54BD3CEAB_.wvu.FilterData" localSheetId="2" hidden="1">補助金支出一覧!$A$3:$J$15</definedName>
    <definedName name="Z_247AED13_9FF5_493F_B3CC_F0F54BD3CEAB_.wvu.PrintArea" localSheetId="2" hidden="1">補助金支出一覧!$A$1:$J$15</definedName>
    <definedName name="Z_247AED13_9FF5_493F_B3CC_F0F54BD3CEAB_.wvu.PrintTitles" localSheetId="2" hidden="1">補助金支出一覧!$A:$C,補助金支出一覧!$1:$6</definedName>
    <definedName name="Z_26CD502E_B5EE_4420_826E_2B747889AAAA_.wvu.FilterData" localSheetId="2" hidden="1">補助金支出一覧!$A$6:$J$15</definedName>
    <definedName name="Z_271B1202_2BBA_4C3D_AD9A_C3052C646813_.wvu.FilterData" localSheetId="2" hidden="1">補助金支出一覧!$A$6:$R$15</definedName>
    <definedName name="Z_30F90532_460B_48A4_8357_301B6B348C0F_.wvu.FilterData" localSheetId="2" hidden="1">補助金支出一覧!$A$6:$J$15</definedName>
    <definedName name="Z_32CA06EC_B5B8_4D83_BDDB_4C9D2EBC47CB_.wvu.FilterData" localSheetId="2" hidden="1">補助金支出一覧!$A$3:$J$15</definedName>
    <definedName name="Z_37D04425_6575_4FE3_9937_3EF8E86698E6_.wvu.FilterData" localSheetId="2" hidden="1">補助金支出一覧!$A$6:$O$15</definedName>
    <definedName name="Z_3BC19BD7_5F06_428E_8217_EF9DBC4EB4A9_.wvu.FilterData" localSheetId="2" hidden="1">補助金支出一覧!$A$7:$J$15</definedName>
    <definedName name="Z_3E9FFA15_9BE5_4656_89CD_EC8106EE8AE9_.wvu.FilterData" localSheetId="2" hidden="1">補助金支出一覧!$A$5:$R$9</definedName>
    <definedName name="Z_462DD89C_EE5D_4F78_A638_138DAA0C3E1C_.wvu.FilterData" localSheetId="2" hidden="1">補助金支出一覧!$A$3:$J$15</definedName>
    <definedName name="Z_478A226C_3819_494B_B75C_6F13CE721740_.wvu.FilterData" localSheetId="2" hidden="1">補助金支出一覧!$A$3:$J$15</definedName>
    <definedName name="Z_4880ADB5_402C_4D2A_BBD5_82284EF2E3FD_.wvu.FilterData" localSheetId="2" hidden="1">補助金支出一覧!$A$5:$R$9</definedName>
    <definedName name="Z_4A62E027_3146_4113_B8FE_47174AFF9722_.wvu.FilterData" localSheetId="2" hidden="1">補助金支出一覧!$A$6:$J$15</definedName>
    <definedName name="Z_4DAFC594_604B_4D77_BF70_D04CF306954C_.wvu.FilterData" localSheetId="2" hidden="1">補助金支出一覧!$A$6:$J$15</definedName>
    <definedName name="Z_50A81466_2303_4B10_8311_0835FFB5328D_.wvu.FilterData" localSheetId="2" hidden="1">補助金支出一覧!$A$6:$J$15</definedName>
    <definedName name="Z_59E8661F_C21F_4195_B736_74B4B92B3255_.wvu.FilterData" localSheetId="2" hidden="1">補助金支出一覧!$A$3:$J$15</definedName>
    <definedName name="Z_5EC95C5C_FF2B_4D3A_815B_753664F264D1_.wvu.FilterData" localSheetId="2" hidden="1">補助金支出一覧!$A$6:$O$15</definedName>
    <definedName name="Z_62C4EC73_E644_45D4_8B45_B4EFE3CEFBFF_.wvu.FilterData" localSheetId="2" hidden="1">補助金支出一覧!$A$7:$J$15</definedName>
    <definedName name="Z_6C2FCE22_94EE_40C8_BE33_9F5F445D5D28_.wvu.FilterData" localSheetId="2" hidden="1">補助金支出一覧!$A$3:$J$15</definedName>
    <definedName name="Z_7018FDB8_91D0_4983_A716_C60A107786A8_.wvu.FilterData" localSheetId="2" hidden="1">補助金支出一覧!$A$6:$J$15</definedName>
    <definedName name="Z_793DB2A3_A580_43E4_BA65_5104FE123C5C_.wvu.FilterData" localSheetId="2" hidden="1">補助金支出一覧!$A$3:$J$15</definedName>
    <definedName name="Z_82CD1A7B_02FF_4FBC_9D91_CA499FDE2A93_.wvu.FilterData" localSheetId="2" hidden="1">補助金支出一覧!$A$3:$J$15</definedName>
    <definedName name="Z_876FFF2F_6CEF_49D1_8769_6C6F6DA6651C_.wvu.FilterData" localSheetId="2" hidden="1">補助金支出一覧!$A$6:$J$15</definedName>
    <definedName name="Z_8913E9A3_AD52_49EE_838D_09E02790AC3D_.wvu.FilterData" localSheetId="2" hidden="1">補助金支出一覧!$A$3:$J$15</definedName>
    <definedName name="Z_89F0F423_81E4_4B74_AEBF_34F5CB168C33_.wvu.FilterData" localSheetId="2" hidden="1">補助金支出一覧!$A$7:$J$15</definedName>
    <definedName name="Z_8C61FCAD_3133_4D97_98E4_72F608F1BD00_.wvu.FilterData" localSheetId="2" hidden="1">補助金支出一覧!$A$6:$J$15</definedName>
    <definedName name="Z_8CBB353D_41B9_4B5B_BC9E_DEA1D7A4E634_.wvu.FilterData" localSheetId="2" hidden="1">補助金支出一覧!$A$7:$J$15</definedName>
    <definedName name="Z_92B42E46_A1C4_4CA2_980F_E48586F08DAF_.wvu.Cols" localSheetId="2" hidden="1">補助金支出一覧!#REF!</definedName>
    <definedName name="Z_92B42E46_A1C4_4CA2_980F_E48586F08DAF_.wvu.FilterData" localSheetId="2" hidden="1">補助金支出一覧!$A$3:$J$15</definedName>
    <definedName name="Z_92B42E46_A1C4_4CA2_980F_E48586F08DAF_.wvu.PrintArea" localSheetId="2" hidden="1">補助金支出一覧!$A$1:$J$15</definedName>
    <definedName name="Z_92B42E46_A1C4_4CA2_980F_E48586F08DAF_.wvu.PrintTitles" localSheetId="2" hidden="1">補助金支出一覧!$A:$C,補助金支出一覧!$1:$6</definedName>
    <definedName name="Z_98FFB15F_1EC6_4E5A_A2ED_017F57AE4B63_.wvu.FilterData" localSheetId="2" hidden="1">補助金支出一覧!$A$6:$J$15</definedName>
    <definedName name="Z_A0646D90_6BE1_44B1_8194_61BDD3089146_.wvu.FilterData" localSheetId="2" hidden="1">補助金支出一覧!$A$6:$J$15</definedName>
    <definedName name="Z_A8F02530_0558_40F4_BF95_697143251A08_.wvu.FilterData" localSheetId="2" hidden="1">補助金支出一覧!$A$6:$J$15</definedName>
    <definedName name="Z_AA56C0B9_612A_49DE_BC99_5BA087E882D0_.wvu.FilterData" localSheetId="2" hidden="1">補助金支出一覧!$A$6:$R$15</definedName>
    <definedName name="Z_ACA2E6CC_2B3E_4AB8_A723_880E1F3C7DC6_.wvu.Cols" localSheetId="2" hidden="1">補助金支出一覧!#REF!</definedName>
    <definedName name="Z_ACA2E6CC_2B3E_4AB8_A723_880E1F3C7DC6_.wvu.FilterData" localSheetId="2" hidden="1">補助金支出一覧!$A$3:$J$6</definedName>
    <definedName name="Z_ACA2E6CC_2B3E_4AB8_A723_880E1F3C7DC6_.wvu.PrintArea" localSheetId="2" hidden="1">補助金支出一覧!$A$1:$J$15</definedName>
    <definedName name="Z_ACA2E6CC_2B3E_4AB8_A723_880E1F3C7DC6_.wvu.PrintTitles" localSheetId="2" hidden="1">補助金支出一覧!$A:$C,補助金支出一覧!$1:$6</definedName>
    <definedName name="Z_AD22B0C2_CD67_4BD6_99CC_B8FFD7E8D787_.wvu.FilterData" localSheetId="2" hidden="1">補助金支出一覧!$A$7:$J$15</definedName>
    <definedName name="Z_AD283074_019A_4F85_9B9D_43757A599FCE_.wvu.FilterData" localSheetId="2" hidden="1">補助金支出一覧!$A$6:$O$15</definedName>
    <definedName name="Z_AE35169E_4FB4_4CC3_BE45_852F419B0D97_.wvu.FilterData" localSheetId="2" hidden="1">補助金支出一覧!$A$7:$J$15</definedName>
    <definedName name="Z_AF759511_8CA2_4DD8_8BF3_5F0BC679DECC_.wvu.FilterData" localSheetId="2" hidden="1">補助金支出一覧!$A$6:$J$15</definedName>
    <definedName name="Z_B1AA5022_1D14_435A_8A1E_5983C8EEDA57_.wvu.FilterData" localSheetId="2" hidden="1">補助金支出一覧!$A$6:$J$15</definedName>
    <definedName name="Z_B901E486_C6AD_40FA_8334_7C35D2876E5D_.wvu.FilterData" localSheetId="2" hidden="1">補助金支出一覧!$A$6:$J$15</definedName>
    <definedName name="Z_B999EF1A_05D7_45C0_96D4_233228D48054_.wvu.FilterData" localSheetId="2" hidden="1">補助金支出一覧!$A$3:$J$15</definedName>
    <definedName name="Z_BBE36972_C8C0_4D2B_AB8E_FA08D4405633_.wvu.FilterData" localSheetId="2" hidden="1">補助金支出一覧!$A$7:$J$15</definedName>
    <definedName name="Z_BC3CD404_762B_4772_9E0E_190433B5A241_.wvu.FilterData" localSheetId="2" hidden="1">補助金支出一覧!$A$6:$J$15</definedName>
    <definedName name="Z_CB684DD3_2393_45C8_A0B4_4CB76E5773B1_.wvu.FilterData" localSheetId="2" hidden="1">補助金支出一覧!$A$6:$J$15</definedName>
    <definedName name="Z_CFD98723_68ED_407F_8627_93A0986154A1_.wvu.FilterData" localSheetId="2" hidden="1">補助金支出一覧!$A$3:$J$15</definedName>
    <definedName name="Z_CFE4980C_0C35_49E6_8999_5B5ECAEF03EB_.wvu.FilterData" localSheetId="2" hidden="1">補助金支出一覧!$A$6:$J$15</definedName>
    <definedName name="Z_D406C127_9387_4A2B_9A85_A6BA4AC32A67_.wvu.FilterData" localSheetId="2" hidden="1">補助金支出一覧!$A$6:$J$15</definedName>
    <definedName name="Z_DC2705CD_12E2_4E42_A224_7C6021C40418_.wvu.FilterData" localSheetId="2" hidden="1">補助金支出一覧!$A$6:$J$15</definedName>
    <definedName name="Z_DCFFEA14_E5FD_4BA4_9FF6_7F90ED8251C4_.wvu.FilterData" localSheetId="2" hidden="1">補助金支出一覧!$A$6:$J$15</definedName>
    <definedName name="Z_E18F9A6E_C6E5_4E72_90E2_949EFB870706_.wvu.FilterData" localSheetId="2" hidden="1">補助金支出一覧!$A$6:$J$15</definedName>
    <definedName name="Z_E32D59A5_5F29_4F6B_9913_6C2BEF207250_.wvu.FilterData" localSheetId="2" hidden="1">補助金支出一覧!$A$3:$J$15</definedName>
    <definedName name="Z_E827AF52_889A_4F50_A39E_F0E1D36CA732_.wvu.FilterData" localSheetId="2" hidden="1">補助金支出一覧!$A$3:$J$15</definedName>
    <definedName name="Z_E91FE733_2DC0_4D6E_9E09_D966F2A9CD10_.wvu.FilterData" localSheetId="2" hidden="1">補助金支出一覧!$A$6:$J$15</definedName>
    <definedName name="Z_EA5D738F_A523_4125_A52E_7467A3141118_.wvu.FilterData" localSheetId="2" hidden="1">補助金支出一覧!$A$7:$O$15</definedName>
    <definedName name="Z_EF4958F7_C967_406D_B6C3_0A71EB1BC7C2_.wvu.Cols" localSheetId="2" hidden="1">補助金支出一覧!#REF!</definedName>
    <definedName name="Z_EF4958F7_C967_406D_B6C3_0A71EB1BC7C2_.wvu.FilterData" localSheetId="2" hidden="1">補助金支出一覧!$A$3:$J$15</definedName>
    <definedName name="Z_EF4958F7_C967_406D_B6C3_0A71EB1BC7C2_.wvu.PrintArea" localSheetId="2" hidden="1">補助金支出一覧!$A$1:$J$15</definedName>
    <definedName name="Z_EF4958F7_C967_406D_B6C3_0A71EB1BC7C2_.wvu.PrintTitles" localSheetId="2" hidden="1">補助金支出一覧!$A:$C,補助金支出一覧!$1:$6</definedName>
    <definedName name="Z_F045A49B_E55F_4942_AE2D_52C51D7C09B3_.wvu.FilterData" localSheetId="2" hidden="1">補助金支出一覧!$A$6:$J$15</definedName>
    <definedName name="Z_F28D30B6_0373_4E07_84D0_E9BEE9C7F7FF_.wvu.FilterData" localSheetId="2" hidden="1">補助金支出一覧!$A$5:$R$9</definedName>
    <definedName name="Z_FB5021A6_9F8B_4D27_8277_BB6CC854E5F0_.wvu.FilterData" localSheetId="2" hidden="1">補助金支出一覧!$A$6:$J$15</definedName>
    <definedName name="Z_FE1A2E21_B9AB_43A7_93E3_26AD46D72278_.wvu.FilterData" localSheetId="2" hidden="1">補助金支出一覧!$A$6:$J$15</definedName>
  </definedNames>
  <calcPr calcId="162913"/>
</workbook>
</file>

<file path=xl/calcChain.xml><?xml version="1.0" encoding="utf-8"?>
<calcChain xmlns="http://schemas.openxmlformats.org/spreadsheetml/2006/main">
  <c r="E9" i="4" l="1"/>
  <c r="D9"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sharedStrings.xml><?xml version="1.0" encoding="utf-8"?>
<sst xmlns="http://schemas.openxmlformats.org/spreadsheetml/2006/main" count="402" uniqueCount="247">
  <si>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</si>
  <si>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</si>
  <si>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</si>
  <si>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</si>
  <si>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</si>
  <si>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</si>
  <si>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</si>
  <si>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</si>
  <si>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</si>
  <si>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</si>
  <si>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</si>
  <si>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</si>
  <si>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</si>
  <si>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</si>
  <si>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</si>
  <si>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</si>
  <si>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</si>
  <si>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</si>
  <si>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</si>
  <si>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</si>
  <si>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</si>
  <si>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</si>
  <si>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</si>
  <si>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</si>
  <si>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</si>
  <si>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</si>
  <si>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</si>
  <si>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</si>
  <si>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</si>
  <si>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</si>
  <si>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</si>
  <si>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</si>
  <si>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</si>
  <si>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</si>
  <si>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</si>
  <si>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</si>
  <si>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</si>
  <si>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</si>
  <si>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</si>
  <si>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</si>
  <si>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</si>
  <si>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</si>
  <si>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</si>
  <si>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</si>
  <si>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</si>
  <si>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</si>
  <si>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</si>
  <si>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</si>
  <si>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</si>
  <si>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</si>
  <si>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終期又は次回検証年度</t>
    <rPh sb="0" eb="2">
      <t>シュウキ</t>
    </rPh>
    <rPh sb="2" eb="3">
      <t>マタ</t>
    </rPh>
    <rPh sb="4" eb="6">
      <t>ジカイ</t>
    </rPh>
    <rPh sb="6" eb="8">
      <t>ケンショウ</t>
    </rPh>
    <rPh sb="8" eb="10">
      <t>ネンド</t>
    </rPh>
    <phoneticPr fontId="2"/>
  </si>
  <si>
    <t>危機</t>
    <rPh sb="0" eb="2">
      <t>キキ</t>
    </rPh>
    <phoneticPr fontId="2"/>
  </si>
  <si>
    <t>経戦</t>
    <rPh sb="0" eb="1">
      <t>ケイ</t>
    </rPh>
    <rPh sb="1" eb="2">
      <t>セン</t>
    </rPh>
    <phoneticPr fontId="2"/>
  </si>
  <si>
    <t>H27</t>
  </si>
  <si>
    <t>その他</t>
  </si>
  <si>
    <t>総務</t>
    <rPh sb="0" eb="2">
      <t>ソウム</t>
    </rPh>
    <phoneticPr fontId="2"/>
  </si>
  <si>
    <t>市民</t>
    <rPh sb="0" eb="2">
      <t>シミン</t>
    </rPh>
    <phoneticPr fontId="2"/>
  </si>
  <si>
    <t>H25</t>
  </si>
  <si>
    <t>都計</t>
    <rPh sb="0" eb="1">
      <t>ミヤコ</t>
    </rPh>
    <rPh sb="1" eb="2">
      <t>ケイ</t>
    </rPh>
    <phoneticPr fontId="2"/>
  </si>
  <si>
    <t>福祉</t>
    <rPh sb="0" eb="2">
      <t>フクシ</t>
    </rPh>
    <phoneticPr fontId="2"/>
  </si>
  <si>
    <t>健康</t>
    <rPh sb="0" eb="2">
      <t>ケンコウ</t>
    </rPh>
    <phoneticPr fontId="2"/>
  </si>
  <si>
    <t>H29</t>
  </si>
  <si>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</si>
  <si>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</si>
  <si>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</si>
  <si>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</si>
  <si>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</si>
  <si>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</si>
  <si>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</si>
  <si>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</si>
  <si>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</si>
  <si>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</si>
  <si>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</si>
  <si>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</si>
  <si>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</si>
  <si>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</si>
  <si>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</si>
  <si>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</si>
  <si>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</si>
  <si>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</si>
  <si>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</si>
  <si>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</si>
  <si>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</si>
  <si>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</si>
  <si>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</si>
  <si>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</si>
  <si>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</si>
  <si>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</si>
  <si>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</si>
  <si>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</si>
  <si>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</si>
  <si>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</si>
  <si>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</si>
  <si>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</si>
  <si>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</si>
  <si>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</si>
  <si>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</si>
  <si>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</si>
  <si>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</si>
  <si>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</si>
  <si>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</si>
  <si>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</si>
  <si>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</si>
  <si>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</si>
  <si>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</si>
  <si>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</si>
  <si>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</si>
  <si>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</si>
  <si>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</si>
  <si>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</si>
  <si>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</si>
  <si>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</si>
  <si>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</si>
  <si>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</si>
  <si>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H28</t>
  </si>
  <si>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</si>
  <si>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</si>
  <si>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</si>
  <si>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</si>
  <si>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</si>
  <si>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</si>
  <si>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</si>
  <si>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H21</t>
  </si>
  <si>
    <t>H16</t>
  </si>
  <si>
    <t>H6</t>
  </si>
  <si>
    <t>S47</t>
  </si>
  <si>
    <t>民間社会福祉施設整備資金借入金利子補助金
(児童福祉施設)</t>
    <rPh sb="22" eb="24">
      <t>ジドウ</t>
    </rPh>
    <rPh sb="24" eb="26">
      <t>フクシ</t>
    </rPh>
    <phoneticPr fontId="0"/>
  </si>
  <si>
    <t>H15</t>
  </si>
  <si>
    <t>民間社会福祉施設等償還金補助金(児童福祉施設)</t>
    <rPh sb="16" eb="18">
      <t>ジドウ</t>
    </rPh>
    <rPh sb="18" eb="20">
      <t>フクシ</t>
    </rPh>
    <phoneticPr fontId="0"/>
  </si>
  <si>
    <t>H11</t>
  </si>
  <si>
    <t>校庭等の芝生化事業に対する補助金(維持管理)</t>
    <rPh sb="17" eb="19">
      <t>イジ</t>
    </rPh>
    <rPh sb="19" eb="21">
      <t>カンリ</t>
    </rPh>
    <phoneticPr fontId="0"/>
  </si>
  <si>
    <t>校庭等の芝生化事業に対する補助金(維持管理)</t>
    <rPh sb="0" eb="3">
      <t>コウテイトウ</t>
    </rPh>
    <rPh sb="4" eb="6">
      <t>シバフ</t>
    </rPh>
    <rPh sb="6" eb="7">
      <t>カ</t>
    </rPh>
    <rPh sb="7" eb="9">
      <t>ジギョウ</t>
    </rPh>
    <rPh sb="10" eb="11">
      <t>タイ</t>
    </rPh>
    <rPh sb="13" eb="16">
      <t>ホジョキン</t>
    </rPh>
    <rPh sb="17" eb="19">
      <t>イジ</t>
    </rPh>
    <rPh sb="19" eb="21">
      <t>カンリ</t>
    </rPh>
    <phoneticPr fontId="0"/>
  </si>
  <si>
    <t>大正区役所
総務課</t>
  </si>
  <si>
    <t>校庭等の芝生化事業に対する補助金(維持管理)</t>
    <rPh sb="0" eb="2">
      <t>コウテイ</t>
    </rPh>
    <rPh sb="2" eb="3">
      <t>トウ</t>
    </rPh>
    <rPh sb="4" eb="6">
      <t>シバフ</t>
    </rPh>
    <rPh sb="6" eb="7">
      <t>カ</t>
    </rPh>
    <rPh sb="7" eb="9">
      <t>ジギョウ</t>
    </rPh>
    <rPh sb="10" eb="11">
      <t>タイ</t>
    </rPh>
    <rPh sb="13" eb="16">
      <t>ホジョキン</t>
    </rPh>
    <phoneticPr fontId="0"/>
  </si>
  <si>
    <t>地域社会の課題に取り組む市民活動団体等の公益的な市民活動に対して補助を行うことにより、自律的・継続的な活動となるよう支援する</t>
  </si>
  <si>
    <t>校庭等の芝生化事業に対する補助金(維持管理)</t>
    <rPh sb="0" eb="3">
      <t>コウテイトウ</t>
    </rPh>
    <rPh sb="4" eb="6">
      <t>シバフ</t>
    </rPh>
    <rPh sb="6" eb="7">
      <t>カ</t>
    </rPh>
    <rPh sb="7" eb="9">
      <t>ジギョウ</t>
    </rPh>
    <rPh sb="10" eb="11">
      <t>タイ</t>
    </rPh>
    <rPh sb="13" eb="16">
      <t>ホジョキン</t>
    </rPh>
    <phoneticPr fontId="0"/>
  </si>
  <si>
    <t>校庭等の芝生化事業に対する補助金(維持管理)</t>
  </si>
  <si>
    <t>消防法施行令の改正により、原則すべての介護施設に対しスプリンクラーの設置が義務づけられたため、スプリンクラーの整備を行う医療法人、社会福祉法人等に対して補助を実施することにより、その設置を促進する</t>
  </si>
  <si>
    <t>ＨＯＰＥゾーン事業・マイルドＨＯＰＥゾーン事業協議会助成金</t>
    <rPh sb="28" eb="29">
      <t>キン</t>
    </rPh>
    <phoneticPr fontId="0"/>
  </si>
  <si>
    <t>ＨＯＰＥゾーン事業・マイルドＨＯＰＥゾーン事業まちなみ修景補助金</t>
    <rPh sb="7" eb="9">
      <t>ジギョウ</t>
    </rPh>
    <rPh sb="21" eb="23">
      <t>ジギョウ</t>
    </rPh>
    <rPh sb="27" eb="28">
      <t>シュウ</t>
    </rPh>
    <rPh sb="28" eb="29">
      <t>ケイ</t>
    </rPh>
    <rPh sb="29" eb="31">
      <t>ホジョ</t>
    </rPh>
    <rPh sb="31" eb="32">
      <t>キン</t>
    </rPh>
    <phoneticPr fontId="0"/>
  </si>
  <si>
    <t>ＨＯＰＥゾーン事業・マイルドＨＯＰＥゾーン事業共同施設整備費補助金</t>
    <rPh sb="7" eb="9">
      <t>ジギョウ</t>
    </rPh>
    <rPh sb="23" eb="25">
      <t>キョウドウ</t>
    </rPh>
    <rPh sb="25" eb="27">
      <t>シセツ</t>
    </rPh>
    <rPh sb="27" eb="30">
      <t>セイビヒ</t>
    </rPh>
    <rPh sb="30" eb="32">
      <t>ホジョ</t>
    </rPh>
    <rPh sb="32" eb="33">
      <t>キン</t>
    </rPh>
    <phoneticPr fontId="0"/>
  </si>
  <si>
    <t>（単位:円）</t>
  </si>
  <si>
    <t>事業
開始年度</t>
    <phoneticPr fontId="2"/>
  </si>
  <si>
    <t>東住吉区役所
区民企画課</t>
  </si>
  <si>
    <t>認知症高齢者グループホーム等スプリンクラー設備整備費補助金</t>
  </si>
  <si>
    <t>社会福祉法人等</t>
  </si>
  <si>
    <t>社会福祉法人等</t>
    <rPh sb="0" eb="2">
      <t>シャカイ</t>
    </rPh>
    <rPh sb="2" eb="4">
      <t>フクシ</t>
    </rPh>
    <rPh sb="4" eb="6">
      <t>ホウジン</t>
    </rPh>
    <rPh sb="6" eb="7">
      <t>トウ</t>
    </rPh>
    <phoneticPr fontId="0"/>
  </si>
  <si>
    <t>民間保育所賃料補助金</t>
  </si>
  <si>
    <t>民間保育所を設置運営する法人</t>
  </si>
  <si>
    <t>船場地区ＨＯＰＥゾーン協議会等</t>
    <rPh sb="0" eb="2">
      <t>センバ</t>
    </rPh>
    <rPh sb="2" eb="4">
      <t>チク</t>
    </rPh>
    <rPh sb="11" eb="14">
      <t>キョウギカイ</t>
    </rPh>
    <rPh sb="14" eb="15">
      <t>トウ</t>
    </rPh>
    <phoneticPr fontId="16"/>
  </si>
  <si>
    <t>子どもの安全見守り防犯カメラ設置補助事業</t>
  </si>
  <si>
    <t>地域の芝生化実行委員会等</t>
  </si>
  <si>
    <t>地域の芝生化実行委員会等</t>
    <rPh sb="0" eb="2">
      <t>チイキ</t>
    </rPh>
    <rPh sb="3" eb="5">
      <t>シバフ</t>
    </rPh>
    <rPh sb="5" eb="6">
      <t>カ</t>
    </rPh>
    <rPh sb="6" eb="8">
      <t>ジッコウ</t>
    </rPh>
    <rPh sb="8" eb="11">
      <t>イインカイ</t>
    </rPh>
    <rPh sb="11" eb="12">
      <t>トウ</t>
    </rPh>
    <phoneticPr fontId="3"/>
  </si>
  <si>
    <t>地域活動協議会補助金</t>
    <rPh sb="7" eb="9">
      <t>ホジョ</t>
    </rPh>
    <phoneticPr fontId="3"/>
  </si>
  <si>
    <t>市民活動団体等</t>
  </si>
  <si>
    <t>環境・エネルギー産業や医療・健康分野など重点産業分野における有望企業の国内外からの誘致を推進するとともに、在阪企業等の市内再投資を促進するため、市内に新たな事業所を開設する企業等に対して補助を行うことにより、大阪経済の活性化と雇用の促進を図る</t>
  </si>
  <si>
    <t xml:space="preserve">市内に新たな事業所を建設して開設する重点産業分野の企業等に対して、開設に要する建設費等の一部を補助する
※新規受付は平成23年度で停止
〔大型特例〕重点産業分野の中でも特に成長が見込まれる産業分野で大規模先端工場を｢産業集積促進地域」(住之江区平林北地区)に建設して開設する場合に、建設等にかかる経費の一部を大阪府と協調して助成する(補助率:5％、補助上限:30億円)
</t>
  </si>
  <si>
    <t xml:space="preserve">スプリンクラー未設置である介護施設を運営する医療法人、社会福祉法人等に対して、スプリンクラーの整備に要する工事費等を面積に応じて補助する
補助基準額
・延床面積1,000㎡未満の施設…9,260円/㎡
・延床面積1,000㎡以上の施設…17,500円/㎡
</t>
  </si>
  <si>
    <t>特別養護老人ホーム、認知症高齢者グループホームなどの高齢者施設等の防犯対策を強化するために、必要な安全対策に要する経費の一部を助成することにより、施設入所者等の安全の確保を図ることを目的とする</t>
  </si>
  <si>
    <t>児童養護施設等の防犯対策を強化するため、非常通報装置・防犯カメラ・電子錠設置等の必要な安全対策に要する費用を補助することにより、安全・安心な環境整備を図る</t>
  </si>
  <si>
    <t xml:space="preserve">社会福祉法人が社会福祉施設等の新築、改築または増築に要した費用にかかる借入金の元金及び利子の償還に要する経費を補助することにより、民間社会福祉施設の入所者等の処遇の維持・向上及び経営の安定化の促進を図る
</t>
  </si>
  <si>
    <t>安心こども基金の活用により賃貸物件で保育所を新設する場合に賃料の一部を補助することにより、保育所整備を促進し、保育を必要とする全ての児童に対応する入所枠の確保を図る</t>
  </si>
  <si>
    <t>民間保育所等の防犯対策を行うための整備費（補助率：3/4）
非常通報装置等 補助上限：1,350千円、補助下限：300千円</t>
  </si>
  <si>
    <t>学校の周辺及び通学路・公園等への防犯カメラの設置経費の補助を行うことで、子どもの犯罪被害の防止に効果的である防犯カメラの設置を促進し、子どもの犯罪発生件数の減少を図る</t>
  </si>
  <si>
    <t xml:space="preserve">学校の周辺及び通学路・公園等に町会等が設置する防犯カメラの設置経費を補助
　補助限度額:150千円
　補助率:3/4
</t>
    <rPh sb="38" eb="40">
      <t>ホジョ</t>
    </rPh>
    <rPh sb="40" eb="42">
      <t>ゲンド</t>
    </rPh>
    <rPh sb="42" eb="43">
      <t>ガク</t>
    </rPh>
    <rPh sb="47" eb="49">
      <t>センエン</t>
    </rPh>
    <rPh sb="51" eb="54">
      <t>ホジョリツ</t>
    </rPh>
    <phoneticPr fontId="0"/>
  </si>
  <si>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</si>
  <si>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90" eb="92">
      <t>チイキ</t>
    </rPh>
    <rPh sb="92" eb="94">
      <t>ダンタイ</t>
    </rPh>
    <phoneticPr fontId="0"/>
  </si>
  <si>
    <t>経済的な理由をはじめ様々な事情により大人とのかかわりが希薄な子どもに対し、居場所の提供や宿題の補助、学び直し等の学習支援を行うものに対して、これに要する経費の一部を補助し、もって児童の健全育成と自立を促進することを目的とする</t>
  </si>
  <si>
    <t xml:space="preserve">市民協働ステーションであるふれ愛パンジーを活用し、市民活動団体等が地域社会の課題解決に取り組む公益的な事業のうち、第三者委員会が選定した事業に対して補助対象経費(消耗品費、会議費等)の50％を上限に補助を行う
</t>
  </si>
  <si>
    <t xml:space="preserve">食事サービスを実施する事業者等に対して、食材費・弁当代等の経費を補助する
補助率:対象経費の1/2以内
</t>
    <rPh sb="0" eb="2">
      <t>ショクジ</t>
    </rPh>
    <rPh sb="7" eb="9">
      <t>ジッシ</t>
    </rPh>
    <rPh sb="11" eb="14">
      <t>ジギョウシャ</t>
    </rPh>
    <rPh sb="14" eb="15">
      <t>トウ</t>
    </rPh>
    <rPh sb="16" eb="17">
      <t>タイ</t>
    </rPh>
    <rPh sb="20" eb="22">
      <t>ショクザイ</t>
    </rPh>
    <rPh sb="22" eb="23">
      <t>ヒ</t>
    </rPh>
    <rPh sb="24" eb="26">
      <t>ベントウ</t>
    </rPh>
    <rPh sb="26" eb="27">
      <t>ダイ</t>
    </rPh>
    <rPh sb="27" eb="28">
      <t>トウ</t>
    </rPh>
    <rPh sb="29" eb="31">
      <t>ケイヒ</t>
    </rPh>
    <rPh sb="32" eb="34">
      <t>ホジョ</t>
    </rPh>
    <rPh sb="37" eb="40">
      <t>ホジョリツ</t>
    </rPh>
    <rPh sb="41" eb="43">
      <t>タイショウ</t>
    </rPh>
    <rPh sb="43" eb="45">
      <t>ケイヒ</t>
    </rPh>
    <rPh sb="49" eb="51">
      <t>イナイ</t>
    </rPh>
    <phoneticPr fontId="0"/>
  </si>
  <si>
    <t>ビジネス・観光客受入のために設備の改善等を行う区内の簡易宿所事業者に対して、助成金を交付することにより、観光客受入施設の増加を促し、地域の活性化を図るとともに、大阪全体の観光客受入体制の整備につなげる</t>
  </si>
  <si>
    <t>経済戦略局
立地交流推進部
立地推進担当</t>
    <rPh sb="2" eb="4">
      <t>センリャク</t>
    </rPh>
    <rPh sb="4" eb="5">
      <t>キョク</t>
    </rPh>
    <rPh sb="6" eb="8">
      <t>リッチ</t>
    </rPh>
    <rPh sb="8" eb="10">
      <t>コウリュウ</t>
    </rPh>
    <rPh sb="10" eb="13">
      <t>スイシンブ</t>
    </rPh>
    <rPh sb="14" eb="16">
      <t>リッチ</t>
    </rPh>
    <rPh sb="16" eb="18">
      <t>スイシン</t>
    </rPh>
    <rPh sb="18" eb="20">
      <t>タントウ</t>
    </rPh>
    <phoneticPr fontId="3"/>
  </si>
  <si>
    <t>企業等立地促進助成金</t>
    <rPh sb="0" eb="2">
      <t>キギョウ</t>
    </rPh>
    <rPh sb="2" eb="3">
      <t>ナド</t>
    </rPh>
    <rPh sb="3" eb="5">
      <t>リッチ</t>
    </rPh>
    <rPh sb="5" eb="7">
      <t>ソクシン</t>
    </rPh>
    <rPh sb="7" eb="9">
      <t>ジョセイ</t>
    </rPh>
    <rPh sb="9" eb="10">
      <t>キン</t>
    </rPh>
    <phoneticPr fontId="3"/>
  </si>
  <si>
    <t>進出企業等</t>
    <rPh sb="0" eb="2">
      <t>シンシュツ</t>
    </rPh>
    <rPh sb="2" eb="4">
      <t>キギョウ</t>
    </rPh>
    <rPh sb="4" eb="5">
      <t>トウ</t>
    </rPh>
    <phoneticPr fontId="3"/>
  </si>
  <si>
    <t>社会福祉法人等</t>
    <rPh sb="0" eb="6">
      <t>シャ</t>
    </rPh>
    <rPh sb="6" eb="7">
      <t>トウ</t>
    </rPh>
    <phoneticPr fontId="3"/>
  </si>
  <si>
    <t>社会福祉法人等</t>
    <rPh sb="0" eb="2">
      <t>シャカイ</t>
    </rPh>
    <rPh sb="2" eb="4">
      <t>フクシ</t>
    </rPh>
    <rPh sb="4" eb="6">
      <t>ホウジン</t>
    </rPh>
    <rPh sb="6" eb="7">
      <t>トウ</t>
    </rPh>
    <phoneticPr fontId="3"/>
  </si>
  <si>
    <t>福祉局
高齢者施策部
高齢施設課</t>
    <rPh sb="0" eb="3">
      <t>フクシキョク</t>
    </rPh>
    <rPh sb="4" eb="7">
      <t>コウレイシャ</t>
    </rPh>
    <rPh sb="7" eb="9">
      <t>シサク</t>
    </rPh>
    <rPh sb="9" eb="10">
      <t>ブ</t>
    </rPh>
    <rPh sb="11" eb="13">
      <t>コウレイ</t>
    </rPh>
    <rPh sb="13" eb="15">
      <t>シセツ</t>
    </rPh>
    <rPh sb="15" eb="16">
      <t>カ</t>
    </rPh>
    <phoneticPr fontId="3"/>
  </si>
  <si>
    <t>既存高齢者施設等防犯対策強化事業補助金</t>
    <rPh sb="16" eb="19">
      <t>ホジョキン</t>
    </rPh>
    <phoneticPr fontId="3"/>
  </si>
  <si>
    <t>社会福祉法人等</t>
    <rPh sb="0" eb="2">
      <t>シャカイ</t>
    </rPh>
    <rPh sb="2" eb="4">
      <t>フクシ</t>
    </rPh>
    <rPh sb="4" eb="6">
      <t>ホウジン</t>
    </rPh>
    <rPh sb="6" eb="7">
      <t>ナド</t>
    </rPh>
    <phoneticPr fontId="3"/>
  </si>
  <si>
    <t>高齢者施設等の防犯設備の購入及び設置（非常通報装置・防犯カメラ設置等）にかかる経費の一部を補助する
（補助率）事業費の1/2（補助上限：900千円）</t>
    <rPh sb="0" eb="3">
      <t>コウレイシャ</t>
    </rPh>
    <rPh sb="3" eb="5">
      <t>シセツ</t>
    </rPh>
    <rPh sb="5" eb="6">
      <t>トウ</t>
    </rPh>
    <rPh sb="7" eb="9">
      <t>ボウハン</t>
    </rPh>
    <rPh sb="9" eb="11">
      <t>セツビ</t>
    </rPh>
    <rPh sb="12" eb="14">
      <t>コウニュウ</t>
    </rPh>
    <rPh sb="14" eb="15">
      <t>オヨ</t>
    </rPh>
    <rPh sb="16" eb="18">
      <t>セッチ</t>
    </rPh>
    <rPh sb="19" eb="21">
      <t>ヒジョウ</t>
    </rPh>
    <rPh sb="21" eb="23">
      <t>ツウホウ</t>
    </rPh>
    <rPh sb="23" eb="25">
      <t>ソウチ</t>
    </rPh>
    <rPh sb="26" eb="28">
      <t>ボウハン</t>
    </rPh>
    <rPh sb="31" eb="33">
      <t>セッチ</t>
    </rPh>
    <rPh sb="33" eb="34">
      <t>トウ</t>
    </rPh>
    <rPh sb="39" eb="41">
      <t>ケイヒ</t>
    </rPh>
    <rPh sb="42" eb="44">
      <t>イチブ</t>
    </rPh>
    <rPh sb="45" eb="47">
      <t>ホジョ</t>
    </rPh>
    <rPh sb="51" eb="54">
      <t>ホジョリツ</t>
    </rPh>
    <rPh sb="55" eb="57">
      <t>ジギョウ</t>
    </rPh>
    <rPh sb="57" eb="58">
      <t>ヒ</t>
    </rPh>
    <rPh sb="63" eb="65">
      <t>ホジョ</t>
    </rPh>
    <rPh sb="65" eb="67">
      <t>ジョウゲン</t>
    </rPh>
    <rPh sb="71" eb="73">
      <t>センエン</t>
    </rPh>
    <phoneticPr fontId="0"/>
  </si>
  <si>
    <t>こども青少年局
子育て支援部
こども家庭課</t>
    <rPh sb="8" eb="14">
      <t>2</t>
    </rPh>
    <rPh sb="20" eb="21">
      <t>カ</t>
    </rPh>
    <phoneticPr fontId="3"/>
  </si>
  <si>
    <t>児童養護施設等防犯対策強化整備費補助金</t>
    <rPh sb="15" eb="16">
      <t>ヒ</t>
    </rPh>
    <rPh sb="16" eb="19">
      <t>ホジョキン</t>
    </rPh>
    <phoneticPr fontId="3"/>
  </si>
  <si>
    <t xml:space="preserve">児童養護施設等の防犯対策を行うための整備費（補助率：3/4）
①門、フェンス等の外構
　　補助上限：なし、補助下限：1,000千円
②非常通報装置等
　　補助上限：1,350千円、補助下限：300千円
</t>
  </si>
  <si>
    <t>こども青少年局
保育施策部
保育企画課</t>
    <rPh sb="8" eb="10">
      <t>ホイク</t>
    </rPh>
    <rPh sb="10" eb="11">
      <t>セ</t>
    </rPh>
    <rPh sb="11" eb="12">
      <t>サク</t>
    </rPh>
    <rPh sb="12" eb="13">
      <t>ブ</t>
    </rPh>
    <rPh sb="14" eb="16">
      <t>ホイク</t>
    </rPh>
    <rPh sb="16" eb="18">
      <t>キカク</t>
    </rPh>
    <rPh sb="18" eb="19">
      <t>カ</t>
    </rPh>
    <phoneticPr fontId="3"/>
  </si>
  <si>
    <t>こども青少年局
保育施策部
保育企画課</t>
    <rPh sb="8" eb="10">
      <t>ホイク</t>
    </rPh>
    <rPh sb="10" eb="12">
      <t>シサク</t>
    </rPh>
    <rPh sb="12" eb="13">
      <t>ブ</t>
    </rPh>
    <rPh sb="16" eb="18">
      <t>キカク</t>
    </rPh>
    <rPh sb="18" eb="19">
      <t>カ</t>
    </rPh>
    <phoneticPr fontId="3"/>
  </si>
  <si>
    <t>社会福祉法人等が(独)福祉医療機構から借り入れた整備資金に対する利子の一部を補助することにより、民間社会福祉施設の振興を図る</t>
    <rPh sb="0" eb="2">
      <t>シャカイ</t>
    </rPh>
    <rPh sb="2" eb="4">
      <t>フクシ</t>
    </rPh>
    <rPh sb="4" eb="6">
      <t>ホウジン</t>
    </rPh>
    <rPh sb="6" eb="7">
      <t>トウ</t>
    </rPh>
    <rPh sb="9" eb="10">
      <t>ドク</t>
    </rPh>
    <rPh sb="11" eb="13">
      <t>フクシ</t>
    </rPh>
    <rPh sb="13" eb="15">
      <t>イリョウ</t>
    </rPh>
    <rPh sb="15" eb="17">
      <t>キコウ</t>
    </rPh>
    <rPh sb="19" eb="20">
      <t>カ</t>
    </rPh>
    <rPh sb="21" eb="22">
      <t>イ</t>
    </rPh>
    <rPh sb="24" eb="26">
      <t>セイビ</t>
    </rPh>
    <rPh sb="26" eb="28">
      <t>シキン</t>
    </rPh>
    <rPh sb="29" eb="30">
      <t>タイ</t>
    </rPh>
    <rPh sb="32" eb="34">
      <t>リシ</t>
    </rPh>
    <rPh sb="35" eb="37">
      <t>イチブ</t>
    </rPh>
    <rPh sb="38" eb="40">
      <t>ホジョ</t>
    </rPh>
    <rPh sb="48" eb="50">
      <t>ミンカン</t>
    </rPh>
    <rPh sb="50" eb="52">
      <t>シャカイ</t>
    </rPh>
    <rPh sb="52" eb="54">
      <t>フクシ</t>
    </rPh>
    <rPh sb="54" eb="56">
      <t>シセツ</t>
    </rPh>
    <rPh sb="57" eb="59">
      <t>シンコウ</t>
    </rPh>
    <rPh sb="60" eb="61">
      <t>ハカ</t>
    </rPh>
    <phoneticPr fontId="3"/>
  </si>
  <si>
    <t>社会福祉法人等が社会福祉施設の整備にあたり、(独)福祉医療機構から借り入れた資金に対する利子のうち、2%を超える部分を補助する(2%を超える部分について補助率100％)
※平成16年度から新規の申請受付を停止</t>
  </si>
  <si>
    <t>こども青少年局
保育施策部
保育企画課</t>
    <rPh sb="3" eb="6">
      <t>セイショウネン</t>
    </rPh>
    <rPh sb="6" eb="7">
      <t>キョク</t>
    </rPh>
    <rPh sb="8" eb="10">
      <t>ホイク</t>
    </rPh>
    <rPh sb="10" eb="11">
      <t>セ</t>
    </rPh>
    <rPh sb="11" eb="12">
      <t>サク</t>
    </rPh>
    <rPh sb="12" eb="13">
      <t>ブ</t>
    </rPh>
    <rPh sb="14" eb="16">
      <t>ホイク</t>
    </rPh>
    <rPh sb="16" eb="18">
      <t>キカク</t>
    </rPh>
    <rPh sb="18" eb="19">
      <t>カ</t>
    </rPh>
    <phoneticPr fontId="3"/>
  </si>
  <si>
    <t>(独)福祉医療機構から貸し付けを受けた福祉貸付資金(建築資金、設備整備資金に限る)について、当該年度において償還する元金及び利子の10/10を補助する</t>
    <rPh sb="1" eb="2">
      <t>ドク</t>
    </rPh>
    <rPh sb="3" eb="5">
      <t>フクシ</t>
    </rPh>
    <rPh sb="5" eb="7">
      <t>イリョウ</t>
    </rPh>
    <rPh sb="7" eb="9">
      <t>キコウ</t>
    </rPh>
    <rPh sb="11" eb="12">
      <t>カ</t>
    </rPh>
    <rPh sb="13" eb="14">
      <t>ツ</t>
    </rPh>
    <rPh sb="16" eb="17">
      <t>ウ</t>
    </rPh>
    <rPh sb="19" eb="21">
      <t>フクシ</t>
    </rPh>
    <rPh sb="21" eb="23">
      <t>カシツケ</t>
    </rPh>
    <rPh sb="23" eb="25">
      <t>シキン</t>
    </rPh>
    <rPh sb="26" eb="28">
      <t>ケンチク</t>
    </rPh>
    <rPh sb="28" eb="30">
      <t>シキン</t>
    </rPh>
    <rPh sb="31" eb="33">
      <t>セツビ</t>
    </rPh>
    <rPh sb="33" eb="35">
      <t>セイビ</t>
    </rPh>
    <rPh sb="35" eb="37">
      <t>シキン</t>
    </rPh>
    <rPh sb="38" eb="39">
      <t>カギ</t>
    </rPh>
    <rPh sb="46" eb="48">
      <t>トウガイ</t>
    </rPh>
    <rPh sb="48" eb="50">
      <t>ネンド</t>
    </rPh>
    <rPh sb="54" eb="56">
      <t>ショウカン</t>
    </rPh>
    <rPh sb="58" eb="60">
      <t>ガンキン</t>
    </rPh>
    <rPh sb="60" eb="61">
      <t>オヨ</t>
    </rPh>
    <rPh sb="62" eb="64">
      <t>リシ</t>
    </rPh>
    <rPh sb="71" eb="73">
      <t>ホジョ</t>
    </rPh>
    <phoneticPr fontId="3"/>
  </si>
  <si>
    <t>工事着工以降に必要な各月分の賃料等の3/4を補助する(補助上限:単年度1,000万円、複数年度通算4,100万円)</t>
    <rPh sb="27" eb="29">
      <t>ホジョ</t>
    </rPh>
    <phoneticPr fontId="20"/>
  </si>
  <si>
    <t>民間保育所等防犯対策強化整備費補助金</t>
    <rPh sb="0" eb="2">
      <t>ミンカン</t>
    </rPh>
    <rPh sb="14" eb="15">
      <t>ヒ</t>
    </rPh>
    <rPh sb="15" eb="18">
      <t>ホジョキン</t>
    </rPh>
    <phoneticPr fontId="3"/>
  </si>
  <si>
    <t>民間保育所・認定こども園・小規模保育事業所の防犯対策を強化するため、必要な安全対策として非常通報装置・カメラ付インターホンを設置する費用を補助することにより、安全・安心な環境整備を図る</t>
    <rPh sb="39" eb="41">
      <t>タイサク</t>
    </rPh>
    <phoneticPr fontId="20"/>
  </si>
  <si>
    <t>都市整備局
企画部
住宅政策課
住環境整備課</t>
    <rPh sb="0" eb="2">
      <t>トシ</t>
    </rPh>
    <rPh sb="2" eb="4">
      <t>セイビ</t>
    </rPh>
    <rPh sb="4" eb="5">
      <t>キョク</t>
    </rPh>
    <rPh sb="6" eb="8">
      <t>キカク</t>
    </rPh>
    <rPh sb="8" eb="9">
      <t>ブ</t>
    </rPh>
    <rPh sb="10" eb="12">
      <t>ジュウタク</t>
    </rPh>
    <rPh sb="12" eb="14">
      <t>セイサク</t>
    </rPh>
    <rPh sb="14" eb="15">
      <t>カ</t>
    </rPh>
    <rPh sb="16" eb="19">
      <t>ジュウカンキョウ</t>
    </rPh>
    <rPh sb="19" eb="21">
      <t>セイビ</t>
    </rPh>
    <rPh sb="21" eb="22">
      <t>カ</t>
    </rPh>
    <phoneticPr fontId="9"/>
  </si>
  <si>
    <t>ＨＯＰＥゾーン事業・マイルドＨＯＰＥゾーン事業は、本市との協働のもと、地域住民等(住民・企業・まちづくり団体等)が主体となって、居住地魅力の向上やまちなみ整備を図るものであり、当該地域住民等で構成されたＨＯＰＥゾーン協議会・マイルドＨＯＰＥゾーン協議会が主体的に行う事業に対し助成を行うことにより、地域住民等による自主的なまちづくりの促進を図ることを目的とする</t>
    <rPh sb="35" eb="37">
      <t>チイキ</t>
    </rPh>
    <rPh sb="88" eb="90">
      <t>トウガイ</t>
    </rPh>
    <rPh sb="90" eb="92">
      <t>チイキ</t>
    </rPh>
    <rPh sb="127" eb="130">
      <t>シュタイテキ</t>
    </rPh>
    <rPh sb="131" eb="132">
      <t>オコナ</t>
    </rPh>
    <rPh sb="133" eb="135">
      <t>ジギョウ</t>
    </rPh>
    <rPh sb="136" eb="137">
      <t>タイ</t>
    </rPh>
    <phoneticPr fontId="3"/>
  </si>
  <si>
    <t xml:space="preserve">対象者:ＨＯＰＥゾーン協議会・マイルドＨＯＰＥゾーン協議会(住民・企業・まちづくり団体等により構成された、まちなみ形成を検討し事業を推進する組織)
対象事業:区域の住民等のまちなみ・まちづくりへの意識向上や持続的な地域活動の推進につながる事業で、ＨＯＰＥゾーン事業・マイルドＨＯＰＥゾーン事業の推進に必要な事業(広報・啓発活動費、各種研究会の開催等に要する費用等)
補助金額:補助率1/2、地区面積(ha)×5千円を限度に補助
</t>
    <rPh sb="11" eb="14">
      <t>キョウギカイ</t>
    </rPh>
    <rPh sb="26" eb="29">
      <t>キョウギカイ</t>
    </rPh>
    <rPh sb="185" eb="186">
      <t>キン</t>
    </rPh>
    <rPh sb="188" eb="191">
      <t>ホジョリツ</t>
    </rPh>
    <rPh sb="205" eb="207">
      <t>センエン</t>
    </rPh>
    <phoneticPr fontId="0"/>
  </si>
  <si>
    <t>都市整備局
企画部
住宅政策課
住環境整備課</t>
    <rPh sb="0" eb="2">
      <t>トシ</t>
    </rPh>
    <rPh sb="2" eb="4">
      <t>セイビ</t>
    </rPh>
    <rPh sb="4" eb="5">
      <t>キョク</t>
    </rPh>
    <rPh sb="6" eb="8">
      <t>キカク</t>
    </rPh>
    <rPh sb="8" eb="9">
      <t>ブ</t>
    </rPh>
    <rPh sb="10" eb="12">
      <t>ジュウタク</t>
    </rPh>
    <rPh sb="12" eb="14">
      <t>セイサク</t>
    </rPh>
    <rPh sb="14" eb="15">
      <t>カ</t>
    </rPh>
    <phoneticPr fontId="9"/>
  </si>
  <si>
    <t>事業区域内において一定の条件を満たすよう建築物の外観等の整備を行う者等</t>
    <rPh sb="0" eb="2">
      <t>ジギョウ</t>
    </rPh>
    <rPh sb="2" eb="4">
      <t>クイキ</t>
    </rPh>
    <rPh sb="4" eb="5">
      <t>ナイ</t>
    </rPh>
    <rPh sb="9" eb="11">
      <t>イッテイ</t>
    </rPh>
    <rPh sb="12" eb="14">
      <t>ジョウケン</t>
    </rPh>
    <rPh sb="15" eb="16">
      <t>ミ</t>
    </rPh>
    <rPh sb="20" eb="23">
      <t>ケンチクブツ</t>
    </rPh>
    <rPh sb="24" eb="26">
      <t>ガイカン</t>
    </rPh>
    <rPh sb="26" eb="27">
      <t>トウ</t>
    </rPh>
    <rPh sb="28" eb="30">
      <t>セイビ</t>
    </rPh>
    <rPh sb="31" eb="32">
      <t>オコナ</t>
    </rPh>
    <rPh sb="33" eb="34">
      <t>モノ</t>
    </rPh>
    <rPh sb="34" eb="35">
      <t>トウ</t>
    </rPh>
    <phoneticPr fontId="3"/>
  </si>
  <si>
    <t>事業区域内において一定の条件を満たすよう共同施設の整備を行う者等</t>
    <rPh sb="0" eb="2">
      <t>ジギョウ</t>
    </rPh>
    <rPh sb="2" eb="4">
      <t>クイキ</t>
    </rPh>
    <rPh sb="4" eb="5">
      <t>ナイ</t>
    </rPh>
    <rPh sb="9" eb="11">
      <t>イッテイ</t>
    </rPh>
    <rPh sb="12" eb="14">
      <t>ジョウケン</t>
    </rPh>
    <rPh sb="15" eb="16">
      <t>ミ</t>
    </rPh>
    <rPh sb="20" eb="22">
      <t>キョウドウ</t>
    </rPh>
    <rPh sb="22" eb="24">
      <t>シセツ</t>
    </rPh>
    <rPh sb="25" eb="27">
      <t>セイビ</t>
    </rPh>
    <rPh sb="28" eb="29">
      <t>オコナ</t>
    </rPh>
    <rPh sb="30" eb="31">
      <t>モノ</t>
    </rPh>
    <rPh sb="31" eb="32">
      <t>トウ</t>
    </rPh>
    <phoneticPr fontId="3"/>
  </si>
  <si>
    <t>区域にふさわしいまちなみ形成のため必要と認められる整備を行う者に対して、その費用の一部を補助することにより、地域の特徴を活かした魅力的なまちなみ環境整備の推進を図る</t>
    <rPh sb="12" eb="14">
      <t>ケイセイ</t>
    </rPh>
    <rPh sb="17" eb="19">
      <t>ヒツヨウ</t>
    </rPh>
    <rPh sb="20" eb="21">
      <t>ミト</t>
    </rPh>
    <rPh sb="25" eb="27">
      <t>セイビ</t>
    </rPh>
    <rPh sb="30" eb="31">
      <t>モノ</t>
    </rPh>
    <phoneticPr fontId="3"/>
  </si>
  <si>
    <t xml:space="preserve">対象者:事業区域内で修景を行う建築物の所有者等
補助対象の範囲:建築物の外観等の修景整備にかかる設計費、工事費
補助金額:補助対象経費×2/3以内
(建物種別等に応じて別途定める額を上限)
</t>
    <rPh sb="32" eb="35">
      <t>ケンチクブツ</t>
    </rPh>
    <rPh sb="38" eb="39">
      <t>トウ</t>
    </rPh>
    <rPh sb="40" eb="41">
      <t>シュウ</t>
    </rPh>
    <rPh sb="41" eb="42">
      <t>ケイ</t>
    </rPh>
    <rPh sb="42" eb="44">
      <t>セイビ</t>
    </rPh>
    <rPh sb="52" eb="55">
      <t>コウジヒ</t>
    </rPh>
    <rPh sb="58" eb="60">
      <t>キンガク</t>
    </rPh>
    <rPh sb="61" eb="63">
      <t>ホジョ</t>
    </rPh>
    <rPh sb="63" eb="65">
      <t>タイショウ</t>
    </rPh>
    <rPh sb="65" eb="67">
      <t>ケイヒ</t>
    </rPh>
    <rPh sb="71" eb="73">
      <t>イナイ</t>
    </rPh>
    <rPh sb="75" eb="77">
      <t>タテモノ</t>
    </rPh>
    <rPh sb="77" eb="79">
      <t>シュベツ</t>
    </rPh>
    <rPh sb="79" eb="80">
      <t>トウ</t>
    </rPh>
    <rPh sb="81" eb="82">
      <t>オウ</t>
    </rPh>
    <rPh sb="84" eb="86">
      <t>ベット</t>
    </rPh>
    <rPh sb="86" eb="87">
      <t>サダ</t>
    </rPh>
    <rPh sb="89" eb="90">
      <t>ガク</t>
    </rPh>
    <rPh sb="91" eb="93">
      <t>ジョウゲン</t>
    </rPh>
    <phoneticPr fontId="3"/>
  </si>
  <si>
    <t xml:space="preserve">地域住民等のまちなみ形成のための活動支援または地域の景観形成に資するものとして供用される共同施設の整備を行う者に対して、その費用の一部を補助することにより、地域の特徴を活かした魅力的なまちなみ環境整備の推進を図る
</t>
    <rPh sb="0" eb="2">
      <t>チイキ</t>
    </rPh>
    <rPh sb="2" eb="4">
      <t>ジュウミン</t>
    </rPh>
    <rPh sb="4" eb="5">
      <t>トウ</t>
    </rPh>
    <rPh sb="10" eb="12">
      <t>ケイセイ</t>
    </rPh>
    <rPh sb="16" eb="18">
      <t>カツドウ</t>
    </rPh>
    <rPh sb="18" eb="20">
      <t>シエン</t>
    </rPh>
    <rPh sb="23" eb="25">
      <t>チイキ</t>
    </rPh>
    <rPh sb="26" eb="28">
      <t>ケイカン</t>
    </rPh>
    <rPh sb="28" eb="30">
      <t>ケイセイ</t>
    </rPh>
    <rPh sb="31" eb="32">
      <t>シ</t>
    </rPh>
    <rPh sb="44" eb="46">
      <t>キョウドウ</t>
    </rPh>
    <rPh sb="46" eb="48">
      <t>シセツ</t>
    </rPh>
    <rPh sb="49" eb="51">
      <t>セイビ</t>
    </rPh>
    <rPh sb="54" eb="55">
      <t>モノ</t>
    </rPh>
    <phoneticPr fontId="0"/>
  </si>
  <si>
    <t>対象者:事業区域内で共同施設整備を行う土地所有者等
補助対象の範囲:共同施設の整備にかかる設計費、工事費
補助金額:補助対象経費×2/3以内
(共同施設整備内容に応じて別途定める額を上限）</t>
    <rPh sb="10" eb="12">
      <t>キョウドウ</t>
    </rPh>
    <rPh sb="12" eb="14">
      <t>シセツ</t>
    </rPh>
    <rPh sb="14" eb="16">
      <t>セイビ</t>
    </rPh>
    <rPh sb="34" eb="36">
      <t>キョウドウ</t>
    </rPh>
    <rPh sb="36" eb="38">
      <t>シセツ</t>
    </rPh>
    <rPh sb="39" eb="41">
      <t>セイビ</t>
    </rPh>
    <rPh sb="55" eb="57">
      <t>キンガク</t>
    </rPh>
    <rPh sb="58" eb="60">
      <t>ホジョ</t>
    </rPh>
    <rPh sb="60" eb="62">
      <t>タイショウ</t>
    </rPh>
    <rPh sb="62" eb="64">
      <t>ケイヒ</t>
    </rPh>
    <rPh sb="68" eb="70">
      <t>イナイ</t>
    </rPh>
    <phoneticPr fontId="3"/>
  </si>
  <si>
    <t>都島区役所
まちづくり推進課</t>
    <rPh sb="0" eb="2">
      <t>ミヤコジマ</t>
    </rPh>
    <rPh sb="2" eb="3">
      <t>ク</t>
    </rPh>
    <rPh sb="3" eb="4">
      <t>ヤク</t>
    </rPh>
    <rPh sb="4" eb="5">
      <t>ショ</t>
    </rPh>
    <rPh sb="11" eb="13">
      <t>スイシン</t>
    </rPh>
    <rPh sb="13" eb="14">
      <t>カ</t>
    </rPh>
    <phoneticPr fontId="3"/>
  </si>
  <si>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rPh sb="5" eb="6">
      <t>トウ</t>
    </rPh>
    <rPh sb="40" eb="41">
      <t>トウ</t>
    </rPh>
    <rPh sb="146" eb="149">
      <t>ホジョリツ</t>
    </rPh>
    <phoneticPr fontId="3"/>
  </si>
  <si>
    <t>中央区役所
市民協働課</t>
    <rPh sb="0" eb="2">
      <t>チュウオウ</t>
    </rPh>
    <rPh sb="2" eb="3">
      <t>ク</t>
    </rPh>
    <rPh sb="3" eb="5">
      <t>ヤクショ</t>
    </rPh>
    <rPh sb="6" eb="8">
      <t>シミン</t>
    </rPh>
    <rPh sb="8" eb="10">
      <t>キョウドウ</t>
    </rPh>
    <rPh sb="10" eb="11">
      <t>カ</t>
    </rPh>
    <phoneticPr fontId="3"/>
  </si>
  <si>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</si>
  <si>
    <t>地域の芝生化実行委員会等</t>
    <rPh sb="0" eb="2">
      <t>チイキ</t>
    </rPh>
    <rPh sb="3" eb="5">
      <t>シバフ</t>
    </rPh>
    <rPh sb="5" eb="6">
      <t>カ</t>
    </rPh>
    <rPh sb="6" eb="8">
      <t>ジッコウ</t>
    </rPh>
    <rPh sb="8" eb="11">
      <t>イインカイ</t>
    </rPh>
    <rPh sb="11" eb="12">
      <t>トウ</t>
    </rPh>
    <phoneticPr fontId="4"/>
  </si>
  <si>
    <t>西淀川区役所
保健福祉課</t>
    <rPh sb="0" eb="4">
      <t>ニシヨドガワク</t>
    </rPh>
    <rPh sb="4" eb="6">
      <t>ヤクショ</t>
    </rPh>
    <rPh sb="7" eb="9">
      <t>ホケン</t>
    </rPh>
    <rPh sb="9" eb="11">
      <t>フクシ</t>
    </rPh>
    <rPh sb="11" eb="12">
      <t>カ</t>
    </rPh>
    <phoneticPr fontId="3"/>
  </si>
  <si>
    <t>子ども達に寄り添うつどいの家（学習支援）補助金</t>
    <rPh sb="0" eb="1">
      <t>コ</t>
    </rPh>
    <rPh sb="3" eb="4">
      <t>タチ</t>
    </rPh>
    <rPh sb="5" eb="6">
      <t>ヨ</t>
    </rPh>
    <rPh sb="15" eb="17">
      <t>ガクシュウ</t>
    </rPh>
    <rPh sb="17" eb="19">
      <t>シエン</t>
    </rPh>
    <rPh sb="20" eb="23">
      <t>ホジョキン</t>
    </rPh>
    <phoneticPr fontId="3"/>
  </si>
  <si>
    <t>ＮＰＯ・ボランティア団体等</t>
    <rPh sb="10" eb="12">
      <t>ダンタイ</t>
    </rPh>
    <rPh sb="12" eb="13">
      <t>トウ</t>
    </rPh>
    <phoneticPr fontId="3"/>
  </si>
  <si>
    <t>学習支援事業の実施に要する人件費、消耗品費等の1/2（補助上限：250千円/施設）を補助する</t>
    <rPh sb="0" eb="2">
      <t>ガクシュウ</t>
    </rPh>
    <rPh sb="2" eb="4">
      <t>シエン</t>
    </rPh>
    <rPh sb="4" eb="6">
      <t>ジギョウ</t>
    </rPh>
    <rPh sb="7" eb="9">
      <t>ジッシ</t>
    </rPh>
    <rPh sb="10" eb="11">
      <t>ヨウ</t>
    </rPh>
    <rPh sb="13" eb="16">
      <t>ジンケンヒ</t>
    </rPh>
    <rPh sb="17" eb="19">
      <t>ショウモウ</t>
    </rPh>
    <rPh sb="19" eb="20">
      <t>ヒン</t>
    </rPh>
    <rPh sb="20" eb="22">
      <t>ヒナド</t>
    </rPh>
    <rPh sb="27" eb="29">
      <t>ホジョ</t>
    </rPh>
    <rPh sb="29" eb="31">
      <t>ジョウゲン</t>
    </rPh>
    <rPh sb="35" eb="36">
      <t>ゼン</t>
    </rPh>
    <rPh sb="36" eb="37">
      <t>エン</t>
    </rPh>
    <rPh sb="38" eb="40">
      <t>シセツ</t>
    </rPh>
    <rPh sb="42" eb="44">
      <t>ホジョ</t>
    </rPh>
    <phoneticPr fontId="3"/>
  </si>
  <si>
    <t>東成区役所
市民協働課</t>
    <rPh sb="6" eb="8">
      <t>シミン</t>
    </rPh>
    <rPh sb="8" eb="10">
      <t>キョウドウ</t>
    </rPh>
    <phoneticPr fontId="3"/>
  </si>
  <si>
    <t>生野区役所
地域まちづくり課</t>
    <rPh sb="0" eb="3">
      <t>イクノク</t>
    </rPh>
    <rPh sb="3" eb="5">
      <t>ヤクショ</t>
    </rPh>
    <rPh sb="6" eb="8">
      <t>チイキ</t>
    </rPh>
    <rPh sb="13" eb="14">
      <t>カ</t>
    </rPh>
    <phoneticPr fontId="3"/>
  </si>
  <si>
    <t>ふれ愛パンジーまちづくり活動支援事業補助金</t>
    <rPh sb="18" eb="21">
      <t>ホジョキン</t>
    </rPh>
    <phoneticPr fontId="3"/>
  </si>
  <si>
    <t>高齢者の健康増進と地域社会との交流を促進するため、地域において食事サービスを実施する事業者等に対して補助を行う</t>
    <rPh sb="18" eb="20">
      <t>ソクシン</t>
    </rPh>
    <rPh sb="25" eb="27">
      <t>チイキ</t>
    </rPh>
    <rPh sb="31" eb="33">
      <t>ショクジ</t>
    </rPh>
    <rPh sb="38" eb="40">
      <t>ジッシ</t>
    </rPh>
    <rPh sb="42" eb="45">
      <t>ジギョウシャ</t>
    </rPh>
    <rPh sb="45" eb="46">
      <t>トウ</t>
    </rPh>
    <rPh sb="47" eb="48">
      <t>タイ</t>
    </rPh>
    <rPh sb="50" eb="52">
      <t>ホジョ</t>
    </rPh>
    <rPh sb="53" eb="54">
      <t>オコナ</t>
    </rPh>
    <phoneticPr fontId="0"/>
  </si>
  <si>
    <t>城東区役所
市民協働課</t>
    <rPh sb="0" eb="3">
      <t>ジョウトウク</t>
    </rPh>
    <rPh sb="3" eb="5">
      <t>ヤクショ</t>
    </rPh>
    <rPh sb="6" eb="8">
      <t>シミン</t>
    </rPh>
    <rPh sb="8" eb="10">
      <t>キョウドウ</t>
    </rPh>
    <rPh sb="10" eb="11">
      <t>カ</t>
    </rPh>
    <phoneticPr fontId="3"/>
  </si>
  <si>
    <t>鶴見区役所
地域活動支援課</t>
    <rPh sb="0" eb="2">
      <t>ツルミ</t>
    </rPh>
    <rPh sb="2" eb="3">
      <t>ク</t>
    </rPh>
    <rPh sb="3" eb="5">
      <t>ヤクショ</t>
    </rPh>
    <rPh sb="6" eb="8">
      <t>チイキ</t>
    </rPh>
    <rPh sb="8" eb="10">
      <t>カツドウ</t>
    </rPh>
    <rPh sb="10" eb="12">
      <t>シエン</t>
    </rPh>
    <rPh sb="12" eb="13">
      <t>カ</t>
    </rPh>
    <phoneticPr fontId="3"/>
  </si>
  <si>
    <t>住之江区役所
総務課</t>
    <rPh sb="0" eb="6">
      <t>スミノエクヤクショ</t>
    </rPh>
    <rPh sb="7" eb="9">
      <t>ソウム</t>
    </rPh>
    <rPh sb="9" eb="10">
      <t>カ</t>
    </rPh>
    <phoneticPr fontId="3"/>
  </si>
  <si>
    <t>住吉区役所
教育文化課</t>
    <rPh sb="6" eb="8">
      <t>キョウイク</t>
    </rPh>
    <rPh sb="8" eb="10">
      <t>ブンカ</t>
    </rPh>
    <rPh sb="10" eb="11">
      <t>カ</t>
    </rPh>
    <phoneticPr fontId="3"/>
  </si>
  <si>
    <t>校庭等の芝生化事業に対する補助金（維持管理）</t>
    <rPh sb="4" eb="6">
      <t>シバフ</t>
    </rPh>
    <rPh sb="6" eb="7">
      <t>バ</t>
    </rPh>
    <rPh sb="7" eb="9">
      <t>ジギョウ</t>
    </rPh>
    <rPh sb="10" eb="11">
      <t>タイ</t>
    </rPh>
    <rPh sb="13" eb="16">
      <t>ホジョキン</t>
    </rPh>
    <rPh sb="17" eb="19">
      <t>イジ</t>
    </rPh>
    <rPh sb="19" eb="21">
      <t>カンリ</t>
    </rPh>
    <phoneticPr fontId="3"/>
  </si>
  <si>
    <t>地域の芝生化実行委員会等</t>
    <rPh sb="0" eb="2">
      <t>チイキ</t>
    </rPh>
    <rPh sb="3" eb="5">
      <t>シバフ</t>
    </rPh>
    <rPh sb="5" eb="6">
      <t>バ</t>
    </rPh>
    <rPh sb="6" eb="8">
      <t>ジッコウ</t>
    </rPh>
    <rPh sb="8" eb="11">
      <t>イインカイ</t>
    </rPh>
    <rPh sb="11" eb="12">
      <t>トウ</t>
    </rPh>
    <phoneticPr fontId="3"/>
  </si>
  <si>
    <t>平野区役所
まちづくり協働課</t>
    <rPh sb="0" eb="1">
      <t>ヒラ</t>
    </rPh>
    <rPh sb="1" eb="2">
      <t>ノ</t>
    </rPh>
    <rPh sb="2" eb="5">
      <t>クヤクショ</t>
    </rPh>
    <rPh sb="11" eb="13">
      <t>キョウドウ</t>
    </rPh>
    <rPh sb="13" eb="14">
      <t>カ</t>
    </rPh>
    <phoneticPr fontId="3"/>
  </si>
  <si>
    <t>地域の芝生化実行委員会等</t>
    <rPh sb="0" eb="2">
      <t>チイキ</t>
    </rPh>
    <rPh sb="3" eb="5">
      <t>シバフ</t>
    </rPh>
    <rPh sb="5" eb="6">
      <t>バ</t>
    </rPh>
    <rPh sb="6" eb="8">
      <t>ジッコウ</t>
    </rPh>
    <rPh sb="8" eb="11">
      <t>イインカイ</t>
    </rPh>
    <rPh sb="11" eb="12">
      <t>トウ</t>
    </rPh>
    <phoneticPr fontId="4"/>
  </si>
  <si>
    <t>西成区役所
総務課</t>
    <rPh sb="0" eb="5">
      <t>ニシナリクヤクショ</t>
    </rPh>
    <rPh sb="6" eb="9">
      <t>ソウムカ</t>
    </rPh>
    <phoneticPr fontId="3"/>
  </si>
  <si>
    <t>簡易宿所設備改善助成金</t>
    <rPh sb="4" eb="6">
      <t>セツビ</t>
    </rPh>
    <rPh sb="6" eb="8">
      <t>カイゼン</t>
    </rPh>
    <rPh sb="8" eb="10">
      <t>ジョセイ</t>
    </rPh>
    <rPh sb="10" eb="11">
      <t>キン</t>
    </rPh>
    <phoneticPr fontId="3"/>
  </si>
  <si>
    <t>西成区内において簡易宿所等を経営する事業者(法人・個人)</t>
    <rPh sb="0" eb="4">
      <t>ニシナリクナイ</t>
    </rPh>
    <rPh sb="8" eb="10">
      <t>カンイ</t>
    </rPh>
    <rPh sb="10" eb="12">
      <t>シュクショ</t>
    </rPh>
    <rPh sb="12" eb="13">
      <t>トウ</t>
    </rPh>
    <rPh sb="14" eb="16">
      <t>ケイエイ</t>
    </rPh>
    <rPh sb="18" eb="21">
      <t>ジギョウシャ</t>
    </rPh>
    <rPh sb="22" eb="24">
      <t>ホウジン</t>
    </rPh>
    <rPh sb="25" eb="27">
      <t>コジン</t>
    </rPh>
    <phoneticPr fontId="3"/>
  </si>
  <si>
    <t xml:space="preserve">ビジネス客・観光客受入のために設備の改善等を行う区内の簡易宿所事業者に対して、シャワールーム・トイレ・ＩＴ環境(Wi-Fi環境)・客室整備(畳のフローリング化等)・看板(英語表記化)・フロント設備の整備に要する工事費の1/2の額を助成する(補助上限:200万円)
</t>
    <rPh sb="96" eb="98">
      <t>セツビ</t>
    </rPh>
    <phoneticPr fontId="3"/>
  </si>
  <si>
    <t>生野区役所
地域まちづくり課</t>
    <rPh sb="0" eb="3">
      <t>イクノク</t>
    </rPh>
    <rPh sb="3" eb="5">
      <t>ヤクショ</t>
    </rPh>
    <rPh sb="6" eb="8">
      <t>チイキ</t>
    </rPh>
    <rPh sb="13" eb="14">
      <t>カ</t>
    </rPh>
    <phoneticPr fontId="8"/>
  </si>
  <si>
    <t>高齢者食事サービス事業補助金</t>
    <rPh sb="0" eb="3">
      <t>コウレイシャ</t>
    </rPh>
    <rPh sb="3" eb="5">
      <t>ショクジ</t>
    </rPh>
    <rPh sb="9" eb="11">
      <t>ジギョウ</t>
    </rPh>
    <rPh sb="11" eb="14">
      <t>ホジョキン</t>
    </rPh>
    <phoneticPr fontId="8"/>
  </si>
  <si>
    <t>北鶴橋高齢者食事サービス委員会　等</t>
    <rPh sb="0" eb="1">
      <t>キタ</t>
    </rPh>
    <rPh sb="1" eb="3">
      <t>ツルハシ</t>
    </rPh>
    <rPh sb="3" eb="6">
      <t>コウレイシャ</t>
    </rPh>
    <rPh sb="6" eb="8">
      <t>ショクジ</t>
    </rPh>
    <rPh sb="12" eb="15">
      <t>イインカイ</t>
    </rPh>
    <rPh sb="16" eb="17">
      <t>トウ</t>
    </rPh>
    <phoneticPr fontId="0"/>
  </si>
  <si>
    <t>こども青少年局
子育て支援部
管理課</t>
    <rPh sb="15" eb="18">
      <t>カンリカ</t>
    </rPh>
    <phoneticPr fontId="8"/>
  </si>
  <si>
    <t>病児保育施設開設準備経費補助金</t>
  </si>
  <si>
    <t>mamatoco(株) 等</t>
    <rPh sb="9" eb="10">
      <t>カブ</t>
    </rPh>
    <rPh sb="12" eb="13">
      <t>トウ</t>
    </rPh>
    <phoneticPr fontId="8"/>
  </si>
  <si>
    <t xml:space="preserve">病児保育施設の新規開設にかかる費用負担を軽減するため、病児保育施設を新規開設する法人等に対して補助を実施することにより新規開設の促進を図り、市民が仕事と子育てを両立できるよう支援する
</t>
  </si>
  <si>
    <t>病児保育施設を新規開設する法人等に対して、施設の開設に必要となる建物改修経費、備品等購入経費及び広報経費(補助基準額:400万円)を補助する</t>
  </si>
  <si>
    <t>桜宮地域活動協議会等</t>
    <rPh sb="0" eb="1">
      <t>サクラ</t>
    </rPh>
    <rPh sb="1" eb="2">
      <t>ミヤ</t>
    </rPh>
    <rPh sb="2" eb="4">
      <t>チイキ</t>
    </rPh>
    <rPh sb="4" eb="6">
      <t>カツドウ</t>
    </rPh>
    <rPh sb="6" eb="9">
      <t>キョウギカイ</t>
    </rPh>
    <rPh sb="9" eb="10">
      <t>トウ</t>
    </rPh>
    <phoneticPr fontId="8"/>
  </si>
  <si>
    <t>所属計</t>
    <rPh sb="0" eb="2">
      <t>ショゾク</t>
    </rPh>
    <rPh sb="2" eb="3">
      <t>ケイ</t>
    </rPh>
    <phoneticPr fontId="2"/>
  </si>
  <si>
    <t>一般会計</t>
    <rPh sb="0" eb="2">
      <t>イッパン</t>
    </rPh>
    <rPh sb="2" eb="4">
      <t>カイケイ</t>
    </rPh>
    <phoneticPr fontId="2"/>
  </si>
  <si>
    <t>R2</t>
    <phoneticPr fontId="2"/>
  </si>
  <si>
    <t>補助金支出一覧(令和元年度決算)</t>
    <rPh sb="0" eb="3">
      <t>ホジョキン</t>
    </rPh>
    <rPh sb="3" eb="5">
      <t>シシュツ</t>
    </rPh>
    <rPh sb="5" eb="7">
      <t>イチラン</t>
    </rPh>
    <rPh sb="8" eb="10">
      <t>レイワ</t>
    </rPh>
    <rPh sb="10" eb="12">
      <t>ガンネン</t>
    </rPh>
    <rPh sb="11" eb="13">
      <t>ネンド</t>
    </rPh>
    <rPh sb="13" eb="15">
      <t>ケッサン</t>
    </rPh>
    <phoneticPr fontId="0"/>
  </si>
  <si>
    <t>令和元年度予算
（予算現計）</t>
    <rPh sb="0" eb="2">
      <t>レイワ</t>
    </rPh>
    <rPh sb="2" eb="3">
      <t>ガン</t>
    </rPh>
    <rPh sb="5" eb="7">
      <t>ヨサン</t>
    </rPh>
    <rPh sb="9" eb="11">
      <t>ヨサン</t>
    </rPh>
    <rPh sb="11" eb="13">
      <t>ゲンケイ</t>
    </rPh>
    <phoneticPr fontId="2"/>
  </si>
  <si>
    <t>令和元年度支出金額</t>
    <rPh sb="0" eb="2">
      <t>レイワ</t>
    </rPh>
    <rPh sb="2" eb="3">
      <t>ガン</t>
    </rPh>
    <rPh sb="5" eb="7">
      <t>シシュツ</t>
    </rPh>
    <rPh sb="7" eb="8">
      <t>キン</t>
    </rPh>
    <rPh sb="8" eb="9">
      <t>ガク</t>
    </rPh>
    <phoneticPr fontId="2"/>
  </si>
  <si>
    <t>平成30年度支出金額</t>
    <rPh sb="0" eb="2">
      <t>ヘイセイ</t>
    </rPh>
    <rPh sb="6" eb="8">
      <t>シシュツ</t>
    </rPh>
    <rPh sb="8" eb="9">
      <t>キン</t>
    </rPh>
    <rPh sb="9" eb="10">
      <t>ガク</t>
    </rPh>
    <phoneticPr fontId="2"/>
  </si>
  <si>
    <t>R3</t>
    <phoneticPr fontId="2"/>
  </si>
  <si>
    <t>淀川連合第三振興町会等</t>
    <rPh sb="0" eb="2">
      <t>ヨドガワ</t>
    </rPh>
    <rPh sb="2" eb="4">
      <t>レンゴウ</t>
    </rPh>
    <rPh sb="4" eb="6">
      <t>ダイサン</t>
    </rPh>
    <rPh sb="6" eb="8">
      <t>シンコウ</t>
    </rPh>
    <rPh sb="8" eb="10">
      <t>チョウカイ</t>
    </rPh>
    <rPh sb="10" eb="11">
      <t>トウ</t>
    </rPh>
    <phoneticPr fontId="3"/>
  </si>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</sst>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 numFmtId="183" formatCode="#,##0_ "/>
    <numFmt numFmtId="184" formatCode="&quot;H&quot;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indexed="10"/>
      <name val="ＭＳ Ｐゴシック"/>
      <family val="3"/>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vertAlign val="subscript"/>
      <sz val="9"/>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
      <sz val="9"/>
      <color rgb="FFFF0000"/>
      <name val="ＭＳ 明朝"/>
      <family val="1"/>
      <charset val="128"/>
    </font>
  </fonts>
  <fills count="10">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04">
    <xf numFmtId="0" fontId="0" fillId="0" borderId="0" xfId="0"/>
    <xf numFmtId="176" fontId="5" fillId="0" borderId="0" xfId="0" applyNumberFormat="1" applyFont="1"/>
    <xf numFmtId="176" fontId="5" fillId="0" borderId="0" xfId="0" applyNumberFormat="1" applyFont="1" applyAlignment="1">
      <alignment horizontal="right"/>
    </xf>
    <xf numFmtId="176" fontId="5" fillId="0" borderId="1" xfId="0" applyNumberFormat="1" applyFont="1" applyFill="1" applyBorder="1"/>
    <xf numFmtId="176" fontId="5" fillId="0" borderId="2" xfId="0" applyNumberFormat="1" applyFont="1" applyFill="1" applyBorder="1"/>
    <xf numFmtId="176" fontId="5" fillId="0" borderId="3" xfId="0" applyNumberFormat="1" applyFont="1" applyFill="1" applyBorder="1"/>
    <xf numFmtId="176" fontId="5" fillId="0" borderId="4" xfId="0" applyNumberFormat="1" applyFont="1" applyFill="1" applyBorder="1"/>
    <xf numFmtId="176" fontId="5" fillId="0" borderId="5" xfId="0" applyNumberFormat="1" applyFont="1" applyFill="1" applyBorder="1"/>
    <xf numFmtId="176" fontId="5" fillId="0" borderId="1" xfId="0" applyNumberFormat="1" applyFont="1" applyBorder="1"/>
    <xf numFmtId="176" fontId="5" fillId="2" borderId="0" xfId="0" applyNumberFormat="1" applyFont="1" applyFill="1"/>
    <xf numFmtId="176" fontId="5" fillId="0" borderId="6" xfId="0" applyNumberFormat="1" applyFont="1" applyFill="1" applyBorder="1"/>
    <xf numFmtId="176" fontId="5" fillId="0" borderId="2" xfId="0" applyNumberFormat="1" applyFont="1" applyFill="1" applyBorder="1" applyAlignment="1">
      <alignment horizontal="distributed" justifyLastLine="1"/>
    </xf>
    <xf numFmtId="176" fontId="5" fillId="0" borderId="6" xfId="0" applyNumberFormat="1" applyFont="1" applyBorder="1"/>
    <xf numFmtId="176" fontId="5" fillId="0" borderId="0" xfId="0" applyNumberFormat="1" applyFont="1" applyFill="1"/>
    <xf numFmtId="176" fontId="5" fillId="3" borderId="0" xfId="0" applyNumberFormat="1" applyFont="1" applyFill="1"/>
    <xf numFmtId="176" fontId="5" fillId="3" borderId="7" xfId="0" applyNumberFormat="1" applyFont="1" applyFill="1" applyBorder="1"/>
    <xf numFmtId="176" fontId="5" fillId="3" borderId="7" xfId="1" applyNumberFormat="1" applyFont="1" applyFill="1" applyBorder="1"/>
    <xf numFmtId="176" fontId="5" fillId="0" borderId="8" xfId="0" applyNumberFormat="1" applyFont="1" applyFill="1" applyBorder="1"/>
    <xf numFmtId="176" fontId="5" fillId="2" borderId="8" xfId="0" applyNumberFormat="1" applyFont="1" applyFill="1" applyBorder="1" applyAlignment="1">
      <alignment vertical="center"/>
    </xf>
    <xf numFmtId="176" fontId="5" fillId="0" borderId="8" xfId="0" applyNumberFormat="1" applyFont="1" applyBorder="1"/>
    <xf numFmtId="176" fontId="5" fillId="0" borderId="9" xfId="0" applyNumberFormat="1" applyFont="1" applyFill="1" applyBorder="1"/>
    <xf numFmtId="176" fontId="5" fillId="2" borderId="9" xfId="0" applyNumberFormat="1" applyFont="1" applyFill="1" applyBorder="1" applyAlignment="1">
      <alignment vertical="center"/>
    </xf>
    <xf numFmtId="176" fontId="5" fillId="0" borderId="9" xfId="0" applyNumberFormat="1" applyFont="1" applyBorder="1"/>
    <xf numFmtId="176" fontId="5" fillId="0" borderId="10" xfId="0" applyNumberFormat="1" applyFont="1" applyFill="1" applyBorder="1"/>
    <xf numFmtId="176" fontId="5" fillId="2" borderId="10" xfId="0" applyNumberFormat="1" applyFont="1" applyFill="1" applyBorder="1" applyAlignment="1">
      <alignment vertical="center"/>
    </xf>
    <xf numFmtId="176" fontId="5" fillId="0" borderId="10" xfId="0" applyNumberFormat="1" applyFont="1" applyBorder="1"/>
    <xf numFmtId="176" fontId="5" fillId="0" borderId="11" xfId="0" applyNumberFormat="1" applyFont="1" applyBorder="1"/>
    <xf numFmtId="176" fontId="5" fillId="3" borderId="11" xfId="0" applyNumberFormat="1" applyFont="1" applyFill="1" applyBorder="1" applyAlignment="1">
      <alignment vertical="center"/>
    </xf>
    <xf numFmtId="176" fontId="5" fillId="0" borderId="12" xfId="0" applyNumberFormat="1" applyFont="1" applyFill="1" applyBorder="1"/>
    <xf numFmtId="176" fontId="5" fillId="3" borderId="12" xfId="0" applyNumberFormat="1" applyFont="1" applyFill="1" applyBorder="1" applyAlignment="1">
      <alignment vertical="center"/>
    </xf>
    <xf numFmtId="176" fontId="5" fillId="0" borderId="12" xfId="0" applyNumberFormat="1" applyFont="1" applyBorder="1"/>
    <xf numFmtId="176" fontId="5" fillId="3" borderId="6" xfId="0" applyNumberFormat="1" applyFont="1" applyFill="1" applyBorder="1"/>
    <xf numFmtId="176" fontId="5" fillId="0" borderId="13" xfId="0" applyNumberFormat="1" applyFont="1" applyFill="1" applyBorder="1"/>
    <xf numFmtId="176" fontId="5" fillId="3" borderId="14" xfId="0" applyNumberFormat="1" applyFont="1" applyFill="1" applyBorder="1" applyAlignment="1">
      <alignment vertical="center"/>
    </xf>
    <xf numFmtId="176" fontId="5" fillId="0" borderId="15" xfId="0" applyNumberFormat="1" applyFont="1" applyBorder="1"/>
    <xf numFmtId="176" fontId="5" fillId="3" borderId="1" xfId="1" applyNumberFormat="1" applyFont="1" applyFill="1" applyBorder="1"/>
    <xf numFmtId="176" fontId="5" fillId="3" borderId="8" xfId="0" applyNumberFormat="1" applyFont="1" applyFill="1" applyBorder="1" applyAlignment="1">
      <alignment vertical="center"/>
    </xf>
    <xf numFmtId="176" fontId="5" fillId="3" borderId="9" xfId="0" applyNumberFormat="1" applyFont="1" applyFill="1" applyBorder="1" applyAlignment="1">
      <alignment vertical="center"/>
    </xf>
    <xf numFmtId="176" fontId="5" fillId="3" borderId="10" xfId="0" applyNumberFormat="1" applyFont="1" applyFill="1" applyBorder="1" applyAlignment="1">
      <alignment vertical="center"/>
    </xf>
    <xf numFmtId="176" fontId="5" fillId="3" borderId="16" xfId="0" applyNumberFormat="1" applyFont="1" applyFill="1" applyBorder="1"/>
    <xf numFmtId="176" fontId="5" fillId="0" borderId="1" xfId="0" applyNumberFormat="1" applyFont="1" applyFill="1" applyBorder="1" applyAlignment="1">
      <alignment horizontal="center"/>
    </xf>
    <xf numFmtId="176" fontId="5" fillId="0" borderId="6" xfId="0" applyNumberFormat="1" applyFont="1" applyFill="1" applyBorder="1" applyAlignment="1">
      <alignment horizontal="center"/>
    </xf>
    <xf numFmtId="176" fontId="5" fillId="0" borderId="7" xfId="0" applyNumberFormat="1" applyFont="1" applyFill="1" applyBorder="1" applyAlignment="1">
      <alignment horizontal="center"/>
    </xf>
    <xf numFmtId="176" fontId="5" fillId="0" borderId="7" xfId="0" applyNumberFormat="1" applyFont="1" applyBorder="1" applyAlignment="1">
      <alignment horizontal="center"/>
    </xf>
    <xf numFmtId="176" fontId="5" fillId="0" borderId="6" xfId="0" applyNumberFormat="1" applyFont="1" applyBorder="1" applyAlignment="1">
      <alignment horizontal="center"/>
    </xf>
    <xf numFmtId="176" fontId="5" fillId="3" borderId="7" xfId="0" applyNumberFormat="1" applyFont="1" applyFill="1" applyBorder="1" applyAlignment="1"/>
    <xf numFmtId="176" fontId="5" fillId="3" borderId="6" xfId="0" applyNumberFormat="1" applyFont="1" applyFill="1" applyBorder="1" applyAlignment="1"/>
    <xf numFmtId="176" fontId="5" fillId="4" borderId="1" xfId="0" applyNumberFormat="1" applyFont="1" applyFill="1" applyBorder="1" applyAlignment="1"/>
    <xf numFmtId="176" fontId="5" fillId="3" borderId="1" xfId="0" applyNumberFormat="1" applyFont="1" applyFill="1" applyBorder="1" applyAlignment="1"/>
    <xf numFmtId="176" fontId="5" fillId="3" borderId="1" xfId="1" applyNumberFormat="1" applyFont="1" applyFill="1" applyBorder="1" applyAlignment="1"/>
    <xf numFmtId="176" fontId="6" fillId="0" borderId="0" xfId="0" applyNumberFormat="1" applyFont="1"/>
    <xf numFmtId="176" fontId="5" fillId="0" borderId="0" xfId="0" applyNumberFormat="1" applyFont="1" applyAlignment="1"/>
    <xf numFmtId="176" fontId="5" fillId="0" borderId="2" xfId="0" applyNumberFormat="1" applyFont="1" applyBorder="1"/>
    <xf numFmtId="176" fontId="5" fillId="0" borderId="2" xfId="0" applyNumberFormat="1" applyFont="1" applyBorder="1" applyAlignment="1">
      <alignment horizontal="center"/>
    </xf>
    <xf numFmtId="176" fontId="5" fillId="0" borderId="2" xfId="0" applyNumberFormat="1" applyFont="1" applyFill="1" applyBorder="1" applyAlignment="1">
      <alignment horizontal="center"/>
    </xf>
    <xf numFmtId="176" fontId="5" fillId="0" borderId="3" xfId="0" applyNumberFormat="1" applyFont="1" applyBorder="1"/>
    <xf numFmtId="176" fontId="5" fillId="0" borderId="17" xfId="0" applyNumberFormat="1" applyFont="1" applyBorder="1"/>
    <xf numFmtId="176" fontId="5" fillId="0" borderId="4" xfId="0" applyNumberFormat="1" applyFont="1" applyBorder="1" applyAlignment="1">
      <alignment horizontal="left"/>
    </xf>
    <xf numFmtId="176" fontId="5" fillId="0" borderId="5" xfId="0" applyNumberFormat="1" applyFont="1" applyBorder="1" applyAlignment="1">
      <alignment horizontal="left"/>
    </xf>
    <xf numFmtId="176" fontId="5"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center"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176" fontId="3" fillId="0" borderId="2" xfId="0" applyNumberFormat="1" applyFont="1" applyFill="1" applyBorder="1" applyAlignment="1" applyProtection="1">
      <alignment horizontal="right" vertical="center" wrapText="1"/>
      <protection locked="0"/>
    </xf>
    <xf numFmtId="0" fontId="17" fillId="0" borderId="0" xfId="0" applyFont="1" applyFill="1" applyAlignment="1">
      <alignment vertical="center"/>
    </xf>
    <xf numFmtId="38" fontId="18" fillId="0" borderId="0" xfId="4" applyFont="1" applyFill="1" applyAlignment="1">
      <alignment horizontal="left"/>
    </xf>
    <xf numFmtId="176" fontId="17" fillId="0" borderId="0" xfId="0" applyNumberFormat="1" applyFont="1" applyFill="1" applyAlignment="1">
      <alignment vertical="center"/>
    </xf>
    <xf numFmtId="176" fontId="18" fillId="0" borderId="0" xfId="0" applyNumberFormat="1" applyFont="1" applyFill="1" applyAlignment="1">
      <alignment horizontal="right"/>
    </xf>
    <xf numFmtId="0" fontId="17" fillId="0" borderId="0" xfId="0" applyFont="1" applyFill="1" applyAlignment="1">
      <alignment horizontal="left" vertical="center"/>
    </xf>
    <xf numFmtId="0" fontId="12" fillId="0" borderId="0" xfId="0" applyFont="1" applyFill="1" applyAlignment="1" applyProtection="1">
      <alignment horizontal="left" vertical="center"/>
    </xf>
    <xf numFmtId="0" fontId="20" fillId="0" borderId="0" xfId="0" applyFont="1" applyFill="1" applyAlignment="1">
      <alignment horizontal="left" vertical="center"/>
    </xf>
    <xf numFmtId="0" fontId="19" fillId="0" borderId="0" xfId="0" applyFont="1" applyFill="1" applyAlignment="1">
      <alignment vertical="center"/>
    </xf>
    <xf numFmtId="0" fontId="21" fillId="0" borderId="0" xfId="0" applyFont="1" applyFill="1" applyAlignment="1">
      <alignment horizontal="left" vertical="center"/>
    </xf>
    <xf numFmtId="0" fontId="3" fillId="9" borderId="2" xfId="0" applyFont="1" applyFill="1" applyBorder="1" applyAlignment="1" applyProtection="1">
      <alignment horizontal="center" vertical="center" wrapText="1"/>
      <protection locked="0"/>
    </xf>
    <xf numFmtId="0" fontId="3" fillId="9" borderId="2" xfId="5" applyNumberFormat="1" applyFont="1" applyFill="1" applyBorder="1" applyAlignment="1" applyProtection="1">
      <alignment vertical="center" wrapText="1"/>
      <protection locked="0"/>
    </xf>
    <xf numFmtId="38" fontId="3" fillId="9" borderId="2" xfId="1" applyFont="1" applyFill="1" applyBorder="1" applyAlignment="1" applyProtection="1">
      <alignment horizontal="right" vertical="center" wrapText="1"/>
      <protection locked="0"/>
    </xf>
    <xf numFmtId="0" fontId="3" fillId="9" borderId="2" xfId="5" applyNumberFormat="1" applyFont="1" applyFill="1" applyBorder="1" applyAlignment="1" applyProtection="1">
      <alignment horizontal="left" vertical="top" wrapText="1"/>
      <protection locked="0"/>
    </xf>
    <xf numFmtId="38" fontId="3" fillId="9" borderId="2" xfId="4" applyFont="1" applyFill="1" applyBorder="1" applyAlignment="1" applyProtection="1">
      <alignment horizontal="center" vertical="center" wrapText="1"/>
      <protection locked="0"/>
    </xf>
    <xf numFmtId="176" fontId="3" fillId="9" borderId="0" xfId="0" applyNumberFormat="1" applyFont="1" applyFill="1" applyProtection="1"/>
    <xf numFmtId="0" fontId="7" fillId="9" borderId="0" xfId="0" applyFont="1" applyFill="1" applyProtection="1"/>
    <xf numFmtId="183" fontId="3" fillId="9" borderId="2" xfId="5" applyNumberFormat="1" applyFont="1" applyFill="1" applyBorder="1" applyAlignment="1" applyProtection="1">
      <alignment horizontal="right" vertical="center" wrapText="1"/>
      <protection locked="0"/>
    </xf>
    <xf numFmtId="0" fontId="3" fillId="9" borderId="2" xfId="5" applyFont="1" applyFill="1" applyBorder="1" applyAlignment="1" applyProtection="1">
      <alignment horizontal="center" vertical="center" wrapText="1"/>
      <protection locked="0"/>
    </xf>
    <xf numFmtId="0" fontId="3" fillId="9" borderId="2" xfId="4" applyNumberFormat="1" applyFont="1" applyFill="1" applyBorder="1" applyAlignment="1" applyProtection="1">
      <alignment vertical="center" wrapText="1"/>
      <protection locked="0"/>
    </xf>
    <xf numFmtId="0" fontId="3" fillId="9" borderId="2" xfId="0" applyNumberFormat="1" applyFont="1" applyFill="1" applyBorder="1" applyAlignment="1" applyProtection="1">
      <alignment vertical="top" wrapText="1"/>
      <protection locked="0"/>
    </xf>
    <xf numFmtId="184" fontId="3" fillId="9" borderId="2" xfId="4" applyNumberFormat="1" applyFont="1" applyFill="1" applyBorder="1" applyAlignment="1" applyProtection="1">
      <alignment horizontal="center" vertical="center" wrapText="1"/>
      <protection locked="0"/>
    </xf>
    <xf numFmtId="0" fontId="3" fillId="9" borderId="2" xfId="0" applyNumberFormat="1" applyFont="1" applyFill="1" applyBorder="1" applyAlignment="1" applyProtection="1">
      <alignment vertical="center" wrapText="1"/>
      <protection locked="0"/>
    </xf>
    <xf numFmtId="176" fontId="3" fillId="9" borderId="2" xfId="0" applyNumberFormat="1" applyFont="1" applyFill="1" applyBorder="1" applyAlignment="1" applyProtection="1">
      <alignment horizontal="right" vertical="center" wrapText="1"/>
      <protection locked="0"/>
    </xf>
    <xf numFmtId="176" fontId="3" fillId="9" borderId="2" xfId="5" applyNumberFormat="1" applyFont="1" applyFill="1" applyBorder="1" applyAlignment="1" applyProtection="1">
      <alignment horizontal="right" vertical="center" wrapText="1"/>
      <protection locked="0"/>
    </xf>
    <xf numFmtId="177" fontId="3" fillId="9" borderId="2" xfId="5" applyNumberFormat="1" applyFont="1" applyFill="1" applyBorder="1" applyAlignment="1" applyProtection="1">
      <alignment horizontal="right" vertical="center" wrapText="1"/>
      <protection locked="0"/>
    </xf>
    <xf numFmtId="183" fontId="3" fillId="9" borderId="2" xfId="0" applyNumberFormat="1" applyFont="1" applyFill="1" applyBorder="1" applyAlignment="1" applyProtection="1">
      <alignment horizontal="right" vertical="center" wrapText="1"/>
      <protection locked="0"/>
    </xf>
    <xf numFmtId="0" fontId="3" fillId="9" borderId="2" xfId="1" applyNumberFormat="1" applyFont="1" applyFill="1" applyBorder="1" applyAlignment="1" applyProtection="1">
      <alignment vertical="top" wrapText="1"/>
      <protection locked="0"/>
    </xf>
    <xf numFmtId="184" fontId="3" fillId="9" borderId="2" xfId="1" applyNumberFormat="1" applyFont="1" applyFill="1" applyBorder="1" applyAlignment="1" applyProtection="1">
      <alignment horizontal="center" vertical="center" wrapText="1"/>
      <protection locked="0"/>
    </xf>
    <xf numFmtId="184" fontId="3" fillId="9" borderId="5" xfId="4" applyNumberFormat="1" applyFont="1" applyFill="1" applyBorder="1" applyAlignment="1" applyProtection="1">
      <alignment horizontal="center" vertical="center" wrapText="1"/>
      <protection locked="0"/>
    </xf>
    <xf numFmtId="184" fontId="3" fillId="9" borderId="2" xfId="0" applyNumberFormat="1" applyFont="1" applyFill="1" applyBorder="1" applyAlignment="1" applyProtection="1">
      <alignment horizontal="center" vertical="center" wrapText="1"/>
      <protection locked="0"/>
    </xf>
    <xf numFmtId="177" fontId="3" fillId="9" borderId="2" xfId="0" applyNumberFormat="1" applyFont="1" applyFill="1" applyBorder="1" applyAlignment="1" applyProtection="1">
      <alignment horizontal="right" vertical="center" wrapText="1"/>
      <protection locked="0"/>
    </xf>
    <xf numFmtId="0" fontId="3" fillId="9" borderId="2" xfId="0" applyFont="1" applyFill="1" applyBorder="1" applyAlignment="1">
      <alignment horizontal="left" vertical="top" wrapText="1"/>
    </xf>
    <xf numFmtId="184" fontId="3" fillId="9" borderId="2" xfId="0" applyNumberFormat="1" applyFont="1" applyFill="1" applyBorder="1" applyAlignment="1">
      <alignment horizontal="center" vertical="center" wrapText="1"/>
    </xf>
    <xf numFmtId="184" fontId="3" fillId="9" borderId="2" xfId="4" applyNumberFormat="1" applyFont="1" applyFill="1" applyBorder="1" applyAlignment="1">
      <alignment horizontal="center" vertical="center" wrapText="1"/>
    </xf>
    <xf numFmtId="176" fontId="22" fillId="0" borderId="3" xfId="0" applyNumberFormat="1" applyFont="1" applyFill="1" applyBorder="1" applyAlignment="1" applyProtection="1">
      <alignment horizontal="right" vertical="center" wrapText="1"/>
      <protection locked="0"/>
    </xf>
    <xf numFmtId="0" fontId="22" fillId="0" borderId="23" xfId="0" applyNumberFormat="1" applyFont="1" applyFill="1" applyBorder="1" applyAlignment="1" applyProtection="1">
      <alignment vertical="top" wrapText="1"/>
      <protection locked="0"/>
    </xf>
    <xf numFmtId="0" fontId="22" fillId="0" borderId="23" xfId="5"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20"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4" xfId="0" applyFont="1" applyFill="1" applyBorder="1" applyAlignment="1" applyProtection="1">
      <alignment horizontal="center" vertical="center" wrapText="1"/>
      <protection locked="0"/>
    </xf>
    <xf numFmtId="176" fontId="17" fillId="0" borderId="45"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wrapText="1"/>
    </xf>
    <xf numFmtId="0" fontId="17" fillId="0" borderId="0" xfId="0" applyFont="1" applyFill="1" applyAlignment="1">
      <alignment horizontal="left" vertical="center"/>
    </xf>
    <xf numFmtId="176" fontId="17" fillId="0" borderId="0" xfId="0" applyNumberFormat="1" applyFont="1" applyFill="1" applyAlignment="1">
      <alignment vertical="center"/>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2" xfId="0" applyFill="1" applyBorder="1" applyAlignment="1">
      <alignment horizontal="distributed" vertical="center"/>
    </xf>
    <xf numFmtId="0" fontId="0" fillId="5" borderId="4" xfId="0" applyFill="1" applyBorder="1" applyAlignment="1">
      <alignment horizontal="distributed"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176" fontId="3" fillId="0" borderId="0" xfId="0" applyNumberFormat="1" applyFont="1" applyFill="1" applyProtection="1"/>
    <xf numFmtId="0" fontId="0" fillId="0" borderId="20" xfId="0" applyFill="1" applyBorder="1" applyAlignment="1">
      <alignment vertical="center" wrapText="1"/>
    </xf>
    <xf numFmtId="0" fontId="0" fillId="0" borderId="5" xfId="0" applyFill="1" applyBorder="1" applyAlignment="1">
      <alignment vertical="center" wrapText="1"/>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1" customWidth="1"/>
    <col min="2" max="2" width="12.5" customWidth="1"/>
    <col min="4" max="4" width="13.25" customWidth="1"/>
  </cols>
  <sheetData>
    <row r="1" spans="1:1" ht="42" x14ac:dyDescent="0.15">
      <c r="A1" s="108" t="s">
        <v>113</v>
      </c>
    </row>
    <row r="2" spans="1:1" ht="15" customHeight="1" x14ac:dyDescent="0.15">
      <c r="A2" s="119"/>
    </row>
    <row r="3" spans="1:1" ht="42" x14ac:dyDescent="0.15">
      <c r="A3" s="108" t="s">
        <v>111</v>
      </c>
    </row>
    <row r="4" spans="1:1" ht="21" customHeight="1" x14ac:dyDescent="0.15">
      <c r="A4" s="109"/>
    </row>
    <row r="5" spans="1:1" s="71" customFormat="1" ht="41.25" customHeight="1" x14ac:dyDescent="0.15">
      <c r="A5" s="120" t="s">
        <v>115</v>
      </c>
    </row>
    <row r="6" spans="1:1" ht="41.25" customHeight="1" x14ac:dyDescent="0.15">
      <c r="A6" s="120" t="s">
        <v>116</v>
      </c>
    </row>
    <row r="7" spans="1:1" ht="41.25" customHeight="1" x14ac:dyDescent="0.15">
      <c r="A7" s="120" t="s">
        <v>117</v>
      </c>
    </row>
    <row r="8" spans="1:1" ht="8.25" customHeight="1" x14ac:dyDescent="0.15"/>
    <row r="9" spans="1:1" ht="21.75" customHeight="1" x14ac:dyDescent="0.15"/>
    <row r="10" spans="1:1" ht="45.75" customHeight="1" x14ac:dyDescent="0.15"/>
    <row r="11" spans="1:1" ht="45.75" customHeight="1" x14ac:dyDescent="0.15"/>
    <row r="12" spans="1:1" ht="45.75" customHeight="1" x14ac:dyDescent="0.15"/>
    <row r="13" spans="1:1" s="69" customFormat="1" ht="93" customHeight="1" x14ac:dyDescent="0.15">
      <c r="A13" s="108" t="s">
        <v>112</v>
      </c>
    </row>
    <row r="72" spans="7:7" ht="45" customHeight="1" x14ac:dyDescent="0.15">
      <c r="G72" s="122" t="s">
        <v>119</v>
      </c>
    </row>
    <row r="194" spans="10:11" ht="45" customHeight="1" x14ac:dyDescent="0.15">
      <c r="J194" s="121"/>
      <c r="K194" s="121"/>
    </row>
    <row r="228" spans="10:11" ht="45" customHeight="1" x14ac:dyDescent="0.15">
      <c r="J228" s="122" t="s">
        <v>121</v>
      </c>
      <c r="K228" s="122" t="s">
        <v>118</v>
      </c>
    </row>
    <row r="247" spans="7:7" ht="45" customHeight="1" x14ac:dyDescent="0.15">
      <c r="G247" s="122" t="s">
        <v>120</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abSelected="1" view="pageBreakPreview" zoomScale="85" zoomScaleNormal="80" zoomScaleSheetLayoutView="85" workbookViewId="0">
      <pane ySplit="6" topLeftCell="A7" activePane="bottomLeft" state="frozen"/>
      <selection pane="bottomLeft" activeCell="A2" sqref="A2"/>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0" customWidth="1" collapsed="1"/>
    <col min="11" max="16384" width="9" style="60"/>
  </cols>
  <sheetData>
    <row r="1" spans="1:18" ht="18" customHeight="1" x14ac:dyDescent="0.15">
      <c r="N1" s="131"/>
    </row>
    <row r="2" spans="1:18" s="126" customFormat="1" ht="18" customHeight="1" x14ac:dyDescent="0.15">
      <c r="A2" s="132" t="s">
        <v>239</v>
      </c>
      <c r="B2" s="130"/>
      <c r="C2" s="130"/>
      <c r="D2" s="130"/>
      <c r="E2" s="130"/>
      <c r="F2" s="130"/>
      <c r="G2" s="133"/>
      <c r="H2" s="133"/>
      <c r="I2" s="164" t="s">
        <v>237</v>
      </c>
      <c r="J2" s="165"/>
      <c r="N2" s="134"/>
    </row>
    <row r="3" spans="1:18" s="126" customFormat="1" ht="18" customHeight="1" x14ac:dyDescent="0.15">
      <c r="A3" s="127" t="s">
        <v>108</v>
      </c>
      <c r="B3" s="133"/>
      <c r="C3" s="128"/>
      <c r="D3" s="171"/>
      <c r="E3" s="171"/>
      <c r="F3" s="172"/>
      <c r="G3" s="173"/>
      <c r="H3" s="174"/>
      <c r="J3" s="129" t="s">
        <v>141</v>
      </c>
      <c r="N3" s="134"/>
    </row>
    <row r="4" spans="1:18" ht="12" customHeight="1" x14ac:dyDescent="0.15">
      <c r="A4" s="166" t="s">
        <v>0</v>
      </c>
      <c r="B4" s="168" t="s">
        <v>1</v>
      </c>
      <c r="C4" s="168" t="s">
        <v>2</v>
      </c>
      <c r="D4" s="177" t="s">
        <v>240</v>
      </c>
      <c r="E4" s="177" t="s">
        <v>241</v>
      </c>
      <c r="F4" s="177" t="s">
        <v>242</v>
      </c>
      <c r="G4" s="168" t="s">
        <v>109</v>
      </c>
      <c r="H4" s="168" t="s">
        <v>110</v>
      </c>
      <c r="I4" s="175" t="s">
        <v>142</v>
      </c>
      <c r="J4" s="175" t="s">
        <v>50</v>
      </c>
      <c r="N4" s="131"/>
    </row>
    <row r="5" spans="1:18" ht="12" customHeight="1" x14ac:dyDescent="0.15">
      <c r="A5" s="167"/>
      <c r="B5" s="169"/>
      <c r="C5" s="169"/>
      <c r="D5" s="177"/>
      <c r="E5" s="177"/>
      <c r="F5" s="177"/>
      <c r="G5" s="176"/>
      <c r="H5" s="176"/>
      <c r="I5" s="167"/>
      <c r="J5" s="167"/>
      <c r="N5" s="131"/>
    </row>
    <row r="6" spans="1:18" ht="23.25" customHeight="1" x14ac:dyDescent="0.15">
      <c r="A6" s="167"/>
      <c r="B6" s="169"/>
      <c r="C6" s="169"/>
      <c r="D6" s="177"/>
      <c r="E6" s="177"/>
      <c r="F6" s="177"/>
      <c r="G6" s="176"/>
      <c r="H6" s="176"/>
      <c r="I6" s="167"/>
      <c r="J6" s="167"/>
      <c r="N6" s="131"/>
    </row>
    <row r="7" spans="1:18" ht="193.5" customHeight="1" x14ac:dyDescent="0.15">
      <c r="A7" s="65" t="s">
        <v>202</v>
      </c>
      <c r="B7" s="68" t="s">
        <v>153</v>
      </c>
      <c r="C7" s="68" t="s">
        <v>235</v>
      </c>
      <c r="D7" s="123">
        <v>21868000</v>
      </c>
      <c r="E7" s="125">
        <v>19732831</v>
      </c>
      <c r="F7" s="124">
        <v>19694107</v>
      </c>
      <c r="G7" s="163" t="s">
        <v>245</v>
      </c>
      <c r="H7" s="163" t="s">
        <v>246</v>
      </c>
      <c r="I7" s="65" t="s">
        <v>57</v>
      </c>
      <c r="J7" s="67" t="s">
        <v>243</v>
      </c>
    </row>
    <row r="8" spans="1:18" s="201" customFormat="1" ht="67.5" customHeight="1" x14ac:dyDescent="0.15">
      <c r="A8" s="65" t="s">
        <v>202</v>
      </c>
      <c r="B8" s="66" t="s">
        <v>150</v>
      </c>
      <c r="C8" s="66" t="s">
        <v>244</v>
      </c>
      <c r="D8" s="123">
        <v>375000</v>
      </c>
      <c r="E8" s="125">
        <v>375000</v>
      </c>
      <c r="F8" s="125">
        <v>225000</v>
      </c>
      <c r="G8" s="163" t="s">
        <v>163</v>
      </c>
      <c r="H8" s="163" t="s">
        <v>164</v>
      </c>
      <c r="I8" s="67" t="s">
        <v>53</v>
      </c>
      <c r="J8" s="67" t="s">
        <v>238</v>
      </c>
      <c r="K8" s="60"/>
      <c r="L8" s="60"/>
      <c r="M8" s="60"/>
      <c r="N8" s="60"/>
      <c r="O8" s="60"/>
      <c r="P8" s="60"/>
      <c r="Q8" s="60"/>
      <c r="R8" s="60"/>
    </row>
    <row r="9" spans="1:18" s="201" customFormat="1" ht="39.950000000000003" customHeight="1" x14ac:dyDescent="0.15">
      <c r="A9" s="170" t="s">
        <v>236</v>
      </c>
      <c r="B9" s="202"/>
      <c r="C9" s="203"/>
      <c r="D9" s="125">
        <f>SUM(D7:D8)</f>
        <v>22243000</v>
      </c>
      <c r="E9" s="125">
        <f>SUM(E7:E8)</f>
        <v>20107831</v>
      </c>
      <c r="F9" s="160"/>
      <c r="G9" s="161"/>
      <c r="H9" s="161"/>
      <c r="I9" s="162"/>
      <c r="J9" s="162"/>
      <c r="K9" s="60"/>
      <c r="L9" s="60"/>
      <c r="M9" s="60"/>
      <c r="N9" s="60"/>
      <c r="O9" s="60"/>
      <c r="P9" s="60"/>
      <c r="Q9" s="60"/>
      <c r="R9" s="60"/>
    </row>
    <row r="10" spans="1:18" x14ac:dyDescent="0.15">
      <c r="A10" s="61"/>
      <c r="B10" s="64"/>
    </row>
    <row r="11" spans="1:18" s="141" customFormat="1" ht="123.75" hidden="1" customHeight="1" x14ac:dyDescent="0.15">
      <c r="A11" s="135" t="s">
        <v>171</v>
      </c>
      <c r="B11" s="147" t="s">
        <v>172</v>
      </c>
      <c r="C11" s="147" t="s">
        <v>173</v>
      </c>
      <c r="D11" s="137">
        <v>0</v>
      </c>
      <c r="E11" s="137"/>
      <c r="F11" s="148">
        <v>186890000</v>
      </c>
      <c r="G11" s="145" t="s">
        <v>155</v>
      </c>
      <c r="H11" s="145" t="s">
        <v>156</v>
      </c>
      <c r="I11" s="139" t="s">
        <v>123</v>
      </c>
      <c r="J11" s="139" t="s">
        <v>61</v>
      </c>
      <c r="K11" s="140"/>
      <c r="L11" s="140"/>
      <c r="M11" s="140"/>
      <c r="N11" s="140"/>
      <c r="O11" s="140"/>
      <c r="P11" s="140"/>
      <c r="Q11" s="140"/>
      <c r="R11" s="140"/>
    </row>
    <row r="12" spans="1:18" s="140" customFormat="1" ht="90" hidden="1" customHeight="1" x14ac:dyDescent="0.15">
      <c r="A12" s="135" t="s">
        <v>176</v>
      </c>
      <c r="B12" s="136" t="s">
        <v>144</v>
      </c>
      <c r="C12" s="136" t="s">
        <v>174</v>
      </c>
      <c r="D12" s="137">
        <v>0</v>
      </c>
      <c r="E12" s="142"/>
      <c r="F12" s="149">
        <v>38425000</v>
      </c>
      <c r="G12" s="138" t="s">
        <v>137</v>
      </c>
      <c r="H12" s="138" t="s">
        <v>157</v>
      </c>
      <c r="I12" s="143" t="s">
        <v>122</v>
      </c>
      <c r="J12" s="139" t="s">
        <v>61</v>
      </c>
      <c r="O12" s="140">
        <v>7</v>
      </c>
    </row>
    <row r="13" spans="1:18" s="141" customFormat="1" ht="123.75" hidden="1" customHeight="1" x14ac:dyDescent="0.15">
      <c r="A13" s="135" t="s">
        <v>176</v>
      </c>
      <c r="B13" s="136" t="s">
        <v>177</v>
      </c>
      <c r="C13" s="136" t="s">
        <v>178</v>
      </c>
      <c r="D13" s="137">
        <v>0</v>
      </c>
      <c r="E13" s="142"/>
      <c r="F13" s="149">
        <v>164000</v>
      </c>
      <c r="G13" s="138" t="s">
        <v>158</v>
      </c>
      <c r="H13" s="138" t="s">
        <v>179</v>
      </c>
      <c r="I13" s="143" t="s">
        <v>114</v>
      </c>
      <c r="J13" s="139" t="s">
        <v>61</v>
      </c>
      <c r="K13" s="140"/>
      <c r="L13" s="140"/>
      <c r="M13" s="140"/>
      <c r="N13" s="140"/>
      <c r="O13" s="140"/>
      <c r="P13" s="140"/>
      <c r="Q13" s="140"/>
      <c r="R13" s="140"/>
    </row>
    <row r="14" spans="1:18" s="141" customFormat="1" ht="84" hidden="1" customHeight="1" x14ac:dyDescent="0.15">
      <c r="A14" s="135" t="s">
        <v>180</v>
      </c>
      <c r="B14" s="136" t="s">
        <v>181</v>
      </c>
      <c r="C14" s="136" t="s">
        <v>145</v>
      </c>
      <c r="D14" s="137">
        <v>0</v>
      </c>
      <c r="E14" s="150"/>
      <c r="F14" s="149">
        <v>1601000</v>
      </c>
      <c r="G14" s="145" t="s">
        <v>159</v>
      </c>
      <c r="H14" s="145" t="s">
        <v>182</v>
      </c>
      <c r="I14" s="143" t="s">
        <v>114</v>
      </c>
      <c r="J14" s="139" t="s">
        <v>61</v>
      </c>
      <c r="O14" s="141">
        <v>3</v>
      </c>
    </row>
    <row r="15" spans="1:18" s="141" customFormat="1" ht="73.5" hidden="1" customHeight="1" x14ac:dyDescent="0.15">
      <c r="A15" s="135" t="s">
        <v>183</v>
      </c>
      <c r="B15" s="136" t="s">
        <v>126</v>
      </c>
      <c r="C15" s="136" t="s">
        <v>175</v>
      </c>
      <c r="D15" s="137">
        <v>0</v>
      </c>
      <c r="E15" s="150"/>
      <c r="F15" s="149">
        <v>15000</v>
      </c>
      <c r="G15" s="145" t="s">
        <v>185</v>
      </c>
      <c r="H15" s="145" t="s">
        <v>186</v>
      </c>
      <c r="I15" s="143" t="s">
        <v>125</v>
      </c>
      <c r="J15" s="139" t="s">
        <v>61</v>
      </c>
    </row>
    <row r="16" spans="1:18" ht="56.25" hidden="1" x14ac:dyDescent="0.15">
      <c r="A16" s="139" t="s">
        <v>184</v>
      </c>
      <c r="B16" s="136" t="s">
        <v>128</v>
      </c>
      <c r="C16" s="136" t="s">
        <v>146</v>
      </c>
      <c r="D16" s="137">
        <v>0</v>
      </c>
      <c r="E16" s="149"/>
      <c r="F16" s="149">
        <v>2201800</v>
      </c>
      <c r="G16" s="145" t="s">
        <v>160</v>
      </c>
      <c r="H16" s="145" t="s">
        <v>188</v>
      </c>
      <c r="I16" s="143" t="s">
        <v>124</v>
      </c>
      <c r="J16" s="143" t="s">
        <v>61</v>
      </c>
    </row>
    <row r="17" spans="1:10" ht="45" hidden="1" x14ac:dyDescent="0.15">
      <c r="A17" s="135" t="s">
        <v>184</v>
      </c>
      <c r="B17" s="147" t="s">
        <v>147</v>
      </c>
      <c r="C17" s="147" t="s">
        <v>148</v>
      </c>
      <c r="D17" s="137">
        <v>0</v>
      </c>
      <c r="E17" s="151"/>
      <c r="F17" s="148">
        <v>14011000</v>
      </c>
      <c r="G17" s="145" t="s">
        <v>161</v>
      </c>
      <c r="H17" s="145" t="s">
        <v>189</v>
      </c>
      <c r="I17" s="135" t="s">
        <v>57</v>
      </c>
      <c r="J17" s="139" t="s">
        <v>61</v>
      </c>
    </row>
    <row r="18" spans="1:10" ht="45" hidden="1" x14ac:dyDescent="0.15">
      <c r="A18" s="135" t="s">
        <v>187</v>
      </c>
      <c r="B18" s="136" t="s">
        <v>190</v>
      </c>
      <c r="C18" s="136" t="s">
        <v>145</v>
      </c>
      <c r="D18" s="137">
        <v>0</v>
      </c>
      <c r="E18" s="137"/>
      <c r="F18" s="149">
        <v>1182000</v>
      </c>
      <c r="G18" s="145" t="s">
        <v>191</v>
      </c>
      <c r="H18" s="145" t="s">
        <v>162</v>
      </c>
      <c r="I18" s="143" t="s">
        <v>114</v>
      </c>
      <c r="J18" s="143" t="s">
        <v>61</v>
      </c>
    </row>
    <row r="19" spans="1:10" ht="60" hidden="1" customHeight="1" x14ac:dyDescent="0.15">
      <c r="A19" s="135" t="s">
        <v>230</v>
      </c>
      <c r="B19" s="136" t="s">
        <v>231</v>
      </c>
      <c r="C19" s="136" t="s">
        <v>232</v>
      </c>
      <c r="D19" s="137">
        <v>0</v>
      </c>
      <c r="E19" s="137"/>
      <c r="F19" s="149">
        <v>12000000</v>
      </c>
      <c r="G19" s="145" t="s">
        <v>233</v>
      </c>
      <c r="H19" s="145" t="s">
        <v>234</v>
      </c>
      <c r="I19" s="143" t="s">
        <v>53</v>
      </c>
      <c r="J19" s="139" t="s">
        <v>61</v>
      </c>
    </row>
    <row r="20" spans="1:10" ht="112.5" hidden="1" x14ac:dyDescent="0.15">
      <c r="A20" s="135" t="s">
        <v>192</v>
      </c>
      <c r="B20" s="144" t="s">
        <v>138</v>
      </c>
      <c r="C20" s="136" t="s">
        <v>149</v>
      </c>
      <c r="D20" s="137">
        <v>0</v>
      </c>
      <c r="E20" s="142"/>
      <c r="F20" s="149">
        <v>292000</v>
      </c>
      <c r="G20" s="145" t="s">
        <v>193</v>
      </c>
      <c r="H20" s="145" t="s">
        <v>194</v>
      </c>
      <c r="I20" s="143" t="s">
        <v>129</v>
      </c>
      <c r="J20" s="143" t="s">
        <v>61</v>
      </c>
    </row>
    <row r="21" spans="1:10" ht="67.5" hidden="1" x14ac:dyDescent="0.15">
      <c r="A21" s="135" t="s">
        <v>192</v>
      </c>
      <c r="B21" s="144" t="s">
        <v>139</v>
      </c>
      <c r="C21" s="136" t="s">
        <v>196</v>
      </c>
      <c r="D21" s="137">
        <v>0</v>
      </c>
      <c r="E21" s="142"/>
      <c r="F21" s="149">
        <v>18383000</v>
      </c>
      <c r="G21" s="145" t="s">
        <v>198</v>
      </c>
      <c r="H21" s="145" t="s">
        <v>199</v>
      </c>
      <c r="I21" s="143" t="s">
        <v>129</v>
      </c>
      <c r="J21" s="143" t="s">
        <v>61</v>
      </c>
    </row>
    <row r="22" spans="1:10" ht="67.5" hidden="1" x14ac:dyDescent="0.15">
      <c r="A22" s="135" t="s">
        <v>195</v>
      </c>
      <c r="B22" s="144" t="s">
        <v>140</v>
      </c>
      <c r="C22" s="136" t="s">
        <v>197</v>
      </c>
      <c r="D22" s="137">
        <v>0</v>
      </c>
      <c r="E22" s="142"/>
      <c r="F22" s="149">
        <v>396000</v>
      </c>
      <c r="G22" s="145" t="s">
        <v>200</v>
      </c>
      <c r="H22" s="145" t="s">
        <v>201</v>
      </c>
      <c r="I22" s="143" t="s">
        <v>127</v>
      </c>
      <c r="J22" s="143" t="s">
        <v>61</v>
      </c>
    </row>
    <row r="23" spans="1:10" ht="90" hidden="1" x14ac:dyDescent="0.15">
      <c r="A23" s="135" t="s">
        <v>204</v>
      </c>
      <c r="B23" s="147" t="s">
        <v>136</v>
      </c>
      <c r="C23" s="147" t="s">
        <v>151</v>
      </c>
      <c r="D23" s="137">
        <v>0</v>
      </c>
      <c r="E23" s="148"/>
      <c r="F23" s="148">
        <v>20000</v>
      </c>
      <c r="G23" s="145" t="s">
        <v>165</v>
      </c>
      <c r="H23" s="145" t="s">
        <v>205</v>
      </c>
      <c r="I23" s="143">
        <v>27</v>
      </c>
      <c r="J23" s="143" t="s">
        <v>61</v>
      </c>
    </row>
    <row r="24" spans="1:10" ht="90" hidden="1" x14ac:dyDescent="0.15">
      <c r="A24" s="139" t="s">
        <v>132</v>
      </c>
      <c r="B24" s="144" t="s">
        <v>130</v>
      </c>
      <c r="C24" s="136" t="s">
        <v>151</v>
      </c>
      <c r="D24" s="137">
        <v>0</v>
      </c>
      <c r="E24" s="149"/>
      <c r="F24" s="137">
        <v>72850</v>
      </c>
      <c r="G24" s="145" t="s">
        <v>166</v>
      </c>
      <c r="H24" s="145" t="s">
        <v>203</v>
      </c>
      <c r="I24" s="146" t="s">
        <v>53</v>
      </c>
      <c r="J24" s="146" t="s">
        <v>61</v>
      </c>
    </row>
    <row r="25" spans="1:10" ht="56.25" hidden="1" x14ac:dyDescent="0.15">
      <c r="A25" s="139" t="s">
        <v>207</v>
      </c>
      <c r="B25" s="147" t="s">
        <v>208</v>
      </c>
      <c r="C25" s="147" t="s">
        <v>209</v>
      </c>
      <c r="D25" s="137">
        <v>0</v>
      </c>
      <c r="E25" s="148"/>
      <c r="F25" s="148">
        <v>500000</v>
      </c>
      <c r="G25" s="152" t="s">
        <v>167</v>
      </c>
      <c r="H25" s="152" t="s">
        <v>210</v>
      </c>
      <c r="I25" s="153">
        <v>29</v>
      </c>
      <c r="J25" s="154" t="s">
        <v>61</v>
      </c>
    </row>
    <row r="26" spans="1:10" ht="56.25" hidden="1" x14ac:dyDescent="0.15">
      <c r="A26" s="139" t="s">
        <v>211</v>
      </c>
      <c r="B26" s="147" t="s">
        <v>213</v>
      </c>
      <c r="C26" s="147" t="s">
        <v>154</v>
      </c>
      <c r="D26" s="137">
        <v>0</v>
      </c>
      <c r="E26" s="148"/>
      <c r="F26" s="148">
        <v>500000</v>
      </c>
      <c r="G26" s="145" t="s">
        <v>134</v>
      </c>
      <c r="H26" s="145" t="s">
        <v>168</v>
      </c>
      <c r="I26" s="155" t="s">
        <v>53</v>
      </c>
      <c r="J26" s="146" t="s">
        <v>61</v>
      </c>
    </row>
    <row r="27" spans="1:10" ht="90" hidden="1" x14ac:dyDescent="0.15">
      <c r="A27" s="135" t="s">
        <v>212</v>
      </c>
      <c r="B27" s="147" t="s">
        <v>135</v>
      </c>
      <c r="C27" s="147" t="s">
        <v>152</v>
      </c>
      <c r="D27" s="137">
        <v>0</v>
      </c>
      <c r="E27" s="148"/>
      <c r="F27" s="148">
        <v>105150</v>
      </c>
      <c r="G27" s="145" t="s">
        <v>166</v>
      </c>
      <c r="H27" s="145" t="s">
        <v>203</v>
      </c>
      <c r="I27" s="155" t="s">
        <v>53</v>
      </c>
      <c r="J27" s="146" t="s">
        <v>61</v>
      </c>
    </row>
    <row r="28" spans="1:10" ht="80.099999999999994" hidden="1" customHeight="1" x14ac:dyDescent="0.15">
      <c r="A28" s="135" t="s">
        <v>227</v>
      </c>
      <c r="B28" s="147" t="s">
        <v>228</v>
      </c>
      <c r="C28" s="147" t="s">
        <v>229</v>
      </c>
      <c r="D28" s="137"/>
      <c r="E28" s="148"/>
      <c r="F28" s="148">
        <v>6312813</v>
      </c>
      <c r="G28" s="145" t="s">
        <v>214</v>
      </c>
      <c r="H28" s="145" t="s">
        <v>169</v>
      </c>
      <c r="I28" s="155" t="s">
        <v>53</v>
      </c>
      <c r="J28" s="146" t="s">
        <v>61</v>
      </c>
    </row>
    <row r="29" spans="1:10" ht="90" hidden="1" x14ac:dyDescent="0.15">
      <c r="A29" s="139" t="s">
        <v>215</v>
      </c>
      <c r="B29" s="144" t="s">
        <v>131</v>
      </c>
      <c r="C29" s="136" t="s">
        <v>151</v>
      </c>
      <c r="D29" s="137">
        <v>0</v>
      </c>
      <c r="E29" s="142"/>
      <c r="F29" s="149">
        <v>38885</v>
      </c>
      <c r="G29" s="145" t="s">
        <v>166</v>
      </c>
      <c r="H29" s="145" t="s">
        <v>203</v>
      </c>
      <c r="I29" s="146" t="s">
        <v>53</v>
      </c>
      <c r="J29" s="146" t="s">
        <v>61</v>
      </c>
    </row>
    <row r="30" spans="1:10" ht="90" hidden="1" x14ac:dyDescent="0.15">
      <c r="A30" s="135" t="s">
        <v>216</v>
      </c>
      <c r="B30" s="144" t="s">
        <v>131</v>
      </c>
      <c r="C30" s="136" t="s">
        <v>206</v>
      </c>
      <c r="D30" s="137">
        <v>0</v>
      </c>
      <c r="E30" s="150"/>
      <c r="F30" s="149">
        <v>64170</v>
      </c>
      <c r="G30" s="145" t="s">
        <v>166</v>
      </c>
      <c r="H30" s="145" t="s">
        <v>203</v>
      </c>
      <c r="I30" s="155" t="s">
        <v>53</v>
      </c>
      <c r="J30" s="146" t="s">
        <v>61</v>
      </c>
    </row>
    <row r="31" spans="1:10" ht="90" hidden="1" x14ac:dyDescent="0.15">
      <c r="A31" s="135" t="s">
        <v>217</v>
      </c>
      <c r="B31" s="144" t="s">
        <v>133</v>
      </c>
      <c r="C31" s="147" t="s">
        <v>206</v>
      </c>
      <c r="D31" s="137">
        <v>0</v>
      </c>
      <c r="E31" s="148"/>
      <c r="F31" s="148">
        <v>155000</v>
      </c>
      <c r="G31" s="145" t="s">
        <v>166</v>
      </c>
      <c r="H31" s="145" t="s">
        <v>203</v>
      </c>
      <c r="I31" s="155">
        <v>27</v>
      </c>
      <c r="J31" s="146" t="s">
        <v>61</v>
      </c>
    </row>
    <row r="32" spans="1:10" ht="90" hidden="1" x14ac:dyDescent="0.15">
      <c r="A32" s="139" t="s">
        <v>218</v>
      </c>
      <c r="B32" s="144" t="s">
        <v>219</v>
      </c>
      <c r="C32" s="136" t="s">
        <v>220</v>
      </c>
      <c r="D32" s="137">
        <v>0</v>
      </c>
      <c r="E32" s="150"/>
      <c r="F32" s="150">
        <v>186000</v>
      </c>
      <c r="G32" s="145" t="s">
        <v>165</v>
      </c>
      <c r="H32" s="145" t="s">
        <v>205</v>
      </c>
      <c r="I32" s="146" t="s">
        <v>53</v>
      </c>
      <c r="J32" s="146" t="s">
        <v>61</v>
      </c>
    </row>
    <row r="33" spans="1:10" ht="90" hidden="1" x14ac:dyDescent="0.15">
      <c r="A33" s="135" t="s">
        <v>143</v>
      </c>
      <c r="B33" s="144" t="s">
        <v>136</v>
      </c>
      <c r="C33" s="147" t="s">
        <v>151</v>
      </c>
      <c r="D33" s="137">
        <v>0</v>
      </c>
      <c r="E33" s="156"/>
      <c r="F33" s="148">
        <v>130029</v>
      </c>
      <c r="G33" s="145" t="s">
        <v>165</v>
      </c>
      <c r="H33" s="145" t="s">
        <v>203</v>
      </c>
      <c r="I33" s="155" t="s">
        <v>114</v>
      </c>
      <c r="J33" s="146">
        <v>29</v>
      </c>
    </row>
    <row r="34" spans="1:10" ht="90" hidden="1" x14ac:dyDescent="0.15">
      <c r="A34" s="135" t="s">
        <v>221</v>
      </c>
      <c r="B34" s="144" t="s">
        <v>136</v>
      </c>
      <c r="C34" s="147" t="s">
        <v>222</v>
      </c>
      <c r="D34" s="137">
        <v>0</v>
      </c>
      <c r="E34" s="148"/>
      <c r="F34" s="148">
        <v>195360</v>
      </c>
      <c r="G34" s="145" t="s">
        <v>165</v>
      </c>
      <c r="H34" s="145" t="s">
        <v>205</v>
      </c>
      <c r="I34" s="155" t="s">
        <v>53</v>
      </c>
      <c r="J34" s="146" t="s">
        <v>61</v>
      </c>
    </row>
    <row r="35" spans="1:10" ht="67.5" hidden="1" x14ac:dyDescent="0.15">
      <c r="A35" s="135" t="s">
        <v>223</v>
      </c>
      <c r="B35" s="147" t="s">
        <v>224</v>
      </c>
      <c r="C35" s="147" t="s">
        <v>225</v>
      </c>
      <c r="D35" s="137">
        <v>0</v>
      </c>
      <c r="E35" s="148"/>
      <c r="F35" s="148">
        <v>8847000</v>
      </c>
      <c r="G35" s="157" t="s">
        <v>170</v>
      </c>
      <c r="H35" s="157" t="s">
        <v>226</v>
      </c>
      <c r="I35" s="158" t="s">
        <v>53</v>
      </c>
      <c r="J35" s="159" t="s">
        <v>61</v>
      </c>
    </row>
    <row r="36" spans="1:10" ht="48" customHeight="1" x14ac:dyDescent="0.15"/>
  </sheetData>
  <mergeCells count="13">
    <mergeCell ref="I2:J2"/>
    <mergeCell ref="A4:A6"/>
    <mergeCell ref="B4:B6"/>
    <mergeCell ref="A9:C9"/>
    <mergeCell ref="D3:H3"/>
    <mergeCell ref="J4:J6"/>
    <mergeCell ref="I4:I6"/>
    <mergeCell ref="G4:G6"/>
    <mergeCell ref="H4:H6"/>
    <mergeCell ref="C4:C6"/>
    <mergeCell ref="F4:F6"/>
    <mergeCell ref="D4:D6"/>
    <mergeCell ref="E4:E6"/>
  </mergeCells>
  <phoneticPr fontId="2"/>
  <dataValidations count="2">
    <dataValidation imeMode="hiragana" allowBlank="1" showInputMessage="1" showErrorMessage="1" sqref="A1:A1048576 B1:C8 B10:C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57"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9" customWidth="1"/>
    <col min="3" max="3" width="14.5" style="109" customWidth="1"/>
    <col min="4" max="4" width="19" style="109" customWidth="1"/>
    <col min="5" max="6" width="15.875" style="69" customWidth="1"/>
    <col min="7" max="7" width="10.125" style="69" customWidth="1"/>
    <col min="8" max="9" width="17.375" style="69" bestFit="1" customWidth="1"/>
    <col min="10" max="10" width="16.125" style="69" customWidth="1"/>
    <col min="11" max="11" width="7.875" style="69" customWidth="1"/>
    <col min="12" max="13" width="18.875" style="69" bestFit="1" customWidth="1"/>
    <col min="14" max="250" width="9" style="69"/>
    <col min="251" max="251" width="2.375" style="69" customWidth="1"/>
    <col min="252" max="252" width="14.5" style="69" customWidth="1"/>
    <col min="253" max="254" width="15.875" style="69" customWidth="1"/>
    <col min="255" max="256" width="15.625" style="69" customWidth="1"/>
    <col min="257" max="257" width="15.375" style="69" customWidth="1"/>
    <col min="258" max="506" width="9" style="69"/>
    <col min="507" max="507" width="2.375" style="69" customWidth="1"/>
    <col min="508" max="508" width="14.5" style="69" customWidth="1"/>
    <col min="509" max="510" width="15.875" style="69" customWidth="1"/>
    <col min="511" max="512" width="15.625" style="69" customWidth="1"/>
    <col min="513" max="513" width="15.375" style="69" customWidth="1"/>
    <col min="514" max="762" width="9" style="69"/>
    <col min="763" max="763" width="2.375" style="69" customWidth="1"/>
    <col min="764" max="764" width="14.5" style="69" customWidth="1"/>
    <col min="765" max="766" width="15.875" style="69" customWidth="1"/>
    <col min="767" max="768" width="15.625" style="69" customWidth="1"/>
    <col min="769" max="769" width="15.375" style="69" customWidth="1"/>
    <col min="770" max="1018" width="9" style="69"/>
    <col min="1019" max="1019" width="2.375" style="69" customWidth="1"/>
    <col min="1020" max="1020" width="14.5" style="69" customWidth="1"/>
    <col min="1021" max="1022" width="15.875" style="69" customWidth="1"/>
    <col min="1023" max="1024" width="15.625" style="69" customWidth="1"/>
    <col min="1025" max="1025" width="15.375" style="69" customWidth="1"/>
    <col min="1026" max="1274" width="9" style="69"/>
    <col min="1275" max="1275" width="2.375" style="69" customWidth="1"/>
    <col min="1276" max="1276" width="14.5" style="69" customWidth="1"/>
    <col min="1277" max="1278" width="15.875" style="69" customWidth="1"/>
    <col min="1279" max="1280" width="15.625" style="69" customWidth="1"/>
    <col min="1281" max="1281" width="15.375" style="69" customWidth="1"/>
    <col min="1282" max="1530" width="9" style="69"/>
    <col min="1531" max="1531" width="2.375" style="69" customWidth="1"/>
    <col min="1532" max="1532" width="14.5" style="69" customWidth="1"/>
    <col min="1533" max="1534" width="15.875" style="69" customWidth="1"/>
    <col min="1535" max="1536" width="15.625" style="69" customWidth="1"/>
    <col min="1537" max="1537" width="15.375" style="69" customWidth="1"/>
    <col min="1538" max="1786" width="9" style="69"/>
    <col min="1787" max="1787" width="2.375" style="69" customWidth="1"/>
    <col min="1788" max="1788" width="14.5" style="69" customWidth="1"/>
    <col min="1789" max="1790" width="15.875" style="69" customWidth="1"/>
    <col min="1791" max="1792" width="15.625" style="69" customWidth="1"/>
    <col min="1793" max="1793" width="15.375" style="69" customWidth="1"/>
    <col min="1794" max="2042" width="9" style="69"/>
    <col min="2043" max="2043" width="2.375" style="69" customWidth="1"/>
    <col min="2044" max="2044" width="14.5" style="69" customWidth="1"/>
    <col min="2045" max="2046" width="15.875" style="69" customWidth="1"/>
    <col min="2047" max="2048" width="15.625" style="69" customWidth="1"/>
    <col min="2049" max="2049" width="15.375" style="69" customWidth="1"/>
    <col min="2050" max="2298" width="9" style="69"/>
    <col min="2299" max="2299" width="2.375" style="69" customWidth="1"/>
    <col min="2300" max="2300" width="14.5" style="69" customWidth="1"/>
    <col min="2301" max="2302" width="15.875" style="69" customWidth="1"/>
    <col min="2303" max="2304" width="15.625" style="69" customWidth="1"/>
    <col min="2305" max="2305" width="15.375" style="69" customWidth="1"/>
    <col min="2306" max="2554" width="9" style="69"/>
    <col min="2555" max="2555" width="2.375" style="69" customWidth="1"/>
    <col min="2556" max="2556" width="14.5" style="69" customWidth="1"/>
    <col min="2557" max="2558" width="15.875" style="69" customWidth="1"/>
    <col min="2559" max="2560" width="15.625" style="69" customWidth="1"/>
    <col min="2561" max="2561" width="15.375" style="69" customWidth="1"/>
    <col min="2562" max="2810" width="9" style="69"/>
    <col min="2811" max="2811" width="2.375" style="69" customWidth="1"/>
    <col min="2812" max="2812" width="14.5" style="69" customWidth="1"/>
    <col min="2813" max="2814" width="15.875" style="69" customWidth="1"/>
    <col min="2815" max="2816" width="15.625" style="69" customWidth="1"/>
    <col min="2817" max="2817" width="15.375" style="69" customWidth="1"/>
    <col min="2818" max="3066" width="9" style="69"/>
    <col min="3067" max="3067" width="2.375" style="69" customWidth="1"/>
    <col min="3068" max="3068" width="14.5" style="69" customWidth="1"/>
    <col min="3069" max="3070" width="15.875" style="69" customWidth="1"/>
    <col min="3071" max="3072" width="15.625" style="69" customWidth="1"/>
    <col min="3073" max="3073" width="15.375" style="69" customWidth="1"/>
    <col min="3074" max="3322" width="9" style="69"/>
    <col min="3323" max="3323" width="2.375" style="69" customWidth="1"/>
    <col min="3324" max="3324" width="14.5" style="69" customWidth="1"/>
    <col min="3325" max="3326" width="15.875" style="69" customWidth="1"/>
    <col min="3327" max="3328" width="15.625" style="69" customWidth="1"/>
    <col min="3329" max="3329" width="15.375" style="69" customWidth="1"/>
    <col min="3330" max="3578" width="9" style="69"/>
    <col min="3579" max="3579" width="2.375" style="69" customWidth="1"/>
    <col min="3580" max="3580" width="14.5" style="69" customWidth="1"/>
    <col min="3581" max="3582" width="15.875" style="69" customWidth="1"/>
    <col min="3583" max="3584" width="15.625" style="69" customWidth="1"/>
    <col min="3585" max="3585" width="15.375" style="69" customWidth="1"/>
    <col min="3586" max="3834" width="9" style="69"/>
    <col min="3835" max="3835" width="2.375" style="69" customWidth="1"/>
    <col min="3836" max="3836" width="14.5" style="69" customWidth="1"/>
    <col min="3837" max="3838" width="15.875" style="69" customWidth="1"/>
    <col min="3839" max="3840" width="15.625" style="69" customWidth="1"/>
    <col min="3841" max="3841" width="15.375" style="69" customWidth="1"/>
    <col min="3842" max="4090" width="9" style="69"/>
    <col min="4091" max="4091" width="2.375" style="69" customWidth="1"/>
    <col min="4092" max="4092" width="14.5" style="69" customWidth="1"/>
    <col min="4093" max="4094" width="15.875" style="69" customWidth="1"/>
    <col min="4095" max="4096" width="15.625" style="69" customWidth="1"/>
    <col min="4097" max="4097" width="15.375" style="69" customWidth="1"/>
    <col min="4098" max="4346" width="9" style="69"/>
    <col min="4347" max="4347" width="2.375" style="69" customWidth="1"/>
    <col min="4348" max="4348" width="14.5" style="69" customWidth="1"/>
    <col min="4349" max="4350" width="15.875" style="69" customWidth="1"/>
    <col min="4351" max="4352" width="15.625" style="69" customWidth="1"/>
    <col min="4353" max="4353" width="15.375" style="69" customWidth="1"/>
    <col min="4354" max="4602" width="9" style="69"/>
    <col min="4603" max="4603" width="2.375" style="69" customWidth="1"/>
    <col min="4604" max="4604" width="14.5" style="69" customWidth="1"/>
    <col min="4605" max="4606" width="15.875" style="69" customWidth="1"/>
    <col min="4607" max="4608" width="15.625" style="69" customWidth="1"/>
    <col min="4609" max="4609" width="15.375" style="69" customWidth="1"/>
    <col min="4610" max="4858" width="9" style="69"/>
    <col min="4859" max="4859" width="2.375" style="69" customWidth="1"/>
    <col min="4860" max="4860" width="14.5" style="69" customWidth="1"/>
    <col min="4861" max="4862" width="15.875" style="69" customWidth="1"/>
    <col min="4863" max="4864" width="15.625" style="69" customWidth="1"/>
    <col min="4865" max="4865" width="15.375" style="69" customWidth="1"/>
    <col min="4866" max="5114" width="9" style="69"/>
    <col min="5115" max="5115" width="2.375" style="69" customWidth="1"/>
    <col min="5116" max="5116" width="14.5" style="69" customWidth="1"/>
    <col min="5117" max="5118" width="15.875" style="69" customWidth="1"/>
    <col min="5119" max="5120" width="15.625" style="69" customWidth="1"/>
    <col min="5121" max="5121" width="15.375" style="69" customWidth="1"/>
    <col min="5122" max="5370" width="9" style="69"/>
    <col min="5371" max="5371" width="2.375" style="69" customWidth="1"/>
    <col min="5372" max="5372" width="14.5" style="69" customWidth="1"/>
    <col min="5373" max="5374" width="15.875" style="69" customWidth="1"/>
    <col min="5375" max="5376" width="15.625" style="69" customWidth="1"/>
    <col min="5377" max="5377" width="15.375" style="69" customWidth="1"/>
    <col min="5378" max="5626" width="9" style="69"/>
    <col min="5627" max="5627" width="2.375" style="69" customWidth="1"/>
    <col min="5628" max="5628" width="14.5" style="69" customWidth="1"/>
    <col min="5629" max="5630" width="15.875" style="69" customWidth="1"/>
    <col min="5631" max="5632" width="15.625" style="69" customWidth="1"/>
    <col min="5633" max="5633" width="15.375" style="69" customWidth="1"/>
    <col min="5634" max="5882" width="9" style="69"/>
    <col min="5883" max="5883" width="2.375" style="69" customWidth="1"/>
    <col min="5884" max="5884" width="14.5" style="69" customWidth="1"/>
    <col min="5885" max="5886" width="15.875" style="69" customWidth="1"/>
    <col min="5887" max="5888" width="15.625" style="69" customWidth="1"/>
    <col min="5889" max="5889" width="15.375" style="69" customWidth="1"/>
    <col min="5890" max="6138" width="9" style="69"/>
    <col min="6139" max="6139" width="2.375" style="69" customWidth="1"/>
    <col min="6140" max="6140" width="14.5" style="69" customWidth="1"/>
    <col min="6141" max="6142" width="15.875" style="69" customWidth="1"/>
    <col min="6143" max="6144" width="15.625" style="69" customWidth="1"/>
    <col min="6145" max="6145" width="15.375" style="69" customWidth="1"/>
    <col min="6146" max="6394" width="9" style="69"/>
    <col min="6395" max="6395" width="2.375" style="69" customWidth="1"/>
    <col min="6396" max="6396" width="14.5" style="69" customWidth="1"/>
    <col min="6397" max="6398" width="15.875" style="69" customWidth="1"/>
    <col min="6399" max="6400" width="15.625" style="69" customWidth="1"/>
    <col min="6401" max="6401" width="15.375" style="69" customWidth="1"/>
    <col min="6402" max="6650" width="9" style="69"/>
    <col min="6651" max="6651" width="2.375" style="69" customWidth="1"/>
    <col min="6652" max="6652" width="14.5" style="69" customWidth="1"/>
    <col min="6653" max="6654" width="15.875" style="69" customWidth="1"/>
    <col min="6655" max="6656" width="15.625" style="69" customWidth="1"/>
    <col min="6657" max="6657" width="15.375" style="69" customWidth="1"/>
    <col min="6658" max="6906" width="9" style="69"/>
    <col min="6907" max="6907" width="2.375" style="69" customWidth="1"/>
    <col min="6908" max="6908" width="14.5" style="69" customWidth="1"/>
    <col min="6909" max="6910" width="15.875" style="69" customWidth="1"/>
    <col min="6911" max="6912" width="15.625" style="69" customWidth="1"/>
    <col min="6913" max="6913" width="15.375" style="69" customWidth="1"/>
    <col min="6914" max="7162" width="9" style="69"/>
    <col min="7163" max="7163" width="2.375" style="69" customWidth="1"/>
    <col min="7164" max="7164" width="14.5" style="69" customWidth="1"/>
    <col min="7165" max="7166" width="15.875" style="69" customWidth="1"/>
    <col min="7167" max="7168" width="15.625" style="69" customWidth="1"/>
    <col min="7169" max="7169" width="15.375" style="69" customWidth="1"/>
    <col min="7170" max="7418" width="9" style="69"/>
    <col min="7419" max="7419" width="2.375" style="69" customWidth="1"/>
    <col min="7420" max="7420" width="14.5" style="69" customWidth="1"/>
    <col min="7421" max="7422" width="15.875" style="69" customWidth="1"/>
    <col min="7423" max="7424" width="15.625" style="69" customWidth="1"/>
    <col min="7425" max="7425" width="15.375" style="69" customWidth="1"/>
    <col min="7426" max="7674" width="9" style="69"/>
    <col min="7675" max="7675" width="2.375" style="69" customWidth="1"/>
    <col min="7676" max="7676" width="14.5" style="69" customWidth="1"/>
    <col min="7677" max="7678" width="15.875" style="69" customWidth="1"/>
    <col min="7679" max="7680" width="15.625" style="69" customWidth="1"/>
    <col min="7681" max="7681" width="15.375" style="69" customWidth="1"/>
    <col min="7682" max="7930" width="9" style="69"/>
    <col min="7931" max="7931" width="2.375" style="69" customWidth="1"/>
    <col min="7932" max="7932" width="14.5" style="69" customWidth="1"/>
    <col min="7933" max="7934" width="15.875" style="69" customWidth="1"/>
    <col min="7935" max="7936" width="15.625" style="69" customWidth="1"/>
    <col min="7937" max="7937" width="15.375" style="69" customWidth="1"/>
    <col min="7938" max="8186" width="9" style="69"/>
    <col min="8187" max="8187" width="2.375" style="69" customWidth="1"/>
    <col min="8188" max="8188" width="14.5" style="69" customWidth="1"/>
    <col min="8189" max="8190" width="15.875" style="69" customWidth="1"/>
    <col min="8191" max="8192" width="15.625" style="69" customWidth="1"/>
    <col min="8193" max="8193" width="15.375" style="69" customWidth="1"/>
    <col min="8194" max="8442" width="9" style="69"/>
    <col min="8443" max="8443" width="2.375" style="69" customWidth="1"/>
    <col min="8444" max="8444" width="14.5" style="69" customWidth="1"/>
    <col min="8445" max="8446" width="15.875" style="69" customWidth="1"/>
    <col min="8447" max="8448" width="15.625" style="69" customWidth="1"/>
    <col min="8449" max="8449" width="15.375" style="69" customWidth="1"/>
    <col min="8450" max="8698" width="9" style="69"/>
    <col min="8699" max="8699" width="2.375" style="69" customWidth="1"/>
    <col min="8700" max="8700" width="14.5" style="69" customWidth="1"/>
    <col min="8701" max="8702" width="15.875" style="69" customWidth="1"/>
    <col min="8703" max="8704" width="15.625" style="69" customWidth="1"/>
    <col min="8705" max="8705" width="15.375" style="69" customWidth="1"/>
    <col min="8706" max="8954" width="9" style="69"/>
    <col min="8955" max="8955" width="2.375" style="69" customWidth="1"/>
    <col min="8956" max="8956" width="14.5" style="69" customWidth="1"/>
    <col min="8957" max="8958" width="15.875" style="69" customWidth="1"/>
    <col min="8959" max="8960" width="15.625" style="69" customWidth="1"/>
    <col min="8961" max="8961" width="15.375" style="69" customWidth="1"/>
    <col min="8962" max="9210" width="9" style="69"/>
    <col min="9211" max="9211" width="2.375" style="69" customWidth="1"/>
    <col min="9212" max="9212" width="14.5" style="69" customWidth="1"/>
    <col min="9213" max="9214" width="15.875" style="69" customWidth="1"/>
    <col min="9215" max="9216" width="15.625" style="69" customWidth="1"/>
    <col min="9217" max="9217" width="15.375" style="69" customWidth="1"/>
    <col min="9218" max="9466" width="9" style="69"/>
    <col min="9467" max="9467" width="2.375" style="69" customWidth="1"/>
    <col min="9468" max="9468" width="14.5" style="69" customWidth="1"/>
    <col min="9469" max="9470" width="15.875" style="69" customWidth="1"/>
    <col min="9471" max="9472" width="15.625" style="69" customWidth="1"/>
    <col min="9473" max="9473" width="15.375" style="69" customWidth="1"/>
    <col min="9474" max="9722" width="9" style="69"/>
    <col min="9723" max="9723" width="2.375" style="69" customWidth="1"/>
    <col min="9724" max="9724" width="14.5" style="69" customWidth="1"/>
    <col min="9725" max="9726" width="15.875" style="69" customWidth="1"/>
    <col min="9727" max="9728" width="15.625" style="69" customWidth="1"/>
    <col min="9729" max="9729" width="15.375" style="69" customWidth="1"/>
    <col min="9730" max="9978" width="9" style="69"/>
    <col min="9979" max="9979" width="2.375" style="69" customWidth="1"/>
    <col min="9980" max="9980" width="14.5" style="69" customWidth="1"/>
    <col min="9981" max="9982" width="15.875" style="69" customWidth="1"/>
    <col min="9983" max="9984" width="15.625" style="69" customWidth="1"/>
    <col min="9985" max="9985" width="15.375" style="69" customWidth="1"/>
    <col min="9986" max="10234" width="9" style="69"/>
    <col min="10235" max="10235" width="2.375" style="69" customWidth="1"/>
    <col min="10236" max="10236" width="14.5" style="69" customWidth="1"/>
    <col min="10237" max="10238" width="15.875" style="69" customWidth="1"/>
    <col min="10239" max="10240" width="15.625" style="69" customWidth="1"/>
    <col min="10241" max="10241" width="15.375" style="69" customWidth="1"/>
    <col min="10242" max="10490" width="9" style="69"/>
    <col min="10491" max="10491" width="2.375" style="69" customWidth="1"/>
    <col min="10492" max="10492" width="14.5" style="69" customWidth="1"/>
    <col min="10493" max="10494" width="15.875" style="69" customWidth="1"/>
    <col min="10495" max="10496" width="15.625" style="69" customWidth="1"/>
    <col min="10497" max="10497" width="15.375" style="69" customWidth="1"/>
    <col min="10498" max="10746" width="9" style="69"/>
    <col min="10747" max="10747" width="2.375" style="69" customWidth="1"/>
    <col min="10748" max="10748" width="14.5" style="69" customWidth="1"/>
    <col min="10749" max="10750" width="15.875" style="69" customWidth="1"/>
    <col min="10751" max="10752" width="15.625" style="69" customWidth="1"/>
    <col min="10753" max="10753" width="15.375" style="69" customWidth="1"/>
    <col min="10754" max="11002" width="9" style="69"/>
    <col min="11003" max="11003" width="2.375" style="69" customWidth="1"/>
    <col min="11004" max="11004" width="14.5" style="69" customWidth="1"/>
    <col min="11005" max="11006" width="15.875" style="69" customWidth="1"/>
    <col min="11007" max="11008" width="15.625" style="69" customWidth="1"/>
    <col min="11009" max="11009" width="15.375" style="69" customWidth="1"/>
    <col min="11010" max="11258" width="9" style="69"/>
    <col min="11259" max="11259" width="2.375" style="69" customWidth="1"/>
    <col min="11260" max="11260" width="14.5" style="69" customWidth="1"/>
    <col min="11261" max="11262" width="15.875" style="69" customWidth="1"/>
    <col min="11263" max="11264" width="15.625" style="69" customWidth="1"/>
    <col min="11265" max="11265" width="15.375" style="69" customWidth="1"/>
    <col min="11266" max="11514" width="9" style="69"/>
    <col min="11515" max="11515" width="2.375" style="69" customWidth="1"/>
    <col min="11516" max="11516" width="14.5" style="69" customWidth="1"/>
    <col min="11517" max="11518" width="15.875" style="69" customWidth="1"/>
    <col min="11519" max="11520" width="15.625" style="69" customWidth="1"/>
    <col min="11521" max="11521" width="15.375" style="69" customWidth="1"/>
    <col min="11522" max="11770" width="9" style="69"/>
    <col min="11771" max="11771" width="2.375" style="69" customWidth="1"/>
    <col min="11772" max="11772" width="14.5" style="69" customWidth="1"/>
    <col min="11773" max="11774" width="15.875" style="69" customWidth="1"/>
    <col min="11775" max="11776" width="15.625" style="69" customWidth="1"/>
    <col min="11777" max="11777" width="15.375" style="69" customWidth="1"/>
    <col min="11778" max="12026" width="9" style="69"/>
    <col min="12027" max="12027" width="2.375" style="69" customWidth="1"/>
    <col min="12028" max="12028" width="14.5" style="69" customWidth="1"/>
    <col min="12029" max="12030" width="15.875" style="69" customWidth="1"/>
    <col min="12031" max="12032" width="15.625" style="69" customWidth="1"/>
    <col min="12033" max="12033" width="15.375" style="69" customWidth="1"/>
    <col min="12034" max="12282" width="9" style="69"/>
    <col min="12283" max="12283" width="2.375" style="69" customWidth="1"/>
    <col min="12284" max="12284" width="14.5" style="69" customWidth="1"/>
    <col min="12285" max="12286" width="15.875" style="69" customWidth="1"/>
    <col min="12287" max="12288" width="15.625" style="69" customWidth="1"/>
    <col min="12289" max="12289" width="15.375" style="69" customWidth="1"/>
    <col min="12290" max="12538" width="9" style="69"/>
    <col min="12539" max="12539" width="2.375" style="69" customWidth="1"/>
    <col min="12540" max="12540" width="14.5" style="69" customWidth="1"/>
    <col min="12541" max="12542" width="15.875" style="69" customWidth="1"/>
    <col min="12543" max="12544" width="15.625" style="69" customWidth="1"/>
    <col min="12545" max="12545" width="15.375" style="69" customWidth="1"/>
    <col min="12546" max="12794" width="9" style="69"/>
    <col min="12795" max="12795" width="2.375" style="69" customWidth="1"/>
    <col min="12796" max="12796" width="14.5" style="69" customWidth="1"/>
    <col min="12797" max="12798" width="15.875" style="69" customWidth="1"/>
    <col min="12799" max="12800" width="15.625" style="69" customWidth="1"/>
    <col min="12801" max="12801" width="15.375" style="69" customWidth="1"/>
    <col min="12802" max="13050" width="9" style="69"/>
    <col min="13051" max="13051" width="2.375" style="69" customWidth="1"/>
    <col min="13052" max="13052" width="14.5" style="69" customWidth="1"/>
    <col min="13053" max="13054" width="15.875" style="69" customWidth="1"/>
    <col min="13055" max="13056" width="15.625" style="69" customWidth="1"/>
    <col min="13057" max="13057" width="15.375" style="69" customWidth="1"/>
    <col min="13058" max="13306" width="9" style="69"/>
    <col min="13307" max="13307" width="2.375" style="69" customWidth="1"/>
    <col min="13308" max="13308" width="14.5" style="69" customWidth="1"/>
    <col min="13309" max="13310" width="15.875" style="69" customWidth="1"/>
    <col min="13311" max="13312" width="15.625" style="69" customWidth="1"/>
    <col min="13313" max="13313" width="15.375" style="69" customWidth="1"/>
    <col min="13314" max="13562" width="9" style="69"/>
    <col min="13563" max="13563" width="2.375" style="69" customWidth="1"/>
    <col min="13564" max="13564" width="14.5" style="69" customWidth="1"/>
    <col min="13565" max="13566" width="15.875" style="69" customWidth="1"/>
    <col min="13567" max="13568" width="15.625" style="69" customWidth="1"/>
    <col min="13569" max="13569" width="15.375" style="69" customWidth="1"/>
    <col min="13570" max="13818" width="9" style="69"/>
    <col min="13819" max="13819" width="2.375" style="69" customWidth="1"/>
    <col min="13820" max="13820" width="14.5" style="69" customWidth="1"/>
    <col min="13821" max="13822" width="15.875" style="69" customWidth="1"/>
    <col min="13823" max="13824" width="15.625" style="69" customWidth="1"/>
    <col min="13825" max="13825" width="15.375" style="69" customWidth="1"/>
    <col min="13826" max="14074" width="9" style="69"/>
    <col min="14075" max="14075" width="2.375" style="69" customWidth="1"/>
    <col min="14076" max="14076" width="14.5" style="69" customWidth="1"/>
    <col min="14077" max="14078" width="15.875" style="69" customWidth="1"/>
    <col min="14079" max="14080" width="15.625" style="69" customWidth="1"/>
    <col min="14081" max="14081" width="15.375" style="69" customWidth="1"/>
    <col min="14082" max="14330" width="9" style="69"/>
    <col min="14331" max="14331" width="2.375" style="69" customWidth="1"/>
    <col min="14332" max="14332" width="14.5" style="69" customWidth="1"/>
    <col min="14333" max="14334" width="15.875" style="69" customWidth="1"/>
    <col min="14335" max="14336" width="15.625" style="69" customWidth="1"/>
    <col min="14337" max="14337" width="15.375" style="69" customWidth="1"/>
    <col min="14338" max="14586" width="9" style="69"/>
    <col min="14587" max="14587" width="2.375" style="69" customWidth="1"/>
    <col min="14588" max="14588" width="14.5" style="69" customWidth="1"/>
    <col min="14589" max="14590" width="15.875" style="69" customWidth="1"/>
    <col min="14591" max="14592" width="15.625" style="69" customWidth="1"/>
    <col min="14593" max="14593" width="15.375" style="69" customWidth="1"/>
    <col min="14594" max="14842" width="9" style="69"/>
    <col min="14843" max="14843" width="2.375" style="69" customWidth="1"/>
    <col min="14844" max="14844" width="14.5" style="69" customWidth="1"/>
    <col min="14845" max="14846" width="15.875" style="69" customWidth="1"/>
    <col min="14847" max="14848" width="15.625" style="69" customWidth="1"/>
    <col min="14849" max="14849" width="15.375" style="69" customWidth="1"/>
    <col min="14850" max="15098" width="9" style="69"/>
    <col min="15099" max="15099" width="2.375" style="69" customWidth="1"/>
    <col min="15100" max="15100" width="14.5" style="69" customWidth="1"/>
    <col min="15101" max="15102" width="15.875" style="69" customWidth="1"/>
    <col min="15103" max="15104" width="15.625" style="69" customWidth="1"/>
    <col min="15105" max="15105" width="15.375" style="69" customWidth="1"/>
    <col min="15106" max="15354" width="9" style="69"/>
    <col min="15355" max="15355" width="2.375" style="69" customWidth="1"/>
    <col min="15356" max="15356" width="14.5" style="69" customWidth="1"/>
    <col min="15357" max="15358" width="15.875" style="69" customWidth="1"/>
    <col min="15359" max="15360" width="15.625" style="69" customWidth="1"/>
    <col min="15361" max="15361" width="15.375" style="69" customWidth="1"/>
    <col min="15362" max="15610" width="9" style="69"/>
    <col min="15611" max="15611" width="2.375" style="69" customWidth="1"/>
    <col min="15612" max="15612" width="14.5" style="69" customWidth="1"/>
    <col min="15613" max="15614" width="15.875" style="69" customWidth="1"/>
    <col min="15615" max="15616" width="15.625" style="69" customWidth="1"/>
    <col min="15617" max="15617" width="15.375" style="69" customWidth="1"/>
    <col min="15618" max="15866" width="9" style="69"/>
    <col min="15867" max="15867" width="2.375" style="69" customWidth="1"/>
    <col min="15868" max="15868" width="14.5" style="69" customWidth="1"/>
    <col min="15869" max="15870" width="15.875" style="69" customWidth="1"/>
    <col min="15871" max="15872" width="15.625" style="69" customWidth="1"/>
    <col min="15873" max="15873" width="15.375" style="69" customWidth="1"/>
    <col min="15874" max="16122" width="9" style="69"/>
    <col min="16123" max="16123" width="2.375" style="69" customWidth="1"/>
    <col min="16124" max="16124" width="14.5" style="69" customWidth="1"/>
    <col min="16125" max="16126" width="15.875" style="69" customWidth="1"/>
    <col min="16127" max="16128" width="15.625" style="69" customWidth="1"/>
    <col min="16129" max="16129" width="15.375" style="69" customWidth="1"/>
    <col min="16130" max="16384" width="9" style="69"/>
  </cols>
  <sheetData>
    <row r="1" spans="1:13" x14ac:dyDescent="0.15">
      <c r="A1" s="180" t="s">
        <v>93</v>
      </c>
      <c r="B1" s="180"/>
      <c r="C1" s="180"/>
      <c r="D1" s="180"/>
      <c r="E1" s="180"/>
      <c r="F1" s="180"/>
      <c r="G1" s="180"/>
      <c r="H1" s="180"/>
      <c r="I1" s="180"/>
      <c r="J1" s="180"/>
      <c r="K1" s="180"/>
      <c r="L1" s="180"/>
      <c r="M1" s="180"/>
    </row>
    <row r="2" spans="1:13" ht="14.25" thickBot="1" x14ac:dyDescent="0.2">
      <c r="E2" s="110"/>
      <c r="F2" s="111"/>
      <c r="G2" s="110"/>
      <c r="H2" s="110"/>
      <c r="I2" s="110"/>
      <c r="J2" s="110"/>
      <c r="K2" s="110"/>
      <c r="L2" s="111"/>
      <c r="M2" s="111"/>
    </row>
    <row r="3" spans="1:13" ht="14.25" thickBot="1" x14ac:dyDescent="0.2">
      <c r="A3" s="181"/>
      <c r="B3" s="182"/>
      <c r="C3" s="183"/>
      <c r="D3" s="72" t="s">
        <v>103</v>
      </c>
      <c r="E3" s="73" t="s">
        <v>104</v>
      </c>
      <c r="F3" s="74" t="s">
        <v>94</v>
      </c>
      <c r="G3" s="75" t="s">
        <v>95</v>
      </c>
      <c r="H3" s="72" t="s">
        <v>105</v>
      </c>
      <c r="I3" s="73" t="s">
        <v>105</v>
      </c>
      <c r="J3" s="74" t="s">
        <v>94</v>
      </c>
      <c r="K3" s="75" t="s">
        <v>95</v>
      </c>
      <c r="L3" s="74" t="s">
        <v>106</v>
      </c>
      <c r="M3" s="74" t="s">
        <v>107</v>
      </c>
    </row>
    <row r="4" spans="1:13" x14ac:dyDescent="0.15">
      <c r="A4" s="184" t="s">
        <v>4</v>
      </c>
      <c r="B4" s="185"/>
      <c r="C4" s="186"/>
      <c r="D4" s="76" t="e">
        <f t="shared" ref="D4:G4" si="0">SUM(D5:D10,D35:D42)</f>
        <v>#REF!</v>
      </c>
      <c r="E4" s="77" t="e">
        <f t="shared" si="0"/>
        <v>#REF!</v>
      </c>
      <c r="F4" s="78">
        <f t="shared" si="0"/>
        <v>30857929</v>
      </c>
      <c r="G4" s="79" t="e">
        <f t="shared" si="0"/>
        <v>#REF!</v>
      </c>
      <c r="H4" s="76" t="e">
        <f t="shared" ref="H4:I4" si="1">SUM(H5:H10,H35:H42)</f>
        <v>#REF!</v>
      </c>
      <c r="I4" s="77" t="e">
        <f t="shared" si="1"/>
        <v>#REF!</v>
      </c>
      <c r="J4" s="79">
        <f>L4+M4</f>
        <v>33727476</v>
      </c>
      <c r="K4" s="79" t="e">
        <f t="shared" ref="K4" si="2">SUM(K5:K10,K35:K42)</f>
        <v>#REF!</v>
      </c>
      <c r="L4" s="78">
        <f t="shared" ref="L4:M4" si="3">SUM(L5:L10,L35:L42)</f>
        <v>2970154</v>
      </c>
      <c r="M4" s="78">
        <f t="shared" si="3"/>
        <v>30757322</v>
      </c>
    </row>
    <row r="5" spans="1:13" x14ac:dyDescent="0.15">
      <c r="A5" s="112"/>
      <c r="B5" s="187" t="s">
        <v>52</v>
      </c>
      <c r="C5" s="188"/>
      <c r="D5" s="80" t="e">
        <f>SUMIF(補助金支出一覧!#REF!,$B5,補助金支出一覧!#REF!)</f>
        <v>#REF!</v>
      </c>
      <c r="E5" s="81" t="e">
        <f>ROUND(D5/1000,1)</f>
        <v>#REF!</v>
      </c>
      <c r="F5" s="82">
        <v>2446626</v>
      </c>
      <c r="G5" s="83" t="e">
        <f>E5-F5</f>
        <v>#REF!</v>
      </c>
      <c r="H5" s="80" t="e">
        <f>SUMIF(補助金支出一覧!#REF!,$B5,補助金支出一覧!#REF!)</f>
        <v>#REF!</v>
      </c>
      <c r="I5" s="81" t="e">
        <f>ROUND(H5/1000,1)</f>
        <v>#REF!</v>
      </c>
      <c r="J5" s="83">
        <f>L5+M5+15000</f>
        <v>2380447</v>
      </c>
      <c r="K5" s="83" t="e">
        <f>I5-J5</f>
        <v>#REF!</v>
      </c>
      <c r="L5" s="82">
        <v>4000</v>
      </c>
      <c r="M5" s="82">
        <v>2361447</v>
      </c>
    </row>
    <row r="6" spans="1:13" x14ac:dyDescent="0.15">
      <c r="A6" s="113"/>
      <c r="B6" s="178" t="s">
        <v>55</v>
      </c>
      <c r="C6" s="179"/>
      <c r="D6" s="80" t="e">
        <f>SUMIF(補助金支出一覧!#REF!,$B6,補助金支出一覧!#REF!)</f>
        <v>#REF!</v>
      </c>
      <c r="E6" s="84" t="e">
        <f t="shared" ref="E6:E8" si="4">ROUND(D6/1000,1)</f>
        <v>#REF!</v>
      </c>
      <c r="F6" s="82">
        <v>740</v>
      </c>
      <c r="G6" s="83" t="e">
        <f t="shared" ref="G6:G8" si="5">E6-F6</f>
        <v>#REF!</v>
      </c>
      <c r="H6" s="80" t="e">
        <f>SUMIF(補助金支出一覧!#REF!,$B6,補助金支出一覧!#REF!)</f>
        <v>#REF!</v>
      </c>
      <c r="I6" s="84" t="e">
        <f t="shared" ref="I6:I9" si="6">ROUND(H6/1000,1)</f>
        <v>#REF!</v>
      </c>
      <c r="J6" s="83">
        <f>L6+M6</f>
        <v>180</v>
      </c>
      <c r="K6" s="83" t="e">
        <f t="shared" ref="K6:K9" si="7">I6-J6</f>
        <v>#REF!</v>
      </c>
      <c r="L6" s="82">
        <v>0</v>
      </c>
      <c r="M6" s="82">
        <v>180</v>
      </c>
    </row>
    <row r="7" spans="1:13" x14ac:dyDescent="0.15">
      <c r="A7" s="113"/>
      <c r="B7" s="178" t="s">
        <v>56</v>
      </c>
      <c r="C7" s="179"/>
      <c r="D7" s="80" t="e">
        <f>SUMIF(補助金支出一覧!#REF!,$B7,補助金支出一覧!#REF!)</f>
        <v>#REF!</v>
      </c>
      <c r="E7" s="84" t="e">
        <f t="shared" si="4"/>
        <v>#REF!</v>
      </c>
      <c r="F7" s="82">
        <v>18502</v>
      </c>
      <c r="G7" s="83" t="e">
        <f t="shared" si="5"/>
        <v>#REF!</v>
      </c>
      <c r="H7" s="80" t="e">
        <f>SUMIF(補助金支出一覧!#REF!,$B7,補助金支出一覧!#REF!)</f>
        <v>#REF!</v>
      </c>
      <c r="I7" s="84" t="e">
        <f t="shared" si="6"/>
        <v>#REF!</v>
      </c>
      <c r="J7" s="83">
        <f>L7+M7</f>
        <v>187236</v>
      </c>
      <c r="K7" s="83" t="e">
        <f t="shared" si="7"/>
        <v>#REF!</v>
      </c>
      <c r="L7" s="82">
        <v>0</v>
      </c>
      <c r="M7" s="82">
        <v>187236</v>
      </c>
    </row>
    <row r="8" spans="1:13" x14ac:dyDescent="0.15">
      <c r="A8" s="194"/>
      <c r="B8" s="178" t="s">
        <v>58</v>
      </c>
      <c r="C8" s="179"/>
      <c r="D8" s="80" t="e">
        <f>SUMIF(補助金支出一覧!#REF!,$B8,補助金支出一覧!#REF!)</f>
        <v>#REF!</v>
      </c>
      <c r="E8" s="84" t="e">
        <f t="shared" si="4"/>
        <v>#REF!</v>
      </c>
      <c r="F8" s="82">
        <v>1563024</v>
      </c>
      <c r="G8" s="83" t="e">
        <f t="shared" si="5"/>
        <v>#REF!</v>
      </c>
      <c r="H8" s="80" t="e">
        <f>SUMIF(補助金支出一覧!#REF!,$B8,補助金支出一覧!#REF!)</f>
        <v>#REF!</v>
      </c>
      <c r="I8" s="84" t="e">
        <f t="shared" si="6"/>
        <v>#REF!</v>
      </c>
      <c r="J8" s="83">
        <f>L8+M8-15000</f>
        <v>1779022</v>
      </c>
      <c r="K8" s="83" t="e">
        <f t="shared" si="7"/>
        <v>#REF!</v>
      </c>
      <c r="L8" s="82">
        <v>13000</v>
      </c>
      <c r="M8" s="82">
        <v>1781022</v>
      </c>
    </row>
    <row r="9" spans="1:13" ht="14.25" thickBot="1" x14ac:dyDescent="0.2">
      <c r="A9" s="194"/>
      <c r="B9" s="178" t="s">
        <v>51</v>
      </c>
      <c r="C9" s="179"/>
      <c r="D9" s="80" t="e">
        <f>SUMIF(補助金支出一覧!#REF!,$B9,補助金支出一覧!#REF!)</f>
        <v>#REF!</v>
      </c>
      <c r="E9" s="84" t="e">
        <f t="shared" ref="E9" si="8">ROUND(D9/1000,1)</f>
        <v>#REF!</v>
      </c>
      <c r="F9" s="82">
        <v>10000</v>
      </c>
      <c r="G9" s="83" t="e">
        <f t="shared" ref="G9" si="9">E9-F9</f>
        <v>#REF!</v>
      </c>
      <c r="H9" s="80" t="e">
        <f>SUMIF(補助金支出一覧!#REF!,$B9,補助金支出一覧!#REF!)</f>
        <v>#REF!</v>
      </c>
      <c r="I9" s="84" t="e">
        <f t="shared" si="6"/>
        <v>#REF!</v>
      </c>
      <c r="J9" s="83">
        <f>L9+M9</f>
        <v>0</v>
      </c>
      <c r="K9" s="83" t="e">
        <f t="shared" si="7"/>
        <v>#REF!</v>
      </c>
      <c r="L9" s="82">
        <v>0</v>
      </c>
      <c r="M9" s="82">
        <v>0</v>
      </c>
    </row>
    <row r="10" spans="1:13" x14ac:dyDescent="0.15">
      <c r="A10" s="195"/>
      <c r="B10" s="179" t="s">
        <v>66</v>
      </c>
      <c r="C10" s="189"/>
      <c r="D10" s="85" t="e">
        <f t="shared" ref="D10:J10" si="10">SUM(D11:D34)</f>
        <v>#REF!</v>
      </c>
      <c r="E10" s="86" t="e">
        <f t="shared" si="10"/>
        <v>#REF!</v>
      </c>
      <c r="F10" s="87">
        <f t="shared" si="10"/>
        <v>1063777</v>
      </c>
      <c r="G10" s="87" t="e">
        <f t="shared" si="10"/>
        <v>#REF!</v>
      </c>
      <c r="H10" s="76" t="e">
        <f t="shared" si="10"/>
        <v>#REF!</v>
      </c>
      <c r="I10" s="86" t="e">
        <f t="shared" si="10"/>
        <v>#REF!</v>
      </c>
      <c r="J10" s="87">
        <f t="shared" si="10"/>
        <v>963654</v>
      </c>
      <c r="K10" s="87" t="e">
        <f t="shared" ref="K10" si="11">SUM(K11:K34)</f>
        <v>#REF!</v>
      </c>
      <c r="L10" s="87">
        <f t="shared" ref="L10" si="12">SUM(L11:L34)</f>
        <v>149319</v>
      </c>
      <c r="M10" s="87">
        <f t="shared" ref="M10" si="13">SUM(M11:M34)</f>
        <v>814335</v>
      </c>
    </row>
    <row r="11" spans="1:13" x14ac:dyDescent="0.15">
      <c r="A11" s="195"/>
      <c r="B11" s="198"/>
      <c r="C11" s="114" t="s">
        <v>67</v>
      </c>
      <c r="D11" s="80" t="e">
        <f>SUMIF(補助金支出一覧!#REF!,$C11,補助金支出一覧!#REF!)</f>
        <v>#REF!</v>
      </c>
      <c r="E11" s="81" t="e">
        <f t="shared" ref="E11:E42" si="14">ROUND(D11/1000,1)</f>
        <v>#REF!</v>
      </c>
      <c r="F11" s="82">
        <v>184006</v>
      </c>
      <c r="G11" s="83" t="e">
        <f t="shared" ref="G11:G42" si="15">E11-F11</f>
        <v>#REF!</v>
      </c>
      <c r="H11" s="80" t="e">
        <f>SUMIF(補助金支出一覧!#REF!,$C11,補助金支出一覧!#REF!)</f>
        <v>#REF!</v>
      </c>
      <c r="I11" s="84" t="e">
        <f t="shared" ref="I11" si="16">ROUND(H11/1000,1)</f>
        <v>#REF!</v>
      </c>
      <c r="J11" s="83">
        <f t="shared" ref="J11:J42" si="17">L11+M11</f>
        <v>54659</v>
      </c>
      <c r="K11" s="83" t="e">
        <f t="shared" ref="K11:K42" si="18">I11-J11</f>
        <v>#REF!</v>
      </c>
      <c r="L11" s="82">
        <v>10600</v>
      </c>
      <c r="M11" s="82">
        <v>44059</v>
      </c>
    </row>
    <row r="12" spans="1:13" x14ac:dyDescent="0.15">
      <c r="A12" s="195"/>
      <c r="B12" s="199"/>
      <c r="C12" s="114" t="s">
        <v>77</v>
      </c>
      <c r="D12" s="80" t="e">
        <f>SUMIF(補助金支出一覧!#REF!,$C12,補助金支出一覧!#REF!)</f>
        <v>#REF!</v>
      </c>
      <c r="E12" s="84" t="e">
        <f t="shared" si="14"/>
        <v>#REF!</v>
      </c>
      <c r="F12" s="82">
        <v>23063</v>
      </c>
      <c r="G12" s="83" t="e">
        <f t="shared" si="15"/>
        <v>#REF!</v>
      </c>
      <c r="H12" s="80" t="e">
        <f>SUMIF(補助金支出一覧!#REF!,$C12,補助金支出一覧!#REF!)</f>
        <v>#REF!</v>
      </c>
      <c r="I12" s="84" t="e">
        <f t="shared" ref="I12:I34" si="19">ROUND(H12/1000,1)</f>
        <v>#REF!</v>
      </c>
      <c r="J12" s="83">
        <f t="shared" si="17"/>
        <v>35413</v>
      </c>
      <c r="K12" s="83" t="e">
        <f t="shared" si="18"/>
        <v>#REF!</v>
      </c>
      <c r="L12" s="82">
        <v>10600</v>
      </c>
      <c r="M12" s="82">
        <v>24813</v>
      </c>
    </row>
    <row r="13" spans="1:13" x14ac:dyDescent="0.15">
      <c r="A13" s="195"/>
      <c r="B13" s="199"/>
      <c r="C13" s="114" t="s">
        <v>68</v>
      </c>
      <c r="D13" s="80" t="e">
        <f>SUMIF(補助金支出一覧!#REF!,$C13,補助金支出一覧!#REF!)</f>
        <v>#REF!</v>
      </c>
      <c r="E13" s="84" t="e">
        <f t="shared" si="14"/>
        <v>#REF!</v>
      </c>
      <c r="F13" s="82">
        <v>20938</v>
      </c>
      <c r="G13" s="83" t="e">
        <f t="shared" si="15"/>
        <v>#REF!</v>
      </c>
      <c r="H13" s="80" t="e">
        <f>SUMIF(補助金支出一覧!#REF!,$C13,補助金支出一覧!#REF!)</f>
        <v>#REF!</v>
      </c>
      <c r="I13" s="84" t="e">
        <f t="shared" si="19"/>
        <v>#REF!</v>
      </c>
      <c r="J13" s="83">
        <f t="shared" si="17"/>
        <v>21654</v>
      </c>
      <c r="K13" s="83" t="e">
        <f t="shared" si="18"/>
        <v>#REF!</v>
      </c>
      <c r="L13" s="82">
        <v>5300</v>
      </c>
      <c r="M13" s="82">
        <v>16354</v>
      </c>
    </row>
    <row r="14" spans="1:13" x14ac:dyDescent="0.15">
      <c r="A14" s="195"/>
      <c r="B14" s="199"/>
      <c r="C14" s="114" t="s">
        <v>69</v>
      </c>
      <c r="D14" s="80" t="e">
        <f>SUMIF(補助金支出一覧!#REF!,$C14,補助金支出一覧!#REF!)</f>
        <v>#REF!</v>
      </c>
      <c r="E14" s="84" t="e">
        <f t="shared" si="14"/>
        <v>#REF!</v>
      </c>
      <c r="F14" s="82">
        <v>22974</v>
      </c>
      <c r="G14" s="83" t="e">
        <f t="shared" si="15"/>
        <v>#REF!</v>
      </c>
      <c r="H14" s="80" t="e">
        <f>SUMIF(補助金支出一覧!#REF!,$C14,補助金支出一覧!#REF!)</f>
        <v>#REF!</v>
      </c>
      <c r="I14" s="84" t="e">
        <f t="shared" si="19"/>
        <v>#REF!</v>
      </c>
      <c r="J14" s="83">
        <f t="shared" si="17"/>
        <v>22219</v>
      </c>
      <c r="K14" s="83" t="e">
        <f t="shared" si="18"/>
        <v>#REF!</v>
      </c>
      <c r="L14" s="82">
        <v>6890</v>
      </c>
      <c r="M14" s="82">
        <v>15329</v>
      </c>
    </row>
    <row r="15" spans="1:13" x14ac:dyDescent="0.15">
      <c r="A15" s="195"/>
      <c r="B15" s="199"/>
      <c r="C15" s="114" t="s">
        <v>78</v>
      </c>
      <c r="D15" s="80" t="e">
        <f>SUMIF(補助金支出一覧!#REF!,$C15,補助金支出一覧!#REF!)</f>
        <v>#REF!</v>
      </c>
      <c r="E15" s="84" t="e">
        <f t="shared" si="14"/>
        <v>#REF!</v>
      </c>
      <c r="F15" s="82">
        <v>59938</v>
      </c>
      <c r="G15" s="83" t="e">
        <f t="shared" si="15"/>
        <v>#REF!</v>
      </c>
      <c r="H15" s="80" t="e">
        <f>SUMIF(補助金支出一覧!#REF!,$C15,補助金支出一覧!#REF!)</f>
        <v>#REF!</v>
      </c>
      <c r="I15" s="84" t="e">
        <f t="shared" si="19"/>
        <v>#REF!</v>
      </c>
      <c r="J15" s="83">
        <f t="shared" si="17"/>
        <v>61084</v>
      </c>
      <c r="K15" s="83" t="e">
        <f t="shared" si="18"/>
        <v>#REF!</v>
      </c>
      <c r="L15" s="82">
        <v>2230</v>
      </c>
      <c r="M15" s="82">
        <v>58854</v>
      </c>
    </row>
    <row r="16" spans="1:13" x14ac:dyDescent="0.15">
      <c r="A16" s="195"/>
      <c r="B16" s="199"/>
      <c r="C16" s="114" t="s">
        <v>70</v>
      </c>
      <c r="D16" s="80" t="e">
        <f>SUMIF(補助金支出一覧!#REF!,$C16,補助金支出一覧!#REF!)</f>
        <v>#REF!</v>
      </c>
      <c r="E16" s="84" t="e">
        <f t="shared" si="14"/>
        <v>#REF!</v>
      </c>
      <c r="F16" s="82">
        <v>24388</v>
      </c>
      <c r="G16" s="83" t="e">
        <f t="shared" si="15"/>
        <v>#REF!</v>
      </c>
      <c r="H16" s="80" t="e">
        <f>SUMIF(補助金支出一覧!#REF!,$C16,補助金支出一覧!#REF!)</f>
        <v>#REF!</v>
      </c>
      <c r="I16" s="84" t="e">
        <f t="shared" si="19"/>
        <v>#REF!</v>
      </c>
      <c r="J16" s="83">
        <f t="shared" si="17"/>
        <v>24268</v>
      </c>
      <c r="K16" s="83" t="e">
        <f t="shared" si="18"/>
        <v>#REF!</v>
      </c>
      <c r="L16" s="82">
        <v>0</v>
      </c>
      <c r="M16" s="82">
        <v>24268</v>
      </c>
    </row>
    <row r="17" spans="1:13" x14ac:dyDescent="0.15">
      <c r="A17" s="195"/>
      <c r="B17" s="199"/>
      <c r="C17" s="114" t="s">
        <v>71</v>
      </c>
      <c r="D17" s="80" t="e">
        <f>SUMIF(補助金支出一覧!#REF!,$C17,補助金支出一覧!#REF!)</f>
        <v>#REF!</v>
      </c>
      <c r="E17" s="84" t="e">
        <f t="shared" si="14"/>
        <v>#REF!</v>
      </c>
      <c r="F17" s="82">
        <v>32203</v>
      </c>
      <c r="G17" s="83" t="e">
        <f t="shared" si="15"/>
        <v>#REF!</v>
      </c>
      <c r="H17" s="80" t="e">
        <f>SUMIF(補助金支出一覧!#REF!,$C17,補助金支出一覧!#REF!)</f>
        <v>#REF!</v>
      </c>
      <c r="I17" s="84" t="e">
        <f t="shared" si="19"/>
        <v>#REF!</v>
      </c>
      <c r="J17" s="83">
        <f t="shared" si="17"/>
        <v>37648</v>
      </c>
      <c r="K17" s="83" t="e">
        <f t="shared" si="18"/>
        <v>#REF!</v>
      </c>
      <c r="L17" s="82">
        <v>8520</v>
      </c>
      <c r="M17" s="82">
        <v>29128</v>
      </c>
    </row>
    <row r="18" spans="1:13" x14ac:dyDescent="0.15">
      <c r="A18" s="195"/>
      <c r="B18" s="199"/>
      <c r="C18" s="114" t="s">
        <v>96</v>
      </c>
      <c r="D18" s="80" t="e">
        <f>SUMIF(補助金支出一覧!#REF!,$C18,補助金支出一覧!#REF!)</f>
        <v>#REF!</v>
      </c>
      <c r="E18" s="84" t="e">
        <f t="shared" si="14"/>
        <v>#REF!</v>
      </c>
      <c r="F18" s="82">
        <v>113</v>
      </c>
      <c r="G18" s="83" t="e">
        <f t="shared" si="15"/>
        <v>#REF!</v>
      </c>
      <c r="H18" s="80" t="e">
        <f>SUMIF(補助金支出一覧!#REF!,$C18,補助金支出一覧!#REF!)</f>
        <v>#REF!</v>
      </c>
      <c r="I18" s="84" t="e">
        <f t="shared" si="19"/>
        <v>#REF!</v>
      </c>
      <c r="J18" s="83">
        <f t="shared" si="17"/>
        <v>3835</v>
      </c>
      <c r="K18" s="83" t="e">
        <f t="shared" si="18"/>
        <v>#REF!</v>
      </c>
      <c r="L18" s="82">
        <v>3835</v>
      </c>
      <c r="M18" s="82">
        <v>0</v>
      </c>
    </row>
    <row r="19" spans="1:13" x14ac:dyDescent="0.15">
      <c r="A19" s="195"/>
      <c r="B19" s="199"/>
      <c r="C19" s="114" t="s">
        <v>79</v>
      </c>
      <c r="D19" s="80" t="e">
        <f>SUMIF(補助金支出一覧!#REF!,$C19,補助金支出一覧!#REF!)</f>
        <v>#REF!</v>
      </c>
      <c r="E19" s="84" t="e">
        <f t="shared" si="14"/>
        <v>#REF!</v>
      </c>
      <c r="F19" s="82">
        <v>19832</v>
      </c>
      <c r="G19" s="83" t="e">
        <f t="shared" si="15"/>
        <v>#REF!</v>
      </c>
      <c r="H19" s="80" t="e">
        <f>SUMIF(補助金支出一覧!#REF!,$C19,補助金支出一覧!#REF!)</f>
        <v>#REF!</v>
      </c>
      <c r="I19" s="84" t="e">
        <f t="shared" si="19"/>
        <v>#REF!</v>
      </c>
      <c r="J19" s="83">
        <f t="shared" si="17"/>
        <v>15696</v>
      </c>
      <c r="K19" s="83" t="e">
        <f t="shared" si="18"/>
        <v>#REF!</v>
      </c>
      <c r="L19" s="82">
        <v>0</v>
      </c>
      <c r="M19" s="82">
        <v>15696</v>
      </c>
    </row>
    <row r="20" spans="1:13" x14ac:dyDescent="0.15">
      <c r="A20" s="195"/>
      <c r="B20" s="199"/>
      <c r="C20" s="114" t="s">
        <v>80</v>
      </c>
      <c r="D20" s="80" t="e">
        <f>SUMIF(補助金支出一覧!#REF!,$C20,補助金支出一覧!#REF!)</f>
        <v>#REF!</v>
      </c>
      <c r="E20" s="84" t="e">
        <f t="shared" si="14"/>
        <v>#REF!</v>
      </c>
      <c r="F20" s="82">
        <v>20242</v>
      </c>
      <c r="G20" s="83" t="e">
        <f t="shared" si="15"/>
        <v>#REF!</v>
      </c>
      <c r="H20" s="80" t="e">
        <f>SUMIF(補助金支出一覧!#REF!,$C20,補助金支出一覧!#REF!)</f>
        <v>#REF!</v>
      </c>
      <c r="I20" s="84" t="e">
        <f t="shared" si="19"/>
        <v>#REF!</v>
      </c>
      <c r="J20" s="83">
        <f t="shared" si="17"/>
        <v>18833</v>
      </c>
      <c r="K20" s="83" t="e">
        <f t="shared" si="18"/>
        <v>#REF!</v>
      </c>
      <c r="L20" s="82">
        <v>0</v>
      </c>
      <c r="M20" s="82">
        <v>18833</v>
      </c>
    </row>
    <row r="21" spans="1:13" x14ac:dyDescent="0.15">
      <c r="A21" s="195"/>
      <c r="B21" s="199"/>
      <c r="C21" s="114" t="s">
        <v>81</v>
      </c>
      <c r="D21" s="80" t="e">
        <f>SUMIF(補助金支出一覧!#REF!,$C21,補助金支出一覧!#REF!)</f>
        <v>#REF!</v>
      </c>
      <c r="E21" s="84" t="e">
        <f t="shared" si="14"/>
        <v>#REF!</v>
      </c>
      <c r="F21" s="82">
        <v>36691</v>
      </c>
      <c r="G21" s="83" t="e">
        <f t="shared" si="15"/>
        <v>#REF!</v>
      </c>
      <c r="H21" s="80" t="e">
        <f>SUMIF(補助金支出一覧!#REF!,$C21,補助金支出一覧!#REF!)</f>
        <v>#REF!</v>
      </c>
      <c r="I21" s="84" t="e">
        <f t="shared" si="19"/>
        <v>#REF!</v>
      </c>
      <c r="J21" s="83">
        <f t="shared" si="17"/>
        <v>47273</v>
      </c>
      <c r="K21" s="83" t="e">
        <f t="shared" si="18"/>
        <v>#REF!</v>
      </c>
      <c r="L21" s="82">
        <v>9540</v>
      </c>
      <c r="M21" s="82">
        <v>37733</v>
      </c>
    </row>
    <row r="22" spans="1:13" x14ac:dyDescent="0.15">
      <c r="A22" s="195"/>
      <c r="B22" s="199"/>
      <c r="C22" s="114" t="s">
        <v>82</v>
      </c>
      <c r="D22" s="80" t="e">
        <f>SUMIF(補助金支出一覧!#REF!,$C22,補助金支出一覧!#REF!)</f>
        <v>#REF!</v>
      </c>
      <c r="E22" s="84" t="e">
        <f t="shared" si="14"/>
        <v>#REF!</v>
      </c>
      <c r="F22" s="82">
        <v>58812</v>
      </c>
      <c r="G22" s="83" t="e">
        <f t="shared" si="15"/>
        <v>#REF!</v>
      </c>
      <c r="H22" s="80" t="e">
        <f>SUMIF(補助金支出一覧!#REF!,$C22,補助金支出一覧!#REF!)</f>
        <v>#REF!</v>
      </c>
      <c r="I22" s="84" t="e">
        <f t="shared" si="19"/>
        <v>#REF!</v>
      </c>
      <c r="J22" s="83">
        <f t="shared" si="17"/>
        <v>60855</v>
      </c>
      <c r="K22" s="83" t="e">
        <f t="shared" si="18"/>
        <v>#REF!</v>
      </c>
      <c r="L22" s="82">
        <v>15900</v>
      </c>
      <c r="M22" s="82">
        <v>44955</v>
      </c>
    </row>
    <row r="23" spans="1:13" x14ac:dyDescent="0.15">
      <c r="A23" s="195"/>
      <c r="B23" s="199"/>
      <c r="C23" s="114" t="s">
        <v>87</v>
      </c>
      <c r="D23" s="80" t="e">
        <f>SUMIF(補助金支出一覧!#REF!,$C23,補助金支出一覧!#REF!)</f>
        <v>#REF!</v>
      </c>
      <c r="E23" s="84" t="e">
        <f t="shared" si="14"/>
        <v>#REF!</v>
      </c>
      <c r="F23" s="82">
        <v>91621</v>
      </c>
      <c r="G23" s="83" t="e">
        <f t="shared" si="15"/>
        <v>#REF!</v>
      </c>
      <c r="H23" s="80" t="e">
        <f>SUMIF(補助金支出一覧!#REF!,$C23,補助金支出一覧!#REF!)</f>
        <v>#REF!</v>
      </c>
      <c r="I23" s="84" t="e">
        <f t="shared" si="19"/>
        <v>#REF!</v>
      </c>
      <c r="J23" s="83">
        <f t="shared" si="17"/>
        <v>97971</v>
      </c>
      <c r="K23" s="83" t="e">
        <f t="shared" si="18"/>
        <v>#REF!</v>
      </c>
      <c r="L23" s="82">
        <v>21200</v>
      </c>
      <c r="M23" s="82">
        <v>76771</v>
      </c>
    </row>
    <row r="24" spans="1:13" x14ac:dyDescent="0.15">
      <c r="A24" s="195"/>
      <c r="B24" s="199"/>
      <c r="C24" s="114" t="s">
        <v>83</v>
      </c>
      <c r="D24" s="80" t="e">
        <f>SUMIF(補助金支出一覧!#REF!,$C24,補助金支出一覧!#REF!)</f>
        <v>#REF!</v>
      </c>
      <c r="E24" s="84" t="e">
        <f t="shared" si="14"/>
        <v>#REF!</v>
      </c>
      <c r="F24" s="82">
        <v>28800</v>
      </c>
      <c r="G24" s="83" t="e">
        <f t="shared" si="15"/>
        <v>#REF!</v>
      </c>
      <c r="H24" s="80" t="e">
        <f>SUMIF(補助金支出一覧!#REF!,$C24,補助金支出一覧!#REF!)</f>
        <v>#REF!</v>
      </c>
      <c r="I24" s="84" t="e">
        <f t="shared" si="19"/>
        <v>#REF!</v>
      </c>
      <c r="J24" s="83">
        <f t="shared" si="17"/>
        <v>18400</v>
      </c>
      <c r="K24" s="83" t="e">
        <f t="shared" si="18"/>
        <v>#REF!</v>
      </c>
      <c r="L24" s="82">
        <v>0</v>
      </c>
      <c r="M24" s="82">
        <v>18400</v>
      </c>
    </row>
    <row r="25" spans="1:13" x14ac:dyDescent="0.15">
      <c r="A25" s="195"/>
      <c r="B25" s="199"/>
      <c r="C25" s="114" t="s">
        <v>72</v>
      </c>
      <c r="D25" s="80" t="e">
        <f>SUMIF(補助金支出一覧!#REF!,$C25,補助金支出一覧!#REF!)</f>
        <v>#REF!</v>
      </c>
      <c r="E25" s="84" t="e">
        <f t="shared" si="14"/>
        <v>#REF!</v>
      </c>
      <c r="F25" s="82">
        <v>43764</v>
      </c>
      <c r="G25" s="83" t="e">
        <f t="shared" si="15"/>
        <v>#REF!</v>
      </c>
      <c r="H25" s="80" t="e">
        <f>SUMIF(補助金支出一覧!#REF!,$C25,補助金支出一覧!#REF!)</f>
        <v>#REF!</v>
      </c>
      <c r="I25" s="84" t="e">
        <f t="shared" si="19"/>
        <v>#REF!</v>
      </c>
      <c r="J25" s="83">
        <f t="shared" si="17"/>
        <v>40763</v>
      </c>
      <c r="K25" s="83" t="e">
        <f t="shared" si="18"/>
        <v>#REF!</v>
      </c>
      <c r="L25" s="82">
        <v>5300</v>
      </c>
      <c r="M25" s="82">
        <v>35463</v>
      </c>
    </row>
    <row r="26" spans="1:13" x14ac:dyDescent="0.15">
      <c r="A26" s="195"/>
      <c r="B26" s="199"/>
      <c r="C26" s="114" t="s">
        <v>73</v>
      </c>
      <c r="D26" s="80" t="e">
        <f>SUMIF(補助金支出一覧!#REF!,$C26,補助金支出一覧!#REF!)</f>
        <v>#REF!</v>
      </c>
      <c r="E26" s="84" t="e">
        <f t="shared" si="14"/>
        <v>#REF!</v>
      </c>
      <c r="F26" s="82">
        <v>27439</v>
      </c>
      <c r="G26" s="83" t="e">
        <f t="shared" si="15"/>
        <v>#REF!</v>
      </c>
      <c r="H26" s="80" t="e">
        <f>SUMIF(補助金支出一覧!#REF!,$C26,補助金支出一覧!#REF!)</f>
        <v>#REF!</v>
      </c>
      <c r="I26" s="84" t="e">
        <f t="shared" si="19"/>
        <v>#REF!</v>
      </c>
      <c r="J26" s="83">
        <f t="shared" si="17"/>
        <v>26317</v>
      </c>
      <c r="K26" s="83" t="e">
        <f t="shared" si="18"/>
        <v>#REF!</v>
      </c>
      <c r="L26" s="82">
        <v>2120</v>
      </c>
      <c r="M26" s="82">
        <v>24197</v>
      </c>
    </row>
    <row r="27" spans="1:13" x14ac:dyDescent="0.15">
      <c r="A27" s="195"/>
      <c r="B27" s="199"/>
      <c r="C27" s="114" t="s">
        <v>84</v>
      </c>
      <c r="D27" s="80" t="e">
        <f>SUMIF(補助金支出一覧!#REF!,$C27,補助金支出一覧!#REF!)</f>
        <v>#REF!</v>
      </c>
      <c r="E27" s="84" t="e">
        <f t="shared" si="14"/>
        <v>#REF!</v>
      </c>
      <c r="F27" s="82">
        <v>49440</v>
      </c>
      <c r="G27" s="83" t="e">
        <f t="shared" si="15"/>
        <v>#REF!</v>
      </c>
      <c r="H27" s="80" t="e">
        <f>SUMIF(補助金支出一覧!#REF!,$C27,補助金支出一覧!#REF!)</f>
        <v>#REF!</v>
      </c>
      <c r="I27" s="84" t="e">
        <f t="shared" si="19"/>
        <v>#REF!</v>
      </c>
      <c r="J27" s="83">
        <f t="shared" si="17"/>
        <v>46598</v>
      </c>
      <c r="K27" s="83" t="e">
        <f t="shared" si="18"/>
        <v>#REF!</v>
      </c>
      <c r="L27" s="82">
        <v>1802</v>
      </c>
      <c r="M27" s="82">
        <v>44796</v>
      </c>
    </row>
    <row r="28" spans="1:13" x14ac:dyDescent="0.15">
      <c r="A28" s="195"/>
      <c r="B28" s="199"/>
      <c r="C28" s="114" t="s">
        <v>85</v>
      </c>
      <c r="D28" s="80" t="e">
        <f>SUMIF(補助金支出一覧!#REF!,$C28,補助金支出一覧!#REF!)</f>
        <v>#REF!</v>
      </c>
      <c r="E28" s="84" t="e">
        <f t="shared" si="14"/>
        <v>#REF!</v>
      </c>
      <c r="F28" s="82">
        <v>31350</v>
      </c>
      <c r="G28" s="83" t="e">
        <f t="shared" si="15"/>
        <v>#REF!</v>
      </c>
      <c r="H28" s="80" t="e">
        <f>SUMIF(補助金支出一覧!#REF!,$C28,補助金支出一覧!#REF!)</f>
        <v>#REF!</v>
      </c>
      <c r="I28" s="84" t="e">
        <f t="shared" si="19"/>
        <v>#REF!</v>
      </c>
      <c r="J28" s="83">
        <f t="shared" si="17"/>
        <v>38599</v>
      </c>
      <c r="K28" s="83" t="e">
        <f t="shared" si="18"/>
        <v>#REF!</v>
      </c>
      <c r="L28" s="82">
        <v>5300</v>
      </c>
      <c r="M28" s="82">
        <v>33299</v>
      </c>
    </row>
    <row r="29" spans="1:13" x14ac:dyDescent="0.15">
      <c r="A29" s="195"/>
      <c r="B29" s="199"/>
      <c r="C29" s="114" t="s">
        <v>74</v>
      </c>
      <c r="D29" s="80" t="e">
        <f>SUMIF(補助金支出一覧!#REF!,$C29,補助金支出一覧!#REF!)</f>
        <v>#REF!</v>
      </c>
      <c r="E29" s="84" t="e">
        <f t="shared" si="14"/>
        <v>#REF!</v>
      </c>
      <c r="F29" s="82">
        <v>25966</v>
      </c>
      <c r="G29" s="83" t="e">
        <f t="shared" si="15"/>
        <v>#REF!</v>
      </c>
      <c r="H29" s="80" t="e">
        <f>SUMIF(補助金支出一覧!#REF!,$C29,補助金支出一覧!#REF!)</f>
        <v>#REF!</v>
      </c>
      <c r="I29" s="84" t="e">
        <f t="shared" si="19"/>
        <v>#REF!</v>
      </c>
      <c r="J29" s="83">
        <f t="shared" si="17"/>
        <v>23000</v>
      </c>
      <c r="K29" s="83" t="e">
        <f t="shared" si="18"/>
        <v>#REF!</v>
      </c>
      <c r="L29" s="82">
        <v>0</v>
      </c>
      <c r="M29" s="82">
        <v>23000</v>
      </c>
    </row>
    <row r="30" spans="1:13" x14ac:dyDescent="0.15">
      <c r="A30" s="195"/>
      <c r="B30" s="199"/>
      <c r="C30" s="114" t="s">
        <v>75</v>
      </c>
      <c r="D30" s="80" t="e">
        <f>SUMIF(補助金支出一覧!#REF!,$C30,補助金支出一覧!#REF!)</f>
        <v>#REF!</v>
      </c>
      <c r="E30" s="84" t="e">
        <f t="shared" si="14"/>
        <v>#REF!</v>
      </c>
      <c r="F30" s="82">
        <v>40162</v>
      </c>
      <c r="G30" s="83" t="e">
        <f t="shared" si="15"/>
        <v>#REF!</v>
      </c>
      <c r="H30" s="80" t="e">
        <f>SUMIF(補助金支出一覧!#REF!,$C30,補助金支出一覧!#REF!)</f>
        <v>#REF!</v>
      </c>
      <c r="I30" s="84" t="e">
        <f t="shared" si="19"/>
        <v>#REF!</v>
      </c>
      <c r="J30" s="83">
        <f t="shared" si="17"/>
        <v>50797</v>
      </c>
      <c r="K30" s="83" t="e">
        <f t="shared" si="18"/>
        <v>#REF!</v>
      </c>
      <c r="L30" s="82">
        <v>10600</v>
      </c>
      <c r="M30" s="82">
        <v>40197</v>
      </c>
    </row>
    <row r="31" spans="1:13" x14ac:dyDescent="0.15">
      <c r="A31" s="195"/>
      <c r="B31" s="199"/>
      <c r="C31" s="114" t="s">
        <v>91</v>
      </c>
      <c r="D31" s="80" t="e">
        <f>SUMIF(補助金支出一覧!#REF!,$C31,補助金支出一覧!#REF!)</f>
        <v>#REF!</v>
      </c>
      <c r="E31" s="88" t="e">
        <f t="shared" si="14"/>
        <v>#REF!</v>
      </c>
      <c r="F31" s="89">
        <v>42470</v>
      </c>
      <c r="G31" s="83" t="e">
        <f t="shared" si="15"/>
        <v>#REF!</v>
      </c>
      <c r="H31" s="80" t="e">
        <f>SUMIF(補助金支出一覧!#REF!,$C31,補助金支出一覧!#REF!)</f>
        <v>#REF!</v>
      </c>
      <c r="I31" s="84" t="e">
        <f t="shared" si="19"/>
        <v>#REF!</v>
      </c>
      <c r="J31" s="83">
        <f t="shared" si="17"/>
        <v>47584</v>
      </c>
      <c r="K31" s="83" t="e">
        <f t="shared" si="18"/>
        <v>#REF!</v>
      </c>
      <c r="L31" s="89">
        <v>7300</v>
      </c>
      <c r="M31" s="82">
        <v>40284</v>
      </c>
    </row>
    <row r="32" spans="1:13" x14ac:dyDescent="0.15">
      <c r="A32" s="195"/>
      <c r="B32" s="199"/>
      <c r="C32" s="114" t="s">
        <v>92</v>
      </c>
      <c r="D32" s="80" t="e">
        <f>SUMIF(補助金支出一覧!#REF!,$C32,補助金支出一覧!#REF!)</f>
        <v>#REF!</v>
      </c>
      <c r="E32" s="84" t="e">
        <f t="shared" si="14"/>
        <v>#REF!</v>
      </c>
      <c r="F32" s="82">
        <v>45766</v>
      </c>
      <c r="G32" s="83" t="e">
        <f t="shared" si="15"/>
        <v>#REF!</v>
      </c>
      <c r="H32" s="80" t="e">
        <f>SUMIF(補助金支出一覧!#REF!,$C32,補助金支出一覧!#REF!)</f>
        <v>#REF!</v>
      </c>
      <c r="I32" s="84" t="e">
        <f t="shared" si="19"/>
        <v>#REF!</v>
      </c>
      <c r="J32" s="83">
        <f t="shared" si="17"/>
        <v>45222</v>
      </c>
      <c r="K32" s="83" t="e">
        <f t="shared" si="18"/>
        <v>#REF!</v>
      </c>
      <c r="L32" s="82">
        <v>0</v>
      </c>
      <c r="M32" s="82">
        <v>45222</v>
      </c>
    </row>
    <row r="33" spans="1:13" x14ac:dyDescent="0.15">
      <c r="A33" s="195"/>
      <c r="B33" s="199"/>
      <c r="C33" s="114" t="s">
        <v>76</v>
      </c>
      <c r="D33" s="80" t="e">
        <f>SUMIF(補助金支出一覧!#REF!,$C33,補助金支出一覧!#REF!)</f>
        <v>#REF!</v>
      </c>
      <c r="E33" s="84" t="e">
        <f t="shared" si="14"/>
        <v>#REF!</v>
      </c>
      <c r="F33" s="82">
        <v>52402</v>
      </c>
      <c r="G33" s="83" t="e">
        <f t="shared" si="15"/>
        <v>#REF!</v>
      </c>
      <c r="H33" s="80" t="e">
        <f>SUMIF(補助金支出一覧!#REF!,$C33,補助金支出一覧!#REF!)</f>
        <v>#REF!</v>
      </c>
      <c r="I33" s="84" t="e">
        <f t="shared" si="19"/>
        <v>#REF!</v>
      </c>
      <c r="J33" s="83">
        <f t="shared" si="17"/>
        <v>63782</v>
      </c>
      <c r="K33" s="83" t="e">
        <f t="shared" si="18"/>
        <v>#REF!</v>
      </c>
      <c r="L33" s="82">
        <v>11682</v>
      </c>
      <c r="M33" s="82">
        <v>52100</v>
      </c>
    </row>
    <row r="34" spans="1:13" x14ac:dyDescent="0.15">
      <c r="A34" s="195"/>
      <c r="B34" s="200"/>
      <c r="C34" s="114" t="s">
        <v>86</v>
      </c>
      <c r="D34" s="80" t="e">
        <f>SUMIF(補助金支出一覧!#REF!,$C34,補助金支出一覧!#REF!)</f>
        <v>#REF!</v>
      </c>
      <c r="E34" s="84" t="e">
        <f t="shared" si="14"/>
        <v>#REF!</v>
      </c>
      <c r="F34" s="82">
        <v>81397</v>
      </c>
      <c r="G34" s="83" t="e">
        <f t="shared" si="15"/>
        <v>#REF!</v>
      </c>
      <c r="H34" s="80" t="e">
        <f>SUMIF(補助金支出一覧!#REF!,$C34,補助金支出一覧!#REF!)</f>
        <v>#REF!</v>
      </c>
      <c r="I34" s="84" t="e">
        <f t="shared" si="19"/>
        <v>#REF!</v>
      </c>
      <c r="J34" s="83">
        <f t="shared" si="17"/>
        <v>61184</v>
      </c>
      <c r="K34" s="83" t="e">
        <f t="shared" si="18"/>
        <v>#REF!</v>
      </c>
      <c r="L34" s="82">
        <v>10600</v>
      </c>
      <c r="M34" s="82">
        <v>50584</v>
      </c>
    </row>
    <row r="35" spans="1:13" x14ac:dyDescent="0.15">
      <c r="A35" s="195"/>
      <c r="B35" s="179" t="s">
        <v>59</v>
      </c>
      <c r="C35" s="189"/>
      <c r="D35" s="80" t="e">
        <f>SUMIF(補助金支出一覧!#REF!,$B35,補助金支出一覧!#REF!)</f>
        <v>#REF!</v>
      </c>
      <c r="E35" s="84" t="e">
        <f t="shared" si="14"/>
        <v>#REF!</v>
      </c>
      <c r="F35" s="82">
        <v>8071923</v>
      </c>
      <c r="G35" s="83" t="e">
        <f t="shared" si="15"/>
        <v>#REF!</v>
      </c>
      <c r="H35" s="80" t="e">
        <f>SUMIF(補助金支出一覧!#REF!,$B35,補助金支出一覧!#REF!)</f>
        <v>#REF!</v>
      </c>
      <c r="I35" s="84" t="e">
        <f t="shared" ref="I35:I37" si="20">ROUND(H35/1000,1)</f>
        <v>#REF!</v>
      </c>
      <c r="J35" s="83">
        <f t="shared" si="17"/>
        <v>8111302</v>
      </c>
      <c r="K35" s="83" t="e">
        <f t="shared" si="18"/>
        <v>#REF!</v>
      </c>
      <c r="L35" s="82">
        <v>2361443</v>
      </c>
      <c r="M35" s="82">
        <v>5749859</v>
      </c>
    </row>
    <row r="36" spans="1:13" x14ac:dyDescent="0.15">
      <c r="A36" s="195"/>
      <c r="B36" s="179" t="s">
        <v>60</v>
      </c>
      <c r="C36" s="189"/>
      <c r="D36" s="80" t="e">
        <f>SUMIF(補助金支出一覧!#REF!,$B36,補助金支出一覧!#REF!)</f>
        <v>#REF!</v>
      </c>
      <c r="E36" s="84" t="e">
        <f t="shared" si="14"/>
        <v>#REF!</v>
      </c>
      <c r="F36" s="82">
        <v>133245</v>
      </c>
      <c r="G36" s="83" t="e">
        <f t="shared" si="15"/>
        <v>#REF!</v>
      </c>
      <c r="H36" s="80" t="e">
        <f>SUMIF(補助金支出一覧!#REF!,$B36,補助金支出一覧!#REF!)</f>
        <v>#REF!</v>
      </c>
      <c r="I36" s="84" t="e">
        <f t="shared" si="20"/>
        <v>#REF!</v>
      </c>
      <c r="J36" s="83">
        <f t="shared" si="17"/>
        <v>351810</v>
      </c>
      <c r="K36" s="83" t="e">
        <f t="shared" si="18"/>
        <v>#REF!</v>
      </c>
      <c r="L36" s="82">
        <v>0</v>
      </c>
      <c r="M36" s="82">
        <v>351810</v>
      </c>
    </row>
    <row r="37" spans="1:13" x14ac:dyDescent="0.15">
      <c r="A37" s="195"/>
      <c r="B37" s="179" t="s">
        <v>97</v>
      </c>
      <c r="C37" s="189"/>
      <c r="D37" s="80" t="e">
        <f>SUMIF(補助金支出一覧!#REF!,$B37,補助金支出一覧!#REF!)</f>
        <v>#REF!</v>
      </c>
      <c r="E37" s="84" t="e">
        <f t="shared" si="14"/>
        <v>#REF!</v>
      </c>
      <c r="F37" s="82">
        <v>9949507</v>
      </c>
      <c r="G37" s="83" t="e">
        <f t="shared" si="15"/>
        <v>#REF!</v>
      </c>
      <c r="H37" s="80" t="e">
        <f>SUMIF(補助金支出一覧!#REF!,$B37,補助金支出一覧!#REF!)</f>
        <v>#REF!</v>
      </c>
      <c r="I37" s="84" t="e">
        <f t="shared" si="20"/>
        <v>#REF!</v>
      </c>
      <c r="J37" s="83">
        <f t="shared" si="17"/>
        <v>10834634</v>
      </c>
      <c r="K37" s="83" t="e">
        <f t="shared" si="18"/>
        <v>#REF!</v>
      </c>
      <c r="L37" s="82">
        <v>53388</v>
      </c>
      <c r="M37" s="82">
        <v>10781246</v>
      </c>
    </row>
    <row r="38" spans="1:13" x14ac:dyDescent="0.15">
      <c r="A38" s="195"/>
      <c r="B38" s="179" t="s">
        <v>62</v>
      </c>
      <c r="C38" s="189"/>
      <c r="D38" s="80" t="e">
        <f>SUMIF(補助金支出一覧!#REF!,$B38,補助金支出一覧!#REF!)</f>
        <v>#REF!</v>
      </c>
      <c r="E38" s="84" t="e">
        <f t="shared" si="14"/>
        <v>#REF!</v>
      </c>
      <c r="F38" s="82">
        <v>21290</v>
      </c>
      <c r="G38" s="83" t="e">
        <f t="shared" si="15"/>
        <v>#REF!</v>
      </c>
      <c r="H38" s="80" t="e">
        <f>SUMIF(補助金支出一覧!#REF!,$B38,補助金支出一覧!#REF!)</f>
        <v>#REF!</v>
      </c>
      <c r="I38" s="84" t="e">
        <f t="shared" ref="I38:I42" si="21">ROUND(H38/1000,1)</f>
        <v>#REF!</v>
      </c>
      <c r="J38" s="83">
        <f t="shared" si="17"/>
        <v>159924</v>
      </c>
      <c r="K38" s="83" t="e">
        <f t="shared" si="18"/>
        <v>#REF!</v>
      </c>
      <c r="L38" s="82">
        <v>0</v>
      </c>
      <c r="M38" s="82">
        <v>159924</v>
      </c>
    </row>
    <row r="39" spans="1:13" x14ac:dyDescent="0.15">
      <c r="A39" s="195"/>
      <c r="B39" s="179" t="s">
        <v>98</v>
      </c>
      <c r="C39" s="189"/>
      <c r="D39" s="80" t="e">
        <f>SUMIF(補助金支出一覧!#REF!,$B39,補助金支出一覧!#REF!)</f>
        <v>#REF!</v>
      </c>
      <c r="E39" s="84" t="e">
        <f t="shared" si="14"/>
        <v>#REF!</v>
      </c>
      <c r="F39" s="82">
        <v>4577283</v>
      </c>
      <c r="G39" s="83" t="e">
        <f t="shared" si="15"/>
        <v>#REF!</v>
      </c>
      <c r="H39" s="80" t="e">
        <f>SUMIF(補助金支出一覧!#REF!,$B39,補助金支出一覧!#REF!)</f>
        <v>#REF!</v>
      </c>
      <c r="I39" s="84" t="e">
        <f t="shared" si="21"/>
        <v>#REF!</v>
      </c>
      <c r="J39" s="83">
        <f t="shared" si="17"/>
        <v>5729410</v>
      </c>
      <c r="K39" s="83" t="e">
        <f t="shared" si="18"/>
        <v>#REF!</v>
      </c>
      <c r="L39" s="82">
        <v>253666</v>
      </c>
      <c r="M39" s="82">
        <v>5475744</v>
      </c>
    </row>
    <row r="40" spans="1:13" x14ac:dyDescent="0.15">
      <c r="A40" s="195"/>
      <c r="B40" s="179" t="s">
        <v>63</v>
      </c>
      <c r="C40" s="189"/>
      <c r="D40" s="80" t="e">
        <f>SUMIF(補助金支出一覧!#REF!,$B40,補助金支出一覧!#REF!)</f>
        <v>#REF!</v>
      </c>
      <c r="E40" s="84" t="e">
        <f t="shared" si="14"/>
        <v>#REF!</v>
      </c>
      <c r="F40" s="82">
        <v>16908</v>
      </c>
      <c r="G40" s="83" t="e">
        <f t="shared" si="15"/>
        <v>#REF!</v>
      </c>
      <c r="H40" s="80" t="e">
        <f>SUMIF(補助金支出一覧!#REF!,$B40,補助金支出一覧!#REF!)</f>
        <v>#REF!</v>
      </c>
      <c r="I40" s="84" t="e">
        <f t="shared" si="21"/>
        <v>#REF!</v>
      </c>
      <c r="J40" s="83">
        <f t="shared" si="17"/>
        <v>11133</v>
      </c>
      <c r="K40" s="83" t="e">
        <f t="shared" si="18"/>
        <v>#REF!</v>
      </c>
      <c r="L40" s="82">
        <v>0</v>
      </c>
      <c r="M40" s="82">
        <v>11133</v>
      </c>
    </row>
    <row r="41" spans="1:13" x14ac:dyDescent="0.15">
      <c r="A41" s="196"/>
      <c r="B41" s="179" t="s">
        <v>64</v>
      </c>
      <c r="C41" s="189"/>
      <c r="D41" s="80" t="e">
        <f>SUMIF(補助金支出一覧!#REF!,$B41,補助金支出一覧!#REF!)</f>
        <v>#REF!</v>
      </c>
      <c r="E41" s="84" t="e">
        <f t="shared" si="14"/>
        <v>#REF!</v>
      </c>
      <c r="F41" s="82">
        <v>0</v>
      </c>
      <c r="G41" s="83" t="e">
        <f t="shared" si="15"/>
        <v>#REF!</v>
      </c>
      <c r="H41" s="80" t="e">
        <f>SUMIF(補助金支出一覧!#REF!,$B41,補助金支出一覧!#REF!)</f>
        <v>#REF!</v>
      </c>
      <c r="I41" s="84" t="e">
        <f t="shared" si="21"/>
        <v>#REF!</v>
      </c>
      <c r="J41" s="83">
        <f t="shared" si="17"/>
        <v>0</v>
      </c>
      <c r="K41" s="83" t="e">
        <f t="shared" si="18"/>
        <v>#REF!</v>
      </c>
      <c r="L41" s="82">
        <v>0</v>
      </c>
      <c r="M41" s="82"/>
    </row>
    <row r="42" spans="1:13" ht="14.25" thickBot="1" x14ac:dyDescent="0.2">
      <c r="A42" s="197"/>
      <c r="B42" s="190" t="s">
        <v>65</v>
      </c>
      <c r="C42" s="191"/>
      <c r="D42" s="80" t="e">
        <f>SUMIF(補助金支出一覧!#REF!,$B42,補助金支出一覧!#REF!)</f>
        <v>#REF!</v>
      </c>
      <c r="E42" s="81" t="e">
        <f t="shared" si="14"/>
        <v>#REF!</v>
      </c>
      <c r="F42" s="90">
        <v>2985104</v>
      </c>
      <c r="G42" s="83" t="e">
        <f t="shared" si="15"/>
        <v>#REF!</v>
      </c>
      <c r="H42" s="80" t="e">
        <f>SUMIF(補助金支出一覧!#REF!,$B42,補助金支出一覧!#REF!)</f>
        <v>#REF!</v>
      </c>
      <c r="I42" s="84" t="e">
        <f t="shared" si="21"/>
        <v>#REF!</v>
      </c>
      <c r="J42" s="83">
        <f t="shared" si="17"/>
        <v>3218724</v>
      </c>
      <c r="K42" s="83" t="e">
        <f t="shared" si="18"/>
        <v>#REF!</v>
      </c>
      <c r="L42" s="90">
        <v>135338</v>
      </c>
      <c r="M42" s="90">
        <v>3083386</v>
      </c>
    </row>
    <row r="43" spans="1:13" ht="14.25" thickBot="1" x14ac:dyDescent="0.2">
      <c r="A43" s="192" t="s">
        <v>99</v>
      </c>
      <c r="B43" s="193"/>
      <c r="C43" s="193"/>
      <c r="D43" s="91"/>
      <c r="E43" s="92"/>
      <c r="F43" s="93"/>
      <c r="G43" s="94"/>
      <c r="H43" s="107"/>
      <c r="I43" s="107"/>
      <c r="J43" s="107"/>
      <c r="K43" s="107"/>
      <c r="L43" s="93"/>
      <c r="M43" s="93"/>
    </row>
    <row r="44" spans="1:13" x14ac:dyDescent="0.15">
      <c r="D44" s="109" t="s">
        <v>100</v>
      </c>
      <c r="E44" s="115" t="e">
        <f>補助金支出一覧!#REF!/1000</f>
        <v>#REF!</v>
      </c>
      <c r="H44" s="109" t="s">
        <v>100</v>
      </c>
      <c r="I44" s="115" t="e">
        <f>補助金支出一覧!#REF!/1000</f>
        <v>#REF!</v>
      </c>
    </row>
    <row r="45" spans="1:13" x14ac:dyDescent="0.15">
      <c r="D45" s="109" t="s">
        <v>101</v>
      </c>
      <c r="E45" s="115" t="e">
        <f>E44-E4</f>
        <v>#REF!</v>
      </c>
      <c r="F45" s="116"/>
      <c r="H45" s="109" t="s">
        <v>101</v>
      </c>
      <c r="I45" s="115" t="e">
        <f>I44-I4</f>
        <v>#REF!</v>
      </c>
      <c r="L45" s="116"/>
      <c r="M45" s="116"/>
    </row>
    <row r="46" spans="1:13" x14ac:dyDescent="0.15">
      <c r="H46" s="109"/>
    </row>
    <row r="47" spans="1:13" x14ac:dyDescent="0.15">
      <c r="H47" s="109"/>
    </row>
    <row r="48" spans="1:13" x14ac:dyDescent="0.15">
      <c r="H48" s="109"/>
    </row>
    <row r="49" spans="8:8" x14ac:dyDescent="0.15">
      <c r="H49" s="109"/>
    </row>
    <row r="458" spans="1:27" s="118" customFormat="1" ht="75" customHeight="1" x14ac:dyDescent="0.15">
      <c r="A458" s="95" t="s">
        <v>74</v>
      </c>
      <c r="B458" s="96"/>
      <c r="C458" s="97" t="s">
        <v>88</v>
      </c>
      <c r="D458" s="96">
        <v>450</v>
      </c>
      <c r="E458" s="98" t="s">
        <v>89</v>
      </c>
      <c r="F458" s="99" t="s">
        <v>90</v>
      </c>
      <c r="G458" s="100" t="e">
        <f>#REF!+#REF!</f>
        <v>#REF!</v>
      </c>
      <c r="H458" s="100"/>
      <c r="I458" s="100"/>
      <c r="J458" s="100"/>
      <c r="K458" s="100"/>
      <c r="L458" s="99" t="s">
        <v>90</v>
      </c>
      <c r="M458" s="101">
        <v>0</v>
      </c>
      <c r="N458" s="102">
        <v>0</v>
      </c>
      <c r="O458" s="102">
        <v>0</v>
      </c>
      <c r="P458" s="102">
        <v>0</v>
      </c>
      <c r="Q458" s="102">
        <v>0</v>
      </c>
      <c r="R458" s="103">
        <v>0</v>
      </c>
      <c r="S458" s="69"/>
      <c r="T458" s="69"/>
      <c r="U458" s="104">
        <f t="shared" ref="U458:V458" si="22">Q458+S458</f>
        <v>0</v>
      </c>
      <c r="V458" s="105">
        <f t="shared" si="22"/>
        <v>0</v>
      </c>
      <c r="W458" s="97"/>
      <c r="X458" s="98"/>
      <c r="Y458" s="117" t="str">
        <f t="shared" ref="Y458" si="23">IF(Q458&lt;O458,"効果額下がってる！","○")</f>
        <v>○</v>
      </c>
      <c r="Z458" s="95" t="s">
        <v>54</v>
      </c>
      <c r="AA458" s="106" t="s">
        <v>102</v>
      </c>
    </row>
  </sheetData>
  <mergeCells count="20">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 ref="B7:C7"/>
    <mergeCell ref="A1:M1"/>
    <mergeCell ref="A3:C3"/>
    <mergeCell ref="A4:C4"/>
    <mergeCell ref="B5:C5"/>
    <mergeCell ref="B6:C6"/>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2019-10-10T03:15:28Z</dcterms:created>
  <dcterms:modified xsi:type="dcterms:W3CDTF">2020-10-22T07:09:23Z</dcterms:modified>
</cp:coreProperties>
</file>