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FE1FBBDE-B532-4AA1-9780-131071059876}" xr6:coauthVersionLast="47" xr6:coauthVersionMax="47" xr10:uidLastSave="{00000000-0000-0000-0000-000000000000}"/>
  <bookViews>
    <workbookView xWindow="-120" yWindow="-120" windowWidth="19440" windowHeight="1044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様式4付属資料①!$A$1:$BB$40</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83" l="1"/>
  <c r="AN40" i="83"/>
  <c r="AE28" i="86"/>
  <c r="AD28" i="86"/>
  <c r="AC28" i="86"/>
  <c r="Y28" i="86"/>
  <c r="X28" i="86"/>
  <c r="W28" i="86"/>
  <c r="Z28" i="86"/>
  <c r="AA28" i="86"/>
  <c r="U28" i="86"/>
  <c r="J28" i="86"/>
  <c r="AE27" i="86"/>
  <c r="AD27" i="86"/>
  <c r="AC27" i="86"/>
  <c r="Y27" i="86"/>
  <c r="X27" i="86"/>
  <c r="Z27" i="86"/>
  <c r="AA27" i="86"/>
  <c r="W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Z25" i="86"/>
  <c r="AA25" i="86"/>
  <c r="U25" i="86"/>
  <c r="Q25" i="86"/>
  <c r="P25" i="86"/>
  <c r="O25" i="86"/>
  <c r="N25" i="86"/>
  <c r="M25" i="86"/>
  <c r="J25" i="86"/>
  <c r="AE24" i="86"/>
  <c r="AD24" i="86"/>
  <c r="AC24" i="86"/>
  <c r="Y24" i="86"/>
  <c r="X24" i="86"/>
  <c r="W24" i="86"/>
  <c r="Z24" i="86"/>
  <c r="AA24" i="86"/>
  <c r="U24" i="86"/>
  <c r="Q24" i="86"/>
  <c r="P24" i="86"/>
  <c r="O24" i="86"/>
  <c r="N24" i="86"/>
  <c r="M24" i="86"/>
  <c r="J24" i="86"/>
  <c r="AE23" i="86"/>
  <c r="AD23" i="86"/>
  <c r="AC23" i="86"/>
  <c r="Y23" i="86"/>
  <c r="X23" i="86"/>
  <c r="Z23" i="86"/>
  <c r="AA23" i="86"/>
  <c r="W23" i="86"/>
  <c r="U23" i="86"/>
  <c r="Q23" i="86"/>
  <c r="P23" i="86"/>
  <c r="O23" i="86"/>
  <c r="N23" i="86"/>
  <c r="M23" i="86"/>
  <c r="J23" i="86"/>
  <c r="AE22" i="86"/>
  <c r="AD22" i="86"/>
  <c r="AC22" i="86"/>
  <c r="Y22" i="86"/>
  <c r="Z22" i="86"/>
  <c r="AA22" i="86"/>
  <c r="X22" i="86"/>
  <c r="W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X19" i="86"/>
  <c r="Z19" i="86"/>
  <c r="AA19" i="86"/>
  <c r="W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Z17" i="86"/>
  <c r="AA17" i="86"/>
  <c r="X17" i="86"/>
  <c r="W17" i="86"/>
  <c r="U17" i="86"/>
  <c r="Q17" i="86"/>
  <c r="P17" i="86"/>
  <c r="O17" i="86"/>
  <c r="N17" i="86"/>
  <c r="M17" i="86"/>
  <c r="J17" i="86"/>
  <c r="AE16" i="86"/>
  <c r="AD16" i="86"/>
  <c r="AC16" i="86"/>
  <c r="Y16" i="86"/>
  <c r="X16" i="86"/>
  <c r="Z16" i="86"/>
  <c r="AA16" i="86"/>
  <c r="W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Z14" i="86"/>
  <c r="AA14" i="86"/>
  <c r="X14" i="86"/>
  <c r="W14" i="86"/>
  <c r="U14" i="86"/>
  <c r="Q14" i="86"/>
  <c r="P14" i="86"/>
  <c r="O14" i="86"/>
  <c r="N14" i="86"/>
  <c r="M14" i="86"/>
  <c r="J14" i="86"/>
  <c r="AE13" i="86"/>
  <c r="AD13" i="86"/>
  <c r="AC13" i="86"/>
  <c r="Y13" i="86"/>
  <c r="X13" i="86"/>
  <c r="Z13" i="86"/>
  <c r="AA13" i="86"/>
  <c r="W13" i="86"/>
  <c r="U13" i="86"/>
  <c r="Q13" i="86"/>
  <c r="P13" i="86"/>
  <c r="O13" i="86"/>
  <c r="N13" i="86"/>
  <c r="M13" i="86"/>
  <c r="J13" i="86"/>
  <c r="AE12" i="86"/>
  <c r="AD12" i="86"/>
  <c r="AC12" i="86"/>
  <c r="Y12" i="86"/>
  <c r="X12" i="86"/>
  <c r="Z12" i="86"/>
  <c r="AA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Z10" i="86"/>
  <c r="AA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AD78" i="84"/>
  <c r="G77" i="84"/>
  <c r="I77" i="84"/>
  <c r="K77" i="84"/>
  <c r="M77" i="84"/>
  <c r="O77" i="84"/>
  <c r="Q77" i="84"/>
  <c r="S77" i="84"/>
  <c r="U77" i="84"/>
  <c r="W77" i="84"/>
  <c r="Y77" i="84"/>
  <c r="AA77" i="84"/>
  <c r="K76" i="84"/>
  <c r="M76" i="84"/>
  <c r="O76" i="84"/>
  <c r="Q76" i="84"/>
  <c r="S76" i="84"/>
  <c r="U76" i="84"/>
  <c r="W76" i="84"/>
  <c r="Y76" i="84"/>
  <c r="AA76" i="84"/>
  <c r="G76" i="84"/>
  <c r="I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K65" i="84"/>
  <c r="M65" i="84"/>
  <c r="O65" i="84"/>
  <c r="Q65" i="84"/>
  <c r="S65" i="84"/>
  <c r="U65" i="84"/>
  <c r="W65" i="84"/>
  <c r="Y65" i="84"/>
  <c r="AA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AD59" i="84"/>
  <c r="G58" i="84"/>
  <c r="I58" i="84"/>
  <c r="K58" i="84"/>
  <c r="M58" i="84"/>
  <c r="O58" i="84"/>
  <c r="Q58" i="84"/>
  <c r="S58" i="84"/>
  <c r="G57" i="84"/>
  <c r="G56" i="84"/>
  <c r="I56" i="84"/>
  <c r="K56" i="84"/>
  <c r="M56" i="84"/>
  <c r="O56" i="84"/>
  <c r="Q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18" i="84"/>
  <c r="F17" i="84"/>
  <c r="F25"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1" i="84"/>
  <c r="F87" i="84"/>
  <c r="F8" i="84"/>
  <c r="F7" i="84"/>
  <c r="F6" i="84"/>
  <c r="F80" i="84"/>
  <c r="F86" i="84"/>
  <c r="I34" i="82"/>
  <c r="H34" i="82"/>
  <c r="K27" i="82"/>
  <c r="G27" i="82"/>
  <c r="I27" i="82"/>
  <c r="F27" i="82"/>
  <c r="E27" i="82"/>
  <c r="H27" i="82"/>
  <c r="K26" i="82"/>
  <c r="J26" i="82"/>
  <c r="G26" i="82"/>
  <c r="F26" i="82"/>
  <c r="H26" i="82"/>
  <c r="E26" i="82"/>
  <c r="I26" i="82"/>
  <c r="F21" i="82"/>
  <c r="H21" i="82"/>
  <c r="E21" i="82"/>
  <c r="I21" i="82"/>
  <c r="F20" i="82"/>
  <c r="E20" i="82"/>
  <c r="I20" i="82"/>
  <c r="I19" i="82"/>
  <c r="H19" i="82"/>
  <c r="I18" i="82"/>
  <c r="H18" i="82"/>
  <c r="I17" i="82"/>
  <c r="H17" i="82"/>
  <c r="I16" i="82"/>
  <c r="H16" i="82"/>
  <c r="I15" i="82"/>
  <c r="H15" i="82"/>
  <c r="I14" i="82"/>
  <c r="H14" i="82"/>
  <c r="I13" i="82"/>
  <c r="H13" i="82"/>
  <c r="I12" i="82"/>
  <c r="H12" i="82"/>
  <c r="F11" i="82"/>
  <c r="H11" i="82"/>
  <c r="E11" i="82"/>
  <c r="I11" i="82"/>
  <c r="F10" i="82"/>
  <c r="E10" i="82"/>
  <c r="I10" i="82"/>
  <c r="H10" i="82"/>
  <c r="I9" i="82"/>
  <c r="H9" i="82"/>
  <c r="I8" i="82"/>
  <c r="H8" i="82"/>
  <c r="Z9" i="86"/>
  <c r="AA9" i="86"/>
  <c r="Z15" i="86"/>
  <c r="AA15" i="86"/>
  <c r="Z8" i="86"/>
  <c r="AA8" i="86"/>
  <c r="AC59" i="84"/>
  <c r="AC78" i="84"/>
  <c r="AD77" i="84"/>
  <c r="AC77" i="84"/>
  <c r="AC70" i="84"/>
  <c r="AD70" i="84"/>
  <c r="AC69" i="84"/>
  <c r="AD69" i="84"/>
  <c r="I57" i="84"/>
  <c r="K57" i="84"/>
  <c r="F14" i="84"/>
  <c r="I81" i="84"/>
  <c r="I87" i="84"/>
  <c r="K80" i="84"/>
  <c r="K86" i="84"/>
  <c r="S56" i="84"/>
  <c r="U56" i="84"/>
  <c r="W56" i="84"/>
  <c r="AD64" i="84"/>
  <c r="AC64" i="84"/>
  <c r="AC65" i="84"/>
  <c r="AD65" i="84"/>
  <c r="AD71" i="84"/>
  <c r="AC71" i="84"/>
  <c r="AD60" i="84"/>
  <c r="AC60" i="84"/>
  <c r="AD68" i="84"/>
  <c r="AC68" i="84"/>
  <c r="AD76" i="84"/>
  <c r="AC76" i="84"/>
  <c r="U58" i="84"/>
  <c r="W58" i="84"/>
  <c r="Y58" i="84"/>
  <c r="AA58" i="84"/>
  <c r="S80" i="84"/>
  <c r="S86" i="84"/>
  <c r="AC62" i="84"/>
  <c r="AD62" i="84"/>
  <c r="AC66" i="84"/>
  <c r="AD66" i="84"/>
  <c r="AD79" i="84"/>
  <c r="AC79" i="84"/>
  <c r="AC63" i="84"/>
  <c r="AD63" i="84"/>
  <c r="AC74" i="84"/>
  <c r="AD74" i="84"/>
  <c r="Y56" i="84"/>
  <c r="W80" i="84"/>
  <c r="W86" i="84"/>
  <c r="AD61" i="84"/>
  <c r="AC61" i="84"/>
  <c r="AD72" i="84"/>
  <c r="AC72" i="84"/>
  <c r="AC73" i="84"/>
  <c r="AD73" i="84"/>
  <c r="AD67" i="84"/>
  <c r="AC67" i="84"/>
  <c r="AD75" i="84"/>
  <c r="AC75" i="84"/>
  <c r="Q80" i="84"/>
  <c r="Q86" i="84"/>
  <c r="I80" i="84"/>
  <c r="I86" i="84"/>
  <c r="O80" i="84"/>
  <c r="O86" i="84"/>
  <c r="M80" i="84"/>
  <c r="M86" i="84"/>
  <c r="G80" i="84"/>
  <c r="G86" i="84"/>
  <c r="U80" i="84"/>
  <c r="U86" i="84"/>
  <c r="M57" i="84"/>
  <c r="K81" i="84"/>
  <c r="K87" i="84"/>
  <c r="E84" i="84"/>
  <c r="E87" i="84"/>
  <c r="F15" i="84"/>
  <c r="G81" i="84"/>
  <c r="G87" i="84"/>
  <c r="H20" i="82"/>
  <c r="O57" i="84"/>
  <c r="M81" i="84"/>
  <c r="M87" i="84"/>
  <c r="Y80" i="84"/>
  <c r="Y86" i="84"/>
  <c r="AA56" i="84"/>
  <c r="AD58" i="84"/>
  <c r="AC58" i="84"/>
  <c r="AD56" i="84"/>
  <c r="AD80" i="84"/>
  <c r="AD86" i="84"/>
  <c r="AC56" i="84"/>
  <c r="AC80" i="84"/>
  <c r="AC86" i="84"/>
  <c r="AA80" i="84"/>
  <c r="AA86" i="84"/>
  <c r="Q57" i="84"/>
  <c r="O81" i="84"/>
  <c r="O87" i="84"/>
  <c r="Q81" i="84"/>
  <c r="Q87" i="84"/>
  <c r="S57" i="84"/>
  <c r="U57" i="84"/>
  <c r="S81" i="84"/>
  <c r="S87" i="84"/>
  <c r="W57" i="84"/>
  <c r="U81" i="84"/>
  <c r="U87" i="84"/>
  <c r="Y57" i="84"/>
  <c r="W81" i="84"/>
  <c r="W87" i="84"/>
  <c r="AA57" i="84"/>
  <c r="Y81" i="84"/>
  <c r="Y87" i="84"/>
  <c r="AA81" i="84"/>
  <c r="AA87" i="84"/>
  <c r="AC57" i="84"/>
  <c r="AC81" i="84"/>
  <c r="AC87" i="84"/>
  <c r="AD57" i="84"/>
  <c r="AD81" i="84"/>
  <c r="AD87"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<sst xmlns="http://schemas.openxmlformats.org/spreadsheetml/2006/main" count="887" uniqueCount="512">
  <si>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</si>
  <si>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</si>
  <si>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</si>
  <si>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</si>
  <si>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</si>
  <si>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</si>
  <si>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</si>
  <si>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</si>
  <si>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</si>
  <si>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</si>
  <si>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</si>
  <si>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</si>
  <si>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</si>
  <si>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</si>
  <si>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</si>
  <si>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</si>
  <si>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</si>
  <si>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</si>
  <si>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</si>
  <si>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</si>
  <si>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</si>
  <si>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</si>
  <si>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</si>
  <si>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</si>
  <si>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</si>
  <si>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</si>
  <si>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</si>
  <si>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</si>
  <si>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</si>
  <si>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</si>
  <si>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</si>
  <si>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</si>
  <si>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</si>
  <si>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</si>
  <si>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</si>
  <si>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</si>
  <si>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</si>
  <si>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</si>
  <si>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</si>
  <si>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</si>
  <si>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</si>
  <si>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</si>
  <si>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</si>
  <si>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</si>
  <si>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</si>
  <si>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</si>
  <si>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</si>
  <si>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</si>
  <si>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</si>
  <si>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</si>
  <si>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</si>
  <si>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</si>
  <si>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</si>
  <si>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</si>
  <si>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</si>
  <si>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</si>
  <si>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</si>
  <si>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</si>
  <si>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</si>
  <si>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</si>
  <si>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</si>
  <si>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</si>
  <si>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</si>
  <si>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</si>
  <si>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</si>
  <si>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</si>
  <si>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</si>
  <si>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</si>
  <si>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</si>
  <si>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</si>
  <si>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</si>
  <si>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</si>
  <si>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</si>
  <si>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</si>
  <si>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</si>
  <si>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</si>
  <si>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</si>
  <si>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</si>
  <si>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</si>
  <si>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</si>
  <si>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</si>
  <si>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</si>
  <si>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</si>
  <si>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</si>
  <si>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</si>
  <si>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</si>
  <si>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</si>
  <si>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</si>
  <si>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</si>
  <si>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</si>
  <si>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</si>
  <si>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</si>
  <si>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</si>
  <si>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</si>
  <si>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</si>
  <si>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</si>
  <si>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</si>
  <si>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</si>
  <si>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</si>
  <si>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</si>
  <si>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</si>
  <si>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</si>
  <si>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</si>
  <si>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</si>
  <si>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</si>
  <si>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</si>
  <si>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</si>
  <si>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</si>
  <si>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</si>
  <si>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</si>
  <si>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</si>
  <si>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</si>
  <si>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</si>
  <si>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</si>
  <si>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</si>
  <si>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</si>
  <si>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</si>
  <si>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</si>
  <si>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</si>
  <si>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</si>
  <si>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</si>
  <si>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</si>
  <si>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</si>
  <si>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</si>
  <si>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</si>
  <si>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</si>
  <si>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</si>
  <si>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</si>
  <si>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</si>
  <si>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</si>
  <si>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</si>
  <si>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</si>
  <si>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</si>
  <si>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</si>
  <si>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</si>
  <si>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</si>
  <si>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</si>
  <si>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</si>
  <si>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</si>
  <si>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</si>
  <si>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</si>
  <si>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</si>
  <si>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</si>
  <si>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</si>
  <si>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</si>
  <si>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</si>
  <si>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</si>
  <si>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</si>
  <si>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</si>
  <si>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</si>
  <si>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</si>
  <si>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</si>
  <si>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</si>
  <si>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</si>
  <si>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</si>
  <si>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</si>
  <si>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</si>
  <si>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</si>
  <si>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</si>
  <si>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</si>
  <si>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</si>
  <si>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</si>
  <si>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</si>
  <si>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</si>
  <si>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</si>
  <si>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</si>
  <si>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</si>
  <si>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</si>
  <si>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</si>
  <si>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</si>
  <si>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</si>
  <si>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</si>
  <si>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</si>
  <si>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</si>
  <si>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</si>
  <si>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</si>
  <si>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</si>
  <si>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</si>
  <si>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</si>
  <si>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</si>
  <si>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</si>
  <si>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</si>
  <si>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</si>
  <si>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</si>
  <si>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</si>
  <si>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</si>
  <si>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</si>
  <si>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</si>
  <si>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</si>
  <si>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</si>
  <si>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</si>
  <si>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</si>
  <si>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</si>
  <si>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</si>
  <si>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</si>
  <si>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</si>
  <si>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</si>
  <si>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</si>
  <si>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</si>
  <si>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</si>
  <si>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</si>
  <si>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</si>
  <si>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</si>
  <si>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</si>
  <si>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</si>
  <si>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</si>
  <si>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</si>
  <si>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</si>
  <si>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</si>
  <si>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</si>
  <si>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</si>
  <si>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</si>
  <si>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</si>
  <si>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</si>
  <si>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</si>
  <si>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</si>
  <si>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</si>
  <si>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</si>
  <si>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</si>
  <si>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</si>
  <si>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</si>
  <si>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</si>
  <si>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</si>
  <si>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</si>
  <si>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</si>
  <si>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</si>
  <si>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</si>
  <si>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</si>
  <si>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</si>
  <si>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</si>
  <si>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</si>
  <si>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</si>
  <si>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</si>
  <si>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</si>
  <si>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</si>
  <si>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</si>
  <si>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</si>
  <si>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</si>
  <si>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</si>
  <si>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</si>
  <si>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</si>
  <si>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</si>
  <si>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</si>
  <si>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</si>
  <si>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</si>
  <si>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</si>
  <si>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</si>
  <si>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</si>
  <si>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</si>
  <si>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</si>
  <si>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</si>
  <si>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</si>
  <si>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</si>
  <si>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</si>
  <si>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</si>
  <si>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</si>
  <si>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</si>
  <si>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</si>
  <si>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</si>
  <si>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</si>
  <si>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</si>
  <si>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</si>
  <si>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</si>
  <si>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</si>
  <si>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</si>
  <si>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</si>
  <si>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</si>
  <si>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</si>
  <si>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</si>
  <si>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</si>
  <si>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</si>
  <si>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</si>
  <si>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</si>
  <si>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</si>
  <si>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</si>
  <si>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</si>
  <si>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</si>
  <si>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</si>
  <si>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</si>
  <si>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</si>
  <si>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</si>
  <si>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</si>
  <si>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</si>
  <si>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</si>
  <si>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</si>
  <si>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</si>
  <si>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</si>
  <si>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</si>
  <si>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</si>
  <si>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</si>
  <si>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</si>
  <si>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</si>
  <si>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</si>
  <si>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</si>
  <si>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</si>
  <si>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</si>
  <si>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</si>
  <si>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</si>
  <si>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</si>
  <si>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</si>
  <si>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</si>
  <si>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</si>
  <si>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</si>
  <si>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</si>
  <si>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</si>
  <si>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</si>
  <si>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</si>
  <si>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</si>
  <si>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</si>
  <si>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</si>
  <si>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</si>
  <si>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</si>
  <si>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</si>
  <si>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</si>
  <si>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</si>
  <si>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</si>
  <si>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</si>
  <si>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</si>
  <si>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</si>
  <si>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</si>
  <si>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</si>
  <si>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</si>
  <si>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</si>
  <si>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</si>
  <si>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</si>
  <si>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</si>
  <si>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</si>
  <si>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</si>
  <si>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</si>
  <si>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</si>
  <si>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</si>
  <si>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</si>
  <si>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</si>
  <si>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</si>
  <si>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</si>
  <si>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</si>
  <si>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</si>
  <si>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</si>
  <si>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</si>
  <si>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</si>
  <si>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</si>
  <si>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</si>
  <si>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</si>
  <si>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</si>
  <si>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</si>
  <si>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</si>
  <si>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</si>
  <si>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</si>
  <si>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</si>
  <si>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</si>
  <si>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</si>
  <si>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</si>
  <si>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</si>
  <si>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</si>
  <si>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</si>
  <si>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</si>
  <si>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</si>
  <si>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</si>
  <si>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</si>
  <si>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</si>
  <si>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</si>
  <si>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</si>
  <si>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</si>
  <si>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</si>
  <si>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</si>
  <si>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</si>
  <si>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</si>
  <si>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</si>
  <si>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</si>
  <si>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</si>
  <si>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</si>
  <si>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</si>
  <si>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</si>
  <si>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</si>
  <si>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</si>
  <si>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</si>
  <si>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</si>
  <si>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</si>
  <si>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</si>
  <si>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</si>
  <si>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</si>
  <si>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</si>
  <si>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</si>
  <si>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</si>
  <si>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</si>
  <si>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</si>
  <si>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</si>
  <si>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</si>
  <si>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</si>
  <si>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</si>
  <si>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</si>
  <si>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</si>
  <si>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</si>
  <si>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</si>
  <si>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</si>
  <si>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</si>
  <si>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</si>
  <si>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</si>
  <si>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</si>
  <si>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</si>
  <si>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</si>
  <si>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</si>
  <si>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</si>
  <si>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</si>
  <si>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</si>
  <si>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</si>
  <si>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</si>
  <si>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</si>
  <si>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</si>
  <si>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</si>
  <si>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</si>
  <si>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</si>
  <si>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</si>
  <si>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</si>
  <si>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</si>
  <si>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</si>
  <si>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</si>
  <si>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</si>
  <si>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</si>
  <si>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</si>
  <si>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</si>
  <si>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</si>
  <si>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</si>
  <si>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</si>
  <si>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</si>
  <si>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</si>
  <si>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</si>
  <si>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</si>
  <si>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</si>
  <si>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</si>
  <si>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</si>
  <si>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</si>
  <si>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</si>
  <si>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</si>
  <si>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</si>
  <si>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</si>
  <si>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</si>
  <si>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</si>
  <si>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</si>
  <si>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</si>
  <si>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</si>
  <si>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</si>
  <si>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</si>
  <si>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</si>
  <si>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</si>
  <si>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</si>
  <si>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</si>
  <si>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</si>
  <si>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</si>
  <si>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</si>
  <si>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</si>
  <si>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</si>
  <si>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</si>
  <si>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</si>
  <si>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</si>
  <si>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</si>
  <si>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</si>
  <si>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</si>
  <si>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</si>
  <si>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</si>
  <si>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</si>
  <si>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</si>
  <si>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</si>
  <si>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</si>
  <si>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</si>
  <si>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</si>
  <si>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</si>
  <si>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</si>
  <si>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</si>
  <si>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</si>
  <si>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</si>
  <si>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</si>
  <si>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</si>
  <si>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</si>
  <si>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</si>
  <si>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</si>
  <si>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</si>
  <si>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</si>
  <si>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</si>
  <si>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</si>
  <si>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</si>
  <si>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</si>
  <si>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</si>
  <si>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</si>
  <si>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</si>
  <si>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</si>
  <si>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</si>
  <si>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</si>
  <si>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</si>
  <si>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</si>
  <si>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</si>
  <si>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</si>
  <si>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</si>
  <si>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</si>
  <si>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</si>
  <si>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　</t>
    <rPh sb="0" eb="1">
      <t>ショ</t>
    </rPh>
    <rPh sb="1" eb="2">
      <t>ゾク</t>
    </rPh>
    <rPh sb="2" eb="3">
      <t>メイ</t>
    </rPh>
    <rPh sb="4" eb="6">
      <t>ナニワ</t>
    </rPh>
    <rPh sb="6" eb="7">
      <t>ク</t>
    </rPh>
    <rPh sb="7" eb="9">
      <t>ヤクショ</t>
    </rPh>
    <phoneticPr fontId="2"/>
  </si>
  <si>
    <t>安全・安心なまちづくり推進事業</t>
    <rPh sb="0" eb="2">
      <t>アンゼン</t>
    </rPh>
    <rPh sb="3" eb="5">
      <t>アンシン</t>
    </rPh>
    <rPh sb="11" eb="13">
      <t>スイシン</t>
    </rPh>
    <rPh sb="13" eb="15">
      <t>ジギョウ</t>
    </rPh>
    <phoneticPr fontId="5"/>
  </si>
  <si>
    <t>　地域安全パトロールや街頭犯罪撲滅キャンペーンを実施し、犯罪、事故等の未然防止及び抑止力となることを目的とする。
　また、犯罪等を誘発する可能性がある落書きの清掃を地域主体で実施できるよう体制を整えることや、地域で自主的に実践している防犯活動を広く区内に広める機会を設けることにより、地域における「安全・安心のまちづくり」に繋げることを目的とする。</t>
    <phoneticPr fontId="5"/>
  </si>
  <si>
    <t>落書き消去活動用物品</t>
    <rPh sb="0" eb="2">
      <t>ラクガ</t>
    </rPh>
    <rPh sb="3" eb="5">
      <t>ショウキョ</t>
    </rPh>
    <rPh sb="5" eb="7">
      <t>カツドウ</t>
    </rPh>
    <rPh sb="7" eb="8">
      <t>ヨウ</t>
    </rPh>
    <rPh sb="8" eb="10">
      <t>ブッピン</t>
    </rPh>
    <phoneticPr fontId="5"/>
  </si>
  <si>
    <t>安対用作業服ロゴ印刷</t>
    <rPh sb="0" eb="2">
      <t>アンタイ</t>
    </rPh>
    <rPh sb="2" eb="3">
      <t>ヨウ</t>
    </rPh>
    <rPh sb="3" eb="6">
      <t>サギョウフク</t>
    </rPh>
    <rPh sb="8" eb="10">
      <t>インサツ</t>
    </rPh>
    <phoneticPr fontId="5"/>
  </si>
  <si>
    <t>防犯カメラ電気料金</t>
    <rPh sb="0" eb="2">
      <t>ボウハン</t>
    </rPh>
    <rPh sb="5" eb="7">
      <t>デンキ</t>
    </rPh>
    <rPh sb="7" eb="9">
      <t>リョウキン</t>
    </rPh>
    <phoneticPr fontId="5"/>
  </si>
  <si>
    <t>自転車修繕費</t>
    <rPh sb="0" eb="3">
      <t>ジテンシャ</t>
    </rPh>
    <rPh sb="3" eb="5">
      <t>シュウゼン</t>
    </rPh>
    <rPh sb="5" eb="6">
      <t>ヒ</t>
    </rPh>
    <phoneticPr fontId="5"/>
  </si>
  <si>
    <t>携帯電話通信通話料及び郵便料</t>
    <rPh sb="0" eb="4">
      <t>ケイタイデンワ</t>
    </rPh>
    <rPh sb="4" eb="6">
      <t>ツウシン</t>
    </rPh>
    <rPh sb="6" eb="8">
      <t>ツウワ</t>
    </rPh>
    <rPh sb="8" eb="9">
      <t>リョウ</t>
    </rPh>
    <rPh sb="9" eb="10">
      <t>オヨ</t>
    </rPh>
    <rPh sb="11" eb="14">
      <t>ユウビンリョウ</t>
    </rPh>
    <phoneticPr fontId="5"/>
  </si>
  <si>
    <t>損害保険料</t>
    <rPh sb="0" eb="2">
      <t>ソンガイ</t>
    </rPh>
    <rPh sb="2" eb="5">
      <t>ホケンリョウ</t>
    </rPh>
    <phoneticPr fontId="5"/>
  </si>
  <si>
    <t>重量税</t>
    <rPh sb="0" eb="3">
      <t>ジュウリョウゼイ</t>
    </rPh>
    <phoneticPr fontId="5"/>
  </si>
  <si>
    <t>防犯カメラ添架料</t>
    <rPh sb="0" eb="2">
      <t>ボウハン</t>
    </rPh>
    <rPh sb="5" eb="7">
      <t>テンガ</t>
    </rPh>
    <rPh sb="7" eb="8">
      <t>リョウ</t>
    </rPh>
    <phoneticPr fontId="5"/>
  </si>
  <si>
    <t>青ﾊﾟﾄ検査登録印紙代</t>
    <rPh sb="0" eb="1">
      <t>アオ</t>
    </rPh>
    <rPh sb="4" eb="6">
      <t>ケンサ</t>
    </rPh>
    <rPh sb="6" eb="8">
      <t>トウロク</t>
    </rPh>
    <rPh sb="8" eb="11">
      <t>インシダイ</t>
    </rPh>
    <phoneticPr fontId="5"/>
  </si>
  <si>
    <t>6年度算定</t>
    <phoneticPr fontId="5"/>
  </si>
  <si>
    <t>5年度当初</t>
    <rPh sb="1" eb="3">
      <t>ネンド</t>
    </rPh>
    <rPh sb="3" eb="5">
      <t>トウショ</t>
    </rPh>
    <phoneticPr fontId="5"/>
  </si>
  <si>
    <t>安対巡回用物品</t>
    <rPh sb="0" eb="2">
      <t>アンタイ</t>
    </rPh>
    <rPh sb="2" eb="4">
      <t>ジュンカイ</t>
    </rPh>
    <rPh sb="4" eb="5">
      <t>ヨウ</t>
    </rPh>
    <rPh sb="5" eb="7">
      <t>ブッピン</t>
    </rPh>
    <phoneticPr fontId="5"/>
  </si>
  <si>
    <t>青色防犯パトロールカーの維持管理</t>
    <rPh sb="0" eb="2">
      <t>アオイロ</t>
    </rPh>
    <rPh sb="2" eb="4">
      <t>ボウハン</t>
    </rPh>
    <rPh sb="12" eb="14">
      <t>イジ</t>
    </rPh>
    <rPh sb="14" eb="16">
      <t>カンリ</t>
    </rPh>
    <phoneticPr fontId="5"/>
  </si>
  <si>
    <t>空家対策等会計年度任用職員雇用経費</t>
    <rPh sb="0" eb="2">
      <t>アキヤ</t>
    </rPh>
    <rPh sb="2" eb="4">
      <t>タイサク</t>
    </rPh>
    <rPh sb="4" eb="5">
      <t>トウ</t>
    </rPh>
    <rPh sb="5" eb="7">
      <t>カイケイ</t>
    </rPh>
    <rPh sb="7" eb="9">
      <t>ネンド</t>
    </rPh>
    <rPh sb="9" eb="11">
      <t>ニンヨウ</t>
    </rPh>
    <rPh sb="11" eb="13">
      <t>ショクイン</t>
    </rPh>
    <rPh sb="13" eb="15">
      <t>コヨウ</t>
    </rPh>
    <rPh sb="15" eb="17">
      <t>ケイヒ</t>
    </rPh>
    <rPh sb="16" eb="1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</si>
</sst>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10" fillId="0" borderId="0"/>
    <xf numFmtId="0" fontId="35" fillId="0" borderId="0"/>
    <xf numFmtId="0" fontId="1" fillId="0" borderId="0"/>
    <xf numFmtId="0" fontId="1" fillId="0" borderId="0"/>
    <xf numFmtId="0" fontId="1" fillId="0" borderId="0"/>
    <xf numFmtId="0" fontId="1" fillId="0" borderId="0"/>
  </cellStyleXfs>
  <cellXfs count="650">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49"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50" xfId="3" applyFont="1" applyBorder="1" applyAlignment="1">
      <alignment vertical="center"/>
    </xf>
    <xf numFmtId="0" fontId="15" fillId="0" borderId="44" xfId="3" applyFont="1" applyBorder="1" applyAlignment="1">
      <alignment vertical="center"/>
    </xf>
    <xf numFmtId="180" fontId="15" fillId="0" borderId="44" xfId="3" applyNumberFormat="1" applyFont="1" applyBorder="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5" fillId="0" borderId="4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1"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2"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3"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6" fillId="0" borderId="0" xfId="8" applyFont="1" applyAlignment="1">
      <alignment horizontal="center" vertical="center"/>
    </xf>
    <xf numFmtId="0" fontId="12" fillId="0" borderId="0" xfId="3" applyFont="1" applyAlignment="1">
      <alignment vertical="center"/>
    </xf>
    <xf numFmtId="0" fontId="10" fillId="0" borderId="54" xfId="0" applyFont="1" applyBorder="1" applyAlignment="1">
      <alignment horizontal="right"/>
    </xf>
    <xf numFmtId="0" fontId="10" fillId="0" borderId="55" xfId="0" applyFont="1" applyBorder="1" applyAlignment="1">
      <alignment horizontal="center"/>
    </xf>
    <xf numFmtId="0" fontId="0" fillId="0" borderId="55" xfId="0" applyBorder="1"/>
    <xf numFmtId="0" fontId="10" fillId="0" borderId="55" xfId="0" applyFont="1" applyBorder="1"/>
    <xf numFmtId="0" fontId="0" fillId="0" borderId="55" xfId="0" applyBorder="1" applyAlignment="1">
      <alignment vertical="center"/>
    </xf>
    <xf numFmtId="0" fontId="0" fillId="0" borderId="56" xfId="0" applyBorder="1" applyAlignment="1">
      <alignment vertical="center"/>
    </xf>
    <xf numFmtId="0" fontId="10" fillId="0" borderId="57" xfId="0" applyFont="1" applyBorder="1"/>
    <xf numFmtId="0" fontId="0" fillId="0" borderId="58" xfId="0" applyBorder="1" applyAlignment="1">
      <alignment vertical="center"/>
    </xf>
    <xf numFmtId="0" fontId="10" fillId="0" borderId="57"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9" xfId="0" applyFont="1" applyBorder="1"/>
    <xf numFmtId="0" fontId="10" fillId="0" borderId="52" xfId="0" applyFont="1" applyBorder="1"/>
    <xf numFmtId="0" fontId="10" fillId="0" borderId="52" xfId="0" applyFont="1" applyBorder="1" applyAlignment="1">
      <alignment vertical="center" textRotation="255"/>
    </xf>
    <xf numFmtId="0" fontId="10" fillId="0" borderId="52" xfId="0" applyFont="1" applyBorder="1" applyAlignment="1">
      <alignment horizontal="center"/>
    </xf>
    <xf numFmtId="0" fontId="0" fillId="0" borderId="60"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1" xfId="8" applyNumberFormat="1" applyFont="1" applyBorder="1" applyAlignment="1">
      <alignment horizontal="center" vertical="center"/>
    </xf>
    <xf numFmtId="177" fontId="28" fillId="0" borderId="61"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2" xfId="8" applyFont="1" applyBorder="1" applyAlignment="1">
      <alignment horizontal="center" vertical="center"/>
    </xf>
    <xf numFmtId="177" fontId="23" fillId="0" borderId="63" xfId="8" applyNumberFormat="1" applyFont="1" applyBorder="1" applyAlignment="1">
      <alignment horizontal="right" vertical="center" shrinkToFit="1"/>
    </xf>
    <xf numFmtId="0" fontId="23" fillId="0" borderId="63" xfId="3" applyFont="1" applyBorder="1" applyAlignment="1">
      <alignment vertical="center"/>
    </xf>
    <xf numFmtId="177" fontId="12" fillId="0" borderId="64" xfId="8" applyNumberFormat="1" applyFont="1" applyBorder="1" applyAlignment="1">
      <alignment horizontal="right" vertical="center" shrinkToFit="1"/>
    </xf>
    <xf numFmtId="177" fontId="12" fillId="0" borderId="65" xfId="8" applyNumberFormat="1" applyFont="1" applyBorder="1" applyAlignment="1">
      <alignment horizontal="right" vertical="center" shrinkToFit="1"/>
    </xf>
    <xf numFmtId="0" fontId="21" fillId="0" borderId="65" xfId="8" applyFont="1" applyBorder="1" applyAlignment="1">
      <alignment horizontal="left" vertical="center"/>
    </xf>
    <xf numFmtId="0" fontId="23" fillId="0" borderId="66" xfId="3" applyFont="1" applyBorder="1" applyAlignment="1">
      <alignment vertical="center"/>
    </xf>
    <xf numFmtId="177" fontId="22" fillId="0" borderId="61"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177" fontId="22" fillId="0" borderId="68" xfId="8" applyNumberFormat="1" applyFont="1" applyBorder="1" applyAlignment="1">
      <alignment horizontal="center" vertical="center"/>
    </xf>
    <xf numFmtId="177" fontId="28" fillId="0" borderId="68"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4" xfId="0" applyFont="1" applyBorder="1" applyAlignment="1">
      <alignment vertical="center" shrinkToFit="1"/>
    </xf>
    <xf numFmtId="0" fontId="7" fillId="0" borderId="6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7" fillId="0" borderId="71"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3"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9" xfId="0" applyFont="1" applyBorder="1" applyAlignment="1">
      <alignment horizontal="center" vertical="center"/>
    </xf>
    <xf numFmtId="0" fontId="7" fillId="0" borderId="66" xfId="0" applyFont="1" applyBorder="1" applyAlignment="1">
      <alignment vertical="center"/>
    </xf>
    <xf numFmtId="0" fontId="10" fillId="0" borderId="0" xfId="0" applyFont="1" applyAlignment="1">
      <alignment vertical="center"/>
    </xf>
    <xf numFmtId="0" fontId="15" fillId="0" borderId="19" xfId="3" applyFont="1" applyBorder="1" applyAlignment="1">
      <alignment horizontal="center" vertical="center" textRotation="255"/>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distributed" vertical="center"/>
    </xf>
    <xf numFmtId="176" fontId="9" fillId="0" borderId="0" xfId="7" applyNumberFormat="1" applyFont="1" applyAlignment="1">
      <alignment horizontal="left" wrapText="1"/>
    </xf>
    <xf numFmtId="176" fontId="9" fillId="0" borderId="19" xfId="7" applyNumberFormat="1" applyFont="1" applyBorder="1" applyAlignment="1">
      <alignment horizontal="left" wrapText="1"/>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2"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76"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5" xfId="7" applyFont="1" applyBorder="1" applyAlignment="1">
      <alignment horizontal="center" vertical="center"/>
    </xf>
    <xf numFmtId="0" fontId="3" fillId="0" borderId="47"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3" fillId="0" borderId="42" xfId="7" applyFont="1" applyBorder="1" applyAlignment="1">
      <alignment horizontal="center" vertical="center"/>
    </xf>
    <xf numFmtId="0" fontId="3" fillId="0" borderId="72"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7" xfId="7" applyFont="1" applyBorder="1" applyAlignment="1">
      <alignment horizontal="distributed" vertical="center"/>
    </xf>
    <xf numFmtId="0" fontId="3" fillId="0" borderId="76" xfId="7" applyFont="1" applyBorder="1" applyAlignment="1">
      <alignment horizontal="distributed" vertical="center"/>
    </xf>
    <xf numFmtId="0" fontId="3" fillId="0" borderId="18" xfId="7" applyFont="1" applyBorder="1" applyAlignment="1">
      <alignment vertical="center" wrapText="1"/>
    </xf>
    <xf numFmtId="176" fontId="9" fillId="0" borderId="20" xfId="7" applyNumberFormat="1" applyFont="1" applyBorder="1" applyAlignment="1">
      <alignment horizontal="left"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6"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7" xfId="7" applyFont="1" applyBorder="1" applyAlignment="1">
      <alignment vertical="center" wrapText="1"/>
    </xf>
    <xf numFmtId="0" fontId="3" fillId="0" borderId="64"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2"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1" xfId="7" applyFont="1" applyBorder="1" applyAlignment="1">
      <alignment horizontal="center" vertical="center"/>
    </xf>
    <xf numFmtId="0" fontId="10" fillId="0" borderId="18" xfId="0" applyFont="1" applyBorder="1"/>
    <xf numFmtId="0" fontId="10" fillId="0" borderId="83" xfId="0" applyFont="1" applyBorder="1"/>
    <xf numFmtId="0" fontId="3" fillId="0" borderId="1" xfId="7" applyFont="1" applyBorder="1" applyAlignment="1">
      <alignment horizontal="center"/>
    </xf>
    <xf numFmtId="0" fontId="3" fillId="0" borderId="86" xfId="7" applyFont="1" applyBorder="1" applyAlignment="1">
      <alignment horizontal="center" vertical="center"/>
    </xf>
    <xf numFmtId="0" fontId="3" fillId="0" borderId="47"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7" xfId="7" applyFont="1" applyBorder="1" applyAlignment="1">
      <alignment horizontal="center" vertical="center"/>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19" xfId="7" applyFont="1" applyBorder="1" applyAlignment="1">
      <alignment horizontal="center"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43" xfId="0" applyFont="1" applyBorder="1" applyAlignment="1">
      <alignment vertical="center"/>
    </xf>
    <xf numFmtId="0" fontId="7" fillId="0" borderId="39" xfId="0" applyFont="1" applyBorder="1" applyAlignment="1">
      <alignment vertical="center"/>
    </xf>
    <xf numFmtId="0" fontId="7" fillId="0" borderId="44" xfId="0" applyFont="1" applyBorder="1" applyAlignment="1">
      <alignment vertical="center"/>
    </xf>
    <xf numFmtId="0" fontId="7" fillId="0" borderId="5" xfId="0" applyFont="1" applyBorder="1" applyAlignment="1">
      <alignment vertical="center"/>
    </xf>
    <xf numFmtId="0" fontId="7" fillId="0" borderId="50" xfId="0" applyFont="1" applyBorder="1" applyAlignment="1">
      <alignmen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8"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51" xfId="0" applyFont="1" applyBorder="1" applyAlignment="1">
      <alignment horizontal="center" vertical="center"/>
    </xf>
    <xf numFmtId="0" fontId="7" fillId="0" borderId="65" xfId="0" applyFont="1" applyBorder="1" applyAlignment="1">
      <alignment horizontal="right" vertical="center"/>
    </xf>
    <xf numFmtId="0" fontId="7" fillId="0" borderId="70" xfId="0" applyFont="1" applyBorder="1" applyAlignment="1">
      <alignment horizontal="right"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65" xfId="0" applyFont="1" applyBorder="1" applyAlignment="1">
      <alignment vertical="center"/>
    </xf>
    <xf numFmtId="0" fontId="7" fillId="0" borderId="69"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50"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6"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15" xfId="8" applyFont="1" applyBorder="1" applyAlignment="1">
      <alignment horizontal="center"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2" xfId="8" applyFont="1" applyBorder="1" applyAlignment="1">
      <alignment horizontal="center" vertical="center"/>
    </xf>
    <xf numFmtId="0" fontId="13" fillId="0" borderId="41" xfId="8" applyFont="1" applyBorder="1" applyAlignment="1">
      <alignment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7" xfId="8" applyFont="1" applyBorder="1" applyAlignment="1">
      <alignment horizontal="left" vertical="center" wrapText="1"/>
    </xf>
    <xf numFmtId="177" fontId="13" fillId="0" borderId="7" xfId="8" applyNumberFormat="1" applyFont="1" applyBorder="1" applyAlignment="1">
      <alignment horizontal="center" vertical="center" wrapText="1"/>
    </xf>
    <xf numFmtId="0" fontId="13" fillId="0" borderId="11" xfId="8"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177" fontId="15" fillId="0" borderId="43" xfId="3" applyNumberFormat="1" applyFont="1" applyBorder="1" applyAlignment="1">
      <alignment vertical="center"/>
    </xf>
    <xf numFmtId="0" fontId="10" fillId="0" borderId="44" xfId="0" applyFont="1" applyBorder="1" applyAlignment="1">
      <alignment vertical="center"/>
    </xf>
    <xf numFmtId="0" fontId="10" fillId="0" borderId="39" xfId="0" applyFont="1" applyBorder="1" applyAlignment="1">
      <alignmen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63" xfId="0" applyFont="1" applyBorder="1" applyAlignment="1">
      <alignment horizontal="center" vertical="center"/>
    </xf>
    <xf numFmtId="0" fontId="10" fillId="0" borderId="63" xfId="0" applyFont="1" applyBorder="1" applyAlignment="1">
      <alignment vertical="center"/>
    </xf>
    <xf numFmtId="177" fontId="15" fillId="0" borderId="43" xfId="3" applyNumberFormat="1" applyFont="1" applyBorder="1" applyAlignment="1">
      <alignment horizontal="center" vertical="center"/>
    </xf>
    <xf numFmtId="0" fontId="16" fillId="0" borderId="0" xfId="9" applyFont="1" applyAlignment="1">
      <alignment horizontal="right" vertical="center"/>
    </xf>
    <xf numFmtId="0" fontId="15" fillId="0" borderId="92" xfId="3"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177" fontId="15" fillId="0" borderId="95" xfId="3" applyNumberFormat="1"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6" xfId="0" applyFont="1" applyBorder="1" applyAlignment="1">
      <alignment vertical="center"/>
    </xf>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177" fontId="15" fillId="0" borderId="97" xfId="3" applyNumberFormat="1" applyFont="1" applyBorder="1" applyAlignment="1">
      <alignment vertical="center"/>
    </xf>
    <xf numFmtId="177" fontId="15" fillId="0" borderId="98" xfId="3" applyNumberFormat="1" applyFont="1" applyBorder="1" applyAlignment="1">
      <alignment vertical="center"/>
    </xf>
    <xf numFmtId="177" fontId="15" fillId="0" borderId="99"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2" fillId="0" borderId="100" xfId="3" applyFont="1" applyBorder="1" applyAlignment="1">
      <alignment horizontal="left" vertical="center"/>
    </xf>
    <xf numFmtId="0" fontId="12" fillId="0" borderId="101" xfId="3" applyFont="1" applyBorder="1" applyAlignment="1">
      <alignment horizontal="left" vertical="center"/>
    </xf>
    <xf numFmtId="0" fontId="12" fillId="0" borderId="102" xfId="3" applyFont="1" applyBorder="1" applyAlignment="1">
      <alignment horizontal="left" vertical="center"/>
    </xf>
    <xf numFmtId="0" fontId="15" fillId="0" borderId="103" xfId="3" applyFont="1" applyBorder="1" applyAlignment="1">
      <alignment vertical="center"/>
    </xf>
    <xf numFmtId="0" fontId="15" fillId="0" borderId="104" xfId="3" applyFont="1" applyBorder="1" applyAlignment="1">
      <alignment vertical="center"/>
    </xf>
    <xf numFmtId="0" fontId="15" fillId="0" borderId="103" xfId="3" applyFont="1" applyBorder="1" applyAlignment="1">
      <alignment horizontal="left" vertical="center"/>
    </xf>
    <xf numFmtId="0" fontId="15" fillId="0" borderId="104"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2"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43"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49" fontId="23" fillId="0" borderId="44" xfId="8" applyNumberFormat="1" applyFont="1" applyBorder="1" applyAlignment="1">
      <alignment vertical="center" wrapText="1"/>
    </xf>
    <xf numFmtId="0" fontId="23" fillId="0" borderId="88" xfId="8" applyFont="1" applyBorder="1" applyAlignment="1">
      <alignment horizontal="center" vertical="center"/>
    </xf>
    <xf numFmtId="0" fontId="23" fillId="0" borderId="69" xfId="8" applyFont="1" applyBorder="1" applyAlignment="1">
      <alignment horizontal="center" vertical="center"/>
    </xf>
    <xf numFmtId="0" fontId="23" fillId="0" borderId="70"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4" xfId="5" xr:uid="{00000000-0005-0000-0000-000005000000}"/>
    <cellStyle name="標準 6"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8047" name="左中かっこ 1">
          <a:extLst>
            <a:ext uri="{FF2B5EF4-FFF2-40B4-BE49-F238E27FC236}">
              <a16:creationId xmlns:a16="http://schemas.microsoft.com/office/drawing/2014/main" id="{5E28E42E-86B1-3BB1-693D-18C1B53FAD53}"/>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8048" name="正方形/長方形 1">
          <a:extLst>
            <a:ext uri="{FF2B5EF4-FFF2-40B4-BE49-F238E27FC236}">
              <a16:creationId xmlns:a16="http://schemas.microsoft.com/office/drawing/2014/main" id="{475CADC2-1AF3-33D4-D2A1-A2AB61F46C53}"/>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306" name="図 2">
              <a:extLst>
                <a:ext uri="{FF2B5EF4-FFF2-40B4-BE49-F238E27FC236}">
                  <a16:creationId xmlns:a16="http://schemas.microsoft.com/office/drawing/2014/main" id="{9D169FFC-48C3-7835-12A1-EFB91D7F3F40}"/>
                </a:ext>
              </a:extLst>
            </xdr:cNvPr>
            <xdr:cNvPicPr>
              <a:picLocks noChangeAspect="1" noChangeArrowheads="1"/>
              <a:extLst>
                <a:ext uri="{84589F7E-364E-4C9E-8A38-B11213B215E9}">
                  <a14:cameraTool cellRange="カメラ!$B$3:$Q$19" spid="_x0000_s59309"/>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296" name="図 5">
              <a:extLst>
                <a:ext uri="{FF2B5EF4-FFF2-40B4-BE49-F238E27FC236}">
                  <a16:creationId xmlns:a16="http://schemas.microsoft.com/office/drawing/2014/main" id="{5FF7115F-8B5E-E918-B884-B6B59D4C0933}"/>
                </a:ext>
              </a:extLst>
            </xdr:cNvPr>
            <xdr:cNvPicPr>
              <a:picLocks noChangeAspect="1" noChangeArrowheads="1"/>
              <a:extLst>
                <a:ext uri="{84589F7E-364E-4C9E-8A38-B11213B215E9}">
                  <a14:cameraTool cellRange="$W$55:$X$58" spid="_x0000_s66302"/>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297" name="図 6">
              <a:extLst>
                <a:ext uri="{FF2B5EF4-FFF2-40B4-BE49-F238E27FC236}">
                  <a16:creationId xmlns:a16="http://schemas.microsoft.com/office/drawing/2014/main" id="{6ED2133E-FBAB-1325-1174-E6C8DA4151E5}"/>
                </a:ext>
              </a:extLst>
            </xdr:cNvPr>
            <xdr:cNvPicPr>
              <a:picLocks noChangeAspect="1" noChangeArrowheads="1"/>
              <a:extLst>
                <a:ext uri="{84589F7E-364E-4C9E-8A38-B11213B215E9}">
                  <a14:cameraTool cellRange="$W$60:$X$64" spid="_x0000_s66303"/>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494</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417</v>
      </c>
    </row>
    <row r="19" spans="1:8" ht="12.6" customHeight="1"/>
    <row r="20" spans="1:8">
      <c r="B20" s="5" t="s">
        <v>127</v>
      </c>
      <c r="G20" s="2" t="s">
        <v>418</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2" t="s">
        <v>50</v>
      </c>
      <c r="B6" s="363"/>
      <c r="C6" s="364"/>
      <c r="D6" s="339" t="s">
        <v>51</v>
      </c>
      <c r="E6" s="340"/>
      <c r="F6" s="340"/>
      <c r="G6" s="340"/>
      <c r="H6" s="341"/>
      <c r="I6" s="12"/>
      <c r="J6" s="339" t="s">
        <v>17</v>
      </c>
      <c r="K6" s="340"/>
      <c r="L6" s="341"/>
      <c r="M6" s="357" t="s">
        <v>52</v>
      </c>
      <c r="N6" s="14"/>
      <c r="O6" s="15"/>
      <c r="P6" s="16"/>
      <c r="Q6" s="16"/>
      <c r="R6" s="353" t="s">
        <v>158</v>
      </c>
      <c r="S6" s="63"/>
      <c r="T6" s="64"/>
    </row>
    <row r="7" spans="1:21" ht="17.25" customHeight="1">
      <c r="A7" s="365"/>
      <c r="B7" s="366"/>
      <c r="C7" s="367"/>
      <c r="D7" s="344" t="s">
        <v>155</v>
      </c>
      <c r="E7" s="344" t="s">
        <v>53</v>
      </c>
      <c r="F7" s="344" t="s">
        <v>54</v>
      </c>
      <c r="G7" s="351" t="s">
        <v>55</v>
      </c>
      <c r="H7" s="361" t="s">
        <v>56</v>
      </c>
      <c r="I7" s="12"/>
      <c r="J7" s="342"/>
      <c r="K7" s="342"/>
      <c r="L7" s="342" t="s">
        <v>56</v>
      </c>
      <c r="M7" s="358"/>
      <c r="N7" s="360" t="s">
        <v>156</v>
      </c>
      <c r="O7" s="95"/>
      <c r="P7" s="351" t="s">
        <v>18</v>
      </c>
      <c r="Q7" s="351" t="s">
        <v>19</v>
      </c>
      <c r="R7" s="354"/>
      <c r="S7" s="63"/>
      <c r="T7" s="64"/>
    </row>
    <row r="8" spans="1:21" ht="17.25" customHeight="1">
      <c r="A8" s="368"/>
      <c r="B8" s="369"/>
      <c r="C8" s="370"/>
      <c r="D8" s="344"/>
      <c r="E8" s="344"/>
      <c r="F8" s="344"/>
      <c r="G8" s="351"/>
      <c r="H8" s="361"/>
      <c r="I8" s="18"/>
      <c r="J8" s="343"/>
      <c r="K8" s="343"/>
      <c r="L8" s="343"/>
      <c r="M8" s="359"/>
      <c r="N8" s="351"/>
      <c r="O8" s="104" t="s">
        <v>157</v>
      </c>
      <c r="P8" s="351"/>
      <c r="Q8" s="351"/>
      <c r="R8" s="355"/>
      <c r="S8" s="63"/>
      <c r="T8" s="64"/>
    </row>
    <row r="9" spans="1:21" ht="17.25" customHeight="1">
      <c r="A9" s="374" t="s">
        <v>166</v>
      </c>
      <c r="B9" s="375"/>
      <c r="C9" s="96" t="s">
        <v>458</v>
      </c>
      <c r="D9" s="66"/>
      <c r="E9" s="66"/>
      <c r="F9" s="21"/>
      <c r="G9" s="21"/>
      <c r="H9" s="21"/>
      <c r="I9" s="18"/>
      <c r="J9" s="21"/>
      <c r="K9" s="21"/>
      <c r="L9" s="22"/>
      <c r="M9" s="22"/>
      <c r="N9" s="40"/>
      <c r="O9" s="41"/>
      <c r="P9" s="22"/>
      <c r="Q9" s="23"/>
      <c r="R9" s="24"/>
      <c r="S9" s="12"/>
      <c r="T9" s="64"/>
    </row>
    <row r="10" spans="1:21" ht="17.25" customHeight="1">
      <c r="A10" s="376"/>
      <c r="B10" s="377"/>
      <c r="C10" s="25" t="s">
        <v>459</v>
      </c>
      <c r="D10" s="67"/>
      <c r="E10" s="67"/>
      <c r="F10" s="26"/>
      <c r="G10" s="26"/>
      <c r="H10" s="26"/>
      <c r="I10" s="18"/>
      <c r="J10" s="26"/>
      <c r="K10" s="26"/>
      <c r="L10" s="27"/>
      <c r="M10" s="27"/>
      <c r="N10" s="42"/>
      <c r="O10" s="43"/>
      <c r="P10" s="27"/>
      <c r="Q10" s="28"/>
      <c r="R10" s="29"/>
      <c r="S10" s="12"/>
      <c r="T10" s="64"/>
    </row>
    <row r="11" spans="1:21" ht="17.25" customHeight="1">
      <c r="A11" s="378"/>
      <c r="B11" s="379"/>
      <c r="C11" s="30" t="s">
        <v>460</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71" t="s">
        <v>20</v>
      </c>
      <c r="C12" s="96" t="s">
        <v>458</v>
      </c>
      <c r="D12" s="21"/>
      <c r="E12" s="21"/>
      <c r="F12" s="21"/>
      <c r="G12" s="21"/>
      <c r="H12" s="21"/>
      <c r="I12" s="18"/>
      <c r="J12" s="21"/>
      <c r="K12" s="21"/>
      <c r="L12" s="21"/>
      <c r="M12" s="21"/>
      <c r="N12" s="21"/>
      <c r="O12" s="44"/>
      <c r="P12" s="21"/>
      <c r="Q12" s="34"/>
      <c r="R12" s="24"/>
      <c r="S12" s="12"/>
      <c r="T12" s="64"/>
      <c r="U12" s="70" t="s">
        <v>441</v>
      </c>
    </row>
    <row r="13" spans="1:21" ht="17.25" customHeight="1" thickTop="1" thickBot="1">
      <c r="A13" s="35"/>
      <c r="B13" s="372"/>
      <c r="C13" s="25" t="s">
        <v>459</v>
      </c>
      <c r="D13" s="26"/>
      <c r="E13" s="26"/>
      <c r="F13" s="26"/>
      <c r="G13" s="26"/>
      <c r="H13" s="26"/>
      <c r="I13" s="18"/>
      <c r="J13" s="26"/>
      <c r="K13" s="26"/>
      <c r="L13" s="26"/>
      <c r="M13" s="18"/>
      <c r="N13" s="53"/>
      <c r="O13" s="11"/>
      <c r="P13" s="26"/>
      <c r="Q13" s="18"/>
      <c r="R13" s="97"/>
      <c r="S13" s="12"/>
      <c r="T13" s="64"/>
      <c r="U13" s="53"/>
    </row>
    <row r="14" spans="1:21" ht="17.25" customHeight="1" thickTop="1">
      <c r="A14" s="35"/>
      <c r="B14" s="373"/>
      <c r="C14" s="30" t="s">
        <v>460</v>
      </c>
      <c r="D14" s="26"/>
      <c r="E14" s="31"/>
      <c r="F14" s="31"/>
      <c r="G14" s="31"/>
      <c r="H14" s="31"/>
      <c r="I14" s="18"/>
      <c r="J14" s="31"/>
      <c r="K14" s="31"/>
      <c r="L14" s="31"/>
      <c r="M14" s="31"/>
      <c r="N14" s="31"/>
      <c r="O14" s="45"/>
      <c r="P14" s="31"/>
      <c r="Q14" s="36"/>
      <c r="R14" s="37"/>
      <c r="S14" s="11"/>
      <c r="T14" s="64"/>
      <c r="U14" s="65"/>
    </row>
    <row r="15" spans="1:21" ht="17.25" customHeight="1">
      <c r="A15" s="35"/>
      <c r="B15" s="371" t="s">
        <v>165</v>
      </c>
      <c r="C15" s="96" t="s">
        <v>458</v>
      </c>
      <c r="D15" s="380"/>
      <c r="E15" s="347"/>
      <c r="F15" s="347"/>
      <c r="G15" s="347"/>
      <c r="H15" s="347"/>
      <c r="I15" s="18"/>
      <c r="J15" s="21"/>
      <c r="K15" s="21"/>
      <c r="L15" s="21"/>
      <c r="M15" s="21"/>
      <c r="N15" s="347"/>
      <c r="O15" s="347"/>
      <c r="P15" s="347"/>
      <c r="Q15" s="347"/>
      <c r="R15" s="24"/>
      <c r="S15" s="12"/>
      <c r="T15" s="64"/>
      <c r="U15" s="283" t="s">
        <v>107</v>
      </c>
    </row>
    <row r="16" spans="1:21" ht="17.25" customHeight="1">
      <c r="A16" s="35"/>
      <c r="B16" s="372"/>
      <c r="C16" s="25" t="s">
        <v>459</v>
      </c>
      <c r="D16" s="380"/>
      <c r="E16" s="348"/>
      <c r="F16" s="348"/>
      <c r="G16" s="348"/>
      <c r="H16" s="348"/>
      <c r="I16" s="18"/>
      <c r="J16" s="26"/>
      <c r="K16" s="26"/>
      <c r="L16" s="26"/>
      <c r="M16" s="26"/>
      <c r="N16" s="348"/>
      <c r="O16" s="348"/>
      <c r="P16" s="348"/>
      <c r="Q16" s="348"/>
      <c r="R16" s="29"/>
      <c r="S16" s="12"/>
      <c r="T16" s="64"/>
      <c r="U16" s="19"/>
    </row>
    <row r="17" spans="1:21" ht="17.25" customHeight="1">
      <c r="A17" s="35"/>
      <c r="B17" s="373"/>
      <c r="C17" s="30" t="s">
        <v>460</v>
      </c>
      <c r="D17" s="347"/>
      <c r="E17" s="349"/>
      <c r="F17" s="349"/>
      <c r="G17" s="349"/>
      <c r="H17" s="349"/>
      <c r="I17" s="18"/>
      <c r="J17" s="31"/>
      <c r="K17" s="31"/>
      <c r="L17" s="31"/>
      <c r="M17" s="31"/>
      <c r="N17" s="349"/>
      <c r="O17" s="349"/>
      <c r="P17" s="349"/>
      <c r="Q17" s="349"/>
      <c r="R17" s="37"/>
      <c r="S17" s="11"/>
      <c r="T17" s="64"/>
      <c r="U17" s="346" t="s">
        <v>451</v>
      </c>
    </row>
    <row r="18" spans="1:21" ht="17.25" customHeight="1">
      <c r="A18" s="35"/>
      <c r="B18" s="371" t="s">
        <v>34</v>
      </c>
      <c r="C18" s="96" t="s">
        <v>458</v>
      </c>
      <c r="D18" s="21"/>
      <c r="E18" s="21"/>
      <c r="F18" s="21"/>
      <c r="G18" s="21"/>
      <c r="H18" s="21"/>
      <c r="I18" s="18"/>
      <c r="J18" s="21"/>
      <c r="K18" s="21"/>
      <c r="L18" s="21"/>
      <c r="M18" s="21"/>
      <c r="N18" s="22"/>
      <c r="O18" s="22"/>
      <c r="P18" s="21"/>
      <c r="Q18" s="34"/>
      <c r="R18" s="24"/>
      <c r="S18" s="12"/>
      <c r="T18" s="64"/>
      <c r="U18" s="345"/>
    </row>
    <row r="19" spans="1:21" ht="17.25" customHeight="1">
      <c r="A19" s="35"/>
      <c r="B19" s="372"/>
      <c r="C19" s="25" t="s">
        <v>459</v>
      </c>
      <c r="D19" s="26"/>
      <c r="E19" s="26"/>
      <c r="F19" s="26"/>
      <c r="G19" s="26"/>
      <c r="H19" s="26"/>
      <c r="I19" s="18"/>
      <c r="J19" s="26"/>
      <c r="K19" s="26"/>
      <c r="L19" s="26"/>
      <c r="M19" s="26"/>
      <c r="N19" s="27"/>
      <c r="O19" s="27"/>
      <c r="P19" s="26"/>
      <c r="Q19" s="18"/>
      <c r="R19" s="29"/>
      <c r="S19" s="12"/>
      <c r="T19" s="64"/>
      <c r="U19" s="19"/>
    </row>
    <row r="20" spans="1:21" ht="17.25" customHeight="1">
      <c r="A20" s="35"/>
      <c r="B20" s="373"/>
      <c r="C20" s="30" t="s">
        <v>460</v>
      </c>
      <c r="D20" s="26"/>
      <c r="E20" s="31"/>
      <c r="F20" s="31"/>
      <c r="G20" s="31"/>
      <c r="H20" s="31"/>
      <c r="I20" s="18"/>
      <c r="J20" s="31"/>
      <c r="K20" s="31"/>
      <c r="L20" s="31"/>
      <c r="M20" s="31"/>
      <c r="N20" s="20"/>
      <c r="O20" s="20"/>
      <c r="P20" s="31"/>
      <c r="Q20" s="36"/>
      <c r="R20" s="37"/>
      <c r="S20" s="11"/>
      <c r="T20" s="64"/>
      <c r="U20" s="346" t="s">
        <v>452</v>
      </c>
    </row>
    <row r="21" spans="1:21" ht="17.25" customHeight="1">
      <c r="A21" s="35"/>
      <c r="B21" s="385" t="s">
        <v>438</v>
      </c>
      <c r="C21" s="96" t="s">
        <v>458</v>
      </c>
      <c r="D21" s="21"/>
      <c r="E21" s="21"/>
      <c r="F21" s="21"/>
      <c r="G21" s="21"/>
      <c r="H21" s="21"/>
      <c r="I21" s="18"/>
      <c r="J21" s="21"/>
      <c r="K21" s="21"/>
      <c r="L21" s="21"/>
      <c r="M21" s="21"/>
      <c r="N21" s="22"/>
      <c r="O21" s="22"/>
      <c r="P21" s="21"/>
      <c r="Q21" s="18"/>
      <c r="R21" s="32"/>
      <c r="S21" s="11"/>
      <c r="T21" s="64"/>
      <c r="U21" s="345"/>
    </row>
    <row r="22" spans="1:21" ht="17.25" customHeight="1">
      <c r="A22" s="35"/>
      <c r="B22" s="386"/>
      <c r="C22" s="25" t="s">
        <v>459</v>
      </c>
      <c r="D22" s="26"/>
      <c r="E22" s="26"/>
      <c r="F22" s="26"/>
      <c r="G22" s="26"/>
      <c r="H22" s="26"/>
      <c r="I22" s="18"/>
      <c r="J22" s="26"/>
      <c r="K22" s="26"/>
      <c r="L22" s="26"/>
      <c r="M22" s="26"/>
      <c r="N22" s="27"/>
      <c r="O22" s="27"/>
      <c r="P22" s="26"/>
      <c r="Q22" s="18"/>
      <c r="R22" s="32"/>
      <c r="S22" s="11"/>
      <c r="T22" s="64"/>
      <c r="U22" s="345"/>
    </row>
    <row r="23" spans="1:21" ht="17.25" customHeight="1">
      <c r="A23" s="35"/>
      <c r="B23" s="386"/>
      <c r="C23" s="30" t="s">
        <v>460</v>
      </c>
      <c r="D23" s="26"/>
      <c r="E23" s="26"/>
      <c r="F23" s="26"/>
      <c r="G23" s="26"/>
      <c r="H23" s="26"/>
      <c r="I23" s="18"/>
      <c r="J23" s="31"/>
      <c r="K23" s="31"/>
      <c r="L23" s="31"/>
      <c r="M23" s="31"/>
      <c r="N23" s="20"/>
      <c r="O23" s="20"/>
      <c r="P23" s="26"/>
      <c r="Q23" s="36"/>
      <c r="R23" s="37"/>
      <c r="S23" s="11"/>
      <c r="T23" s="64"/>
      <c r="U23" s="19"/>
    </row>
    <row r="24" spans="1:21" ht="17.25" customHeight="1">
      <c r="A24" s="35"/>
      <c r="B24" s="385" t="s">
        <v>461</v>
      </c>
      <c r="C24" s="96" t="s">
        <v>458</v>
      </c>
      <c r="D24" s="21"/>
      <c r="E24" s="21"/>
      <c r="F24" s="21"/>
      <c r="G24" s="21"/>
      <c r="H24" s="21"/>
      <c r="I24" s="18"/>
      <c r="J24" s="21"/>
      <c r="K24" s="21"/>
      <c r="L24" s="21"/>
      <c r="M24" s="21"/>
      <c r="N24" s="22"/>
      <c r="O24" s="22"/>
      <c r="P24" s="21"/>
      <c r="Q24" s="18"/>
      <c r="R24" s="32"/>
      <c r="S24" s="11"/>
      <c r="T24" s="64"/>
      <c r="U24" s="11"/>
    </row>
    <row r="25" spans="1:21" ht="17.25" customHeight="1">
      <c r="A25" s="35"/>
      <c r="B25" s="386"/>
      <c r="C25" s="25" t="s">
        <v>459</v>
      </c>
      <c r="D25" s="26"/>
      <c r="E25" s="26"/>
      <c r="F25" s="26"/>
      <c r="G25" s="26"/>
      <c r="H25" s="26"/>
      <c r="I25" s="18"/>
      <c r="J25" s="26"/>
      <c r="K25" s="26"/>
      <c r="L25" s="26"/>
      <c r="M25" s="26"/>
      <c r="N25" s="27"/>
      <c r="O25" s="27"/>
      <c r="P25" s="26"/>
      <c r="Q25" s="18"/>
      <c r="R25" s="32"/>
      <c r="S25" s="11"/>
      <c r="T25" s="64"/>
      <c r="U25" s="345" t="s">
        <v>453</v>
      </c>
    </row>
    <row r="26" spans="1:21" ht="17.25" customHeight="1">
      <c r="A26" s="35"/>
      <c r="B26" s="386"/>
      <c r="C26" s="30" t="s">
        <v>460</v>
      </c>
      <c r="D26" s="26"/>
      <c r="E26" s="26"/>
      <c r="F26" s="26"/>
      <c r="G26" s="26"/>
      <c r="H26" s="26"/>
      <c r="I26" s="18"/>
      <c r="J26" s="31"/>
      <c r="K26" s="31"/>
      <c r="L26" s="31"/>
      <c r="M26" s="31"/>
      <c r="N26" s="20"/>
      <c r="O26" s="20"/>
      <c r="P26" s="26"/>
      <c r="Q26" s="36"/>
      <c r="R26" s="37"/>
      <c r="S26" s="11"/>
      <c r="T26" s="64"/>
      <c r="U26" s="345"/>
    </row>
    <row r="27" spans="1:21" ht="17.25" customHeight="1">
      <c r="A27" s="35"/>
      <c r="B27" s="385" t="s">
        <v>203</v>
      </c>
      <c r="C27" s="96" t="s">
        <v>458</v>
      </c>
      <c r="D27" s="21"/>
      <c r="E27" s="347"/>
      <c r="F27" s="347"/>
      <c r="G27" s="347"/>
      <c r="H27" s="21"/>
      <c r="I27" s="18"/>
      <c r="J27" s="21"/>
      <c r="K27" s="26"/>
      <c r="L27" s="21"/>
      <c r="M27" s="21"/>
      <c r="N27" s="22"/>
      <c r="O27" s="22"/>
      <c r="P27" s="21"/>
      <c r="Q27" s="18"/>
      <c r="R27" s="32"/>
      <c r="S27" s="11"/>
      <c r="T27" s="64"/>
      <c r="U27" s="19"/>
    </row>
    <row r="28" spans="1:21" ht="17.25" customHeight="1">
      <c r="A28" s="35"/>
      <c r="B28" s="386"/>
      <c r="C28" s="25" t="s">
        <v>459</v>
      </c>
      <c r="D28" s="26"/>
      <c r="E28" s="348"/>
      <c r="F28" s="348"/>
      <c r="G28" s="348"/>
      <c r="H28" s="26"/>
      <c r="I28" s="18"/>
      <c r="J28" s="26"/>
      <c r="K28" s="26"/>
      <c r="L28" s="26"/>
      <c r="M28" s="26"/>
      <c r="N28" s="27"/>
      <c r="O28" s="27"/>
      <c r="P28" s="26"/>
      <c r="Q28" s="18"/>
      <c r="R28" s="32"/>
      <c r="S28" s="11"/>
      <c r="T28" s="64"/>
      <c r="U28" s="345" t="s">
        <v>454</v>
      </c>
    </row>
    <row r="29" spans="1:21" ht="17.25" customHeight="1">
      <c r="A29" s="35"/>
      <c r="B29" s="386"/>
      <c r="C29" s="30" t="s">
        <v>460</v>
      </c>
      <c r="D29" s="26"/>
      <c r="E29" s="349"/>
      <c r="F29" s="349"/>
      <c r="G29" s="349"/>
      <c r="H29" s="31"/>
      <c r="I29" s="18"/>
      <c r="J29" s="31"/>
      <c r="K29" s="31"/>
      <c r="L29" s="31"/>
      <c r="M29" s="31"/>
      <c r="N29" s="20"/>
      <c r="O29" s="20"/>
      <c r="P29" s="26"/>
      <c r="Q29" s="18"/>
      <c r="R29" s="32"/>
      <c r="S29" s="11"/>
      <c r="T29" s="64"/>
      <c r="U29" s="392"/>
    </row>
    <row r="30" spans="1:21" ht="17.25" customHeight="1">
      <c r="A30" s="35"/>
      <c r="B30" s="385" t="s">
        <v>125</v>
      </c>
      <c r="C30" s="96" t="s">
        <v>458</v>
      </c>
      <c r="D30" s="21"/>
      <c r="E30" s="21"/>
      <c r="F30" s="21"/>
      <c r="G30" s="21"/>
      <c r="H30" s="21"/>
      <c r="I30" s="18"/>
      <c r="J30" s="26"/>
      <c r="K30" s="26"/>
      <c r="L30" s="26"/>
      <c r="M30" s="26"/>
      <c r="N30" s="40"/>
      <c r="O30" s="41"/>
      <c r="P30" s="22"/>
      <c r="Q30" s="23"/>
      <c r="R30" s="24"/>
      <c r="S30" s="11"/>
      <c r="T30" s="64"/>
      <c r="U30" s="19"/>
    </row>
    <row r="31" spans="1:21" ht="17.25" customHeight="1">
      <c r="A31" s="35"/>
      <c r="B31" s="386"/>
      <c r="C31" s="25" t="s">
        <v>459</v>
      </c>
      <c r="D31" s="26"/>
      <c r="E31" s="26"/>
      <c r="F31" s="26"/>
      <c r="G31" s="26"/>
      <c r="H31" s="26"/>
      <c r="I31" s="18"/>
      <c r="J31" s="26"/>
      <c r="K31" s="26"/>
      <c r="L31" s="26"/>
      <c r="M31" s="26"/>
      <c r="N31" s="42"/>
      <c r="O31" s="43"/>
      <c r="P31" s="27"/>
      <c r="Q31" s="28"/>
      <c r="R31" s="29"/>
      <c r="S31" s="11"/>
      <c r="T31" s="64"/>
      <c r="U31" s="285"/>
    </row>
    <row r="32" spans="1:21" ht="17.25" customHeight="1" thickBot="1">
      <c r="A32" s="38"/>
      <c r="B32" s="391"/>
      <c r="C32" s="30" t="s">
        <v>460</v>
      </c>
      <c r="D32" s="26"/>
      <c r="E32" s="26"/>
      <c r="F32" s="26"/>
      <c r="G32" s="26"/>
      <c r="H32" s="26"/>
      <c r="I32" s="18"/>
      <c r="J32" s="26"/>
      <c r="K32" s="26"/>
      <c r="L32" s="26"/>
      <c r="M32" s="26"/>
      <c r="N32" s="26"/>
      <c r="O32" s="18"/>
      <c r="P32" s="26"/>
      <c r="Q32" s="18"/>
      <c r="R32" s="48"/>
      <c r="S32" s="11"/>
      <c r="T32" s="64"/>
      <c r="U32" s="345" t="s">
        <v>455</v>
      </c>
    </row>
    <row r="33" spans="1:21" ht="17.25" customHeight="1">
      <c r="A33" s="393" t="s">
        <v>159</v>
      </c>
      <c r="B33" s="394"/>
      <c r="C33" s="13"/>
      <c r="D33" s="390" t="s">
        <v>155</v>
      </c>
      <c r="E33" s="390" t="s">
        <v>39</v>
      </c>
      <c r="F33" s="390" t="s">
        <v>54</v>
      </c>
      <c r="G33" s="352" t="s">
        <v>35</v>
      </c>
      <c r="H33" s="397" t="s">
        <v>25</v>
      </c>
      <c r="I33" s="12"/>
      <c r="J33" s="339" t="s">
        <v>17</v>
      </c>
      <c r="K33" s="340"/>
      <c r="L33" s="341"/>
      <c r="M33" s="357" t="s">
        <v>52</v>
      </c>
      <c r="N33" s="350" t="s">
        <v>156</v>
      </c>
      <c r="O33" s="98"/>
      <c r="P33" s="352" t="s">
        <v>18</v>
      </c>
      <c r="Q33" s="352" t="s">
        <v>19</v>
      </c>
      <c r="R33" s="353" t="s">
        <v>158</v>
      </c>
      <c r="S33" s="63"/>
      <c r="T33" s="64"/>
      <c r="U33" s="392"/>
    </row>
    <row r="34" spans="1:21" ht="17.25" customHeight="1">
      <c r="A34" s="376"/>
      <c r="B34" s="395"/>
      <c r="C34" s="20"/>
      <c r="D34" s="344"/>
      <c r="E34" s="344"/>
      <c r="F34" s="344"/>
      <c r="G34" s="351"/>
      <c r="H34" s="361"/>
      <c r="I34" s="18"/>
      <c r="J34" s="19"/>
      <c r="K34" s="19"/>
      <c r="L34" s="17" t="s">
        <v>25</v>
      </c>
      <c r="M34" s="389"/>
      <c r="N34" s="351"/>
      <c r="O34" s="104" t="s">
        <v>157</v>
      </c>
      <c r="P34" s="351"/>
      <c r="Q34" s="351"/>
      <c r="R34" s="356"/>
      <c r="S34" s="63"/>
      <c r="T34" s="64"/>
      <c r="U34" s="19"/>
    </row>
    <row r="35" spans="1:21" ht="17.25" customHeight="1">
      <c r="A35" s="376"/>
      <c r="B35" s="395"/>
      <c r="C35" s="96" t="s">
        <v>458</v>
      </c>
      <c r="D35" s="66"/>
      <c r="E35" s="66"/>
      <c r="F35" s="21"/>
      <c r="G35" s="21"/>
      <c r="H35" s="21"/>
      <c r="I35" s="18"/>
      <c r="J35" s="21"/>
      <c r="K35" s="21"/>
      <c r="L35" s="22"/>
      <c r="M35" s="22"/>
      <c r="N35" s="40"/>
      <c r="O35" s="41"/>
      <c r="P35" s="22"/>
      <c r="Q35" s="23"/>
      <c r="R35" s="24"/>
      <c r="S35" s="12"/>
      <c r="T35" s="64"/>
      <c r="U35" s="345" t="s">
        <v>456</v>
      </c>
    </row>
    <row r="36" spans="1:21" ht="17.25" customHeight="1">
      <c r="A36" s="376"/>
      <c r="B36" s="395"/>
      <c r="C36" s="25" t="s">
        <v>459</v>
      </c>
      <c r="D36" s="67"/>
      <c r="E36" s="67"/>
      <c r="F36" s="26"/>
      <c r="G36" s="26"/>
      <c r="H36" s="26"/>
      <c r="I36" s="18"/>
      <c r="J36" s="26"/>
      <c r="K36" s="26"/>
      <c r="L36" s="27"/>
      <c r="M36" s="27"/>
      <c r="N36" s="42"/>
      <c r="O36" s="43"/>
      <c r="P36" s="27"/>
      <c r="Q36" s="28"/>
      <c r="R36" s="29"/>
      <c r="S36" s="12"/>
      <c r="T36" s="64"/>
      <c r="U36" s="392"/>
    </row>
    <row r="37" spans="1:21" ht="17.25" customHeight="1">
      <c r="A37" s="378"/>
      <c r="B37" s="396"/>
      <c r="C37" s="30" t="s">
        <v>460</v>
      </c>
      <c r="D37" s="68"/>
      <c r="E37" s="68"/>
      <c r="F37" s="31"/>
      <c r="G37" s="31"/>
      <c r="H37" s="31"/>
      <c r="I37" s="18"/>
      <c r="J37" s="31"/>
      <c r="K37" s="31"/>
      <c r="L37" s="31"/>
      <c r="M37" s="31"/>
      <c r="N37" s="26"/>
      <c r="O37" s="36"/>
      <c r="P37" s="31"/>
      <c r="Q37" s="18"/>
      <c r="R37" s="32"/>
      <c r="S37" s="11"/>
      <c r="T37" s="64"/>
      <c r="U37" s="19"/>
    </row>
    <row r="38" spans="1:21" ht="17.25" customHeight="1">
      <c r="A38" s="33"/>
      <c r="B38" s="371" t="s">
        <v>160</v>
      </c>
      <c r="C38" s="96" t="s">
        <v>458</v>
      </c>
      <c r="D38" s="21"/>
      <c r="E38" s="21"/>
      <c r="F38" s="21"/>
      <c r="G38" s="21"/>
      <c r="H38" s="21"/>
      <c r="I38" s="18"/>
      <c r="J38" s="21"/>
      <c r="K38" s="21"/>
      <c r="L38" s="21"/>
      <c r="M38" s="21"/>
      <c r="N38" s="22"/>
      <c r="O38" s="22"/>
      <c r="P38" s="21"/>
      <c r="Q38" s="34"/>
      <c r="R38" s="54"/>
      <c r="S38" s="12"/>
      <c r="T38" s="64"/>
      <c r="U38" s="346" t="s">
        <v>457</v>
      </c>
    </row>
    <row r="39" spans="1:21" ht="17.25" customHeight="1">
      <c r="A39" s="35"/>
      <c r="B39" s="372"/>
      <c r="C39" s="25" t="s">
        <v>459</v>
      </c>
      <c r="D39" s="26"/>
      <c r="E39" s="26"/>
      <c r="F39" s="26"/>
      <c r="G39" s="26"/>
      <c r="H39" s="26"/>
      <c r="I39" s="18"/>
      <c r="J39" s="26"/>
      <c r="K39" s="26"/>
      <c r="L39" s="26"/>
      <c r="M39" s="18"/>
      <c r="N39" s="27"/>
      <c r="O39" s="27"/>
      <c r="P39" s="26"/>
      <c r="Q39" s="18"/>
      <c r="R39" s="32"/>
      <c r="S39" s="12"/>
      <c r="T39" s="64"/>
      <c r="U39" s="392"/>
    </row>
    <row r="40" spans="1:21" ht="17.25" customHeight="1">
      <c r="A40" s="35"/>
      <c r="B40" s="373"/>
      <c r="C40" s="30" t="s">
        <v>460</v>
      </c>
      <c r="D40" s="26"/>
      <c r="E40" s="31"/>
      <c r="F40" s="31"/>
      <c r="G40" s="31"/>
      <c r="H40" s="31"/>
      <c r="I40" s="18"/>
      <c r="J40" s="31"/>
      <c r="K40" s="31"/>
      <c r="L40" s="31"/>
      <c r="M40" s="31"/>
      <c r="N40" s="20"/>
      <c r="O40" s="20"/>
      <c r="P40" s="26"/>
      <c r="Q40" s="18"/>
      <c r="R40" s="32"/>
      <c r="S40" s="11"/>
      <c r="T40" s="64"/>
      <c r="U40" s="19"/>
    </row>
    <row r="41" spans="1:21" ht="17.25" customHeight="1">
      <c r="A41" s="35"/>
      <c r="B41" s="371" t="s">
        <v>161</v>
      </c>
      <c r="C41" s="96" t="s">
        <v>458</v>
      </c>
      <c r="D41" s="21"/>
      <c r="E41" s="21"/>
      <c r="F41" s="21"/>
      <c r="G41" s="21"/>
      <c r="H41" s="21"/>
      <c r="I41" s="18"/>
      <c r="J41" s="21"/>
      <c r="K41" s="21"/>
      <c r="L41" s="21"/>
      <c r="M41" s="21"/>
      <c r="N41" s="22"/>
      <c r="O41" s="22"/>
      <c r="P41" s="21"/>
      <c r="Q41" s="34"/>
      <c r="R41" s="54"/>
      <c r="S41" s="12"/>
      <c r="T41" s="64"/>
      <c r="U41" s="346"/>
    </row>
    <row r="42" spans="1:21" ht="17.25" customHeight="1">
      <c r="A42" s="35"/>
      <c r="B42" s="372"/>
      <c r="C42" s="25" t="s">
        <v>459</v>
      </c>
      <c r="D42" s="26"/>
      <c r="E42" s="26"/>
      <c r="F42" s="26"/>
      <c r="G42" s="26"/>
      <c r="H42" s="26"/>
      <c r="I42" s="18"/>
      <c r="J42" s="26"/>
      <c r="K42" s="26"/>
      <c r="L42" s="26"/>
      <c r="M42" s="18"/>
      <c r="N42" s="27"/>
      <c r="O42" s="27"/>
      <c r="P42" s="26"/>
      <c r="Q42" s="18"/>
      <c r="R42" s="32"/>
      <c r="S42" s="12"/>
      <c r="T42" s="64"/>
      <c r="U42" s="345"/>
    </row>
    <row r="43" spans="1:21" ht="17.25" customHeight="1">
      <c r="A43" s="35"/>
      <c r="B43" s="373"/>
      <c r="C43" s="30" t="s">
        <v>460</v>
      </c>
      <c r="D43" s="26"/>
      <c r="E43" s="31"/>
      <c r="F43" s="31"/>
      <c r="G43" s="31"/>
      <c r="H43" s="31"/>
      <c r="I43" s="18"/>
      <c r="J43" s="31"/>
      <c r="K43" s="31"/>
      <c r="L43" s="31"/>
      <c r="M43" s="31"/>
      <c r="N43" s="20"/>
      <c r="O43" s="20"/>
      <c r="P43" s="26"/>
      <c r="Q43" s="18"/>
      <c r="R43" s="32"/>
      <c r="S43" s="11"/>
      <c r="T43" s="64"/>
      <c r="U43" s="11"/>
    </row>
    <row r="44" spans="1:21" ht="17.25" customHeight="1">
      <c r="A44" s="35"/>
      <c r="B44" s="371" t="s">
        <v>177</v>
      </c>
      <c r="C44" s="96" t="s">
        <v>458</v>
      </c>
      <c r="D44" s="21"/>
      <c r="E44" s="21"/>
      <c r="F44" s="21"/>
      <c r="G44" s="21"/>
      <c r="H44" s="21"/>
      <c r="I44" s="18"/>
      <c r="J44" s="21"/>
      <c r="K44" s="21"/>
      <c r="L44" s="21"/>
      <c r="M44" s="21"/>
      <c r="N44" s="22"/>
      <c r="O44" s="22"/>
      <c r="P44" s="21"/>
      <c r="Q44" s="34"/>
      <c r="R44" s="24"/>
      <c r="S44" s="12"/>
      <c r="T44" s="64"/>
      <c r="U44" s="345"/>
    </row>
    <row r="45" spans="1:21" ht="17.25" customHeight="1">
      <c r="A45" s="35"/>
      <c r="B45" s="372"/>
      <c r="C45" s="25" t="s">
        <v>459</v>
      </c>
      <c r="D45" s="26"/>
      <c r="E45" s="26"/>
      <c r="F45" s="26"/>
      <c r="G45" s="26"/>
      <c r="H45" s="26"/>
      <c r="I45" s="18"/>
      <c r="J45" s="26"/>
      <c r="K45" s="26"/>
      <c r="L45" s="26"/>
      <c r="M45" s="26"/>
      <c r="N45" s="27"/>
      <c r="O45" s="27"/>
      <c r="P45" s="26"/>
      <c r="Q45" s="18"/>
      <c r="R45" s="29"/>
      <c r="S45" s="12"/>
      <c r="T45" s="64"/>
      <c r="U45" s="345"/>
    </row>
    <row r="46" spans="1:21" ht="17.25" customHeight="1">
      <c r="A46" s="35"/>
      <c r="B46" s="373"/>
      <c r="C46" s="30" t="s">
        <v>460</v>
      </c>
      <c r="D46" s="26"/>
      <c r="E46" s="31"/>
      <c r="F46" s="31"/>
      <c r="G46" s="31"/>
      <c r="H46" s="31"/>
      <c r="I46" s="18"/>
      <c r="J46" s="31"/>
      <c r="K46" s="31"/>
      <c r="L46" s="31"/>
      <c r="M46" s="31"/>
      <c r="N46" s="20"/>
      <c r="O46" s="20"/>
      <c r="P46" s="31"/>
      <c r="Q46" s="36"/>
      <c r="R46" s="37"/>
      <c r="S46" s="11"/>
      <c r="T46" s="64"/>
      <c r="U46" s="11"/>
    </row>
    <row r="47" spans="1:21" ht="17.25" customHeight="1">
      <c r="A47" s="35"/>
      <c r="B47" s="385" t="s">
        <v>162</v>
      </c>
      <c r="C47" s="96" t="s">
        <v>458</v>
      </c>
      <c r="D47" s="21"/>
      <c r="E47" s="21"/>
      <c r="F47" s="21"/>
      <c r="G47" s="21"/>
      <c r="H47" s="21"/>
      <c r="I47" s="18"/>
      <c r="J47" s="21"/>
      <c r="K47" s="21"/>
      <c r="L47" s="21"/>
      <c r="M47" s="21"/>
      <c r="N47" s="22"/>
      <c r="O47" s="22"/>
      <c r="P47" s="21"/>
      <c r="Q47" s="18"/>
      <c r="R47" s="32"/>
      <c r="S47" s="11"/>
      <c r="T47" s="64"/>
    </row>
    <row r="48" spans="1:21" ht="17.25" customHeight="1">
      <c r="A48" s="35"/>
      <c r="B48" s="386"/>
      <c r="C48" s="25" t="s">
        <v>459</v>
      </c>
      <c r="D48" s="26"/>
      <c r="E48" s="26"/>
      <c r="F48" s="26"/>
      <c r="G48" s="26"/>
      <c r="H48" s="26"/>
      <c r="I48" s="18"/>
      <c r="J48" s="26"/>
      <c r="K48" s="26"/>
      <c r="L48" s="26"/>
      <c r="M48" s="26"/>
      <c r="N48" s="27"/>
      <c r="O48" s="27"/>
      <c r="P48" s="26"/>
      <c r="Q48" s="18"/>
      <c r="R48" s="32"/>
      <c r="S48" s="11"/>
      <c r="T48" s="64"/>
    </row>
    <row r="49" spans="1:21" ht="17.25" customHeight="1">
      <c r="A49" s="35"/>
      <c r="B49" s="386"/>
      <c r="C49" s="30" t="s">
        <v>460</v>
      </c>
      <c r="D49" s="26"/>
      <c r="E49" s="26"/>
      <c r="F49" s="26"/>
      <c r="G49" s="26"/>
      <c r="H49" s="26"/>
      <c r="I49" s="18"/>
      <c r="J49" s="31"/>
      <c r="K49" s="31"/>
      <c r="L49" s="31"/>
      <c r="M49" s="31"/>
      <c r="N49" s="20"/>
      <c r="O49" s="20"/>
      <c r="P49" s="26"/>
      <c r="Q49" s="18"/>
      <c r="R49" s="32"/>
      <c r="S49" s="11"/>
      <c r="T49" s="64"/>
    </row>
    <row r="50" spans="1:21" ht="17.25" customHeight="1">
      <c r="A50" s="35"/>
      <c r="B50" s="385" t="s">
        <v>163</v>
      </c>
      <c r="C50" s="96" t="s">
        <v>458</v>
      </c>
      <c r="D50" s="21"/>
      <c r="E50" s="21"/>
      <c r="F50" s="21"/>
      <c r="G50" s="21"/>
      <c r="H50" s="21"/>
      <c r="I50" s="18"/>
      <c r="J50" s="26"/>
      <c r="K50" s="26"/>
      <c r="L50" s="26"/>
      <c r="M50" s="26"/>
      <c r="N50" s="40"/>
      <c r="O50" s="41"/>
      <c r="P50" s="22"/>
      <c r="Q50" s="23"/>
      <c r="R50" s="24"/>
      <c r="S50" s="12"/>
      <c r="T50" s="64"/>
    </row>
    <row r="51" spans="1:21" ht="17.25" customHeight="1">
      <c r="A51" s="35"/>
      <c r="B51" s="386"/>
      <c r="C51" s="25" t="s">
        <v>459</v>
      </c>
      <c r="D51" s="26"/>
      <c r="E51" s="26"/>
      <c r="F51" s="26"/>
      <c r="G51" s="26"/>
      <c r="H51" s="26"/>
      <c r="I51" s="18"/>
      <c r="J51" s="26"/>
      <c r="K51" s="26"/>
      <c r="L51" s="26"/>
      <c r="M51" s="26"/>
      <c r="N51" s="42"/>
      <c r="O51" s="43"/>
      <c r="P51" s="27"/>
      <c r="Q51" s="28"/>
      <c r="R51" s="29"/>
      <c r="S51" s="12"/>
      <c r="T51" s="64"/>
      <c r="U51" s="93"/>
    </row>
    <row r="52" spans="1:21" ht="17.25" customHeight="1" thickBot="1">
      <c r="A52" s="38"/>
      <c r="B52" s="391"/>
      <c r="C52" s="46" t="s">
        <v>460</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2" t="s">
        <v>22</v>
      </c>
      <c r="B54" s="364"/>
      <c r="C54" s="96" t="s">
        <v>458</v>
      </c>
      <c r="D54" s="383"/>
      <c r="E54" s="288"/>
      <c r="F54" s="383"/>
      <c r="G54" s="387"/>
      <c r="H54" s="50"/>
      <c r="I54" s="18"/>
      <c r="J54" s="49"/>
      <c r="K54" s="49"/>
      <c r="L54" s="13"/>
      <c r="M54" s="13"/>
      <c r="N54" s="56"/>
      <c r="O54" s="57"/>
      <c r="P54" s="13"/>
      <c r="Q54" s="51"/>
      <c r="R54" s="52"/>
      <c r="S54" s="55"/>
      <c r="T54" s="64"/>
    </row>
    <row r="55" spans="1:21" ht="17.25" customHeight="1" thickBot="1">
      <c r="A55" s="381"/>
      <c r="B55" s="382"/>
      <c r="C55" s="46" t="s">
        <v>459</v>
      </c>
      <c r="D55" s="384"/>
      <c r="E55" s="289"/>
      <c r="F55" s="384"/>
      <c r="G55" s="388"/>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2" t="s">
        <v>164</v>
      </c>
      <c r="B57" s="364"/>
      <c r="C57" s="100" t="s">
        <v>458</v>
      </c>
      <c r="D57" s="383"/>
      <c r="E57" s="383"/>
      <c r="F57" s="383"/>
      <c r="G57" s="387"/>
      <c r="H57" s="50"/>
      <c r="I57" s="18"/>
      <c r="J57" s="49"/>
      <c r="K57" s="49"/>
      <c r="L57" s="13"/>
      <c r="M57" s="13"/>
      <c r="N57" s="56"/>
      <c r="O57" s="57"/>
      <c r="P57" s="13"/>
      <c r="Q57" s="51"/>
      <c r="R57" s="52"/>
      <c r="S57" s="12"/>
      <c r="T57" s="64"/>
    </row>
    <row r="58" spans="1:21" ht="17.25" customHeight="1" thickBot="1">
      <c r="A58" s="381"/>
      <c r="B58" s="382"/>
      <c r="C58" s="46" t="s">
        <v>459</v>
      </c>
      <c r="D58" s="384"/>
      <c r="E58" s="384"/>
      <c r="F58" s="384"/>
      <c r="G58" s="388"/>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A54:B55"/>
    <mergeCell ref="B44:B46"/>
    <mergeCell ref="B50:B52"/>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U44:U45"/>
    <mergeCell ref="U17:U18"/>
    <mergeCell ref="U20:U22"/>
    <mergeCell ref="U25:U26"/>
    <mergeCell ref="Q15:Q17"/>
    <mergeCell ref="N33:N34"/>
    <mergeCell ref="P33:P34"/>
    <mergeCell ref="Q7:Q8"/>
    <mergeCell ref="R6:R8"/>
    <mergeCell ref="O15:O17"/>
    <mergeCell ref="N15:N17"/>
    <mergeCell ref="R33:R34"/>
    <mergeCell ref="P15:P17"/>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2" t="s">
        <v>50</v>
      </c>
      <c r="C6" s="363"/>
      <c r="D6" s="364"/>
      <c r="E6" s="339" t="s">
        <v>51</v>
      </c>
      <c r="F6" s="340"/>
      <c r="G6" s="340"/>
      <c r="H6" s="340"/>
      <c r="I6" s="341"/>
      <c r="J6" s="12"/>
      <c r="K6" s="339" t="s">
        <v>17</v>
      </c>
      <c r="L6" s="340"/>
      <c r="M6" s="341"/>
      <c r="N6" s="357" t="s">
        <v>52</v>
      </c>
      <c r="O6" s="14"/>
      <c r="P6" s="15"/>
      <c r="Q6" s="16"/>
      <c r="R6" s="16"/>
      <c r="S6" s="353" t="s">
        <v>158</v>
      </c>
      <c r="T6" s="63"/>
      <c r="U6" s="64"/>
      <c r="V6" s="65"/>
    </row>
    <row r="7" spans="2:22" ht="14.25" customHeight="1">
      <c r="B7" s="365"/>
      <c r="C7" s="366"/>
      <c r="D7" s="367"/>
      <c r="E7" s="342" t="s">
        <v>155</v>
      </c>
      <c r="F7" s="342" t="s">
        <v>39</v>
      </c>
      <c r="G7" s="342" t="s">
        <v>54</v>
      </c>
      <c r="H7" s="347"/>
      <c r="I7" s="342" t="s">
        <v>25</v>
      </c>
      <c r="J7" s="12"/>
      <c r="K7" s="342"/>
      <c r="L7" s="342"/>
      <c r="M7" s="342" t="s">
        <v>25</v>
      </c>
      <c r="N7" s="358"/>
      <c r="O7" s="360" t="s">
        <v>156</v>
      </c>
      <c r="P7" s="95"/>
      <c r="Q7" s="351" t="s">
        <v>18</v>
      </c>
      <c r="R7" s="351" t="s">
        <v>19</v>
      </c>
      <c r="S7" s="354"/>
      <c r="T7" s="63"/>
      <c r="U7" s="64"/>
      <c r="V7" s="103"/>
    </row>
    <row r="8" spans="2:22" ht="14.25" customHeight="1">
      <c r="B8" s="368"/>
      <c r="C8" s="369"/>
      <c r="D8" s="370"/>
      <c r="E8" s="343"/>
      <c r="F8" s="343"/>
      <c r="G8" s="343"/>
      <c r="H8" s="348"/>
      <c r="I8" s="343"/>
      <c r="J8" s="18"/>
      <c r="K8" s="343"/>
      <c r="L8" s="343"/>
      <c r="M8" s="343"/>
      <c r="N8" s="359"/>
      <c r="O8" s="351"/>
      <c r="P8" s="104" t="s">
        <v>157</v>
      </c>
      <c r="Q8" s="351"/>
      <c r="R8" s="351"/>
      <c r="S8" s="355"/>
      <c r="T8" s="63"/>
      <c r="U8" s="64"/>
      <c r="V8" s="11"/>
    </row>
    <row r="9" spans="2:22" ht="14.25" customHeight="1">
      <c r="B9" s="374" t="s">
        <v>167</v>
      </c>
      <c r="C9" s="375"/>
      <c r="D9" s="96" t="s">
        <v>458</v>
      </c>
      <c r="E9" s="66"/>
      <c r="F9" s="66"/>
      <c r="G9" s="21"/>
      <c r="H9" s="348"/>
      <c r="I9" s="21"/>
      <c r="J9" s="18"/>
      <c r="K9" s="21"/>
      <c r="L9" s="21"/>
      <c r="M9" s="22"/>
      <c r="N9" s="22"/>
      <c r="O9" s="40"/>
      <c r="P9" s="41"/>
      <c r="Q9" s="22"/>
      <c r="R9" s="23"/>
      <c r="S9" s="24"/>
      <c r="T9" s="12"/>
      <c r="U9" s="64"/>
    </row>
    <row r="10" spans="2:22" ht="14.25" customHeight="1">
      <c r="B10" s="376"/>
      <c r="C10" s="377"/>
      <c r="D10" s="25" t="s">
        <v>459</v>
      </c>
      <c r="E10" s="67"/>
      <c r="F10" s="67"/>
      <c r="G10" s="26"/>
      <c r="H10" s="348"/>
      <c r="I10" s="26"/>
      <c r="J10" s="18"/>
      <c r="K10" s="26"/>
      <c r="L10" s="26"/>
      <c r="M10" s="27"/>
      <c r="N10" s="27"/>
      <c r="O10" s="42"/>
      <c r="P10" s="43"/>
      <c r="Q10" s="27"/>
      <c r="R10" s="28"/>
      <c r="S10" s="29"/>
      <c r="T10" s="12"/>
      <c r="U10" s="64"/>
      <c r="V10" s="93"/>
    </row>
    <row r="11" spans="2:22" ht="14.25" customHeight="1">
      <c r="B11" s="378"/>
      <c r="C11" s="379"/>
      <c r="D11" s="30" t="s">
        <v>460</v>
      </c>
      <c r="E11" s="68"/>
      <c r="F11" s="68"/>
      <c r="G11" s="31"/>
      <c r="H11" s="349"/>
      <c r="I11" s="31"/>
      <c r="J11" s="18"/>
      <c r="K11" s="31"/>
      <c r="L11" s="31"/>
      <c r="M11" s="31"/>
      <c r="N11" s="31"/>
      <c r="O11" s="26"/>
      <c r="P11" s="36"/>
      <c r="Q11" s="31"/>
      <c r="R11" s="18"/>
      <c r="S11" s="32"/>
      <c r="T11" s="11"/>
      <c r="U11" s="64"/>
      <c r="V11" s="93"/>
    </row>
    <row r="12" spans="2:22" ht="14.25" customHeight="1">
      <c r="B12" s="33"/>
      <c r="C12" s="371" t="s">
        <v>171</v>
      </c>
      <c r="D12" s="96" t="s">
        <v>458</v>
      </c>
      <c r="E12" s="21"/>
      <c r="F12" s="21"/>
      <c r="G12" s="21"/>
      <c r="H12" s="380"/>
      <c r="I12" s="21"/>
      <c r="J12" s="18"/>
      <c r="K12" s="21"/>
      <c r="L12" s="21"/>
      <c r="M12" s="21"/>
      <c r="N12" s="21"/>
      <c r="O12" s="21"/>
      <c r="P12" s="44"/>
      <c r="Q12" s="21"/>
      <c r="R12" s="34"/>
      <c r="S12" s="24"/>
      <c r="T12" s="12"/>
      <c r="U12" s="64"/>
      <c r="V12" s="11"/>
    </row>
    <row r="13" spans="2:22" ht="14.25" customHeight="1">
      <c r="B13" s="35"/>
      <c r="C13" s="372"/>
      <c r="D13" s="25" t="s">
        <v>459</v>
      </c>
      <c r="E13" s="26"/>
      <c r="F13" s="26"/>
      <c r="G13" s="26"/>
      <c r="H13" s="380"/>
      <c r="I13" s="26"/>
      <c r="J13" s="18"/>
      <c r="K13" s="26"/>
      <c r="L13" s="26"/>
      <c r="M13" s="26"/>
      <c r="N13" s="26"/>
      <c r="O13" s="26"/>
      <c r="P13" s="11"/>
      <c r="Q13" s="26"/>
      <c r="R13" s="18"/>
      <c r="S13" s="29"/>
      <c r="T13" s="12"/>
      <c r="U13" s="64"/>
    </row>
    <row r="14" spans="2:22" ht="14.25" customHeight="1">
      <c r="B14" s="35"/>
      <c r="C14" s="373"/>
      <c r="D14" s="30" t="s">
        <v>460</v>
      </c>
      <c r="E14" s="31"/>
      <c r="F14" s="31"/>
      <c r="G14" s="31"/>
      <c r="H14" s="347"/>
      <c r="I14" s="31"/>
      <c r="J14" s="18"/>
      <c r="K14" s="31"/>
      <c r="L14" s="31"/>
      <c r="M14" s="31"/>
      <c r="N14" s="31"/>
      <c r="O14" s="31"/>
      <c r="P14" s="45"/>
      <c r="Q14" s="31"/>
      <c r="R14" s="36"/>
      <c r="S14" s="37"/>
      <c r="T14" s="11"/>
      <c r="U14" s="64"/>
      <c r="V14" s="93"/>
    </row>
    <row r="15" spans="2:22" ht="14.25" customHeight="1">
      <c r="B15" s="35"/>
      <c r="C15" s="371" t="s">
        <v>34</v>
      </c>
      <c r="D15" s="96" t="s">
        <v>458</v>
      </c>
      <c r="E15" s="21"/>
      <c r="F15" s="21"/>
      <c r="G15" s="21"/>
      <c r="H15" s="380"/>
      <c r="I15" s="21"/>
      <c r="J15" s="18"/>
      <c r="K15" s="21"/>
      <c r="L15" s="21"/>
      <c r="M15" s="21"/>
      <c r="N15" s="21"/>
      <c r="O15" s="22"/>
      <c r="P15" s="22"/>
      <c r="Q15" s="21"/>
      <c r="R15" s="34"/>
      <c r="S15" s="24"/>
      <c r="T15" s="12"/>
      <c r="U15" s="64"/>
      <c r="V15" s="93"/>
    </row>
    <row r="16" spans="2:22" ht="14.25" customHeight="1">
      <c r="B16" s="35"/>
      <c r="C16" s="372"/>
      <c r="D16" s="25" t="s">
        <v>459</v>
      </c>
      <c r="E16" s="26"/>
      <c r="F16" s="26"/>
      <c r="G16" s="26"/>
      <c r="H16" s="380"/>
      <c r="I16" s="26"/>
      <c r="J16" s="18"/>
      <c r="K16" s="26"/>
      <c r="L16" s="26"/>
      <c r="M16" s="26"/>
      <c r="N16" s="26"/>
      <c r="O16" s="27"/>
      <c r="P16" s="27"/>
      <c r="Q16" s="26"/>
      <c r="R16" s="18"/>
      <c r="S16" s="29"/>
      <c r="T16" s="12"/>
      <c r="U16" s="64"/>
      <c r="V16" s="93"/>
    </row>
    <row r="17" spans="2:22" ht="14.25" customHeight="1">
      <c r="B17" s="35"/>
      <c r="C17" s="373"/>
      <c r="D17" s="30" t="s">
        <v>460</v>
      </c>
      <c r="E17" s="31"/>
      <c r="F17" s="31"/>
      <c r="G17" s="31"/>
      <c r="H17" s="347"/>
      <c r="I17" s="31"/>
      <c r="J17" s="18"/>
      <c r="K17" s="31"/>
      <c r="L17" s="31"/>
      <c r="M17" s="31"/>
      <c r="N17" s="31"/>
      <c r="O17" s="20"/>
      <c r="P17" s="20"/>
      <c r="Q17" s="31"/>
      <c r="R17" s="36"/>
      <c r="S17" s="37"/>
      <c r="T17" s="11"/>
      <c r="U17" s="64"/>
      <c r="V17" s="11"/>
    </row>
    <row r="18" spans="2:22" ht="14.25" customHeight="1">
      <c r="B18" s="35"/>
      <c r="C18" s="385" t="s">
        <v>439</v>
      </c>
      <c r="D18" s="96" t="s">
        <v>458</v>
      </c>
      <c r="E18" s="21"/>
      <c r="F18" s="21"/>
      <c r="G18" s="21"/>
      <c r="H18" s="380"/>
      <c r="I18" s="21"/>
      <c r="J18" s="18"/>
      <c r="K18" s="21"/>
      <c r="L18" s="26"/>
      <c r="M18" s="21"/>
      <c r="N18" s="21"/>
      <c r="O18" s="42"/>
      <c r="P18" s="43"/>
      <c r="Q18" s="21"/>
      <c r="R18" s="18"/>
      <c r="S18" s="32"/>
      <c r="T18" s="11"/>
      <c r="U18" s="64"/>
    </row>
    <row r="19" spans="2:22" ht="14.25" customHeight="1">
      <c r="B19" s="35"/>
      <c r="C19" s="386"/>
      <c r="D19" s="25" t="s">
        <v>459</v>
      </c>
      <c r="E19" s="26"/>
      <c r="F19" s="26"/>
      <c r="G19" s="26"/>
      <c r="H19" s="380"/>
      <c r="I19" s="26"/>
      <c r="J19" s="18"/>
      <c r="K19" s="26"/>
      <c r="L19" s="26"/>
      <c r="M19" s="26"/>
      <c r="N19" s="26"/>
      <c r="O19" s="42"/>
      <c r="P19" s="43"/>
      <c r="Q19" s="26"/>
      <c r="R19" s="18"/>
      <c r="S19" s="32"/>
      <c r="T19" s="11"/>
      <c r="U19" s="64"/>
      <c r="V19" s="93"/>
    </row>
    <row r="20" spans="2:22" ht="14.25" customHeight="1">
      <c r="B20" s="35"/>
      <c r="C20" s="400"/>
      <c r="D20" s="30" t="s">
        <v>460</v>
      </c>
      <c r="E20" s="26"/>
      <c r="F20" s="26"/>
      <c r="G20" s="26"/>
      <c r="H20" s="347"/>
      <c r="I20" s="26"/>
      <c r="J20" s="18"/>
      <c r="K20" s="26"/>
      <c r="L20" s="31"/>
      <c r="M20" s="26"/>
      <c r="N20" s="26"/>
      <c r="O20" s="31"/>
      <c r="P20" s="36"/>
      <c r="Q20" s="26"/>
      <c r="R20" s="36"/>
      <c r="S20" s="37"/>
      <c r="T20" s="11"/>
      <c r="U20" s="64"/>
      <c r="V20" s="93"/>
    </row>
    <row r="21" spans="2:22" ht="14.25" customHeight="1">
      <c r="B21" s="35"/>
      <c r="C21" s="385" t="s">
        <v>461</v>
      </c>
      <c r="D21" s="96" t="s">
        <v>458</v>
      </c>
      <c r="E21" s="21"/>
      <c r="F21" s="21"/>
      <c r="G21" s="21"/>
      <c r="H21" s="380"/>
      <c r="I21" s="21"/>
      <c r="J21" s="18"/>
      <c r="K21" s="21"/>
      <c r="L21" s="26"/>
      <c r="M21" s="21"/>
      <c r="N21" s="21"/>
      <c r="O21" s="42"/>
      <c r="P21" s="43"/>
      <c r="Q21" s="21"/>
      <c r="R21" s="18"/>
      <c r="S21" s="32"/>
      <c r="T21" s="11"/>
      <c r="U21" s="64"/>
    </row>
    <row r="22" spans="2:22" ht="14.25" customHeight="1">
      <c r="B22" s="35"/>
      <c r="C22" s="386"/>
      <c r="D22" s="25" t="s">
        <v>459</v>
      </c>
      <c r="E22" s="26"/>
      <c r="F22" s="26"/>
      <c r="G22" s="26"/>
      <c r="H22" s="380"/>
      <c r="I22" s="26"/>
      <c r="J22" s="18"/>
      <c r="K22" s="26"/>
      <c r="L22" s="26"/>
      <c r="M22" s="26"/>
      <c r="N22" s="26"/>
      <c r="O22" s="42"/>
      <c r="P22" s="43"/>
      <c r="Q22" s="26"/>
      <c r="R22" s="18"/>
      <c r="S22" s="32"/>
      <c r="T22" s="11"/>
      <c r="U22" s="64"/>
      <c r="V22" s="93"/>
    </row>
    <row r="23" spans="2:22" ht="14.25" customHeight="1">
      <c r="B23" s="35"/>
      <c r="C23" s="400"/>
      <c r="D23" s="30" t="s">
        <v>460</v>
      </c>
      <c r="E23" s="26"/>
      <c r="F23" s="26"/>
      <c r="G23" s="26"/>
      <c r="H23" s="347"/>
      <c r="I23" s="26"/>
      <c r="J23" s="18"/>
      <c r="K23" s="26"/>
      <c r="L23" s="31"/>
      <c r="M23" s="26"/>
      <c r="N23" s="26"/>
      <c r="O23" s="31"/>
      <c r="P23" s="36"/>
      <c r="Q23" s="26"/>
      <c r="R23" s="36"/>
      <c r="S23" s="37"/>
      <c r="T23" s="11"/>
      <c r="U23" s="64"/>
      <c r="V23" s="93"/>
    </row>
    <row r="24" spans="2:22" ht="14.25" customHeight="1">
      <c r="B24" s="94"/>
      <c r="C24" s="385" t="s">
        <v>203</v>
      </c>
      <c r="D24" s="96" t="s">
        <v>458</v>
      </c>
      <c r="E24" s="21"/>
      <c r="F24" s="347"/>
      <c r="G24" s="347"/>
      <c r="H24" s="347"/>
      <c r="I24" s="21"/>
      <c r="J24" s="18"/>
      <c r="K24" s="21"/>
      <c r="L24" s="26"/>
      <c r="M24" s="21"/>
      <c r="N24" s="21"/>
      <c r="O24" s="22"/>
      <c r="P24" s="22"/>
      <c r="Q24" s="21"/>
      <c r="R24" s="18"/>
      <c r="S24" s="32"/>
      <c r="T24" s="11"/>
      <c r="U24" s="64"/>
      <c r="V24" s="93"/>
    </row>
    <row r="25" spans="2:22" ht="14.25" customHeight="1">
      <c r="B25" s="94"/>
      <c r="C25" s="386"/>
      <c r="D25" s="25" t="s">
        <v>459</v>
      </c>
      <c r="E25" s="26"/>
      <c r="F25" s="348"/>
      <c r="G25" s="348"/>
      <c r="H25" s="348"/>
      <c r="I25" s="26"/>
      <c r="J25" s="18"/>
      <c r="K25" s="26"/>
      <c r="L25" s="26"/>
      <c r="M25" s="26"/>
      <c r="N25" s="26"/>
      <c r="O25" s="27"/>
      <c r="P25" s="27"/>
      <c r="Q25" s="26"/>
      <c r="R25" s="18"/>
      <c r="S25" s="32"/>
      <c r="T25" s="11"/>
      <c r="U25" s="64"/>
      <c r="V25" s="93"/>
    </row>
    <row r="26" spans="2:22" ht="14.25" customHeight="1" thickBot="1">
      <c r="B26" s="94"/>
      <c r="C26" s="391"/>
      <c r="D26" s="30" t="s">
        <v>460</v>
      </c>
      <c r="E26" s="26"/>
      <c r="F26" s="414"/>
      <c r="G26" s="414"/>
      <c r="H26" s="414"/>
      <c r="I26" s="31"/>
      <c r="J26" s="18"/>
      <c r="K26" s="31"/>
      <c r="L26" s="31"/>
      <c r="M26" s="31"/>
      <c r="N26" s="31"/>
      <c r="O26" s="20"/>
      <c r="P26" s="20"/>
      <c r="Q26" s="26"/>
      <c r="R26" s="18"/>
      <c r="S26" s="32"/>
      <c r="T26" s="11"/>
      <c r="U26" s="64"/>
      <c r="V26" s="93"/>
    </row>
    <row r="27" spans="2:22" ht="14.25" customHeight="1">
      <c r="B27" s="393" t="s">
        <v>159</v>
      </c>
      <c r="C27" s="394"/>
      <c r="D27" s="13"/>
      <c r="E27" s="410" t="s">
        <v>403</v>
      </c>
      <c r="F27" s="410" t="s">
        <v>39</v>
      </c>
      <c r="G27" s="410" t="s">
        <v>54</v>
      </c>
      <c r="H27" s="417"/>
      <c r="I27" s="410" t="s">
        <v>25</v>
      </c>
      <c r="J27" s="12"/>
      <c r="K27" s="339" t="s">
        <v>17</v>
      </c>
      <c r="L27" s="340"/>
      <c r="M27" s="341"/>
      <c r="N27" s="357" t="s">
        <v>52</v>
      </c>
      <c r="O27" s="350" t="s">
        <v>156</v>
      </c>
      <c r="P27" s="98"/>
      <c r="Q27" s="352" t="s">
        <v>18</v>
      </c>
      <c r="R27" s="352" t="s">
        <v>19</v>
      </c>
      <c r="S27" s="353" t="s">
        <v>158</v>
      </c>
      <c r="T27" s="63"/>
      <c r="U27" s="64"/>
      <c r="V27" s="93"/>
    </row>
    <row r="28" spans="2:22" ht="14.25" customHeight="1">
      <c r="B28" s="376"/>
      <c r="C28" s="395"/>
      <c r="D28" s="20"/>
      <c r="E28" s="343"/>
      <c r="F28" s="343"/>
      <c r="G28" s="343"/>
      <c r="H28" s="348"/>
      <c r="I28" s="343"/>
      <c r="J28" s="18"/>
      <c r="K28" s="19"/>
      <c r="L28" s="19"/>
      <c r="M28" s="17" t="s">
        <v>25</v>
      </c>
      <c r="N28" s="389"/>
      <c r="O28" s="351"/>
      <c r="P28" s="104" t="s">
        <v>157</v>
      </c>
      <c r="Q28" s="351"/>
      <c r="R28" s="351"/>
      <c r="S28" s="356"/>
      <c r="T28" s="63"/>
      <c r="U28" s="64"/>
      <c r="V28" s="11"/>
    </row>
    <row r="29" spans="2:22" ht="14.25" customHeight="1">
      <c r="B29" s="376"/>
      <c r="C29" s="395"/>
      <c r="D29" s="96" t="s">
        <v>458</v>
      </c>
      <c r="E29" s="66"/>
      <c r="F29" s="66"/>
      <c r="G29" s="21"/>
      <c r="H29" s="348"/>
      <c r="I29" s="21"/>
      <c r="J29" s="18"/>
      <c r="K29" s="21"/>
      <c r="L29" s="21"/>
      <c r="M29" s="22"/>
      <c r="N29" s="22"/>
      <c r="O29" s="40"/>
      <c r="P29" s="41"/>
      <c r="Q29" s="22"/>
      <c r="R29" s="23"/>
      <c r="S29" s="24"/>
      <c r="T29" s="12"/>
      <c r="U29" s="64"/>
    </row>
    <row r="30" spans="2:22" ht="14.25" customHeight="1">
      <c r="B30" s="376"/>
      <c r="C30" s="395"/>
      <c r="D30" s="25" t="s">
        <v>459</v>
      </c>
      <c r="E30" s="67"/>
      <c r="F30" s="67"/>
      <c r="G30" s="26"/>
      <c r="H30" s="348"/>
      <c r="I30" s="26"/>
      <c r="J30" s="18"/>
      <c r="K30" s="26"/>
      <c r="L30" s="26"/>
      <c r="M30" s="27"/>
      <c r="N30" s="27"/>
      <c r="O30" s="42"/>
      <c r="P30" s="43"/>
      <c r="Q30" s="27"/>
      <c r="R30" s="28"/>
      <c r="S30" s="29"/>
      <c r="T30" s="12"/>
      <c r="U30" s="64"/>
      <c r="V30" s="93"/>
    </row>
    <row r="31" spans="2:22" ht="14.25" customHeight="1">
      <c r="B31" s="378"/>
      <c r="C31" s="396"/>
      <c r="D31" s="30" t="s">
        <v>460</v>
      </c>
      <c r="E31" s="68"/>
      <c r="F31" s="68"/>
      <c r="G31" s="31"/>
      <c r="H31" s="349"/>
      <c r="I31" s="31"/>
      <c r="J31" s="18"/>
      <c r="K31" s="31"/>
      <c r="L31" s="31"/>
      <c r="M31" s="31"/>
      <c r="N31" s="31"/>
      <c r="O31" s="26"/>
      <c r="P31" s="36"/>
      <c r="Q31" s="31"/>
      <c r="R31" s="18"/>
      <c r="S31" s="32"/>
      <c r="T31" s="11"/>
      <c r="U31" s="64"/>
      <c r="V31" s="93"/>
    </row>
    <row r="32" spans="2:22" ht="14.25" customHeight="1">
      <c r="B32" s="33"/>
      <c r="C32" s="371" t="s">
        <v>160</v>
      </c>
      <c r="D32" s="96" t="s">
        <v>458</v>
      </c>
      <c r="E32" s="21"/>
      <c r="F32" s="21"/>
      <c r="G32" s="21"/>
      <c r="H32" s="380"/>
      <c r="I32" s="21"/>
      <c r="J32" s="18"/>
      <c r="K32" s="21"/>
      <c r="L32" s="21"/>
      <c r="M32" s="21"/>
      <c r="N32" s="34"/>
      <c r="O32" s="21"/>
      <c r="P32" s="44"/>
      <c r="Q32" s="21"/>
      <c r="R32" s="34"/>
      <c r="S32" s="24"/>
      <c r="T32" s="12"/>
      <c r="U32" s="64"/>
      <c r="V32" s="65" t="s">
        <v>107</v>
      </c>
    </row>
    <row r="33" spans="2:22" ht="14.25" customHeight="1">
      <c r="B33" s="35"/>
      <c r="C33" s="372"/>
      <c r="D33" s="25" t="s">
        <v>459</v>
      </c>
      <c r="E33" s="26"/>
      <c r="F33" s="26"/>
      <c r="G33" s="26"/>
      <c r="H33" s="380"/>
      <c r="I33" s="26"/>
      <c r="J33" s="18"/>
      <c r="K33" s="26"/>
      <c r="L33" s="26"/>
      <c r="M33" s="26"/>
      <c r="N33" s="18"/>
      <c r="O33" s="26"/>
      <c r="P33" s="11"/>
      <c r="Q33" s="26"/>
      <c r="R33" s="18"/>
      <c r="S33" s="29"/>
      <c r="T33" s="12"/>
      <c r="U33" s="64"/>
      <c r="V33" s="103" t="s">
        <v>136</v>
      </c>
    </row>
    <row r="34" spans="2:22" ht="14.25" customHeight="1">
      <c r="B34" s="35"/>
      <c r="C34" s="373"/>
      <c r="D34" s="30" t="s">
        <v>460</v>
      </c>
      <c r="E34" s="31"/>
      <c r="F34" s="31"/>
      <c r="G34" s="31"/>
      <c r="H34" s="347"/>
      <c r="I34" s="31"/>
      <c r="J34" s="18"/>
      <c r="K34" s="31"/>
      <c r="L34" s="31"/>
      <c r="M34" s="31"/>
      <c r="N34" s="36"/>
      <c r="O34" s="31"/>
      <c r="P34" s="45"/>
      <c r="Q34" s="31"/>
      <c r="R34" s="36"/>
      <c r="S34" s="37"/>
      <c r="T34" s="11"/>
      <c r="U34" s="64"/>
      <c r="V34" s="19"/>
    </row>
    <row r="35" spans="2:22" ht="14.25" customHeight="1">
      <c r="B35" s="35"/>
      <c r="C35" s="371" t="s">
        <v>161</v>
      </c>
      <c r="D35" s="96" t="s">
        <v>458</v>
      </c>
      <c r="E35" s="21"/>
      <c r="F35" s="21"/>
      <c r="G35" s="21"/>
      <c r="H35" s="380"/>
      <c r="I35" s="21"/>
      <c r="J35" s="18"/>
      <c r="K35" s="21"/>
      <c r="L35" s="21"/>
      <c r="M35" s="21"/>
      <c r="N35" s="21"/>
      <c r="O35" s="22"/>
      <c r="P35" s="22"/>
      <c r="Q35" s="21"/>
      <c r="R35" s="34"/>
      <c r="S35" s="24"/>
      <c r="T35" s="12"/>
      <c r="U35" s="64"/>
      <c r="V35" s="346" t="s">
        <v>451</v>
      </c>
    </row>
    <row r="36" spans="2:22" ht="14.25" customHeight="1">
      <c r="B36" s="35"/>
      <c r="C36" s="372"/>
      <c r="D36" s="25" t="s">
        <v>459</v>
      </c>
      <c r="E36" s="26"/>
      <c r="F36" s="26"/>
      <c r="G36" s="26"/>
      <c r="H36" s="380"/>
      <c r="I36" s="26"/>
      <c r="J36" s="18"/>
      <c r="K36" s="26"/>
      <c r="L36" s="26"/>
      <c r="M36" s="26"/>
      <c r="N36" s="26"/>
      <c r="O36" s="27"/>
      <c r="P36" s="27"/>
      <c r="Q36" s="26"/>
      <c r="R36" s="18"/>
      <c r="S36" s="29"/>
      <c r="T36" s="12"/>
      <c r="U36" s="64"/>
      <c r="V36" s="392"/>
    </row>
    <row r="37" spans="2:22" ht="14.25" customHeight="1">
      <c r="B37" s="35"/>
      <c r="C37" s="373"/>
      <c r="D37" s="30" t="s">
        <v>460</v>
      </c>
      <c r="E37" s="31"/>
      <c r="F37" s="31"/>
      <c r="G37" s="31"/>
      <c r="H37" s="347"/>
      <c r="I37" s="31"/>
      <c r="J37" s="18"/>
      <c r="K37" s="31"/>
      <c r="L37" s="31"/>
      <c r="M37" s="31"/>
      <c r="N37" s="31"/>
      <c r="O37" s="20"/>
      <c r="P37" s="20"/>
      <c r="Q37" s="31"/>
      <c r="R37" s="36"/>
      <c r="S37" s="37"/>
      <c r="T37" s="11"/>
      <c r="U37" s="64"/>
      <c r="V37" s="19"/>
    </row>
    <row r="38" spans="2:22" ht="14.25" customHeight="1">
      <c r="B38" s="94"/>
      <c r="C38" s="385" t="s">
        <v>162</v>
      </c>
      <c r="D38" s="96" t="s">
        <v>458</v>
      </c>
      <c r="E38" s="26"/>
      <c r="F38" s="26"/>
      <c r="G38" s="26"/>
      <c r="H38" s="380"/>
      <c r="I38" s="26"/>
      <c r="J38" s="18"/>
      <c r="K38" s="26"/>
      <c r="L38" s="26"/>
      <c r="M38" s="27"/>
      <c r="N38" s="27"/>
      <c r="O38" s="42"/>
      <c r="P38" s="43"/>
      <c r="Q38" s="27"/>
      <c r="R38" s="28"/>
      <c r="S38" s="29"/>
      <c r="T38" s="11"/>
      <c r="U38" s="64"/>
      <c r="V38" s="346" t="s">
        <v>452</v>
      </c>
    </row>
    <row r="39" spans="2:22" ht="14.25" customHeight="1">
      <c r="B39" s="94"/>
      <c r="C39" s="386"/>
      <c r="D39" s="25" t="s">
        <v>459</v>
      </c>
      <c r="E39" s="26"/>
      <c r="F39" s="26"/>
      <c r="G39" s="26"/>
      <c r="H39" s="380"/>
      <c r="I39" s="26"/>
      <c r="J39" s="18"/>
      <c r="K39" s="26"/>
      <c r="L39" s="26"/>
      <c r="M39" s="27"/>
      <c r="N39" s="27"/>
      <c r="O39" s="42"/>
      <c r="P39" s="43"/>
      <c r="Q39" s="27"/>
      <c r="R39" s="28"/>
      <c r="S39" s="29"/>
      <c r="T39" s="11"/>
      <c r="U39" s="64"/>
      <c r="V39" s="345"/>
    </row>
    <row r="40" spans="2:22" ht="14.25" customHeight="1" thickBot="1">
      <c r="B40" s="101"/>
      <c r="C40" s="391"/>
      <c r="D40" s="46" t="s">
        <v>460</v>
      </c>
      <c r="E40" s="39"/>
      <c r="F40" s="39"/>
      <c r="G40" s="39"/>
      <c r="H40" s="384"/>
      <c r="I40" s="39"/>
      <c r="J40" s="18"/>
      <c r="K40" s="39"/>
      <c r="L40" s="39"/>
      <c r="M40" s="39"/>
      <c r="N40" s="39"/>
      <c r="O40" s="39"/>
      <c r="P40" s="47"/>
      <c r="Q40" s="39"/>
      <c r="R40" s="47"/>
      <c r="S40" s="48"/>
      <c r="T40" s="11"/>
      <c r="U40" s="64"/>
      <c r="V40" s="392"/>
    </row>
    <row r="41" spans="2:22" ht="15" customHeight="1">
      <c r="U41" s="64"/>
      <c r="V41" s="19"/>
    </row>
    <row r="42" spans="2:22" ht="15" customHeight="1" thickBot="1">
      <c r="B42" s="11"/>
      <c r="C42" s="11" t="s">
        <v>169</v>
      </c>
      <c r="J42" s="11"/>
      <c r="K42" s="11"/>
      <c r="S42" s="8" t="s">
        <v>16</v>
      </c>
      <c r="T42" s="8"/>
      <c r="V42" s="345" t="s">
        <v>453</v>
      </c>
    </row>
    <row r="43" spans="2:22" ht="14.25" customHeight="1">
      <c r="B43" s="362" t="s">
        <v>50</v>
      </c>
      <c r="C43" s="363"/>
      <c r="D43" s="364"/>
      <c r="E43" s="339" t="s">
        <v>51</v>
      </c>
      <c r="F43" s="340"/>
      <c r="G43" s="340"/>
      <c r="H43" s="363"/>
      <c r="I43" s="341"/>
      <c r="J43" s="287"/>
      <c r="K43" s="339" t="s">
        <v>17</v>
      </c>
      <c r="L43" s="340"/>
      <c r="M43" s="341"/>
      <c r="N43" s="357" t="s">
        <v>52</v>
      </c>
      <c r="O43" s="14"/>
      <c r="P43" s="15"/>
      <c r="Q43" s="16"/>
      <c r="R43" s="16"/>
      <c r="S43" s="353" t="s">
        <v>158</v>
      </c>
      <c r="T43" s="63"/>
      <c r="U43" s="64"/>
      <c r="V43" s="392"/>
    </row>
    <row r="44" spans="2:22" ht="14.25" customHeight="1">
      <c r="B44" s="365"/>
      <c r="C44" s="366"/>
      <c r="D44" s="367"/>
      <c r="E44" s="347"/>
      <c r="F44" s="342" t="s">
        <v>39</v>
      </c>
      <c r="G44" s="342" t="s">
        <v>54</v>
      </c>
      <c r="H44" s="351" t="s">
        <v>35</v>
      </c>
      <c r="I44" s="342" t="s">
        <v>25</v>
      </c>
      <c r="J44" s="12"/>
      <c r="K44" s="342"/>
      <c r="L44" s="342"/>
      <c r="M44" s="342" t="s">
        <v>25</v>
      </c>
      <c r="N44" s="358"/>
      <c r="O44" s="360" t="s">
        <v>156</v>
      </c>
      <c r="P44" s="95"/>
      <c r="Q44" s="351" t="s">
        <v>18</v>
      </c>
      <c r="R44" s="351" t="s">
        <v>19</v>
      </c>
      <c r="S44" s="354"/>
      <c r="T44" s="63"/>
      <c r="U44" s="64"/>
      <c r="V44" s="19"/>
    </row>
    <row r="45" spans="2:22" ht="14.25" customHeight="1">
      <c r="B45" s="368"/>
      <c r="C45" s="369"/>
      <c r="D45" s="370"/>
      <c r="E45" s="348"/>
      <c r="F45" s="343"/>
      <c r="G45" s="343"/>
      <c r="H45" s="351"/>
      <c r="I45" s="343"/>
      <c r="J45" s="18"/>
      <c r="K45" s="343"/>
      <c r="L45" s="343"/>
      <c r="M45" s="343"/>
      <c r="N45" s="359"/>
      <c r="O45" s="351"/>
      <c r="P45" s="104" t="s">
        <v>157</v>
      </c>
      <c r="Q45" s="351"/>
      <c r="R45" s="351"/>
      <c r="S45" s="355"/>
      <c r="T45" s="63"/>
      <c r="U45" s="64"/>
      <c r="V45" s="346" t="s">
        <v>454</v>
      </c>
    </row>
    <row r="46" spans="2:22" ht="14.25" customHeight="1">
      <c r="B46" s="374" t="s">
        <v>170</v>
      </c>
      <c r="C46" s="375"/>
      <c r="D46" s="96" t="s">
        <v>458</v>
      </c>
      <c r="E46" s="348"/>
      <c r="F46" s="66"/>
      <c r="G46" s="21"/>
      <c r="H46" s="21"/>
      <c r="I46" s="21"/>
      <c r="J46" s="18"/>
      <c r="K46" s="21"/>
      <c r="L46" s="21"/>
      <c r="M46" s="22"/>
      <c r="N46" s="22"/>
      <c r="O46" s="40"/>
      <c r="P46" s="41"/>
      <c r="Q46" s="22"/>
      <c r="R46" s="23"/>
      <c r="S46" s="24"/>
      <c r="T46" s="12"/>
      <c r="U46" s="64"/>
      <c r="V46" s="392"/>
    </row>
    <row r="47" spans="2:22" ht="14.25" customHeight="1">
      <c r="B47" s="376"/>
      <c r="C47" s="377"/>
      <c r="D47" s="25" t="s">
        <v>459</v>
      </c>
      <c r="E47" s="348"/>
      <c r="F47" s="67"/>
      <c r="G47" s="26"/>
      <c r="H47" s="26"/>
      <c r="I47" s="26"/>
      <c r="J47" s="18"/>
      <c r="K47" s="26"/>
      <c r="L47" s="26"/>
      <c r="M47" s="27"/>
      <c r="N47" s="27"/>
      <c r="O47" s="42"/>
      <c r="P47" s="43"/>
      <c r="Q47" s="27"/>
      <c r="R47" s="28"/>
      <c r="S47" s="29"/>
      <c r="T47" s="12"/>
      <c r="U47" s="64"/>
      <c r="V47" s="19"/>
    </row>
    <row r="48" spans="2:22" ht="14.25" customHeight="1">
      <c r="B48" s="378"/>
      <c r="C48" s="379"/>
      <c r="D48" s="30" t="s">
        <v>460</v>
      </c>
      <c r="E48" s="349"/>
      <c r="F48" s="68"/>
      <c r="G48" s="31"/>
      <c r="H48" s="31"/>
      <c r="I48" s="31"/>
      <c r="J48" s="18"/>
      <c r="K48" s="31"/>
      <c r="L48" s="31"/>
      <c r="M48" s="31"/>
      <c r="N48" s="31"/>
      <c r="O48" s="26"/>
      <c r="P48" s="36"/>
      <c r="Q48" s="31"/>
      <c r="R48" s="18"/>
      <c r="S48" s="32"/>
      <c r="T48" s="11"/>
      <c r="U48" s="64"/>
      <c r="V48" s="345" t="s">
        <v>455</v>
      </c>
    </row>
    <row r="49" spans="2:22" ht="14.25" customHeight="1">
      <c r="B49" s="33"/>
      <c r="C49" s="371" t="s">
        <v>172</v>
      </c>
      <c r="D49" s="96" t="s">
        <v>458</v>
      </c>
      <c r="E49" s="380"/>
      <c r="F49" s="21"/>
      <c r="G49" s="21"/>
      <c r="H49" s="21"/>
      <c r="I49" s="21"/>
      <c r="J49" s="18"/>
      <c r="K49" s="21"/>
      <c r="L49" s="21"/>
      <c r="M49" s="21"/>
      <c r="N49" s="21"/>
      <c r="O49" s="21"/>
      <c r="P49" s="44"/>
      <c r="Q49" s="21"/>
      <c r="R49" s="34"/>
      <c r="S49" s="24"/>
      <c r="T49" s="12"/>
      <c r="U49" s="64"/>
      <c r="V49" s="392"/>
    </row>
    <row r="50" spans="2:22" ht="14.25" customHeight="1">
      <c r="B50" s="35"/>
      <c r="C50" s="372"/>
      <c r="D50" s="25" t="s">
        <v>459</v>
      </c>
      <c r="E50" s="380"/>
      <c r="F50" s="26"/>
      <c r="G50" s="26"/>
      <c r="H50" s="26"/>
      <c r="I50" s="26"/>
      <c r="J50" s="18"/>
      <c r="K50" s="26"/>
      <c r="L50" s="26"/>
      <c r="M50" s="26"/>
      <c r="N50" s="26"/>
      <c r="O50" s="26"/>
      <c r="P50" s="11"/>
      <c r="Q50" s="26"/>
      <c r="R50" s="18"/>
      <c r="S50" s="29"/>
      <c r="T50" s="12"/>
      <c r="U50" s="64"/>
      <c r="V50" s="19"/>
    </row>
    <row r="51" spans="2:22" ht="14.25" customHeight="1">
      <c r="B51" s="35"/>
      <c r="C51" s="373"/>
      <c r="D51" s="30" t="s">
        <v>460</v>
      </c>
      <c r="E51" s="347"/>
      <c r="F51" s="31"/>
      <c r="G51" s="31"/>
      <c r="H51" s="31"/>
      <c r="I51" s="31"/>
      <c r="J51" s="18"/>
      <c r="K51" s="31"/>
      <c r="L51" s="31"/>
      <c r="M51" s="31"/>
      <c r="N51" s="31"/>
      <c r="O51" s="31"/>
      <c r="P51" s="45"/>
      <c r="Q51" s="31"/>
      <c r="R51" s="36"/>
      <c r="S51" s="37"/>
      <c r="T51" s="11"/>
      <c r="U51" s="64"/>
      <c r="V51" s="345" t="s">
        <v>456</v>
      </c>
    </row>
    <row r="52" spans="2:22" ht="14.25" customHeight="1">
      <c r="B52" s="35"/>
      <c r="C52" s="371" t="s">
        <v>34</v>
      </c>
      <c r="D52" s="96" t="s">
        <v>458</v>
      </c>
      <c r="E52" s="380"/>
      <c r="F52" s="21"/>
      <c r="G52" s="21"/>
      <c r="H52" s="21"/>
      <c r="I52" s="21"/>
      <c r="J52" s="18"/>
      <c r="K52" s="21"/>
      <c r="L52" s="21"/>
      <c r="M52" s="21"/>
      <c r="N52" s="21"/>
      <c r="O52" s="22"/>
      <c r="P52" s="22"/>
      <c r="Q52" s="21"/>
      <c r="R52" s="34"/>
      <c r="S52" s="24"/>
      <c r="T52" s="12"/>
      <c r="U52" s="64"/>
      <c r="V52" s="392"/>
    </row>
    <row r="53" spans="2:22" ht="14.25" customHeight="1">
      <c r="B53" s="35"/>
      <c r="C53" s="372"/>
      <c r="D53" s="25" t="s">
        <v>459</v>
      </c>
      <c r="E53" s="380"/>
      <c r="F53" s="26"/>
      <c r="G53" s="26"/>
      <c r="H53" s="26"/>
      <c r="I53" s="26"/>
      <c r="J53" s="18"/>
      <c r="K53" s="26"/>
      <c r="L53" s="26"/>
      <c r="M53" s="26"/>
      <c r="N53" s="26"/>
      <c r="O53" s="27"/>
      <c r="P53" s="27"/>
      <c r="Q53" s="26"/>
      <c r="R53" s="18"/>
      <c r="S53" s="29"/>
      <c r="T53" s="12"/>
      <c r="U53" s="64"/>
      <c r="V53" s="19"/>
    </row>
    <row r="54" spans="2:22" ht="14.25" customHeight="1">
      <c r="B54" s="35"/>
      <c r="C54" s="373"/>
      <c r="D54" s="30" t="s">
        <v>460</v>
      </c>
      <c r="E54" s="347"/>
      <c r="F54" s="31"/>
      <c r="G54" s="31"/>
      <c r="H54" s="31"/>
      <c r="I54" s="31"/>
      <c r="J54" s="18"/>
      <c r="K54" s="31"/>
      <c r="L54" s="31"/>
      <c r="M54" s="31"/>
      <c r="N54" s="31"/>
      <c r="O54" s="20"/>
      <c r="P54" s="20"/>
      <c r="Q54" s="31"/>
      <c r="R54" s="36"/>
      <c r="S54" s="37"/>
      <c r="T54" s="11"/>
      <c r="U54" s="64"/>
      <c r="V54" s="346" t="s">
        <v>457</v>
      </c>
    </row>
    <row r="55" spans="2:22" ht="14.25" customHeight="1">
      <c r="B55" s="35"/>
      <c r="C55" s="385" t="s">
        <v>439</v>
      </c>
      <c r="D55" s="96" t="s">
        <v>458</v>
      </c>
      <c r="E55" s="380"/>
      <c r="F55" s="21"/>
      <c r="G55" s="21"/>
      <c r="H55" s="21"/>
      <c r="I55" s="21"/>
      <c r="J55" s="18"/>
      <c r="K55" s="21"/>
      <c r="L55" s="26"/>
      <c r="M55" s="21"/>
      <c r="N55" s="21"/>
      <c r="O55" s="42"/>
      <c r="P55" s="43"/>
      <c r="Q55" s="21"/>
      <c r="R55" s="18"/>
      <c r="S55" s="32"/>
      <c r="T55" s="11"/>
      <c r="U55" s="64"/>
      <c r="V55" s="392"/>
    </row>
    <row r="56" spans="2:22" ht="14.25" customHeight="1">
      <c r="B56" s="35"/>
      <c r="C56" s="386"/>
      <c r="D56" s="25" t="s">
        <v>459</v>
      </c>
      <c r="E56" s="380"/>
      <c r="F56" s="26"/>
      <c r="G56" s="26"/>
      <c r="H56" s="26"/>
      <c r="I56" s="26"/>
      <c r="J56" s="18"/>
      <c r="K56" s="26"/>
      <c r="L56" s="26"/>
      <c r="M56" s="26"/>
      <c r="N56" s="26"/>
      <c r="O56" s="42"/>
      <c r="P56" s="43"/>
      <c r="Q56" s="26"/>
      <c r="R56" s="18"/>
      <c r="S56" s="32"/>
      <c r="T56" s="11"/>
      <c r="U56" s="64"/>
      <c r="V56" s="19"/>
    </row>
    <row r="57" spans="2:22" ht="14.25" customHeight="1">
      <c r="B57" s="35"/>
      <c r="C57" s="400"/>
      <c r="D57" s="30" t="s">
        <v>460</v>
      </c>
      <c r="E57" s="380"/>
      <c r="F57" s="31"/>
      <c r="G57" s="31"/>
      <c r="H57" s="31"/>
      <c r="I57" s="31"/>
      <c r="J57" s="36"/>
      <c r="K57" s="31"/>
      <c r="L57" s="31"/>
      <c r="M57" s="31"/>
      <c r="N57" s="31"/>
      <c r="O57" s="31"/>
      <c r="P57" s="36"/>
      <c r="Q57" s="31"/>
      <c r="R57" s="36"/>
      <c r="S57" s="37"/>
      <c r="T57" s="11"/>
      <c r="U57" s="64"/>
      <c r="V57" s="345"/>
    </row>
    <row r="58" spans="2:22" ht="14.25" customHeight="1">
      <c r="B58" s="35"/>
      <c r="C58" s="386" t="s">
        <v>461</v>
      </c>
      <c r="D58" s="25" t="s">
        <v>458</v>
      </c>
      <c r="E58" s="26"/>
      <c r="F58" s="26"/>
      <c r="G58" s="26"/>
      <c r="H58" s="349"/>
      <c r="I58" s="26"/>
      <c r="J58" s="18"/>
      <c r="K58" s="26"/>
      <c r="L58" s="26"/>
      <c r="M58" s="26"/>
      <c r="N58" s="26"/>
      <c r="O58" s="42"/>
      <c r="P58" s="43"/>
      <c r="Q58" s="26"/>
      <c r="R58" s="18"/>
      <c r="S58" s="32"/>
      <c r="T58" s="11"/>
      <c r="U58" s="64"/>
      <c r="V58" s="345"/>
    </row>
    <row r="59" spans="2:22" ht="14.25" customHeight="1">
      <c r="B59" s="35"/>
      <c r="C59" s="386"/>
      <c r="D59" s="25" t="s">
        <v>459</v>
      </c>
      <c r="E59" s="26"/>
      <c r="F59" s="26"/>
      <c r="G59" s="26"/>
      <c r="H59" s="380"/>
      <c r="I59" s="26"/>
      <c r="J59" s="18"/>
      <c r="K59" s="26"/>
      <c r="L59" s="26"/>
      <c r="M59" s="26"/>
      <c r="N59" s="26"/>
      <c r="O59" s="42"/>
      <c r="P59" s="43"/>
      <c r="Q59" s="26"/>
      <c r="R59" s="18"/>
      <c r="S59" s="32"/>
      <c r="T59" s="11"/>
      <c r="U59" s="64"/>
      <c r="V59" s="11"/>
    </row>
    <row r="60" spans="2:22" ht="14.25" customHeight="1" thickBot="1">
      <c r="B60" s="38"/>
      <c r="C60" s="391"/>
      <c r="D60" s="46" t="s">
        <v>460</v>
      </c>
      <c r="E60" s="39"/>
      <c r="F60" s="39"/>
      <c r="G60" s="39"/>
      <c r="H60" s="384"/>
      <c r="I60" s="39"/>
      <c r="J60" s="47"/>
      <c r="K60" s="39"/>
      <c r="L60" s="39"/>
      <c r="M60" s="39"/>
      <c r="N60" s="39"/>
      <c r="O60" s="39"/>
      <c r="P60" s="47"/>
      <c r="Q60" s="39"/>
      <c r="R60" s="47"/>
      <c r="S60" s="48"/>
      <c r="T60" s="11"/>
      <c r="U60" s="64"/>
      <c r="V60" s="93"/>
    </row>
    <row r="61" spans="2:22" ht="15" customHeight="1" thickBot="1">
      <c r="U61" s="64"/>
      <c r="V61" s="93"/>
    </row>
    <row r="62" spans="2:22" ht="15" customHeight="1">
      <c r="B62" s="415" t="s">
        <v>180</v>
      </c>
      <c r="C62" s="364"/>
      <c r="D62" s="100" t="s">
        <v>458</v>
      </c>
      <c r="E62" s="49"/>
      <c r="F62" s="49"/>
      <c r="G62" s="49"/>
      <c r="H62" s="49"/>
      <c r="I62" s="49"/>
      <c r="J62" s="18"/>
      <c r="K62" s="49"/>
      <c r="L62" s="49"/>
      <c r="M62" s="49"/>
      <c r="N62" s="49"/>
      <c r="O62" s="56"/>
      <c r="P62" s="57"/>
      <c r="Q62" s="49"/>
      <c r="R62" s="79"/>
      <c r="S62" s="102"/>
      <c r="U62" s="64"/>
      <c r="V62" s="93"/>
    </row>
    <row r="63" spans="2:22" ht="15" customHeight="1">
      <c r="B63" s="416"/>
      <c r="C63" s="367"/>
      <c r="D63" s="25" t="s">
        <v>459</v>
      </c>
      <c r="E63" s="26"/>
      <c r="F63" s="26"/>
      <c r="G63" s="26"/>
      <c r="H63" s="26"/>
      <c r="I63" s="26"/>
      <c r="J63" s="18"/>
      <c r="K63" s="26"/>
      <c r="L63" s="26"/>
      <c r="M63" s="26"/>
      <c r="N63" s="26"/>
      <c r="O63" s="42"/>
      <c r="P63" s="43"/>
      <c r="Q63" s="26"/>
      <c r="R63" s="18"/>
      <c r="S63" s="32"/>
      <c r="U63" s="64"/>
      <c r="V63" s="93"/>
    </row>
    <row r="64" spans="2:22" ht="15" customHeight="1" thickBot="1">
      <c r="B64" s="381"/>
      <c r="C64" s="382"/>
      <c r="D64" s="46" t="s">
        <v>460</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18"/>
      <c r="B67" s="415" t="s">
        <v>181</v>
      </c>
      <c r="C67" s="364"/>
      <c r="D67" s="406" t="s">
        <v>459</v>
      </c>
      <c r="E67" s="397"/>
      <c r="F67" s="397"/>
      <c r="G67" s="397"/>
      <c r="H67" s="397"/>
      <c r="I67" s="413"/>
      <c r="J67" s="18"/>
      <c r="K67" s="410"/>
      <c r="L67" s="410"/>
      <c r="M67" s="410"/>
      <c r="N67" s="402"/>
      <c r="O67" s="419"/>
      <c r="P67" s="404"/>
      <c r="Q67" s="410"/>
      <c r="R67" s="408"/>
      <c r="S67" s="398"/>
      <c r="T67" s="191"/>
      <c r="U67" s="64"/>
      <c r="V67" s="398"/>
    </row>
    <row r="68" spans="1:22" ht="15" customHeight="1" thickBot="1">
      <c r="A68" s="418"/>
      <c r="B68" s="381"/>
      <c r="C68" s="382"/>
      <c r="D68" s="407"/>
      <c r="E68" s="401"/>
      <c r="F68" s="401"/>
      <c r="G68" s="401"/>
      <c r="H68" s="401"/>
      <c r="I68" s="411"/>
      <c r="J68" s="18"/>
      <c r="K68" s="411"/>
      <c r="L68" s="411"/>
      <c r="M68" s="411"/>
      <c r="N68" s="403"/>
      <c r="O68" s="412"/>
      <c r="P68" s="405"/>
      <c r="Q68" s="411"/>
      <c r="R68" s="409"/>
      <c r="S68" s="412"/>
      <c r="U68" s="64"/>
      <c r="V68" s="399"/>
    </row>
    <row r="69" spans="1:22" ht="13.5" customHeight="1" thickBot="1"/>
    <row r="70" spans="1:22" ht="17.25" customHeight="1">
      <c r="B70" s="362" t="s">
        <v>445</v>
      </c>
      <c r="C70" s="364"/>
      <c r="D70" s="100" t="s">
        <v>458</v>
      </c>
      <c r="E70" s="417"/>
      <c r="F70" s="288"/>
      <c r="G70" s="417"/>
      <c r="H70" s="417"/>
      <c r="I70" s="50"/>
      <c r="J70" s="18"/>
      <c r="K70" s="49"/>
      <c r="L70" s="49"/>
      <c r="M70" s="13"/>
      <c r="N70" s="13"/>
      <c r="O70" s="56"/>
      <c r="P70" s="57"/>
      <c r="Q70" s="13"/>
      <c r="R70" s="51"/>
      <c r="S70" s="52"/>
      <c r="T70" s="55"/>
      <c r="U70" s="64"/>
    </row>
    <row r="71" spans="1:22" ht="17.25" customHeight="1" thickBot="1">
      <c r="B71" s="381"/>
      <c r="C71" s="382"/>
      <c r="D71" s="46" t="s">
        <v>459</v>
      </c>
      <c r="E71" s="414"/>
      <c r="F71" s="289"/>
      <c r="G71" s="414"/>
      <c r="H71" s="414"/>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15" t="s">
        <v>446</v>
      </c>
      <c r="C73" s="364"/>
      <c r="D73" s="100" t="s">
        <v>458</v>
      </c>
      <c r="E73" s="417"/>
      <c r="F73" s="288"/>
      <c r="G73" s="417"/>
      <c r="H73" s="417"/>
      <c r="I73" s="50"/>
      <c r="J73" s="18"/>
      <c r="K73" s="49"/>
      <c r="L73" s="49"/>
      <c r="M73" s="13"/>
      <c r="N73" s="13"/>
      <c r="O73" s="56"/>
      <c r="P73" s="57"/>
      <c r="Q73" s="13"/>
      <c r="R73" s="51"/>
      <c r="S73" s="52"/>
      <c r="T73" s="55"/>
      <c r="U73" s="64"/>
    </row>
    <row r="74" spans="1:22" ht="17.25" customHeight="1" thickBot="1">
      <c r="B74" s="381"/>
      <c r="C74" s="382"/>
      <c r="D74" s="46" t="s">
        <v>459</v>
      </c>
      <c r="E74" s="414"/>
      <c r="F74" s="289"/>
      <c r="G74" s="414"/>
      <c r="H74" s="414"/>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G24:G26"/>
    <mergeCell ref="O27:O28"/>
    <mergeCell ref="C35:C37"/>
    <mergeCell ref="B27:C31"/>
    <mergeCell ref="B62:C64"/>
    <mergeCell ref="B46:C48"/>
    <mergeCell ref="H27:H31"/>
    <mergeCell ref="C32:C34"/>
    <mergeCell ref="H38:H40"/>
    <mergeCell ref="E49:E51"/>
    <mergeCell ref="C49:C51"/>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I27:I28"/>
    <mergeCell ref="R7:R8"/>
    <mergeCell ref="O7:O8"/>
    <mergeCell ref="H32:H34"/>
    <mergeCell ref="H12:H14"/>
    <mergeCell ref="H15:H17"/>
    <mergeCell ref="N6:N8"/>
    <mergeCell ref="I7:I8"/>
    <mergeCell ref="K7:K8"/>
    <mergeCell ref="L7:L8"/>
    <mergeCell ref="N27:N28"/>
    <mergeCell ref="K27:M27"/>
    <mergeCell ref="H21:H23"/>
    <mergeCell ref="H18:H20"/>
    <mergeCell ref="B43:D45"/>
    <mergeCell ref="Q67:Q68"/>
    <mergeCell ref="F67:F68"/>
    <mergeCell ref="S67:S68"/>
    <mergeCell ref="K43:M43"/>
    <mergeCell ref="L44:L45"/>
    <mergeCell ref="L67:L68"/>
    <mergeCell ref="N43:N45"/>
    <mergeCell ref="R44:R45"/>
    <mergeCell ref="H58:H60"/>
    <mergeCell ref="E52:E54"/>
    <mergeCell ref="I67:I68"/>
    <mergeCell ref="H67:H68"/>
    <mergeCell ref="S43:S45"/>
    <mergeCell ref="K67:K68"/>
    <mergeCell ref="E67:E68"/>
    <mergeCell ref="O44:O45"/>
    <mergeCell ref="Q44:Q45"/>
    <mergeCell ref="H44:H45"/>
    <mergeCell ref="I44:I45"/>
    <mergeCell ref="E43:I43"/>
    <mergeCell ref="V67:V68"/>
    <mergeCell ref="C55:C57"/>
    <mergeCell ref="E55:E57"/>
    <mergeCell ref="G67:G68"/>
    <mergeCell ref="N67:N68"/>
    <mergeCell ref="P67:P68"/>
    <mergeCell ref="D67:D68"/>
    <mergeCell ref="R67:R68"/>
    <mergeCell ref="C58:C60"/>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39" t="s">
        <v>88</v>
      </c>
      <c r="D2" s="340"/>
      <c r="E2" s="340"/>
      <c r="F2" s="340"/>
      <c r="G2" s="341"/>
      <c r="H2" s="339" t="s">
        <v>89</v>
      </c>
      <c r="I2" s="340"/>
      <c r="J2" s="340"/>
      <c r="K2" s="340"/>
      <c r="L2" s="340"/>
      <c r="M2" s="341"/>
      <c r="N2" s="79"/>
      <c r="O2" s="16"/>
      <c r="P2" s="80"/>
      <c r="Q2" s="433"/>
      <c r="R2" s="434"/>
      <c r="S2" s="434"/>
      <c r="T2" s="435"/>
      <c r="U2" s="402" t="s">
        <v>36</v>
      </c>
      <c r="V2" s="431"/>
    </row>
    <row r="3" spans="1:22" ht="18" customHeight="1">
      <c r="B3" s="76" t="s">
        <v>37</v>
      </c>
      <c r="C3" s="342" t="s">
        <v>38</v>
      </c>
      <c r="D3" s="342" t="s">
        <v>39</v>
      </c>
      <c r="E3" s="342" t="s">
        <v>90</v>
      </c>
      <c r="F3" s="342" t="s">
        <v>40</v>
      </c>
      <c r="G3" s="342" t="s">
        <v>25</v>
      </c>
      <c r="H3" s="425" t="s">
        <v>91</v>
      </c>
      <c r="I3" s="426"/>
      <c r="J3" s="420" t="s">
        <v>92</v>
      </c>
      <c r="K3" s="421"/>
      <c r="L3" s="420" t="s">
        <v>44</v>
      </c>
      <c r="M3" s="421"/>
      <c r="N3" s="436" t="s">
        <v>52</v>
      </c>
      <c r="O3" s="366"/>
      <c r="P3" s="367"/>
      <c r="Q3" s="420" t="s">
        <v>93</v>
      </c>
      <c r="R3" s="421"/>
      <c r="S3" s="420" t="s">
        <v>94</v>
      </c>
      <c r="T3" s="421"/>
      <c r="U3" s="18"/>
      <c r="V3" s="81"/>
    </row>
    <row r="4" spans="1:22" ht="18" customHeight="1">
      <c r="B4" s="82"/>
      <c r="C4" s="343"/>
      <c r="D4" s="343"/>
      <c r="E4" s="343"/>
      <c r="F4" s="343"/>
      <c r="G4" s="343"/>
      <c r="H4" s="423" t="s">
        <v>95</v>
      </c>
      <c r="I4" s="424"/>
      <c r="J4" s="422"/>
      <c r="K4" s="370"/>
      <c r="L4" s="422"/>
      <c r="M4" s="370"/>
      <c r="N4" s="422"/>
      <c r="O4" s="369"/>
      <c r="P4" s="370"/>
      <c r="Q4" s="422"/>
      <c r="R4" s="370"/>
      <c r="S4" s="422"/>
      <c r="T4" s="370"/>
      <c r="U4" s="422" t="s">
        <v>96</v>
      </c>
      <c r="V4" s="432"/>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39" t="s">
        <v>88</v>
      </c>
      <c r="D9" s="340"/>
      <c r="E9" s="340"/>
      <c r="F9" s="340"/>
      <c r="G9" s="341"/>
      <c r="H9" s="339" t="s">
        <v>98</v>
      </c>
      <c r="I9" s="340"/>
      <c r="J9" s="340"/>
      <c r="K9" s="340"/>
      <c r="L9" s="341"/>
      <c r="M9" s="429" t="s">
        <v>99</v>
      </c>
      <c r="N9" s="430"/>
      <c r="O9" s="14"/>
      <c r="P9" s="15"/>
      <c r="Q9" s="74"/>
      <c r="R9" s="15"/>
      <c r="S9" s="15"/>
      <c r="T9" s="402" t="s">
        <v>24</v>
      </c>
      <c r="U9" s="364"/>
      <c r="V9" s="52" t="s">
        <v>36</v>
      </c>
    </row>
    <row r="10" spans="1:22" ht="18" customHeight="1">
      <c r="B10" s="76" t="s">
        <v>37</v>
      </c>
      <c r="C10" s="342" t="s">
        <v>38</v>
      </c>
      <c r="D10" s="342" t="s">
        <v>39</v>
      </c>
      <c r="E10" s="342" t="s">
        <v>40</v>
      </c>
      <c r="F10" s="342" t="s">
        <v>41</v>
      </c>
      <c r="G10" s="342" t="s">
        <v>25</v>
      </c>
      <c r="H10" s="342" t="s">
        <v>42</v>
      </c>
      <c r="I10" s="420" t="s">
        <v>43</v>
      </c>
      <c r="J10" s="421"/>
      <c r="K10" s="420" t="s">
        <v>44</v>
      </c>
      <c r="L10" s="421"/>
      <c r="M10" s="28"/>
      <c r="N10" s="77"/>
      <c r="O10" s="85" t="s">
        <v>45</v>
      </c>
      <c r="P10" s="86"/>
      <c r="Q10" s="87"/>
      <c r="R10" s="420" t="s">
        <v>26</v>
      </c>
      <c r="S10" s="437"/>
      <c r="T10" s="436" t="s">
        <v>46</v>
      </c>
      <c r="U10" s="367"/>
      <c r="V10" s="32"/>
    </row>
    <row r="11" spans="1:22" ht="18" customHeight="1">
      <c r="B11" s="88"/>
      <c r="C11" s="343"/>
      <c r="D11" s="343"/>
      <c r="E11" s="343"/>
      <c r="F11" s="343"/>
      <c r="G11" s="343"/>
      <c r="H11" s="343"/>
      <c r="I11" s="422"/>
      <c r="J11" s="370"/>
      <c r="K11" s="422"/>
      <c r="L11" s="370"/>
      <c r="M11" s="427" t="s">
        <v>47</v>
      </c>
      <c r="N11" s="428"/>
      <c r="O11" s="20" t="s">
        <v>27</v>
      </c>
      <c r="P11" s="89"/>
      <c r="Q11" s="83"/>
      <c r="R11" s="422"/>
      <c r="S11" s="369"/>
      <c r="T11" s="422" t="s">
        <v>48</v>
      </c>
      <c r="U11" s="370"/>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412</v>
      </c>
      <c r="H19" s="11" t="s">
        <v>411</v>
      </c>
    </row>
    <row r="20" spans="2:8" ht="18" customHeight="1">
      <c r="B20" s="11" t="s">
        <v>450</v>
      </c>
    </row>
    <row r="21" spans="2:8" ht="3.75" customHeight="1"/>
    <row r="22" spans="2:8" ht="18" customHeight="1">
      <c r="B22" s="11" t="s">
        <v>280</v>
      </c>
    </row>
    <row r="23" spans="2:8" ht="3.75" customHeight="1"/>
    <row r="24" spans="2:8" ht="18" customHeight="1">
      <c r="B24" s="11" t="s">
        <v>462</v>
      </c>
    </row>
    <row r="25" spans="2:8" ht="18" customHeight="1">
      <c r="B25" s="11" t="s">
        <v>394</v>
      </c>
    </row>
    <row r="26" spans="2:8" ht="18" customHeight="1">
      <c r="B26" s="11" t="s">
        <v>395</v>
      </c>
    </row>
    <row r="27" spans="2:8" ht="18" customHeight="1">
      <c r="B27" s="11" t="s">
        <v>406</v>
      </c>
    </row>
    <row r="28" spans="2:8" ht="18" customHeight="1">
      <c r="B28" s="11" t="s">
        <v>413</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84" customFormat="1" ht="18" customHeight="1">
      <c r="B38" s="11" t="s">
        <v>463</v>
      </c>
      <c r="D38" s="11"/>
      <c r="L38" s="11"/>
      <c r="M38" s="11"/>
      <c r="N38" s="11"/>
    </row>
    <row r="39" spans="2:14" s="284" customFormat="1" ht="18" customHeight="1">
      <c r="B39" s="11" t="s">
        <v>415</v>
      </c>
      <c r="D39" s="11"/>
      <c r="L39" s="11"/>
      <c r="M39" s="11"/>
      <c r="N39" s="11"/>
    </row>
    <row r="40" spans="2:14" s="284" customFormat="1" ht="3.75" customHeight="1">
      <c r="B40" s="11"/>
      <c r="C40" s="11"/>
      <c r="D40" s="11"/>
      <c r="L40" s="11"/>
      <c r="M40" s="11"/>
      <c r="N40" s="11"/>
    </row>
    <row r="41" spans="2:14" s="284" customFormat="1" ht="18" customHeight="1">
      <c r="B41" s="11" t="s">
        <v>464</v>
      </c>
      <c r="D41" s="11"/>
      <c r="L41" s="11"/>
      <c r="M41" s="11"/>
      <c r="N41" s="11"/>
    </row>
    <row r="42" spans="2:14" s="284" customFormat="1" ht="18" customHeight="1">
      <c r="B42" s="11" t="s">
        <v>465</v>
      </c>
      <c r="D42" s="11"/>
      <c r="L42" s="11"/>
      <c r="M42" s="11"/>
      <c r="N42" s="11"/>
    </row>
    <row r="43" spans="2:14" s="284" customFormat="1" ht="18" customHeight="1">
      <c r="B43" s="11" t="s">
        <v>466</v>
      </c>
      <c r="D43" s="11"/>
      <c r="L43" s="11"/>
      <c r="M43" s="11"/>
      <c r="N43" s="11"/>
    </row>
    <row r="44" spans="2:14" ht="18" customHeight="1">
      <c r="B44" s="11" t="s">
        <v>442</v>
      </c>
    </row>
    <row r="45" spans="2:14" ht="18" customHeight="1">
      <c r="B45" s="11" t="s">
        <v>137</v>
      </c>
    </row>
    <row r="46" spans="2:14" ht="18" customHeight="1">
      <c r="B46" s="11" t="s">
        <v>148</v>
      </c>
    </row>
    <row r="47" spans="2:14" ht="18" customHeight="1">
      <c r="B47" s="11" t="s">
        <v>414</v>
      </c>
    </row>
    <row r="48" spans="2:14" ht="18" customHeight="1">
      <c r="B48" s="11" t="s">
        <v>407</v>
      </c>
    </row>
    <row r="49" spans="2:15" ht="18" customHeight="1">
      <c r="B49" s="11" t="s">
        <v>409</v>
      </c>
    </row>
    <row r="50" spans="2:15" ht="18" customHeight="1">
      <c r="B50" s="11" t="s">
        <v>410</v>
      </c>
    </row>
    <row r="51" spans="2:15" ht="18" customHeight="1">
      <c r="B51" s="11" t="s">
        <v>467</v>
      </c>
    </row>
    <row r="52" spans="2:15" ht="18" customHeight="1">
      <c r="B52" s="11" t="s">
        <v>468</v>
      </c>
    </row>
    <row r="53" spans="2:15" ht="18" customHeight="1">
      <c r="B53" s="11" t="s">
        <v>447</v>
      </c>
    </row>
    <row r="54" spans="2:15" ht="18" customHeight="1">
      <c r="B54" s="11" t="s">
        <v>152</v>
      </c>
    </row>
    <row r="55" spans="2:15" ht="18" customHeight="1">
      <c r="B55" s="11" t="s">
        <v>448</v>
      </c>
    </row>
    <row r="56" spans="2:15" ht="3.75" customHeight="1"/>
    <row r="57" spans="2:15" ht="18" customHeight="1">
      <c r="B57" s="11" t="s">
        <v>426</v>
      </c>
    </row>
    <row r="58" spans="2:15" ht="3.75" customHeight="1"/>
    <row r="59" spans="2:15" ht="18" customHeight="1">
      <c r="B59" s="11" t="s">
        <v>449</v>
      </c>
    </row>
    <row r="60" spans="2:15" ht="3.75" customHeight="1"/>
    <row r="61" spans="2:15" ht="18" customHeight="1">
      <c r="B61" s="11" t="s">
        <v>434</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444</v>
      </c>
      <c r="J64" s="11" t="s">
        <v>144</v>
      </c>
      <c r="O64" s="11" t="s">
        <v>179</v>
      </c>
    </row>
    <row r="65" spans="2:22" ht="18" customHeight="1">
      <c r="J65" s="11" t="s">
        <v>145</v>
      </c>
    </row>
    <row r="66" spans="2:22" ht="18" customHeight="1">
      <c r="K66" s="11" t="s">
        <v>469</v>
      </c>
    </row>
    <row r="67" spans="2:22" ht="18" customHeight="1">
      <c r="K67" s="11" t="s">
        <v>443</v>
      </c>
      <c r="V67" s="11" t="s">
        <v>139</v>
      </c>
    </row>
    <row r="68" spans="2:22" ht="18" customHeight="1">
      <c r="I68" s="11" t="s">
        <v>151</v>
      </c>
    </row>
    <row r="69" spans="2:22" ht="3.75" customHeight="1"/>
    <row r="70" spans="2:22" ht="18" customHeight="1">
      <c r="B70" s="11" t="s">
        <v>435</v>
      </c>
    </row>
    <row r="71" spans="2:22" ht="3.75" customHeight="1">
      <c r="H71" s="11" t="s">
        <v>32</v>
      </c>
    </row>
    <row r="72" spans="2:22" ht="18" customHeight="1">
      <c r="B72" s="11" t="s">
        <v>436</v>
      </c>
    </row>
    <row r="73" spans="2:22" ht="18" customHeight="1">
      <c r="B73" s="11" t="s">
        <v>470</v>
      </c>
    </row>
    <row r="74" spans="2:22" ht="3.75" customHeight="1"/>
    <row r="75" spans="2:22" ht="18" customHeight="1">
      <c r="B75" s="11" t="s">
        <v>437</v>
      </c>
    </row>
    <row r="76" spans="2:22" ht="3.75" customHeight="1"/>
    <row r="77" spans="2:22" ht="18" customHeight="1">
      <c r="B77" s="11" t="s">
        <v>471</v>
      </c>
    </row>
  </sheetData>
  <mergeCells count="34">
    <mergeCell ref="R10:S11"/>
    <mergeCell ref="U2:V2"/>
    <mergeCell ref="U4:V4"/>
    <mergeCell ref="Q2:T2"/>
    <mergeCell ref="G3:G4"/>
    <mergeCell ref="C10:C11"/>
    <mergeCell ref="D10:D11"/>
    <mergeCell ref="E10:E11"/>
    <mergeCell ref="F10:F11"/>
    <mergeCell ref="G10:G11"/>
    <mergeCell ref="C2:G2"/>
    <mergeCell ref="T9:U9"/>
    <mergeCell ref="T10:U10"/>
    <mergeCell ref="T11:U11"/>
    <mergeCell ref="N3:P3"/>
    <mergeCell ref="Q3:R4"/>
    <mergeCell ref="S3:T4"/>
    <mergeCell ref="C9:G9"/>
    <mergeCell ref="N4:P4"/>
    <mergeCell ref="C3:C4"/>
    <mergeCell ref="D3:D4"/>
    <mergeCell ref="E3:E4"/>
    <mergeCell ref="F3:F4"/>
    <mergeCell ref="H9:L9"/>
    <mergeCell ref="H10:H11"/>
    <mergeCell ref="I10:J11"/>
    <mergeCell ref="K10:L11"/>
    <mergeCell ref="H4:I4"/>
    <mergeCell ref="H2:M2"/>
    <mergeCell ref="H3:I3"/>
    <mergeCell ref="J3:K4"/>
    <mergeCell ref="L3:M4"/>
    <mergeCell ref="M11:N11"/>
    <mergeCell ref="M9:N9"/>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84" customWidth="1"/>
    <col min="2" max="2" width="16.625" style="284" customWidth="1"/>
    <col min="3" max="4" width="4.875" style="284" customWidth="1"/>
    <col min="5" max="11" width="9.125" style="284" customWidth="1"/>
    <col min="12" max="13" width="2.5" style="284" customWidth="1"/>
    <col min="14" max="14" width="5.5" style="284" customWidth="1"/>
    <col min="15" max="22" width="9.125" style="284" customWidth="1"/>
    <col min="23" max="16384" width="8.375" style="284"/>
  </cols>
  <sheetData>
    <row r="1" spans="1:22" ht="22.5" customHeight="1">
      <c r="A1" s="284" t="s">
        <v>57</v>
      </c>
      <c r="V1" s="290" t="s">
        <v>106</v>
      </c>
    </row>
    <row r="2" spans="1:22" ht="22.5" customHeight="1">
      <c r="C2" s="291" t="s">
        <v>182</v>
      </c>
      <c r="D2" s="291"/>
      <c r="E2" s="291"/>
      <c r="F2" s="291"/>
      <c r="U2" s="292" t="s">
        <v>58</v>
      </c>
    </row>
    <row r="3" spans="1:22" ht="22.5" customHeight="1" thickBot="1">
      <c r="A3" s="293"/>
      <c r="B3" s="293"/>
      <c r="C3" s="293"/>
      <c r="D3" s="293"/>
      <c r="E3" s="293"/>
      <c r="R3" s="294"/>
      <c r="S3" s="294"/>
      <c r="T3" s="294"/>
      <c r="U3" s="294"/>
      <c r="V3" s="290" t="s">
        <v>59</v>
      </c>
    </row>
    <row r="4" spans="1:22" ht="22.5" customHeight="1">
      <c r="A4" s="481" t="s">
        <v>60</v>
      </c>
      <c r="B4" s="482"/>
      <c r="C4" s="477" t="s">
        <v>188</v>
      </c>
      <c r="D4" s="478"/>
      <c r="E4" s="478"/>
      <c r="F4" s="478"/>
      <c r="G4" s="478"/>
      <c r="H4" s="479"/>
      <c r="I4" s="477" t="s">
        <v>61</v>
      </c>
      <c r="J4" s="478"/>
      <c r="K4" s="478"/>
      <c r="L4" s="478" t="s">
        <v>83</v>
      </c>
      <c r="M4" s="478"/>
      <c r="N4" s="478"/>
      <c r="O4" s="478"/>
      <c r="P4" s="478"/>
      <c r="Q4" s="295"/>
      <c r="R4" s="473" t="s">
        <v>62</v>
      </c>
      <c r="S4" s="471"/>
      <c r="T4" s="471"/>
      <c r="U4" s="472"/>
      <c r="V4" s="296"/>
    </row>
    <row r="5" spans="1:22" s="293" customFormat="1" ht="22.5" customHeight="1">
      <c r="A5" s="483"/>
      <c r="B5" s="484"/>
      <c r="C5" s="446" t="s">
        <v>472</v>
      </c>
      <c r="D5" s="447"/>
      <c r="E5" s="452" t="s">
        <v>183</v>
      </c>
      <c r="F5" s="452" t="s">
        <v>184</v>
      </c>
      <c r="G5" s="480" t="s">
        <v>185</v>
      </c>
      <c r="H5" s="452" t="s">
        <v>63</v>
      </c>
      <c r="I5" s="297"/>
      <c r="J5" s="297"/>
      <c r="K5" s="297"/>
      <c r="L5" s="454"/>
      <c r="M5" s="455"/>
      <c r="N5" s="456"/>
      <c r="O5" s="297"/>
      <c r="P5" s="452" t="s">
        <v>63</v>
      </c>
      <c r="Q5" s="299" t="s">
        <v>64</v>
      </c>
      <c r="R5" s="454" t="s">
        <v>5</v>
      </c>
      <c r="S5" s="300"/>
      <c r="T5" s="452" t="s">
        <v>65</v>
      </c>
      <c r="U5" s="452" t="s">
        <v>66</v>
      </c>
      <c r="V5" s="301" t="s">
        <v>67</v>
      </c>
    </row>
    <row r="6" spans="1:22" s="293" customFormat="1" ht="22.5" customHeight="1">
      <c r="A6" s="485"/>
      <c r="B6" s="459"/>
      <c r="C6" s="448"/>
      <c r="D6" s="449"/>
      <c r="E6" s="453"/>
      <c r="F6" s="453"/>
      <c r="G6" s="453"/>
      <c r="H6" s="453"/>
      <c r="I6" s="299"/>
      <c r="J6" s="299"/>
      <c r="K6" s="299"/>
      <c r="L6" s="457"/>
      <c r="M6" s="458"/>
      <c r="N6" s="459"/>
      <c r="O6" s="299"/>
      <c r="P6" s="453"/>
      <c r="Q6" s="299" t="s">
        <v>68</v>
      </c>
      <c r="R6" s="453"/>
      <c r="S6" s="299" t="s">
        <v>69</v>
      </c>
      <c r="T6" s="453"/>
      <c r="U6" s="453"/>
      <c r="V6" s="301" t="s">
        <v>68</v>
      </c>
    </row>
    <row r="7" spans="1:22" s="293" customFormat="1" ht="18" customHeight="1">
      <c r="A7" s="460" t="s">
        <v>473</v>
      </c>
      <c r="B7" s="461"/>
      <c r="C7" s="450"/>
      <c r="D7" s="451"/>
      <c r="E7" s="297"/>
      <c r="F7" s="297"/>
      <c r="G7" s="297"/>
      <c r="H7" s="297"/>
      <c r="I7" s="297"/>
      <c r="J7" s="297"/>
      <c r="K7" s="297"/>
      <c r="L7" s="454"/>
      <c r="M7" s="455"/>
      <c r="N7" s="298"/>
      <c r="O7" s="297"/>
      <c r="P7" s="297"/>
      <c r="Q7" s="297"/>
      <c r="R7" s="297"/>
      <c r="S7" s="297"/>
      <c r="T7" s="297"/>
      <c r="U7" s="297"/>
      <c r="V7" s="302"/>
    </row>
    <row r="8" spans="1:22" s="293" customFormat="1" ht="18" customHeight="1">
      <c r="A8" s="303"/>
      <c r="B8" s="304" t="s">
        <v>186</v>
      </c>
      <c r="C8" s="450"/>
      <c r="D8" s="451"/>
      <c r="E8" s="305"/>
      <c r="F8" s="305"/>
      <c r="G8" s="305"/>
      <c r="H8" s="305"/>
      <c r="I8" s="305"/>
      <c r="J8" s="305"/>
      <c r="K8" s="305"/>
      <c r="L8" s="464"/>
      <c r="M8" s="465"/>
      <c r="N8" s="298"/>
      <c r="O8" s="297"/>
      <c r="P8" s="297"/>
      <c r="Q8" s="297"/>
      <c r="R8" s="297"/>
      <c r="S8" s="297"/>
      <c r="T8" s="297"/>
      <c r="U8" s="297"/>
      <c r="V8" s="302"/>
    </row>
    <row r="9" spans="1:22" s="293" customFormat="1" ht="18" customHeight="1">
      <c r="A9" s="460" t="s">
        <v>474</v>
      </c>
      <c r="B9" s="461"/>
      <c r="C9" s="450"/>
      <c r="D9" s="451"/>
      <c r="E9" s="297"/>
      <c r="F9" s="297"/>
      <c r="G9" s="297"/>
      <c r="H9" s="297"/>
      <c r="I9" s="297"/>
      <c r="J9" s="297"/>
      <c r="K9" s="297"/>
      <c r="L9" s="454"/>
      <c r="M9" s="455"/>
      <c r="N9" s="298"/>
      <c r="O9" s="297"/>
      <c r="P9" s="297"/>
      <c r="Q9" s="297"/>
      <c r="R9" s="297"/>
      <c r="S9" s="297"/>
      <c r="T9" s="297"/>
      <c r="U9" s="297"/>
      <c r="V9" s="302"/>
    </row>
    <row r="10" spans="1:22" s="293" customFormat="1" ht="18" customHeight="1">
      <c r="A10" s="303"/>
      <c r="B10" s="304" t="s">
        <v>186</v>
      </c>
      <c r="C10" s="450"/>
      <c r="D10" s="451"/>
      <c r="E10" s="305"/>
      <c r="F10" s="305"/>
      <c r="G10" s="305"/>
      <c r="H10" s="305"/>
      <c r="I10" s="305"/>
      <c r="J10" s="305"/>
      <c r="K10" s="305"/>
      <c r="L10" s="464"/>
      <c r="M10" s="465"/>
      <c r="N10" s="298"/>
      <c r="O10" s="297"/>
      <c r="P10" s="297"/>
      <c r="Q10" s="297"/>
      <c r="R10" s="297"/>
      <c r="S10" s="297"/>
      <c r="T10" s="297"/>
      <c r="U10" s="297"/>
      <c r="V10" s="302"/>
    </row>
    <row r="11" spans="1:22" s="293" customFormat="1" ht="18" customHeight="1">
      <c r="A11" s="488" t="s">
        <v>475</v>
      </c>
      <c r="B11" s="489"/>
      <c r="C11" s="450"/>
      <c r="D11" s="451"/>
      <c r="E11" s="297"/>
      <c r="F11" s="297"/>
      <c r="G11" s="297"/>
      <c r="H11" s="297"/>
      <c r="I11" s="297"/>
      <c r="J11" s="297"/>
      <c r="K11" s="297"/>
      <c r="L11" s="454"/>
      <c r="M11" s="455"/>
      <c r="N11" s="298"/>
      <c r="O11" s="297"/>
      <c r="P11" s="297"/>
      <c r="Q11" s="297"/>
      <c r="R11" s="297"/>
      <c r="S11" s="297"/>
      <c r="T11" s="297"/>
      <c r="U11" s="297"/>
      <c r="V11" s="302"/>
    </row>
    <row r="12" spans="1:22" ht="18" customHeight="1" thickBot="1">
      <c r="A12" s="306"/>
      <c r="B12" s="307" t="s">
        <v>186</v>
      </c>
      <c r="C12" s="475"/>
      <c r="D12" s="476"/>
      <c r="E12" s="308"/>
      <c r="F12" s="308"/>
      <c r="G12" s="308"/>
      <c r="H12" s="308"/>
      <c r="I12" s="308"/>
      <c r="J12" s="308"/>
      <c r="K12" s="308"/>
      <c r="L12" s="486"/>
      <c r="M12" s="487"/>
      <c r="N12" s="311"/>
      <c r="O12" s="312"/>
      <c r="P12" s="312"/>
      <c r="Q12" s="312"/>
      <c r="R12" s="312"/>
      <c r="S12" s="312"/>
      <c r="T12" s="312"/>
      <c r="U12" s="312"/>
      <c r="V12" s="313"/>
    </row>
    <row r="13" spans="1:22" ht="18.75" customHeight="1"/>
    <row r="14" spans="1:22" ht="22.5" customHeight="1">
      <c r="C14" s="469" t="s">
        <v>70</v>
      </c>
      <c r="D14" s="469"/>
      <c r="E14" s="469"/>
      <c r="F14" s="469"/>
      <c r="G14" s="469"/>
      <c r="H14" s="469"/>
    </row>
    <row r="15" spans="1:22" ht="18.75" customHeight="1" thickBot="1"/>
    <row r="16" spans="1:22" ht="22.5" customHeight="1">
      <c r="A16" s="470" t="s">
        <v>71</v>
      </c>
      <c r="B16" s="471"/>
      <c r="C16" s="471"/>
      <c r="D16" s="471"/>
      <c r="E16" s="471"/>
      <c r="F16" s="471"/>
      <c r="G16" s="471"/>
      <c r="H16" s="471"/>
      <c r="I16" s="471"/>
      <c r="J16" s="471"/>
      <c r="K16" s="472"/>
      <c r="L16" s="473" t="s">
        <v>72</v>
      </c>
      <c r="M16" s="471"/>
      <c r="N16" s="471"/>
      <c r="O16" s="471"/>
      <c r="P16" s="471"/>
      <c r="Q16" s="471"/>
      <c r="R16" s="471"/>
      <c r="S16" s="471"/>
      <c r="T16" s="471"/>
      <c r="U16" s="471"/>
      <c r="V16" s="474"/>
    </row>
    <row r="17" spans="1:22" ht="11.25">
      <c r="A17" s="314"/>
      <c r="B17" s="455" t="s">
        <v>198</v>
      </c>
      <c r="C17" s="455"/>
      <c r="D17" s="315"/>
      <c r="E17" s="452" t="s">
        <v>476</v>
      </c>
      <c r="F17" s="452" t="s">
        <v>477</v>
      </c>
      <c r="G17" s="452" t="s">
        <v>74</v>
      </c>
      <c r="H17" s="454" t="s">
        <v>75</v>
      </c>
      <c r="I17" s="455"/>
      <c r="J17" s="455"/>
      <c r="K17" s="456"/>
      <c r="L17" s="454" t="s">
        <v>73</v>
      </c>
      <c r="M17" s="455"/>
      <c r="N17" s="455"/>
      <c r="O17" s="456"/>
      <c r="P17" s="452" t="s">
        <v>476</v>
      </c>
      <c r="Q17" s="452" t="s">
        <v>477</v>
      </c>
      <c r="R17" s="452" t="s">
        <v>74</v>
      </c>
      <c r="S17" s="454" t="s">
        <v>75</v>
      </c>
      <c r="T17" s="455"/>
      <c r="U17" s="455"/>
      <c r="V17" s="462"/>
    </row>
    <row r="18" spans="1:22" ht="13.5" customHeight="1">
      <c r="A18" s="316"/>
      <c r="B18" s="458"/>
      <c r="C18" s="458"/>
      <c r="D18" s="317" t="s">
        <v>197</v>
      </c>
      <c r="E18" s="453"/>
      <c r="F18" s="453"/>
      <c r="G18" s="453"/>
      <c r="H18" s="457"/>
      <c r="I18" s="458"/>
      <c r="J18" s="458"/>
      <c r="K18" s="459"/>
      <c r="L18" s="457"/>
      <c r="M18" s="458"/>
      <c r="N18" s="458"/>
      <c r="O18" s="459"/>
      <c r="P18" s="453"/>
      <c r="Q18" s="453"/>
      <c r="R18" s="453"/>
      <c r="S18" s="457"/>
      <c r="T18" s="458"/>
      <c r="U18" s="458"/>
      <c r="V18" s="463"/>
    </row>
    <row r="19" spans="1:22" ht="17.25" customHeight="1">
      <c r="A19" s="445" t="s">
        <v>108</v>
      </c>
      <c r="B19" s="443"/>
      <c r="C19" s="442"/>
      <c r="D19" s="300"/>
      <c r="E19" s="319"/>
      <c r="F19" s="320"/>
      <c r="G19" s="320"/>
      <c r="H19" s="438"/>
      <c r="I19" s="439"/>
      <c r="J19" s="439"/>
      <c r="K19" s="440"/>
      <c r="L19" s="441" t="s">
        <v>76</v>
      </c>
      <c r="M19" s="443"/>
      <c r="N19" s="443"/>
      <c r="O19" s="442"/>
      <c r="P19" s="320"/>
      <c r="Q19" s="318"/>
      <c r="R19" s="320"/>
      <c r="S19" s="321"/>
      <c r="T19" s="318"/>
      <c r="U19" s="318"/>
      <c r="V19" s="322"/>
    </row>
    <row r="20" spans="1:22" ht="17.25" customHeight="1">
      <c r="A20" s="323"/>
      <c r="B20" s="441" t="s">
        <v>84</v>
      </c>
      <c r="C20" s="442"/>
      <c r="D20" s="300"/>
      <c r="E20" s="319"/>
      <c r="F20" s="320"/>
      <c r="G20" s="320"/>
      <c r="H20" s="438"/>
      <c r="I20" s="439"/>
      <c r="J20" s="439"/>
      <c r="K20" s="440"/>
      <c r="L20" s="324"/>
      <c r="M20" s="441" t="s">
        <v>77</v>
      </c>
      <c r="N20" s="443"/>
      <c r="O20" s="442"/>
      <c r="P20" s="320"/>
      <c r="Q20" s="318"/>
      <c r="R20" s="320"/>
      <c r="S20" s="321"/>
      <c r="T20" s="318"/>
      <c r="U20" s="318"/>
      <c r="V20" s="322"/>
    </row>
    <row r="21" spans="1:22" ht="17.25" customHeight="1">
      <c r="A21" s="323"/>
      <c r="B21" s="441" t="s">
        <v>84</v>
      </c>
      <c r="C21" s="442"/>
      <c r="D21" s="300"/>
      <c r="E21" s="319"/>
      <c r="F21" s="320"/>
      <c r="G21" s="320"/>
      <c r="H21" s="438"/>
      <c r="I21" s="439"/>
      <c r="J21" s="439"/>
      <c r="K21" s="440"/>
      <c r="L21" s="325"/>
      <c r="M21" s="320"/>
      <c r="N21" s="441" t="s">
        <v>78</v>
      </c>
      <c r="O21" s="442"/>
      <c r="P21" s="320"/>
      <c r="Q21" s="318"/>
      <c r="R21" s="320"/>
      <c r="S21" s="321"/>
      <c r="T21" s="318"/>
      <c r="U21" s="318"/>
      <c r="V21" s="322"/>
    </row>
    <row r="22" spans="1:22" ht="17.25" customHeight="1">
      <c r="A22" s="445" t="s">
        <v>424</v>
      </c>
      <c r="B22" s="443"/>
      <c r="C22" s="442"/>
      <c r="D22" s="300"/>
      <c r="E22" s="319"/>
      <c r="F22" s="320"/>
      <c r="G22" s="320"/>
      <c r="H22" s="438"/>
      <c r="I22" s="439"/>
      <c r="J22" s="439"/>
      <c r="K22" s="440"/>
      <c r="L22" s="325"/>
      <c r="M22" s="441" t="s">
        <v>85</v>
      </c>
      <c r="N22" s="443"/>
      <c r="O22" s="442"/>
      <c r="P22" s="320"/>
      <c r="Q22" s="318"/>
      <c r="R22" s="320"/>
      <c r="S22" s="321"/>
      <c r="T22" s="318"/>
      <c r="U22" s="318"/>
      <c r="V22" s="322"/>
    </row>
    <row r="23" spans="1:22" ht="17.25" customHeight="1">
      <c r="A23" s="323"/>
      <c r="B23" s="441" t="s">
        <v>84</v>
      </c>
      <c r="C23" s="442"/>
      <c r="D23" s="300"/>
      <c r="E23" s="319"/>
      <c r="F23" s="320"/>
      <c r="G23" s="320"/>
      <c r="H23" s="438"/>
      <c r="I23" s="439"/>
      <c r="J23" s="439"/>
      <c r="K23" s="440"/>
      <c r="L23" s="325"/>
      <c r="M23" s="324"/>
      <c r="N23" s="444"/>
      <c r="O23" s="444"/>
      <c r="P23" s="320"/>
      <c r="Q23" s="318"/>
      <c r="R23" s="320"/>
      <c r="S23" s="321"/>
      <c r="T23" s="318"/>
      <c r="U23" s="318"/>
      <c r="V23" s="322"/>
    </row>
    <row r="24" spans="1:22" ht="17.25" customHeight="1">
      <c r="A24" s="323"/>
      <c r="B24" s="441" t="s">
        <v>84</v>
      </c>
      <c r="C24" s="442"/>
      <c r="D24" s="300"/>
      <c r="E24" s="319"/>
      <c r="F24" s="320"/>
      <c r="G24" s="320"/>
      <c r="H24" s="438"/>
      <c r="I24" s="439"/>
      <c r="J24" s="439"/>
      <c r="K24" s="440"/>
      <c r="L24" s="325"/>
      <c r="M24" s="326"/>
      <c r="N24" s="444"/>
      <c r="O24" s="444"/>
      <c r="P24" s="320"/>
      <c r="Q24" s="318"/>
      <c r="R24" s="320"/>
      <c r="S24" s="321"/>
      <c r="T24" s="318"/>
      <c r="U24" s="318"/>
      <c r="V24" s="322"/>
    </row>
    <row r="25" spans="1:22" ht="17.25" customHeight="1">
      <c r="A25" s="445" t="s">
        <v>440</v>
      </c>
      <c r="B25" s="443"/>
      <c r="C25" s="442"/>
      <c r="D25" s="300"/>
      <c r="E25" s="319"/>
      <c r="F25" s="320"/>
      <c r="G25" s="320"/>
      <c r="H25" s="438"/>
      <c r="I25" s="439"/>
      <c r="J25" s="439"/>
      <c r="K25" s="440"/>
      <c r="L25" s="444" t="s">
        <v>6</v>
      </c>
      <c r="M25" s="444"/>
      <c r="N25" s="444"/>
      <c r="O25" s="444"/>
      <c r="P25" s="320"/>
      <c r="Q25" s="318"/>
      <c r="R25" s="320"/>
      <c r="S25" s="321"/>
      <c r="T25" s="318"/>
      <c r="U25" s="318"/>
      <c r="V25" s="322"/>
    </row>
    <row r="26" spans="1:22" ht="17.25" customHeight="1">
      <c r="A26" s="323"/>
      <c r="B26" s="441" t="s">
        <v>84</v>
      </c>
      <c r="C26" s="442"/>
      <c r="D26" s="300"/>
      <c r="E26" s="319"/>
      <c r="F26" s="320"/>
      <c r="G26" s="320"/>
      <c r="H26" s="438"/>
      <c r="I26" s="439"/>
      <c r="J26" s="439"/>
      <c r="K26" s="440"/>
      <c r="L26" s="324"/>
      <c r="M26" s="444" t="s">
        <v>77</v>
      </c>
      <c r="N26" s="444"/>
      <c r="O26" s="444"/>
      <c r="P26" s="320"/>
      <c r="Q26" s="318"/>
      <c r="R26" s="320"/>
      <c r="S26" s="321"/>
      <c r="T26" s="318"/>
      <c r="U26" s="318"/>
      <c r="V26" s="322"/>
    </row>
    <row r="27" spans="1:22" ht="17.25" customHeight="1">
      <c r="A27" s="323"/>
      <c r="B27" s="441" t="s">
        <v>84</v>
      </c>
      <c r="C27" s="442"/>
      <c r="D27" s="300" t="s">
        <v>149</v>
      </c>
      <c r="E27" s="319"/>
      <c r="F27" s="320"/>
      <c r="G27" s="320"/>
      <c r="H27" s="438"/>
      <c r="I27" s="439"/>
      <c r="J27" s="439"/>
      <c r="K27" s="440"/>
      <c r="L27" s="325"/>
      <c r="M27" s="320"/>
      <c r="N27" s="444" t="s">
        <v>79</v>
      </c>
      <c r="O27" s="444"/>
      <c r="P27" s="320"/>
      <c r="Q27" s="318"/>
      <c r="R27" s="320"/>
      <c r="S27" s="321"/>
      <c r="T27" s="318"/>
      <c r="U27" s="318"/>
      <c r="V27" s="322"/>
    </row>
    <row r="28" spans="1:22" ht="17.25" customHeight="1">
      <c r="A28" s="490" t="s">
        <v>478</v>
      </c>
      <c r="B28" s="491"/>
      <c r="C28" s="492"/>
      <c r="D28" s="300"/>
      <c r="E28" s="319"/>
      <c r="F28" s="320"/>
      <c r="G28" s="320"/>
      <c r="H28" s="438"/>
      <c r="I28" s="439"/>
      <c r="J28" s="439"/>
      <c r="K28" s="440"/>
      <c r="L28" s="444"/>
      <c r="M28" s="444"/>
      <c r="N28" s="444"/>
      <c r="O28" s="444"/>
      <c r="P28" s="320"/>
      <c r="Q28" s="318"/>
      <c r="R28" s="320"/>
      <c r="S28" s="321"/>
      <c r="T28" s="318"/>
      <c r="U28" s="318"/>
      <c r="V28" s="322"/>
    </row>
    <row r="29" spans="1:22" ht="17.25" customHeight="1">
      <c r="A29" s="323"/>
      <c r="B29" s="441" t="s">
        <v>84</v>
      </c>
      <c r="C29" s="442"/>
      <c r="D29" s="300"/>
      <c r="E29" s="319"/>
      <c r="F29" s="320"/>
      <c r="G29" s="320"/>
      <c r="H29" s="438"/>
      <c r="I29" s="439"/>
      <c r="J29" s="439"/>
      <c r="K29" s="440"/>
      <c r="L29" s="324"/>
      <c r="M29" s="444"/>
      <c r="N29" s="444"/>
      <c r="O29" s="444"/>
      <c r="P29" s="320"/>
      <c r="Q29" s="318"/>
      <c r="R29" s="320"/>
      <c r="S29" s="321"/>
      <c r="T29" s="318"/>
      <c r="U29" s="318"/>
      <c r="V29" s="322"/>
    </row>
    <row r="30" spans="1:22" ht="17.25" customHeight="1">
      <c r="A30" s="323"/>
      <c r="B30" s="441" t="s">
        <v>84</v>
      </c>
      <c r="C30" s="442"/>
      <c r="D30" s="300"/>
      <c r="E30" s="319"/>
      <c r="F30" s="320"/>
      <c r="G30" s="320"/>
      <c r="H30" s="438"/>
      <c r="I30" s="439"/>
      <c r="J30" s="439"/>
      <c r="K30" s="440"/>
      <c r="L30" s="325"/>
      <c r="M30" s="320"/>
      <c r="N30" s="444"/>
      <c r="O30" s="444"/>
      <c r="P30" s="320"/>
      <c r="Q30" s="318"/>
      <c r="R30" s="320"/>
      <c r="S30" s="321"/>
      <c r="T30" s="318"/>
      <c r="U30" s="318"/>
      <c r="V30" s="322"/>
    </row>
    <row r="31" spans="1:22" ht="17.25" customHeight="1">
      <c r="A31" s="445" t="s">
        <v>425</v>
      </c>
      <c r="B31" s="443"/>
      <c r="C31" s="442"/>
      <c r="D31" s="300"/>
      <c r="E31" s="319"/>
      <c r="F31" s="320"/>
      <c r="G31" s="320"/>
      <c r="H31" s="438"/>
      <c r="I31" s="439"/>
      <c r="J31" s="439"/>
      <c r="K31" s="440"/>
      <c r="L31" s="327"/>
      <c r="P31" s="325"/>
      <c r="Q31" s="325"/>
      <c r="R31" s="325"/>
      <c r="T31" s="328"/>
      <c r="U31" s="328"/>
      <c r="V31" s="329"/>
    </row>
    <row r="32" spans="1:22" ht="17.25" customHeight="1">
      <c r="A32" s="330"/>
      <c r="B32" s="441" t="s">
        <v>195</v>
      </c>
      <c r="C32" s="442"/>
      <c r="D32" s="300"/>
      <c r="E32" s="319"/>
      <c r="F32" s="320"/>
      <c r="G32" s="320"/>
      <c r="H32" s="438"/>
      <c r="I32" s="439"/>
      <c r="J32" s="439"/>
      <c r="K32" s="440"/>
      <c r="L32" s="327" t="s">
        <v>80</v>
      </c>
      <c r="V32" s="331"/>
    </row>
    <row r="33" spans="1:22" ht="15" customHeight="1">
      <c r="A33" s="332"/>
      <c r="B33" s="441" t="s">
        <v>196</v>
      </c>
      <c r="C33" s="442"/>
      <c r="D33" s="300" t="s">
        <v>149</v>
      </c>
      <c r="E33" s="319"/>
      <c r="F33" s="320"/>
      <c r="G33" s="320"/>
      <c r="H33" s="438"/>
      <c r="I33" s="439"/>
      <c r="J33" s="439"/>
      <c r="K33" s="440"/>
      <c r="L33" s="441" t="s">
        <v>81</v>
      </c>
      <c r="M33" s="443"/>
      <c r="N33" s="443"/>
      <c r="O33" s="442"/>
      <c r="P33" s="320"/>
      <c r="Q33" s="318"/>
      <c r="R33" s="320"/>
      <c r="S33" s="321"/>
      <c r="T33" s="318"/>
      <c r="U33" s="318"/>
      <c r="V33" s="322"/>
    </row>
    <row r="34" spans="1:22" ht="15" customHeight="1">
      <c r="A34" s="323"/>
      <c r="K34" s="333"/>
      <c r="L34" s="320"/>
      <c r="M34" s="441" t="s">
        <v>86</v>
      </c>
      <c r="N34" s="443"/>
      <c r="O34" s="442"/>
      <c r="P34" s="320"/>
      <c r="Q34" s="318"/>
      <c r="R34" s="320"/>
      <c r="S34" s="321"/>
      <c r="T34" s="318"/>
      <c r="U34" s="318"/>
      <c r="V34" s="322"/>
    </row>
    <row r="35" spans="1:22" ht="15" customHeight="1">
      <c r="A35" s="323"/>
      <c r="E35" s="325"/>
      <c r="F35" s="326"/>
      <c r="G35" s="326"/>
      <c r="H35" s="334"/>
      <c r="K35" s="333"/>
      <c r="L35" s="327"/>
      <c r="P35" s="325"/>
      <c r="R35" s="325"/>
      <c r="S35" s="327"/>
      <c r="V35" s="331"/>
    </row>
    <row r="36" spans="1:22" ht="22.5" customHeight="1" thickBot="1">
      <c r="A36" s="466" t="s">
        <v>63</v>
      </c>
      <c r="B36" s="467"/>
      <c r="C36" s="467"/>
      <c r="D36" s="335"/>
      <c r="E36" s="308"/>
      <c r="F36" s="312"/>
      <c r="G36" s="312"/>
      <c r="H36" s="309"/>
      <c r="I36" s="310"/>
      <c r="J36" s="310"/>
      <c r="K36" s="311"/>
      <c r="L36" s="468" t="s">
        <v>63</v>
      </c>
      <c r="M36" s="467"/>
      <c r="N36" s="467"/>
      <c r="O36" s="467"/>
      <c r="P36" s="312"/>
      <c r="Q36" s="310"/>
      <c r="R36" s="312"/>
      <c r="S36" s="309"/>
      <c r="T36" s="310"/>
      <c r="U36" s="310"/>
      <c r="V36" s="336"/>
    </row>
    <row r="37" spans="1:22" ht="18.75" customHeight="1"/>
    <row r="38" spans="1:22" ht="18" customHeight="1">
      <c r="B38" s="290" t="s">
        <v>82</v>
      </c>
      <c r="C38" s="291" t="s">
        <v>187</v>
      </c>
      <c r="D38" s="291"/>
      <c r="E38" s="291"/>
      <c r="L38" s="284" t="s">
        <v>281</v>
      </c>
    </row>
    <row r="39" spans="1:22" ht="18" customHeight="1">
      <c r="B39" s="290"/>
      <c r="C39" s="291" t="s">
        <v>282</v>
      </c>
      <c r="D39" s="291"/>
      <c r="E39" s="291"/>
      <c r="L39" s="284" t="s">
        <v>147</v>
      </c>
    </row>
    <row r="40" spans="1:22" ht="18" customHeight="1">
      <c r="C40" s="291" t="s">
        <v>479</v>
      </c>
      <c r="D40" s="291"/>
      <c r="E40" s="291"/>
    </row>
    <row r="41" spans="1:22" ht="18" customHeight="1">
      <c r="C41" s="291" t="s">
        <v>189</v>
      </c>
      <c r="D41" s="291"/>
      <c r="E41" s="291"/>
    </row>
    <row r="42" spans="1:22" ht="18" customHeight="1">
      <c r="C42" s="291" t="s">
        <v>416</v>
      </c>
      <c r="D42" s="291"/>
      <c r="E42" s="291"/>
    </row>
    <row r="43" spans="1:22" ht="18" customHeight="1">
      <c r="C43" s="291" t="s">
        <v>199</v>
      </c>
      <c r="D43" s="291"/>
      <c r="E43" s="291"/>
      <c r="L43" s="284" t="s">
        <v>200</v>
      </c>
    </row>
    <row r="44" spans="1:22" ht="18" customHeight="1">
      <c r="C44" s="291" t="s">
        <v>100</v>
      </c>
      <c r="D44" s="291"/>
      <c r="E44" s="291"/>
      <c r="L44" s="284" t="s">
        <v>101</v>
      </c>
    </row>
  </sheetData>
  <mergeCells count="90">
    <mergeCell ref="Q17:Q18"/>
    <mergeCell ref="P17:P18"/>
    <mergeCell ref="L10:M10"/>
    <mergeCell ref="L11:M11"/>
    <mergeCell ref="L12:M12"/>
    <mergeCell ref="L17:O1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N23:O23"/>
    <mergeCell ref="H33:K33"/>
    <mergeCell ref="H26:K26"/>
    <mergeCell ref="N27:O27"/>
    <mergeCell ref="B27:C27"/>
    <mergeCell ref="B26:C26"/>
    <mergeCell ref="A22:C22"/>
    <mergeCell ref="H22:K22"/>
    <mergeCell ref="B23:C23"/>
    <mergeCell ref="B29:C29"/>
    <mergeCell ref="H29:K29"/>
    <mergeCell ref="M29:O29"/>
    <mergeCell ref="H23:K23"/>
    <mergeCell ref="B24:C24"/>
    <mergeCell ref="L33:O33"/>
    <mergeCell ref="L25:O25"/>
    <mergeCell ref="H24:K24"/>
    <mergeCell ref="B32:C32"/>
    <mergeCell ref="A31:C31"/>
    <mergeCell ref="M26:O26"/>
    <mergeCell ref="H31:K31"/>
    <mergeCell ref="H32:K32"/>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5" t="s">
        <v>283</v>
      </c>
      <c r="B1" s="545"/>
      <c r="C1" s="545"/>
      <c r="J1" s="546" t="s">
        <v>419</v>
      </c>
      <c r="K1" s="546"/>
    </row>
    <row r="2" spans="1:13" ht="15" customHeight="1"/>
    <row r="3" spans="1:13" ht="18" customHeight="1">
      <c r="A3" s="547" t="s">
        <v>284</v>
      </c>
      <c r="B3" s="547"/>
      <c r="C3" s="547"/>
      <c r="G3" s="108"/>
      <c r="H3" s="108"/>
      <c r="I3" s="108"/>
      <c r="K3" s="192" t="s">
        <v>285</v>
      </c>
    </row>
    <row r="4" spans="1:13" ht="10.5" customHeight="1">
      <c r="F4" s="108"/>
      <c r="G4" s="108"/>
      <c r="H4" s="108"/>
    </row>
    <row r="5" spans="1:13" ht="27" customHeight="1" thickBot="1">
      <c r="E5" s="548" t="s">
        <v>204</v>
      </c>
      <c r="F5" s="548"/>
      <c r="G5" s="548"/>
      <c r="H5" s="109"/>
      <c r="I5" s="110"/>
      <c r="K5" s="111" t="s">
        <v>286</v>
      </c>
    </row>
    <row r="6" spans="1:13" ht="15" customHeight="1">
      <c r="A6" s="112" t="s">
        <v>287</v>
      </c>
      <c r="B6" s="113" t="s">
        <v>288</v>
      </c>
      <c r="C6" s="493" t="s">
        <v>289</v>
      </c>
      <c r="D6" s="495" t="s">
        <v>290</v>
      </c>
      <c r="E6" s="189" t="s">
        <v>480</v>
      </c>
      <c r="F6" s="113" t="s">
        <v>481</v>
      </c>
      <c r="G6" s="113" t="s">
        <v>481</v>
      </c>
      <c r="H6" s="189" t="s">
        <v>291</v>
      </c>
      <c r="I6" s="189" t="s">
        <v>291</v>
      </c>
      <c r="J6" s="497" t="s">
        <v>292</v>
      </c>
      <c r="K6" s="498"/>
    </row>
    <row r="7" spans="1:13" ht="15" customHeight="1">
      <c r="A7" s="114" t="s">
        <v>293</v>
      </c>
      <c r="B7" s="115" t="s">
        <v>276</v>
      </c>
      <c r="C7" s="494"/>
      <c r="D7" s="494"/>
      <c r="E7" s="190" t="s">
        <v>294</v>
      </c>
      <c r="F7" s="190" t="s">
        <v>295</v>
      </c>
      <c r="G7" s="190" t="s">
        <v>296</v>
      </c>
      <c r="H7" s="190" t="s">
        <v>297</v>
      </c>
      <c r="I7" s="190" t="s">
        <v>298</v>
      </c>
      <c r="J7" s="499"/>
      <c r="K7" s="500"/>
    </row>
    <row r="8" spans="1:13" ht="15" customHeight="1">
      <c r="A8" s="536">
        <v>1</v>
      </c>
      <c r="B8" s="543" t="s">
        <v>299</v>
      </c>
      <c r="C8" s="505" t="s">
        <v>300</v>
      </c>
      <c r="D8" s="507" t="s">
        <v>211</v>
      </c>
      <c r="E8" s="116">
        <v>30000</v>
      </c>
      <c r="F8" s="116">
        <v>0</v>
      </c>
      <c r="G8" s="116"/>
      <c r="H8" s="116">
        <f>+F8-E8</f>
        <v>-30000</v>
      </c>
      <c r="I8" s="117">
        <f>+G8-E8</f>
        <v>-30000</v>
      </c>
      <c r="J8" s="509" t="s">
        <v>212</v>
      </c>
      <c r="K8" s="193"/>
      <c r="L8" s="106" t="s">
        <v>213</v>
      </c>
    </row>
    <row r="9" spans="1:13" ht="15" customHeight="1">
      <c r="A9" s="537"/>
      <c r="B9" s="544"/>
      <c r="C9" s="540"/>
      <c r="D9" s="541"/>
      <c r="E9" s="118">
        <v>30000</v>
      </c>
      <c r="F9" s="118">
        <v>0</v>
      </c>
      <c r="G9" s="118"/>
      <c r="H9" s="119">
        <f>+F9-E9</f>
        <v>-30000</v>
      </c>
      <c r="I9" s="119">
        <f>+G9-E9</f>
        <v>-30000</v>
      </c>
      <c r="J9" s="519"/>
      <c r="K9" s="194"/>
      <c r="L9" s="106" t="s">
        <v>214</v>
      </c>
    </row>
    <row r="10" spans="1:13" ht="15" customHeight="1">
      <c r="A10" s="513" t="s">
        <v>215</v>
      </c>
      <c r="B10" s="514"/>
      <c r="C10" s="514"/>
      <c r="D10" s="515"/>
      <c r="E10" s="120">
        <f>+E8</f>
        <v>30000</v>
      </c>
      <c r="F10" s="120">
        <f>+F8</f>
        <v>0</v>
      </c>
      <c r="G10" s="120"/>
      <c r="H10" s="116">
        <f>+F10-E10</f>
        <v>-30000</v>
      </c>
      <c r="I10" s="117">
        <f t="shared" ref="I10:I21" si="0">+G10-E10</f>
        <v>-30000</v>
      </c>
      <c r="J10" s="509"/>
      <c r="K10" s="193"/>
    </row>
    <row r="11" spans="1:13" ht="15" customHeight="1">
      <c r="A11" s="516"/>
      <c r="B11" s="517"/>
      <c r="C11" s="517"/>
      <c r="D11" s="518"/>
      <c r="E11" s="121">
        <f>+E9</f>
        <v>30000</v>
      </c>
      <c r="F11" s="121">
        <f>+F9</f>
        <v>0</v>
      </c>
      <c r="G11" s="121"/>
      <c r="H11" s="119">
        <f>+F11-E11</f>
        <v>-30000</v>
      </c>
      <c r="I11" s="119">
        <f t="shared" si="0"/>
        <v>-30000</v>
      </c>
      <c r="J11" s="519"/>
      <c r="K11" s="194"/>
    </row>
    <row r="12" spans="1:13" ht="15" customHeight="1">
      <c r="A12" s="536">
        <v>2</v>
      </c>
      <c r="B12" s="538" t="s">
        <v>277</v>
      </c>
      <c r="C12" s="505" t="s">
        <v>301</v>
      </c>
      <c r="D12" s="507" t="s">
        <v>216</v>
      </c>
      <c r="E12" s="117">
        <v>25000</v>
      </c>
      <c r="F12" s="117">
        <v>20000</v>
      </c>
      <c r="G12" s="120"/>
      <c r="H12" s="116">
        <f t="shared" ref="H12:H21" si="1">+F12-E12</f>
        <v>-5000</v>
      </c>
      <c r="I12" s="117">
        <f t="shared" si="0"/>
        <v>-25000</v>
      </c>
      <c r="J12" s="509"/>
      <c r="K12" s="195"/>
      <c r="L12" s="106" t="s">
        <v>213</v>
      </c>
    </row>
    <row r="13" spans="1:13" ht="15" customHeight="1">
      <c r="A13" s="537"/>
      <c r="B13" s="539"/>
      <c r="C13" s="540"/>
      <c r="D13" s="541"/>
      <c r="E13" s="121">
        <v>25000</v>
      </c>
      <c r="F13" s="121">
        <v>20000</v>
      </c>
      <c r="G13" s="121"/>
      <c r="H13" s="119">
        <f t="shared" si="1"/>
        <v>-5000</v>
      </c>
      <c r="I13" s="119">
        <f t="shared" si="0"/>
        <v>-25000</v>
      </c>
      <c r="J13" s="519"/>
      <c r="K13" s="122"/>
      <c r="L13" s="106" t="s">
        <v>214</v>
      </c>
    </row>
    <row r="14" spans="1:13" ht="15" customHeight="1">
      <c r="A14" s="536">
        <v>3</v>
      </c>
      <c r="B14" s="538" t="s">
        <v>277</v>
      </c>
      <c r="C14" s="505" t="s">
        <v>302</v>
      </c>
      <c r="D14" s="507" t="s">
        <v>219</v>
      </c>
      <c r="E14" s="120">
        <v>5000</v>
      </c>
      <c r="F14" s="120">
        <v>1500</v>
      </c>
      <c r="G14" s="120"/>
      <c r="H14" s="116">
        <f t="shared" si="1"/>
        <v>-3500</v>
      </c>
      <c r="I14" s="117">
        <f t="shared" si="0"/>
        <v>-5000</v>
      </c>
      <c r="J14" s="509"/>
      <c r="K14" s="193"/>
      <c r="L14" s="106" t="s">
        <v>213</v>
      </c>
    </row>
    <row r="15" spans="1:13" ht="15" customHeight="1">
      <c r="A15" s="537"/>
      <c r="B15" s="539"/>
      <c r="C15" s="540"/>
      <c r="D15" s="541"/>
      <c r="E15" s="121">
        <v>0</v>
      </c>
      <c r="F15" s="121">
        <v>0</v>
      </c>
      <c r="G15" s="121"/>
      <c r="H15" s="119">
        <f t="shared" si="1"/>
        <v>0</v>
      </c>
      <c r="I15" s="119">
        <f t="shared" si="0"/>
        <v>0</v>
      </c>
      <c r="J15" s="519"/>
      <c r="K15" s="123"/>
      <c r="L15" s="106" t="s">
        <v>214</v>
      </c>
    </row>
    <row r="16" spans="1:13" ht="15" customHeight="1">
      <c r="A16" s="536">
        <v>4</v>
      </c>
      <c r="B16" s="538" t="s">
        <v>277</v>
      </c>
      <c r="C16" s="505" t="s">
        <v>303</v>
      </c>
      <c r="D16" s="507" t="s">
        <v>220</v>
      </c>
      <c r="E16" s="120">
        <v>5000</v>
      </c>
      <c r="F16" s="120">
        <v>10000</v>
      </c>
      <c r="G16" s="120"/>
      <c r="H16" s="116">
        <f t="shared" si="1"/>
        <v>5000</v>
      </c>
      <c r="I16" s="117">
        <f t="shared" si="0"/>
        <v>-5000</v>
      </c>
      <c r="J16" s="509" t="s">
        <v>221</v>
      </c>
      <c r="K16" s="195">
        <v>2000</v>
      </c>
      <c r="L16" s="106" t="s">
        <v>213</v>
      </c>
      <c r="M16" s="106" t="s">
        <v>217</v>
      </c>
    </row>
    <row r="17" spans="1:13" ht="15" customHeight="1">
      <c r="A17" s="537"/>
      <c r="B17" s="539"/>
      <c r="C17" s="540"/>
      <c r="D17" s="541"/>
      <c r="E17" s="121">
        <v>5000</v>
      </c>
      <c r="F17" s="121">
        <v>10000</v>
      </c>
      <c r="G17" s="121"/>
      <c r="H17" s="119">
        <f t="shared" si="1"/>
        <v>5000</v>
      </c>
      <c r="I17" s="119">
        <f t="shared" si="0"/>
        <v>-5000</v>
      </c>
      <c r="J17" s="519"/>
      <c r="K17" s="122">
        <v>2000</v>
      </c>
      <c r="L17" s="106" t="s">
        <v>214</v>
      </c>
      <c r="M17" s="106" t="s">
        <v>218</v>
      </c>
    </row>
    <row r="18" spans="1:13" ht="15" customHeight="1">
      <c r="A18" s="536">
        <v>5</v>
      </c>
      <c r="B18" s="538" t="s">
        <v>277</v>
      </c>
      <c r="C18" s="542" t="s">
        <v>222</v>
      </c>
      <c r="D18" s="507" t="s">
        <v>223</v>
      </c>
      <c r="E18" s="116">
        <v>30000</v>
      </c>
      <c r="F18" s="116">
        <v>0</v>
      </c>
      <c r="G18" s="116"/>
      <c r="H18" s="116">
        <f t="shared" si="1"/>
        <v>-30000</v>
      </c>
      <c r="I18" s="117">
        <f t="shared" si="0"/>
        <v>-30000</v>
      </c>
      <c r="J18" s="509" t="s">
        <v>212</v>
      </c>
      <c r="K18" s="193"/>
      <c r="L18" s="106" t="s">
        <v>213</v>
      </c>
    </row>
    <row r="19" spans="1:13" ht="15" customHeight="1">
      <c r="A19" s="537"/>
      <c r="B19" s="539"/>
      <c r="C19" s="542"/>
      <c r="D19" s="541"/>
      <c r="E19" s="118">
        <v>30000</v>
      </c>
      <c r="F19" s="118">
        <v>0</v>
      </c>
      <c r="G19" s="118"/>
      <c r="H19" s="119">
        <f t="shared" si="1"/>
        <v>-30000</v>
      </c>
      <c r="I19" s="119">
        <f t="shared" si="0"/>
        <v>-30000</v>
      </c>
      <c r="J19" s="519"/>
      <c r="K19" s="194"/>
      <c r="L19" s="106" t="s">
        <v>214</v>
      </c>
    </row>
    <row r="20" spans="1:13" ht="15" customHeight="1">
      <c r="A20" s="513" t="s">
        <v>304</v>
      </c>
      <c r="B20" s="514"/>
      <c r="C20" s="514"/>
      <c r="D20" s="515"/>
      <c r="E20" s="120">
        <f>+E12+E14+E16+E18</f>
        <v>65000</v>
      </c>
      <c r="F20" s="120">
        <f>+F12+F14+F16+F18</f>
        <v>31500</v>
      </c>
      <c r="G20" s="120"/>
      <c r="H20" s="116">
        <f t="shared" si="1"/>
        <v>-33500</v>
      </c>
      <c r="I20" s="117">
        <f t="shared" si="0"/>
        <v>-65000</v>
      </c>
      <c r="J20" s="509"/>
      <c r="K20" s="193"/>
    </row>
    <row r="21" spans="1:13" ht="15" customHeight="1">
      <c r="A21" s="516"/>
      <c r="B21" s="517"/>
      <c r="C21" s="517"/>
      <c r="D21" s="518"/>
      <c r="E21" s="121">
        <f>+E13+E15+E17+E19</f>
        <v>60000</v>
      </c>
      <c r="F21" s="121">
        <f>+F13+F15+F17+F19</f>
        <v>30000</v>
      </c>
      <c r="G21" s="121"/>
      <c r="H21" s="119">
        <f t="shared" si="1"/>
        <v>-30000</v>
      </c>
      <c r="I21" s="119">
        <f t="shared" si="0"/>
        <v>-60000</v>
      </c>
      <c r="J21" s="519"/>
      <c r="K21" s="194"/>
    </row>
    <row r="22" spans="1:13" ht="15" customHeight="1">
      <c r="A22" s="520" t="s">
        <v>305</v>
      </c>
      <c r="B22" s="521"/>
      <c r="C22" s="521"/>
      <c r="D22" s="521"/>
      <c r="E22" s="521"/>
      <c r="F22" s="521"/>
      <c r="G22" s="521"/>
      <c r="H22" s="521"/>
      <c r="I22" s="521"/>
      <c r="J22" s="521"/>
      <c r="K22" s="522"/>
    </row>
    <row r="23" spans="1:13" ht="15" customHeight="1">
      <c r="A23" s="523"/>
      <c r="B23" s="524"/>
      <c r="C23" s="524"/>
      <c r="D23" s="524"/>
      <c r="E23" s="524"/>
      <c r="F23" s="524"/>
      <c r="G23" s="524"/>
      <c r="H23" s="524"/>
      <c r="I23" s="524"/>
      <c r="J23" s="524"/>
      <c r="K23" s="525"/>
    </row>
    <row r="24" spans="1:13" ht="15" customHeight="1">
      <c r="A24" s="523"/>
      <c r="B24" s="524"/>
      <c r="C24" s="524"/>
      <c r="D24" s="524"/>
      <c r="E24" s="524"/>
      <c r="F24" s="524"/>
      <c r="G24" s="524"/>
      <c r="H24" s="524"/>
      <c r="I24" s="524"/>
      <c r="J24" s="524"/>
      <c r="K24" s="525"/>
    </row>
    <row r="25" spans="1:13" ht="15" customHeight="1">
      <c r="A25" s="526"/>
      <c r="B25" s="527"/>
      <c r="C25" s="527"/>
      <c r="D25" s="527"/>
      <c r="E25" s="527"/>
      <c r="F25" s="527"/>
      <c r="G25" s="527"/>
      <c r="H25" s="527"/>
      <c r="I25" s="527"/>
      <c r="J25" s="527"/>
      <c r="K25" s="528"/>
    </row>
    <row r="26" spans="1:13" ht="15" customHeight="1">
      <c r="A26" s="529" t="s">
        <v>224</v>
      </c>
      <c r="B26" s="530"/>
      <c r="C26" s="530"/>
      <c r="D26" s="531"/>
      <c r="E26" s="120">
        <f t="shared" ref="E26:G27" si="2">+SUMIF($L12:$L25,$L26,E12:E25)</f>
        <v>65000</v>
      </c>
      <c r="F26" s="120">
        <f t="shared" si="2"/>
        <v>31500</v>
      </c>
      <c r="G26" s="120">
        <f t="shared" si="2"/>
        <v>0</v>
      </c>
      <c r="H26" s="120">
        <f>+F26-E26</f>
        <v>-33500</v>
      </c>
      <c r="I26" s="117">
        <f>+G26-E26</f>
        <v>-65000</v>
      </c>
      <c r="J26" s="509" t="str">
        <f>IF(K26="　","　","区CM")</f>
        <v>区CM</v>
      </c>
      <c r="K26" s="196">
        <f>IF(SUMIF(M8:M25,M26,K8:K25)=0,"　",SUMIF(M8:M25,M26,K8:K25))</f>
        <v>2000</v>
      </c>
      <c r="L26" s="106" t="s">
        <v>213</v>
      </c>
      <c r="M26" s="106" t="s">
        <v>217</v>
      </c>
    </row>
    <row r="27" spans="1:13" ht="15" customHeight="1" thickBot="1">
      <c r="A27" s="532"/>
      <c r="B27" s="533"/>
      <c r="C27" s="533"/>
      <c r="D27" s="534"/>
      <c r="E27" s="124">
        <f t="shared" si="2"/>
        <v>60000</v>
      </c>
      <c r="F27" s="124">
        <f t="shared" si="2"/>
        <v>30000</v>
      </c>
      <c r="G27" s="124">
        <f t="shared" si="2"/>
        <v>0</v>
      </c>
      <c r="H27" s="125">
        <f>+F27-E27</f>
        <v>-30000</v>
      </c>
      <c r="I27" s="125">
        <f>+G27-E27</f>
        <v>-60000</v>
      </c>
      <c r="J27" s="511"/>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5" t="s">
        <v>225</v>
      </c>
      <c r="B30" s="535"/>
      <c r="C30" s="535"/>
      <c r="D30" s="130"/>
      <c r="F30" s="110"/>
      <c r="G30" s="110"/>
      <c r="H30" s="110"/>
      <c r="J30" s="127"/>
    </row>
    <row r="31" spans="1:13" ht="18" customHeight="1">
      <c r="A31" s="112" t="s">
        <v>306</v>
      </c>
      <c r="B31" s="113" t="s">
        <v>207</v>
      </c>
      <c r="C31" s="493" t="s">
        <v>226</v>
      </c>
      <c r="D31" s="495" t="s">
        <v>209</v>
      </c>
      <c r="E31" s="189" t="s">
        <v>480</v>
      </c>
      <c r="F31" s="113" t="s">
        <v>482</v>
      </c>
      <c r="G31" s="113" t="s">
        <v>482</v>
      </c>
      <c r="H31" s="189" t="s">
        <v>291</v>
      </c>
      <c r="I31" s="189" t="s">
        <v>291</v>
      </c>
      <c r="J31" s="497" t="s">
        <v>307</v>
      </c>
      <c r="K31" s="498"/>
    </row>
    <row r="32" spans="1:13" ht="18" customHeight="1">
      <c r="A32" s="114" t="s">
        <v>308</v>
      </c>
      <c r="B32" s="128" t="s">
        <v>276</v>
      </c>
      <c r="C32" s="494"/>
      <c r="D32" s="496"/>
      <c r="E32" s="197" t="s">
        <v>309</v>
      </c>
      <c r="F32" s="190" t="s">
        <v>310</v>
      </c>
      <c r="G32" s="190" t="s">
        <v>311</v>
      </c>
      <c r="H32" s="190" t="s">
        <v>312</v>
      </c>
      <c r="I32" s="190" t="s">
        <v>313</v>
      </c>
      <c r="J32" s="499"/>
      <c r="K32" s="500"/>
    </row>
    <row r="33" spans="1:11" ht="18" customHeight="1">
      <c r="A33" s="501"/>
      <c r="B33" s="503"/>
      <c r="C33" s="505" t="s">
        <v>227</v>
      </c>
      <c r="D33" s="507" t="s">
        <v>228</v>
      </c>
      <c r="E33" s="117" t="s">
        <v>314</v>
      </c>
      <c r="F33" s="117" t="s">
        <v>314</v>
      </c>
      <c r="G33" s="117"/>
      <c r="H33" s="117" t="s">
        <v>314</v>
      </c>
      <c r="I33" s="117" t="s">
        <v>314</v>
      </c>
      <c r="J33" s="509"/>
      <c r="K33" s="510"/>
    </row>
    <row r="34" spans="1:11" ht="18" customHeight="1" thickBot="1">
      <c r="A34" s="502"/>
      <c r="B34" s="504"/>
      <c r="C34" s="506"/>
      <c r="D34" s="508"/>
      <c r="E34" s="129" t="s">
        <v>314</v>
      </c>
      <c r="F34" s="125">
        <v>20000</v>
      </c>
      <c r="G34" s="125"/>
      <c r="H34" s="125">
        <f>+F34</f>
        <v>20000</v>
      </c>
      <c r="I34" s="125">
        <f>+G34</f>
        <v>0</v>
      </c>
      <c r="J34" s="511"/>
      <c r="K34" s="512"/>
    </row>
    <row r="35" spans="1:11" ht="18" customHeight="1">
      <c r="F35" s="110"/>
      <c r="G35" s="110"/>
      <c r="H35" s="110"/>
      <c r="J35" s="127"/>
    </row>
    <row r="36" spans="1:11" ht="18" customHeight="1">
      <c r="A36" s="127"/>
      <c r="D36" s="130"/>
      <c r="F36" s="110"/>
      <c r="G36" s="110"/>
      <c r="H36" s="110"/>
      <c r="J36" s="127"/>
    </row>
    <row r="37" spans="1:11" ht="18" customHeight="1">
      <c r="A37" s="337" t="s">
        <v>82</v>
      </c>
      <c r="B37" s="72"/>
      <c r="C37" s="72"/>
      <c r="F37" s="110"/>
      <c r="G37" s="110"/>
      <c r="H37" s="110"/>
      <c r="J37" s="127"/>
    </row>
    <row r="38" spans="1:11" ht="15.75" customHeight="1">
      <c r="A38" s="71">
        <v>1</v>
      </c>
      <c r="B38" s="72" t="s">
        <v>404</v>
      </c>
      <c r="C38" s="72"/>
    </row>
    <row r="39" spans="1:11" ht="6" customHeight="1">
      <c r="A39" s="71"/>
      <c r="B39" s="72"/>
      <c r="C39" s="72"/>
    </row>
    <row r="40" spans="1:11" ht="15.75" customHeight="1">
      <c r="A40" s="71">
        <v>2</v>
      </c>
      <c r="B40" s="72" t="s">
        <v>483</v>
      </c>
      <c r="C40" s="72"/>
    </row>
    <row r="41" spans="1:11" ht="15.75" customHeight="1">
      <c r="A41" s="71"/>
      <c r="B41" s="72" t="s">
        <v>484</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485</v>
      </c>
      <c r="C62" s="72"/>
    </row>
    <row r="63" spans="1:3" ht="6" customHeight="1">
      <c r="A63" s="71"/>
      <c r="B63" s="72"/>
      <c r="C63" s="72"/>
    </row>
    <row r="64" spans="1:3" ht="15.75" customHeight="1">
      <c r="A64" s="71">
        <v>7</v>
      </c>
      <c r="B64" s="72" t="s">
        <v>319</v>
      </c>
      <c r="C64" s="72"/>
    </row>
    <row r="65" spans="1:3" ht="15.75" customHeight="1">
      <c r="A65" s="71"/>
      <c r="B65" s="72" t="s">
        <v>486</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396</v>
      </c>
      <c r="C70" s="72"/>
    </row>
    <row r="71" spans="1:3" ht="15.75" customHeight="1">
      <c r="A71" s="71"/>
      <c r="B71" s="72" t="s">
        <v>397</v>
      </c>
      <c r="C71" s="72"/>
    </row>
    <row r="72" spans="1:3" ht="6" customHeight="1">
      <c r="A72" s="71"/>
      <c r="B72" s="72"/>
      <c r="C72" s="72"/>
    </row>
    <row r="73" spans="1:3" ht="15.75" customHeight="1">
      <c r="A73" s="71">
        <v>10</v>
      </c>
      <c r="B73" s="72" t="s">
        <v>487</v>
      </c>
      <c r="C73" s="72"/>
    </row>
    <row r="74" spans="1:3" ht="6" customHeight="1">
      <c r="A74" s="71"/>
      <c r="B74" s="72"/>
      <c r="C74" s="72"/>
    </row>
    <row r="75" spans="1:3" ht="15.75" customHeight="1">
      <c r="A75" s="71">
        <v>11</v>
      </c>
      <c r="B75" s="198"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0:D11"/>
    <mergeCell ref="J10:J11"/>
    <mergeCell ref="A1:C1"/>
    <mergeCell ref="J1:K1"/>
    <mergeCell ref="A3:C3"/>
    <mergeCell ref="E5:G5"/>
    <mergeCell ref="C6:C7"/>
    <mergeCell ref="D6:D7"/>
    <mergeCell ref="J6:K7"/>
    <mergeCell ref="A8:A9"/>
    <mergeCell ref="B8:B9"/>
    <mergeCell ref="C8:C9"/>
    <mergeCell ref="D8:D9"/>
    <mergeCell ref="J8:J9"/>
    <mergeCell ref="A14:A15"/>
    <mergeCell ref="B14:B15"/>
    <mergeCell ref="C14:C15"/>
    <mergeCell ref="D14:D15"/>
    <mergeCell ref="J14:J15"/>
    <mergeCell ref="A12:A13"/>
    <mergeCell ref="B12:B13"/>
    <mergeCell ref="C12:C13"/>
    <mergeCell ref="D12:D13"/>
    <mergeCell ref="J12:J13"/>
    <mergeCell ref="J16:J17"/>
    <mergeCell ref="A18:A19"/>
    <mergeCell ref="B18:B19"/>
    <mergeCell ref="C18:C19"/>
    <mergeCell ref="D18:D19"/>
    <mergeCell ref="J18:J19"/>
    <mergeCell ref="A30:C30"/>
    <mergeCell ref="A16:A17"/>
    <mergeCell ref="B16:B17"/>
    <mergeCell ref="C16:C17"/>
    <mergeCell ref="D16:D17"/>
    <mergeCell ref="A20:D21"/>
    <mergeCell ref="J20:J21"/>
    <mergeCell ref="A22:K25"/>
    <mergeCell ref="A26:D27"/>
    <mergeCell ref="J26:J27"/>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8"/>
  <sheetViews>
    <sheetView tabSelected="1" view="pageBreakPreview" zoomScaleNormal="100" zoomScaleSheetLayoutView="100" workbookViewId="0">
      <selection activeCell="BF27" sqref="BF27:BI27"/>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420</v>
      </c>
      <c r="BC1" s="133"/>
    </row>
    <row r="3" spans="1:117" ht="13.5" customHeight="1">
      <c r="A3" s="557" t="s">
        <v>495</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row>
    <row r="4" spans="1:117">
      <c r="AD4" s="135"/>
      <c r="AH4" s="135"/>
      <c r="AI4" s="135"/>
      <c r="AJ4" s="135"/>
      <c r="AK4" s="135"/>
      <c r="AL4" s="135"/>
      <c r="AM4" s="135"/>
      <c r="AS4" s="135"/>
    </row>
    <row r="5" spans="1:117" ht="13.5" thickBot="1">
      <c r="AD5" s="135"/>
      <c r="AH5" s="135"/>
      <c r="AI5" s="135"/>
      <c r="AJ5" s="135"/>
      <c r="AK5" s="135"/>
      <c r="AL5" s="135"/>
      <c r="AM5" s="135"/>
      <c r="AS5" s="135"/>
      <c r="DM5" s="199"/>
    </row>
    <row r="6" spans="1:117" ht="15" thickBot="1">
      <c r="A6" s="573" t="s">
        <v>14</v>
      </c>
      <c r="B6" s="574"/>
      <c r="C6" s="574"/>
      <c r="D6" s="574"/>
      <c r="E6" s="574"/>
      <c r="F6" s="574"/>
      <c r="G6" s="574"/>
      <c r="H6" s="574"/>
      <c r="I6" s="574"/>
      <c r="J6" s="574"/>
      <c r="K6" s="575"/>
      <c r="L6" s="576"/>
      <c r="M6" s="576"/>
      <c r="N6" s="576"/>
      <c r="O6" s="577"/>
      <c r="P6" s="573" t="s">
        <v>15</v>
      </c>
      <c r="Q6" s="574"/>
      <c r="R6" s="574"/>
      <c r="S6" s="574"/>
      <c r="T6" s="574"/>
      <c r="U6" s="575"/>
      <c r="V6" s="578" t="s">
        <v>496</v>
      </c>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9"/>
      <c r="DM6" s="199"/>
    </row>
    <row r="7" spans="1:117" ht="14.25">
      <c r="A7" s="136"/>
      <c r="B7" s="136"/>
      <c r="C7" s="136"/>
      <c r="D7" s="136"/>
      <c r="E7" s="136"/>
      <c r="F7" s="136"/>
      <c r="G7" s="136"/>
      <c r="H7" s="136"/>
      <c r="I7" s="136"/>
      <c r="J7" s="136"/>
      <c r="K7" s="136"/>
      <c r="L7" s="137"/>
      <c r="M7" s="137"/>
      <c r="N7" s="137"/>
      <c r="O7" s="137"/>
      <c r="P7" s="136"/>
      <c r="Q7" s="136"/>
      <c r="R7" s="136"/>
      <c r="S7" s="136"/>
      <c r="T7" s="136"/>
      <c r="U7" s="136"/>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DM7" s="199"/>
    </row>
    <row r="8" spans="1:117" ht="14.25">
      <c r="A8" s="139"/>
      <c r="B8" s="140" t="s">
        <v>229</v>
      </c>
      <c r="C8" s="141"/>
      <c r="D8" s="141"/>
      <c r="E8" s="141"/>
      <c r="F8" s="141"/>
      <c r="G8" s="141"/>
      <c r="H8" s="141"/>
      <c r="I8" s="141"/>
      <c r="J8" s="141"/>
      <c r="K8" s="141"/>
      <c r="L8" s="142"/>
      <c r="M8" s="142"/>
      <c r="N8" s="142"/>
      <c r="O8" s="142"/>
      <c r="P8" s="141"/>
      <c r="Q8" s="141"/>
      <c r="R8" s="141"/>
      <c r="S8" s="141"/>
      <c r="T8" s="141"/>
      <c r="U8" s="141"/>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DM8" s="199"/>
    </row>
    <row r="9" spans="1:117" ht="15" thickBot="1">
      <c r="A9" s="141"/>
      <c r="B9" s="141"/>
      <c r="C9" s="141"/>
      <c r="D9" s="141"/>
      <c r="E9" s="141"/>
      <c r="F9" s="141"/>
      <c r="G9" s="141"/>
      <c r="H9" s="141"/>
      <c r="I9" s="141"/>
      <c r="J9" s="141"/>
      <c r="K9" s="141"/>
      <c r="L9" s="142"/>
      <c r="M9" s="142"/>
      <c r="N9" s="142"/>
      <c r="O9" s="142"/>
      <c r="P9" s="141"/>
      <c r="Q9" s="141"/>
      <c r="R9" s="141"/>
      <c r="S9" s="141"/>
      <c r="T9" s="141"/>
      <c r="U9" s="141"/>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DM9" s="199"/>
    </row>
    <row r="10" spans="1:117" ht="14.25">
      <c r="A10" s="141"/>
      <c r="B10" s="143"/>
      <c r="C10" s="136"/>
      <c r="D10" s="136"/>
      <c r="E10" s="136"/>
      <c r="F10" s="136"/>
      <c r="G10" s="136"/>
      <c r="H10" s="136"/>
      <c r="I10" s="136"/>
      <c r="J10" s="136"/>
      <c r="K10" s="136"/>
      <c r="L10" s="137"/>
      <c r="M10" s="137"/>
      <c r="N10" s="137"/>
      <c r="O10" s="137"/>
      <c r="P10" s="136"/>
      <c r="Q10" s="136"/>
      <c r="R10" s="136"/>
      <c r="S10" s="136"/>
      <c r="T10" s="136"/>
      <c r="U10" s="136"/>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44"/>
    </row>
    <row r="11" spans="1:117" ht="12.75" customHeight="1">
      <c r="A11" s="141"/>
      <c r="B11" s="580" t="s">
        <v>497</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2"/>
    </row>
    <row r="12" spans="1:117" ht="13.5" customHeight="1">
      <c r="A12" s="141"/>
      <c r="B12" s="580"/>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2"/>
      <c r="BG12" s="72"/>
    </row>
    <row r="13" spans="1:117" ht="12.75" customHeight="1">
      <c r="A13" s="141"/>
      <c r="B13" s="580"/>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2"/>
    </row>
    <row r="14" spans="1:117" ht="12.75" customHeight="1">
      <c r="A14" s="141"/>
      <c r="B14" s="580"/>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2"/>
    </row>
    <row r="15" spans="1:117" ht="12.75" customHeight="1">
      <c r="A15" s="141"/>
      <c r="B15" s="580"/>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2"/>
    </row>
    <row r="16" spans="1:117" ht="12.75" customHeight="1">
      <c r="A16" s="141"/>
      <c r="B16" s="580"/>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2"/>
    </row>
    <row r="17" spans="1:255" ht="12.75" customHeight="1">
      <c r="A17" s="141"/>
      <c r="B17" s="580"/>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2"/>
    </row>
    <row r="18" spans="1:255" ht="12.75" customHeight="1">
      <c r="A18" s="141"/>
      <c r="B18" s="580"/>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2"/>
    </row>
    <row r="19" spans="1:255" ht="12.75" customHeight="1">
      <c r="A19" s="141"/>
      <c r="B19" s="580"/>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2"/>
    </row>
    <row r="20" spans="1:255" ht="12.75" customHeight="1">
      <c r="A20" s="141"/>
      <c r="B20" s="580"/>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2"/>
    </row>
    <row r="21" spans="1:255" ht="15" thickBot="1">
      <c r="A21" s="145"/>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8"/>
    </row>
    <row r="22" spans="1:255">
      <c r="B22" s="149"/>
    </row>
    <row r="23" spans="1:255">
      <c r="B23" s="149"/>
    </row>
    <row r="24" spans="1:255" ht="14.25">
      <c r="B24" s="140" t="s">
        <v>230</v>
      </c>
      <c r="C24" s="141"/>
      <c r="D24" s="141"/>
      <c r="E24" s="141"/>
      <c r="F24" s="141"/>
      <c r="G24" s="141"/>
      <c r="H24" s="141"/>
      <c r="I24" s="141"/>
      <c r="J24" s="141"/>
      <c r="K24" s="141"/>
      <c r="L24" s="142"/>
      <c r="M24" s="142"/>
      <c r="N24" s="142"/>
      <c r="O24" s="142"/>
      <c r="P24" s="141"/>
      <c r="Q24" s="141"/>
      <c r="R24" s="141"/>
      <c r="S24" s="141"/>
      <c r="T24" s="141"/>
      <c r="U24" s="141"/>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row>
    <row r="25" spans="1:255" ht="15" thickBot="1">
      <c r="B25" s="141"/>
      <c r="C25" s="141"/>
      <c r="D25" s="141"/>
      <c r="E25" s="141"/>
      <c r="F25" s="141"/>
      <c r="G25" s="141"/>
      <c r="H25" s="141"/>
      <c r="I25" s="141"/>
      <c r="J25" s="141"/>
      <c r="K25" s="141"/>
      <c r="L25" s="142"/>
      <c r="M25" s="142"/>
      <c r="N25" s="142"/>
      <c r="O25" s="142"/>
      <c r="P25" s="141"/>
      <c r="Q25" s="141"/>
      <c r="R25" s="141"/>
      <c r="S25" s="141"/>
      <c r="T25" s="141"/>
      <c r="U25" s="141"/>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286" t="s">
        <v>59</v>
      </c>
    </row>
    <row r="26" spans="1:255" s="72" customFormat="1" ht="13.5" customHeight="1">
      <c r="A26" s="141"/>
      <c r="B26" s="583" t="s">
        <v>190</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5"/>
      <c r="AE26" s="589" t="s">
        <v>508</v>
      </c>
      <c r="AF26" s="584"/>
      <c r="AG26" s="584"/>
      <c r="AH26" s="584"/>
      <c r="AI26" s="584"/>
      <c r="AJ26" s="584"/>
      <c r="AK26" s="584"/>
      <c r="AL26" s="584"/>
      <c r="AM26" s="585"/>
      <c r="AN26" s="589" t="s">
        <v>507</v>
      </c>
      <c r="AO26" s="584"/>
      <c r="AP26" s="584"/>
      <c r="AQ26" s="584"/>
      <c r="AR26" s="584"/>
      <c r="AS26" s="584"/>
      <c r="AT26" s="584"/>
      <c r="AU26" s="584"/>
      <c r="AV26" s="585"/>
      <c r="AW26" s="589" t="s">
        <v>231</v>
      </c>
      <c r="AX26" s="584"/>
      <c r="AY26" s="584"/>
      <c r="AZ26" s="584"/>
      <c r="BA26" s="584"/>
      <c r="BB26" s="591"/>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1"/>
      <c r="B27" s="586"/>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8"/>
      <c r="AE27" s="590"/>
      <c r="AF27" s="587"/>
      <c r="AG27" s="587"/>
      <c r="AH27" s="587"/>
      <c r="AI27" s="587"/>
      <c r="AJ27" s="587"/>
      <c r="AK27" s="587"/>
      <c r="AL27" s="587"/>
      <c r="AM27" s="588"/>
      <c r="AN27" s="590"/>
      <c r="AO27" s="587"/>
      <c r="AP27" s="587"/>
      <c r="AQ27" s="587"/>
      <c r="AR27" s="587"/>
      <c r="AS27" s="587"/>
      <c r="AT27" s="587"/>
      <c r="AU27" s="587"/>
      <c r="AV27" s="588"/>
      <c r="AW27" s="590"/>
      <c r="AX27" s="587"/>
      <c r="AY27" s="587"/>
      <c r="AZ27" s="587"/>
      <c r="BA27" s="587"/>
      <c r="BB27" s="592"/>
      <c r="BC27" s="132"/>
      <c r="BD27" s="132"/>
      <c r="BE27" s="132"/>
      <c r="BF27" s="1"/>
      <c r="BG27" s="200"/>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72" customFormat="1" ht="18.75" customHeight="1">
      <c r="A28" s="141"/>
      <c r="B28" s="150" t="s">
        <v>325</v>
      </c>
      <c r="C28" s="151" t="s">
        <v>511</v>
      </c>
      <c r="D28" s="151"/>
      <c r="E28" s="151"/>
      <c r="F28" s="151"/>
      <c r="G28" s="151"/>
      <c r="H28" s="151"/>
      <c r="I28" s="151"/>
      <c r="J28" s="151"/>
      <c r="K28" s="151"/>
      <c r="L28" s="151"/>
      <c r="M28" s="151"/>
      <c r="N28" s="151"/>
      <c r="O28" s="151"/>
      <c r="P28" s="151"/>
      <c r="Q28" s="151"/>
      <c r="R28" s="151"/>
      <c r="S28" s="151"/>
      <c r="T28" s="151"/>
      <c r="U28" s="151"/>
      <c r="V28" s="151"/>
      <c r="W28" s="151"/>
      <c r="X28" s="151"/>
      <c r="Y28" s="151"/>
      <c r="Z28" s="152"/>
      <c r="AA28" s="152"/>
      <c r="AB28" s="152"/>
      <c r="AC28" s="152"/>
      <c r="AD28" s="152"/>
      <c r="AE28" s="549">
        <v>0</v>
      </c>
      <c r="AF28" s="550"/>
      <c r="AG28" s="550"/>
      <c r="AH28" s="550"/>
      <c r="AI28" s="550"/>
      <c r="AJ28" s="550"/>
      <c r="AK28" s="550"/>
      <c r="AL28" s="550"/>
      <c r="AM28" s="551"/>
      <c r="AN28" s="549">
        <v>3297</v>
      </c>
      <c r="AO28" s="550"/>
      <c r="AP28" s="550"/>
      <c r="AQ28" s="550"/>
      <c r="AR28" s="550"/>
      <c r="AS28" s="550"/>
      <c r="AT28" s="550"/>
      <c r="AU28" s="550"/>
      <c r="AV28" s="551"/>
      <c r="AW28" s="552"/>
      <c r="AX28" s="553"/>
      <c r="AY28" s="553"/>
      <c r="AZ28" s="553"/>
      <c r="BA28" s="553"/>
      <c r="BB28" s="554"/>
      <c r="BC28" s="132"/>
      <c r="BD28" s="132"/>
      <c r="BE28" s="132"/>
      <c r="BF28" s="1"/>
      <c r="BG28" s="200"/>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72" customFormat="1" ht="18.75" customHeight="1">
      <c r="A29" s="141"/>
      <c r="B29" s="150" t="s">
        <v>325</v>
      </c>
      <c r="C29" s="151" t="s">
        <v>498</v>
      </c>
      <c r="D29" s="151"/>
      <c r="E29" s="151"/>
      <c r="F29" s="151"/>
      <c r="G29" s="151"/>
      <c r="H29" s="151"/>
      <c r="I29" s="151"/>
      <c r="J29" s="151"/>
      <c r="K29" s="151"/>
      <c r="L29" s="151"/>
      <c r="M29" s="151"/>
      <c r="N29" s="151"/>
      <c r="O29" s="151"/>
      <c r="P29" s="151"/>
      <c r="Q29" s="151"/>
      <c r="R29" s="151"/>
      <c r="S29" s="151"/>
      <c r="T29" s="151"/>
      <c r="U29" s="151"/>
      <c r="V29" s="151"/>
      <c r="W29" s="151"/>
      <c r="X29" s="151"/>
      <c r="Y29" s="151"/>
      <c r="Z29" s="152"/>
      <c r="AA29" s="152"/>
      <c r="AB29" s="152"/>
      <c r="AC29" s="152"/>
      <c r="AD29" s="152"/>
      <c r="AE29" s="549">
        <v>81</v>
      </c>
      <c r="AF29" s="550"/>
      <c r="AG29" s="550"/>
      <c r="AH29" s="550"/>
      <c r="AI29" s="550"/>
      <c r="AJ29" s="550"/>
      <c r="AK29" s="550"/>
      <c r="AL29" s="550"/>
      <c r="AM29" s="551"/>
      <c r="AN29" s="549">
        <v>96</v>
      </c>
      <c r="AO29" s="550"/>
      <c r="AP29" s="550"/>
      <c r="AQ29" s="550"/>
      <c r="AR29" s="550"/>
      <c r="AS29" s="550"/>
      <c r="AT29" s="550"/>
      <c r="AU29" s="550"/>
      <c r="AV29" s="551"/>
      <c r="AW29" s="549"/>
      <c r="AX29" s="550"/>
      <c r="AY29" s="550"/>
      <c r="AZ29" s="550"/>
      <c r="BA29" s="550"/>
      <c r="BB29" s="555"/>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1"/>
      <c r="B30" s="153" t="s">
        <v>326</v>
      </c>
      <c r="C30" s="154" t="s">
        <v>509</v>
      </c>
      <c r="D30" s="154"/>
      <c r="E30" s="154"/>
      <c r="F30" s="154"/>
      <c r="G30" s="154"/>
      <c r="H30" s="154"/>
      <c r="I30" s="154"/>
      <c r="J30" s="154"/>
      <c r="K30" s="154"/>
      <c r="L30" s="154"/>
      <c r="M30" s="154"/>
      <c r="N30" s="154"/>
      <c r="O30" s="154"/>
      <c r="P30" s="154"/>
      <c r="Q30" s="154"/>
      <c r="R30" s="154"/>
      <c r="S30" s="154"/>
      <c r="T30" s="154"/>
      <c r="U30" s="154"/>
      <c r="V30" s="154"/>
      <c r="W30" s="154"/>
      <c r="X30" s="154"/>
      <c r="Y30" s="154"/>
      <c r="Z30" s="155"/>
      <c r="AA30" s="155"/>
      <c r="AB30" s="155"/>
      <c r="AC30" s="155"/>
      <c r="AD30" s="155"/>
      <c r="AE30" s="549">
        <v>43</v>
      </c>
      <c r="AF30" s="550"/>
      <c r="AG30" s="550"/>
      <c r="AH30" s="550"/>
      <c r="AI30" s="550"/>
      <c r="AJ30" s="550"/>
      <c r="AK30" s="550"/>
      <c r="AL30" s="550"/>
      <c r="AM30" s="551"/>
      <c r="AN30" s="549">
        <v>46</v>
      </c>
      <c r="AO30" s="550"/>
      <c r="AP30" s="550"/>
      <c r="AQ30" s="550"/>
      <c r="AR30" s="550"/>
      <c r="AS30" s="550"/>
      <c r="AT30" s="550"/>
      <c r="AU30" s="550"/>
      <c r="AV30" s="551"/>
      <c r="AW30" s="549"/>
      <c r="AX30" s="550"/>
      <c r="AY30" s="550"/>
      <c r="AZ30" s="550"/>
      <c r="BA30" s="550"/>
      <c r="BB30" s="555"/>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c r="A31" s="141"/>
      <c r="B31" s="153" t="s">
        <v>326</v>
      </c>
      <c r="C31" s="154" t="s">
        <v>499</v>
      </c>
      <c r="D31" s="154"/>
      <c r="E31" s="154"/>
      <c r="F31" s="154"/>
      <c r="G31" s="154"/>
      <c r="H31" s="154"/>
      <c r="I31" s="154"/>
      <c r="J31" s="154"/>
      <c r="K31" s="154"/>
      <c r="L31" s="154"/>
      <c r="M31" s="154"/>
      <c r="N31" s="154"/>
      <c r="O31" s="154"/>
      <c r="P31" s="154"/>
      <c r="Q31" s="154"/>
      <c r="R31" s="154"/>
      <c r="S31" s="154"/>
      <c r="T31" s="154"/>
      <c r="U31" s="154"/>
      <c r="V31" s="154"/>
      <c r="W31" s="154"/>
      <c r="X31" s="154"/>
      <c r="Y31" s="154"/>
      <c r="Z31" s="155"/>
      <c r="AA31" s="155"/>
      <c r="AB31" s="155"/>
      <c r="AC31" s="155"/>
      <c r="AD31" s="155"/>
      <c r="AE31" s="549">
        <v>37</v>
      </c>
      <c r="AF31" s="550"/>
      <c r="AG31" s="550"/>
      <c r="AH31" s="550"/>
      <c r="AI31" s="550"/>
      <c r="AJ31" s="550"/>
      <c r="AK31" s="550"/>
      <c r="AL31" s="550"/>
      <c r="AM31" s="551"/>
      <c r="AN31" s="549">
        <v>25</v>
      </c>
      <c r="AO31" s="550"/>
      <c r="AP31" s="550"/>
      <c r="AQ31" s="550"/>
      <c r="AR31" s="550"/>
      <c r="AS31" s="550"/>
      <c r="AT31" s="550"/>
      <c r="AU31" s="550"/>
      <c r="AV31" s="551"/>
      <c r="AW31" s="549"/>
      <c r="AX31" s="550"/>
      <c r="AY31" s="550"/>
      <c r="AZ31" s="550"/>
      <c r="BA31" s="550"/>
      <c r="BB31" s="555"/>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c r="A32" s="141"/>
      <c r="B32" s="156" t="s">
        <v>326</v>
      </c>
      <c r="C32" s="154" t="s">
        <v>500</v>
      </c>
      <c r="D32" s="154"/>
      <c r="E32" s="154"/>
      <c r="F32" s="154"/>
      <c r="G32" s="154"/>
      <c r="H32" s="154"/>
      <c r="I32" s="154"/>
      <c r="J32" s="154"/>
      <c r="K32" s="154"/>
      <c r="L32" s="154"/>
      <c r="M32" s="154"/>
      <c r="N32" s="154"/>
      <c r="O32" s="154"/>
      <c r="P32" s="154"/>
      <c r="Q32" s="154"/>
      <c r="R32" s="154"/>
      <c r="S32" s="154"/>
      <c r="T32" s="154"/>
      <c r="U32" s="154"/>
      <c r="V32" s="154"/>
      <c r="W32" s="154"/>
      <c r="X32" s="154"/>
      <c r="Y32" s="154"/>
      <c r="Z32" s="155"/>
      <c r="AA32" s="155"/>
      <c r="AB32" s="155"/>
      <c r="AC32" s="155"/>
      <c r="AD32" s="155"/>
      <c r="AE32" s="549">
        <v>151</v>
      </c>
      <c r="AF32" s="550"/>
      <c r="AG32" s="550"/>
      <c r="AH32" s="550"/>
      <c r="AI32" s="550"/>
      <c r="AJ32" s="550"/>
      <c r="AK32" s="550"/>
      <c r="AL32" s="550"/>
      <c r="AM32" s="551"/>
      <c r="AN32" s="549">
        <v>0</v>
      </c>
      <c r="AO32" s="550"/>
      <c r="AP32" s="550"/>
      <c r="AQ32" s="550"/>
      <c r="AR32" s="550"/>
      <c r="AS32" s="550"/>
      <c r="AT32" s="550"/>
      <c r="AU32" s="550"/>
      <c r="AV32" s="551"/>
      <c r="AW32" s="556"/>
      <c r="AX32" s="553"/>
      <c r="AY32" s="553"/>
      <c r="AZ32" s="553"/>
      <c r="BA32" s="553"/>
      <c r="BB32" s="554"/>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1:255" s="72" customFormat="1" ht="18.75" customHeight="1">
      <c r="A33" s="141"/>
      <c r="B33" s="153" t="s">
        <v>326</v>
      </c>
      <c r="C33" s="154" t="s">
        <v>510</v>
      </c>
      <c r="D33" s="154"/>
      <c r="E33" s="154"/>
      <c r="F33" s="154"/>
      <c r="G33" s="154"/>
      <c r="H33" s="154"/>
      <c r="I33" s="154"/>
      <c r="J33" s="154"/>
      <c r="K33" s="154"/>
      <c r="L33" s="154"/>
      <c r="M33" s="154"/>
      <c r="N33" s="154"/>
      <c r="O33" s="154"/>
      <c r="P33" s="154"/>
      <c r="Q33" s="154"/>
      <c r="R33" s="154"/>
      <c r="S33" s="154"/>
      <c r="T33" s="154"/>
      <c r="U33" s="154"/>
      <c r="V33" s="154"/>
      <c r="W33" s="154"/>
      <c r="X33" s="154"/>
      <c r="Y33" s="154"/>
      <c r="Z33" s="155"/>
      <c r="AA33" s="155"/>
      <c r="AB33" s="155"/>
      <c r="AC33" s="155"/>
      <c r="AD33" s="155"/>
      <c r="AE33" s="549">
        <v>38</v>
      </c>
      <c r="AF33" s="550"/>
      <c r="AG33" s="550"/>
      <c r="AH33" s="550"/>
      <c r="AI33" s="550"/>
      <c r="AJ33" s="550"/>
      <c r="AK33" s="550"/>
      <c r="AL33" s="550"/>
      <c r="AM33" s="551"/>
      <c r="AN33" s="549">
        <v>131</v>
      </c>
      <c r="AO33" s="550"/>
      <c r="AP33" s="550"/>
      <c r="AQ33" s="550"/>
      <c r="AR33" s="550"/>
      <c r="AS33" s="550"/>
      <c r="AT33" s="550"/>
      <c r="AU33" s="550"/>
      <c r="AV33" s="551"/>
      <c r="AW33" s="549"/>
      <c r="AX33" s="550"/>
      <c r="AY33" s="550"/>
      <c r="AZ33" s="550"/>
      <c r="BA33" s="550"/>
      <c r="BB33" s="555"/>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2"/>
      <c r="GD33" s="132"/>
      <c r="GE33" s="132"/>
      <c r="GF33" s="132"/>
      <c r="GG33" s="132"/>
      <c r="GH33" s="132"/>
      <c r="GI33" s="132"/>
      <c r="GJ33" s="132"/>
      <c r="GK33" s="132"/>
      <c r="GL33" s="132"/>
      <c r="GM33" s="132"/>
      <c r="GN33" s="132"/>
      <c r="GO33" s="132"/>
      <c r="GP33" s="132"/>
      <c r="GQ33" s="132"/>
      <c r="GR33" s="132"/>
      <c r="GS33" s="132"/>
      <c r="GT33" s="132"/>
      <c r="GU33" s="132"/>
      <c r="GV33" s="132"/>
      <c r="GW33" s="132"/>
      <c r="GX33" s="132"/>
      <c r="GY33" s="132"/>
      <c r="GZ33" s="132"/>
      <c r="HA33" s="132"/>
      <c r="HB33" s="132"/>
      <c r="HC33" s="132"/>
      <c r="HD33" s="132"/>
      <c r="HE33" s="132"/>
      <c r="HF33" s="132"/>
      <c r="HG33" s="132"/>
      <c r="HH33" s="132"/>
      <c r="HI33" s="132"/>
      <c r="HJ33" s="132"/>
      <c r="HK33" s="132"/>
      <c r="HL33" s="132"/>
      <c r="HM33" s="132"/>
      <c r="HN33" s="132"/>
      <c r="HO33" s="132"/>
      <c r="HP33" s="132"/>
      <c r="HQ33" s="132"/>
      <c r="HR33" s="132"/>
      <c r="HS33" s="132"/>
      <c r="HT33" s="132"/>
      <c r="HU33" s="132"/>
      <c r="HV33" s="132"/>
      <c r="HW33" s="132"/>
      <c r="HX33" s="132"/>
      <c r="HY33" s="132"/>
      <c r="HZ33" s="132"/>
      <c r="IA33" s="132"/>
      <c r="IB33" s="132"/>
      <c r="IC33" s="132"/>
      <c r="ID33" s="132"/>
      <c r="IE33" s="132"/>
      <c r="IF33" s="132"/>
      <c r="IG33" s="132"/>
      <c r="IH33" s="132"/>
      <c r="II33" s="132"/>
      <c r="IJ33" s="132"/>
      <c r="IK33" s="132"/>
      <c r="IL33" s="132"/>
      <c r="IM33" s="132"/>
      <c r="IN33" s="132"/>
      <c r="IO33" s="132"/>
      <c r="IP33" s="132"/>
      <c r="IQ33" s="132"/>
      <c r="IR33" s="132"/>
      <c r="IS33" s="132"/>
      <c r="IT33" s="132"/>
      <c r="IU33" s="132"/>
    </row>
    <row r="34" spans="1:255" s="72" customFormat="1" ht="18.75" customHeight="1">
      <c r="A34" s="141"/>
      <c r="B34" s="156" t="s">
        <v>325</v>
      </c>
      <c r="C34" s="154" t="s">
        <v>501</v>
      </c>
      <c r="D34" s="154"/>
      <c r="E34" s="154"/>
      <c r="F34" s="154"/>
      <c r="G34" s="154"/>
      <c r="H34" s="154"/>
      <c r="I34" s="154"/>
      <c r="J34" s="154"/>
      <c r="K34" s="154"/>
      <c r="L34" s="154"/>
      <c r="M34" s="154"/>
      <c r="N34" s="154"/>
      <c r="O34" s="154"/>
      <c r="P34" s="154"/>
      <c r="Q34" s="154"/>
      <c r="R34" s="154"/>
      <c r="S34" s="154"/>
      <c r="T34" s="154"/>
      <c r="U34" s="154"/>
      <c r="V34" s="154"/>
      <c r="W34" s="154"/>
      <c r="X34" s="154"/>
      <c r="Y34" s="154"/>
      <c r="Z34" s="155"/>
      <c r="AA34" s="155"/>
      <c r="AB34" s="155"/>
      <c r="AC34" s="155"/>
      <c r="AD34" s="155"/>
      <c r="AE34" s="549">
        <v>22</v>
      </c>
      <c r="AF34" s="550"/>
      <c r="AG34" s="550"/>
      <c r="AH34" s="550"/>
      <c r="AI34" s="550"/>
      <c r="AJ34" s="550"/>
      <c r="AK34" s="550"/>
      <c r="AL34" s="550"/>
      <c r="AM34" s="551"/>
      <c r="AN34" s="549">
        <v>22</v>
      </c>
      <c r="AO34" s="550"/>
      <c r="AP34" s="550"/>
      <c r="AQ34" s="550"/>
      <c r="AR34" s="550"/>
      <c r="AS34" s="550"/>
      <c r="AT34" s="550"/>
      <c r="AU34" s="550"/>
      <c r="AV34" s="551"/>
      <c r="AW34" s="549"/>
      <c r="AX34" s="550"/>
      <c r="AY34" s="550"/>
      <c r="AZ34" s="550"/>
      <c r="BA34" s="550"/>
      <c r="BB34" s="555"/>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row>
    <row r="35" spans="1:255" s="72" customFormat="1" ht="18.75" customHeight="1">
      <c r="A35" s="141"/>
      <c r="B35" s="156" t="s">
        <v>325</v>
      </c>
      <c r="C35" s="154" t="s">
        <v>502</v>
      </c>
      <c r="D35" s="154"/>
      <c r="E35" s="154"/>
      <c r="F35" s="154"/>
      <c r="G35" s="154"/>
      <c r="H35" s="154"/>
      <c r="I35" s="154"/>
      <c r="J35" s="154"/>
      <c r="K35" s="154"/>
      <c r="L35" s="154"/>
      <c r="M35" s="154"/>
      <c r="N35" s="154"/>
      <c r="O35" s="154"/>
      <c r="P35" s="154"/>
      <c r="Q35" s="154"/>
      <c r="R35" s="154"/>
      <c r="S35" s="154"/>
      <c r="T35" s="154"/>
      <c r="U35" s="154"/>
      <c r="V35" s="154"/>
      <c r="W35" s="154"/>
      <c r="X35" s="154"/>
      <c r="Y35" s="154"/>
      <c r="Z35" s="155"/>
      <c r="AA35" s="155"/>
      <c r="AB35" s="155"/>
      <c r="AC35" s="155"/>
      <c r="AD35" s="155"/>
      <c r="AE35" s="549">
        <v>146</v>
      </c>
      <c r="AF35" s="550"/>
      <c r="AG35" s="550"/>
      <c r="AH35" s="550"/>
      <c r="AI35" s="550"/>
      <c r="AJ35" s="550"/>
      <c r="AK35" s="550"/>
      <c r="AL35" s="550"/>
      <c r="AM35" s="551"/>
      <c r="AN35" s="549">
        <v>65</v>
      </c>
      <c r="AO35" s="550"/>
      <c r="AP35" s="550"/>
      <c r="AQ35" s="550"/>
      <c r="AR35" s="550"/>
      <c r="AS35" s="550"/>
      <c r="AT35" s="550"/>
      <c r="AU35" s="550"/>
      <c r="AV35" s="551"/>
      <c r="AW35" s="549"/>
      <c r="AX35" s="550"/>
      <c r="AY35" s="550"/>
      <c r="AZ35" s="550"/>
      <c r="BA35" s="550"/>
      <c r="BB35" s="555"/>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row>
    <row r="36" spans="1:255" s="72" customFormat="1" ht="18.75" customHeight="1">
      <c r="A36" s="141"/>
      <c r="B36" s="156" t="s">
        <v>325</v>
      </c>
      <c r="C36" s="154" t="s">
        <v>506</v>
      </c>
      <c r="D36" s="154"/>
      <c r="E36" s="154"/>
      <c r="F36" s="154"/>
      <c r="G36" s="154"/>
      <c r="H36" s="154"/>
      <c r="I36" s="154"/>
      <c r="J36" s="154"/>
      <c r="K36" s="154"/>
      <c r="L36" s="154"/>
      <c r="M36" s="154"/>
      <c r="N36" s="154"/>
      <c r="O36" s="154"/>
      <c r="P36" s="154"/>
      <c r="Q36" s="154"/>
      <c r="R36" s="154"/>
      <c r="S36" s="154"/>
      <c r="T36" s="154"/>
      <c r="U36" s="154"/>
      <c r="V36" s="154"/>
      <c r="W36" s="154"/>
      <c r="X36" s="154"/>
      <c r="Y36" s="154"/>
      <c r="Z36" s="155"/>
      <c r="AA36" s="155"/>
      <c r="AB36" s="155"/>
      <c r="AC36" s="155"/>
      <c r="AD36" s="155"/>
      <c r="AE36" s="549">
        <v>0</v>
      </c>
      <c r="AF36" s="550"/>
      <c r="AG36" s="550"/>
      <c r="AH36" s="550"/>
      <c r="AI36" s="550"/>
      <c r="AJ36" s="550"/>
      <c r="AK36" s="550"/>
      <c r="AL36" s="550"/>
      <c r="AM36" s="551"/>
      <c r="AN36" s="549">
        <v>1</v>
      </c>
      <c r="AO36" s="550"/>
      <c r="AP36" s="550"/>
      <c r="AQ36" s="550"/>
      <c r="AR36" s="550"/>
      <c r="AS36" s="550"/>
      <c r="AT36" s="550"/>
      <c r="AU36" s="550"/>
      <c r="AV36" s="551"/>
      <c r="AW36" s="549"/>
      <c r="AX36" s="550"/>
      <c r="AY36" s="550"/>
      <c r="AZ36" s="550"/>
      <c r="BA36" s="550"/>
      <c r="BB36" s="555"/>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row>
    <row r="37" spans="1:255" s="72" customFormat="1" ht="18.75" customHeight="1">
      <c r="A37" s="141"/>
      <c r="B37" s="156" t="s">
        <v>325</v>
      </c>
      <c r="C37" s="157" t="s">
        <v>503</v>
      </c>
      <c r="D37" s="157"/>
      <c r="E37" s="157"/>
      <c r="F37" s="157"/>
      <c r="G37" s="157"/>
      <c r="H37" s="157"/>
      <c r="I37" s="157"/>
      <c r="J37" s="157"/>
      <c r="K37" s="157"/>
      <c r="L37" s="157"/>
      <c r="M37" s="157"/>
      <c r="N37" s="157"/>
      <c r="O37" s="157"/>
      <c r="P37" s="157"/>
      <c r="Q37" s="157"/>
      <c r="R37" s="157"/>
      <c r="S37" s="157"/>
      <c r="T37" s="157"/>
      <c r="U37" s="157"/>
      <c r="V37" s="157"/>
      <c r="W37" s="157"/>
      <c r="X37" s="157"/>
      <c r="Y37" s="157"/>
      <c r="Z37" s="158"/>
      <c r="AA37" s="158"/>
      <c r="AB37" s="158"/>
      <c r="AC37" s="158"/>
      <c r="AD37" s="158"/>
      <c r="AE37" s="549">
        <v>15</v>
      </c>
      <c r="AF37" s="550"/>
      <c r="AG37" s="550"/>
      <c r="AH37" s="550"/>
      <c r="AI37" s="550"/>
      <c r="AJ37" s="550"/>
      <c r="AK37" s="550"/>
      <c r="AL37" s="550"/>
      <c r="AM37" s="551"/>
      <c r="AN37" s="549">
        <v>15</v>
      </c>
      <c r="AO37" s="550"/>
      <c r="AP37" s="550"/>
      <c r="AQ37" s="550"/>
      <c r="AR37" s="550"/>
      <c r="AS37" s="550"/>
      <c r="AT37" s="550"/>
      <c r="AU37" s="550"/>
      <c r="AV37" s="551"/>
      <c r="AW37" s="549"/>
      <c r="AX37" s="550"/>
      <c r="AY37" s="550"/>
      <c r="AZ37" s="550"/>
      <c r="BA37" s="550"/>
      <c r="BB37" s="555"/>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row>
    <row r="38" spans="1:255" s="72" customFormat="1" ht="18.75" customHeight="1">
      <c r="A38" s="141"/>
      <c r="B38" s="156" t="s">
        <v>325</v>
      </c>
      <c r="C38" s="157" t="s">
        <v>505</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549">
        <v>26</v>
      </c>
      <c r="AF38" s="565"/>
      <c r="AG38" s="565"/>
      <c r="AH38" s="565"/>
      <c r="AI38" s="565"/>
      <c r="AJ38" s="565"/>
      <c r="AK38" s="565"/>
      <c r="AL38" s="565"/>
      <c r="AM38" s="566"/>
      <c r="AN38" s="549">
        <v>0</v>
      </c>
      <c r="AO38" s="565"/>
      <c r="AP38" s="565"/>
      <c r="AQ38" s="565"/>
      <c r="AR38" s="565"/>
      <c r="AS38" s="565"/>
      <c r="AT38" s="565"/>
      <c r="AU38" s="565"/>
      <c r="AV38" s="566"/>
      <c r="AW38" s="549"/>
      <c r="AX38" s="550"/>
      <c r="AY38" s="550"/>
      <c r="AZ38" s="550"/>
      <c r="BA38" s="550"/>
      <c r="BB38" s="555"/>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32"/>
      <c r="GT38" s="132"/>
      <c r="GU38" s="132"/>
      <c r="GV38" s="132"/>
      <c r="GW38" s="132"/>
      <c r="GX38" s="132"/>
      <c r="GY38" s="132"/>
      <c r="GZ38" s="132"/>
      <c r="HA38" s="132"/>
      <c r="HB38" s="132"/>
      <c r="HC38" s="132"/>
      <c r="HD38" s="132"/>
      <c r="HE38" s="132"/>
      <c r="HF38" s="132"/>
      <c r="HG38" s="132"/>
      <c r="HH38" s="132"/>
      <c r="HI38" s="132"/>
      <c r="HJ38" s="132"/>
      <c r="HK38" s="132"/>
      <c r="HL38" s="132"/>
      <c r="HM38" s="132"/>
      <c r="HN38" s="132"/>
      <c r="HO38" s="132"/>
      <c r="HP38" s="132"/>
      <c r="HQ38" s="132"/>
      <c r="HR38" s="132"/>
      <c r="HS38" s="132"/>
      <c r="HT38" s="132"/>
      <c r="HU38" s="132"/>
      <c r="HV38" s="132"/>
      <c r="HW38" s="132"/>
      <c r="HX38" s="132"/>
      <c r="HY38" s="132"/>
      <c r="HZ38" s="132"/>
      <c r="IA38" s="132"/>
      <c r="IB38" s="132"/>
      <c r="IC38" s="132"/>
      <c r="ID38" s="132"/>
      <c r="IE38" s="132"/>
      <c r="IF38" s="132"/>
      <c r="IG38" s="132"/>
      <c r="IH38" s="132"/>
      <c r="II38" s="132"/>
      <c r="IJ38" s="132"/>
      <c r="IK38" s="132"/>
      <c r="IL38" s="132"/>
      <c r="IM38" s="132"/>
      <c r="IN38" s="132"/>
      <c r="IO38" s="132"/>
      <c r="IP38" s="132"/>
      <c r="IQ38" s="132"/>
      <c r="IR38" s="132"/>
      <c r="IS38" s="132"/>
      <c r="IT38" s="132"/>
      <c r="IU38" s="132"/>
    </row>
    <row r="39" spans="1:255" s="72" customFormat="1" ht="18.75" customHeight="1" thickBot="1">
      <c r="A39" s="141"/>
      <c r="B39" s="159" t="s">
        <v>325</v>
      </c>
      <c r="C39" s="157" t="s">
        <v>504</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567">
        <v>0</v>
      </c>
      <c r="AF39" s="568"/>
      <c r="AG39" s="568"/>
      <c r="AH39" s="568"/>
      <c r="AI39" s="568"/>
      <c r="AJ39" s="568"/>
      <c r="AK39" s="568"/>
      <c r="AL39" s="568"/>
      <c r="AM39" s="569"/>
      <c r="AN39" s="567">
        <v>5</v>
      </c>
      <c r="AO39" s="568"/>
      <c r="AP39" s="568"/>
      <c r="AQ39" s="568"/>
      <c r="AR39" s="568"/>
      <c r="AS39" s="568"/>
      <c r="AT39" s="568"/>
      <c r="AU39" s="568"/>
      <c r="AV39" s="569"/>
      <c r="AW39" s="570"/>
      <c r="AX39" s="571"/>
      <c r="AY39" s="571"/>
      <c r="AZ39" s="571"/>
      <c r="BA39" s="571"/>
      <c r="BB39" s="57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132"/>
      <c r="GU39" s="132"/>
      <c r="GV39" s="132"/>
      <c r="GW39" s="132"/>
      <c r="GX39" s="132"/>
      <c r="GY39" s="132"/>
      <c r="GZ39" s="132"/>
      <c r="HA39" s="132"/>
      <c r="HB39" s="132"/>
      <c r="HC39" s="132"/>
      <c r="HD39" s="132"/>
      <c r="HE39" s="132"/>
      <c r="HF39" s="132"/>
      <c r="HG39" s="132"/>
      <c r="HH39" s="132"/>
      <c r="HI39" s="132"/>
      <c r="HJ39" s="132"/>
      <c r="HK39" s="132"/>
      <c r="HL39" s="132"/>
      <c r="HM39" s="132"/>
      <c r="HN39" s="132"/>
      <c r="HO39" s="132"/>
      <c r="HP39" s="132"/>
      <c r="HQ39" s="132"/>
      <c r="HR39" s="132"/>
      <c r="HS39" s="132"/>
      <c r="HT39" s="132"/>
      <c r="HU39" s="132"/>
      <c r="HV39" s="132"/>
      <c r="HW39" s="132"/>
      <c r="HX39" s="132"/>
      <c r="HY39" s="132"/>
      <c r="HZ39" s="132"/>
      <c r="IA39" s="132"/>
      <c r="IB39" s="132"/>
      <c r="IC39" s="132"/>
      <c r="ID39" s="132"/>
      <c r="IE39" s="132"/>
      <c r="IF39" s="132"/>
      <c r="IG39" s="132"/>
      <c r="IH39" s="132"/>
      <c r="II39" s="132"/>
      <c r="IJ39" s="132"/>
      <c r="IK39" s="132"/>
      <c r="IL39" s="132"/>
      <c r="IM39" s="132"/>
      <c r="IN39" s="132"/>
      <c r="IO39" s="132"/>
      <c r="IP39" s="132"/>
      <c r="IQ39" s="132"/>
      <c r="IR39" s="132"/>
      <c r="IS39" s="132"/>
      <c r="IT39" s="132"/>
      <c r="IU39" s="132"/>
    </row>
    <row r="40" spans="1:255" s="72" customFormat="1" ht="18.75" customHeight="1" thickTop="1" thickBot="1">
      <c r="A40" s="145"/>
      <c r="B40" s="558" t="s">
        <v>232</v>
      </c>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60"/>
      <c r="AE40" s="561">
        <f>SUM(AE28:AM39)</f>
        <v>559</v>
      </c>
      <c r="AF40" s="562"/>
      <c r="AG40" s="562"/>
      <c r="AH40" s="562"/>
      <c r="AI40" s="562"/>
      <c r="AJ40" s="562"/>
      <c r="AK40" s="562"/>
      <c r="AL40" s="562"/>
      <c r="AM40" s="563"/>
      <c r="AN40" s="561">
        <f>SUM(AN28:AW39)</f>
        <v>3703</v>
      </c>
      <c r="AO40" s="562"/>
      <c r="AP40" s="562"/>
      <c r="AQ40" s="562"/>
      <c r="AR40" s="562"/>
      <c r="AS40" s="562"/>
      <c r="AT40" s="562"/>
      <c r="AU40" s="562"/>
      <c r="AV40" s="563"/>
      <c r="AW40" s="561"/>
      <c r="AX40" s="562"/>
      <c r="AY40" s="562"/>
      <c r="AZ40" s="562"/>
      <c r="BA40" s="562"/>
      <c r="BB40" s="564"/>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2"/>
      <c r="IP40" s="132"/>
      <c r="IQ40" s="132"/>
      <c r="IR40" s="132"/>
      <c r="IS40" s="132"/>
      <c r="IT40" s="132"/>
      <c r="IU40" s="132"/>
    </row>
    <row r="41" spans="1:255" ht="13.5">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row>
    <row r="43" spans="1:255">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row>
    <row r="44" spans="1:255">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row>
    <row r="45" spans="1:255" ht="13.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row>
    <row r="46" spans="1:255" ht="13.5">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row>
    <row r="47" spans="1:255" ht="13.5">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row>
    <row r="48" spans="1:255" ht="13.5">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row>
    <row r="49" spans="5:54" ht="13.5">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row>
    <row r="50" spans="5:54" ht="13.5">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row>
    <row r="57" spans="5:54">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row>
    <row r="58" spans="5:54" ht="13.5">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row>
  </sheetData>
  <mergeCells count="50">
    <mergeCell ref="B26:AD27"/>
    <mergeCell ref="AE26:AM27"/>
    <mergeCell ref="AN26:AV27"/>
    <mergeCell ref="AW26:BB27"/>
    <mergeCell ref="A6:K6"/>
    <mergeCell ref="L6:O6"/>
    <mergeCell ref="P6:U6"/>
    <mergeCell ref="V6:BB6"/>
    <mergeCell ref="B11:BB20"/>
    <mergeCell ref="B40:AD40"/>
    <mergeCell ref="AE40:AM40"/>
    <mergeCell ref="AN40:AV40"/>
    <mergeCell ref="AW40:BB40"/>
    <mergeCell ref="AE38:AM38"/>
    <mergeCell ref="AN38:AV38"/>
    <mergeCell ref="AW38:BB38"/>
    <mergeCell ref="AE39:AM39"/>
    <mergeCell ref="AN39:AV39"/>
    <mergeCell ref="AW39:BB39"/>
    <mergeCell ref="AW37:BB37"/>
    <mergeCell ref="A3:BB3"/>
    <mergeCell ref="AE34:AM34"/>
    <mergeCell ref="AE35:AM35"/>
    <mergeCell ref="AE36:AM36"/>
    <mergeCell ref="AE37:AM37"/>
    <mergeCell ref="AN34:AV34"/>
    <mergeCell ref="AN35:AV35"/>
    <mergeCell ref="AN36:AV36"/>
    <mergeCell ref="AN37:AV37"/>
    <mergeCell ref="AN33:AV33"/>
    <mergeCell ref="AW33:BB33"/>
    <mergeCell ref="AE31:AM31"/>
    <mergeCell ref="AN31:AV31"/>
    <mergeCell ref="AW31:BB31"/>
    <mergeCell ref="AE29:AM29"/>
    <mergeCell ref="AW36:BB36"/>
    <mergeCell ref="AE32:AM32"/>
    <mergeCell ref="AN32:AV32"/>
    <mergeCell ref="AW32:BB32"/>
    <mergeCell ref="AE33:AM33"/>
    <mergeCell ref="AE28:AM28"/>
    <mergeCell ref="AN28:AV28"/>
    <mergeCell ref="AW28:BB28"/>
    <mergeCell ref="AW34:BB34"/>
    <mergeCell ref="AW35:BB35"/>
    <mergeCell ref="AN29:AV29"/>
    <mergeCell ref="AW29:BB29"/>
    <mergeCell ref="AE30:AM30"/>
    <mergeCell ref="AN30:AV30"/>
    <mergeCell ref="AW30:BB30"/>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2" customWidth="1"/>
    <col min="2" max="2" width="9.375" style="162" customWidth="1"/>
    <col min="3" max="3" width="17.5" style="162" customWidth="1"/>
    <col min="4" max="4" width="8.25" style="162" customWidth="1"/>
    <col min="5" max="5" width="12.5" style="162" hidden="1" customWidth="1" collapsed="1"/>
    <col min="6" max="6" width="8.125" style="163" customWidth="1"/>
    <col min="7" max="7" width="7" style="162" customWidth="1" outlineLevel="1"/>
    <col min="8" max="8" width="7" style="163" customWidth="1"/>
    <col min="9" max="9" width="7" style="162" customWidth="1" outlineLevel="1"/>
    <col min="10" max="10" width="7" style="163" customWidth="1"/>
    <col min="11" max="11" width="7" style="162" customWidth="1" outlineLevel="1"/>
    <col min="12" max="12" width="7" style="163" customWidth="1"/>
    <col min="13" max="13" width="7" style="162" customWidth="1" outlineLevel="1"/>
    <col min="14" max="14" width="7" style="163" customWidth="1"/>
    <col min="15" max="15" width="7" style="162" customWidth="1" outlineLevel="1"/>
    <col min="16" max="16" width="7" style="163" customWidth="1"/>
    <col min="17" max="17" width="7" style="162" customWidth="1" outlineLevel="1"/>
    <col min="18" max="18" width="7" style="163" customWidth="1"/>
    <col min="19" max="19" width="7" style="162" customWidth="1" outlineLevel="1"/>
    <col min="20" max="20" width="7" style="163" customWidth="1"/>
    <col min="21" max="21" width="7" style="162" customWidth="1" outlineLevel="1"/>
    <col min="22" max="22" width="7" style="163" customWidth="1"/>
    <col min="23" max="23" width="7" style="162" customWidth="1" outlineLevel="1"/>
    <col min="24" max="24" width="7" style="163" customWidth="1"/>
    <col min="25" max="25" width="7" style="162" customWidth="1" outlineLevel="1"/>
    <col min="26" max="26" width="7" style="163" customWidth="1"/>
    <col min="27" max="27" width="7" style="162" customWidth="1" outlineLevel="1"/>
    <col min="28" max="28" width="7" style="163" customWidth="1"/>
    <col min="29" max="30" width="7" style="162" customWidth="1" outlineLevel="1"/>
    <col min="31" max="254" width="8.625" style="162" customWidth="1"/>
    <col min="255" max="16384" width="8.625" style="162"/>
  </cols>
  <sheetData>
    <row r="1" spans="1:31" ht="18" customHeight="1">
      <c r="A1" s="105" t="s">
        <v>233</v>
      </c>
      <c r="AC1" s="619" t="s">
        <v>421</v>
      </c>
      <c r="AD1" s="619"/>
    </row>
    <row r="2" spans="1:31" ht="12.75" customHeight="1"/>
    <row r="3" spans="1:31" ht="27" customHeight="1" thickBot="1">
      <c r="D3" s="548"/>
      <c r="E3" s="548"/>
      <c r="F3" s="620"/>
      <c r="G3" s="111"/>
      <c r="H3" s="111"/>
      <c r="I3" s="111"/>
      <c r="J3" s="111"/>
      <c r="K3" s="111"/>
      <c r="L3" s="111"/>
      <c r="M3" s="111"/>
      <c r="N3" s="111"/>
      <c r="O3" s="111"/>
      <c r="P3" s="111"/>
      <c r="Q3" s="111"/>
      <c r="R3" s="111"/>
      <c r="S3" s="111"/>
      <c r="T3" s="111"/>
      <c r="U3" s="111"/>
      <c r="V3" s="111"/>
      <c r="W3" s="111"/>
      <c r="X3" s="111"/>
      <c r="Y3" s="111"/>
      <c r="Z3" s="621" t="s">
        <v>488</v>
      </c>
      <c r="AA3" s="622"/>
      <c r="AB3" s="622"/>
      <c r="AC3" s="111"/>
      <c r="AD3" s="111" t="s">
        <v>205</v>
      </c>
    </row>
    <row r="4" spans="1:31" ht="15" customHeight="1">
      <c r="A4" s="164" t="s">
        <v>206</v>
      </c>
      <c r="B4" s="623" t="s">
        <v>234</v>
      </c>
      <c r="C4" s="623" t="s">
        <v>208</v>
      </c>
      <c r="D4" s="625" t="s">
        <v>235</v>
      </c>
      <c r="E4" s="165" t="s">
        <v>278</v>
      </c>
      <c r="F4" s="166"/>
      <c r="G4" s="167"/>
      <c r="H4" s="167"/>
      <c r="I4" s="167" t="s">
        <v>236</v>
      </c>
      <c r="J4" s="167"/>
      <c r="K4" s="167"/>
      <c r="L4" s="167"/>
      <c r="M4" s="167"/>
      <c r="N4" s="167"/>
      <c r="O4" s="167"/>
      <c r="P4" s="167"/>
      <c r="Q4" s="167" t="s">
        <v>237</v>
      </c>
      <c r="R4" s="167"/>
      <c r="S4" s="167"/>
      <c r="T4" s="167"/>
      <c r="U4" s="167"/>
      <c r="V4" s="167"/>
      <c r="W4" s="167"/>
      <c r="X4" s="167"/>
      <c r="Y4" s="167"/>
      <c r="Z4" s="167"/>
      <c r="AA4" s="167"/>
      <c r="AB4" s="167"/>
      <c r="AC4" s="167"/>
      <c r="AD4" s="168"/>
    </row>
    <row r="5" spans="1:31" ht="15" customHeight="1">
      <c r="A5" s="169" t="s">
        <v>210</v>
      </c>
      <c r="B5" s="624"/>
      <c r="C5" s="624"/>
      <c r="D5" s="626"/>
      <c r="E5" s="170" t="s">
        <v>238</v>
      </c>
      <c r="F5" s="171" t="s">
        <v>239</v>
      </c>
      <c r="G5" s="171" t="s">
        <v>240</v>
      </c>
      <c r="H5" s="171" t="s">
        <v>241</v>
      </c>
      <c r="I5" s="171" t="s">
        <v>242</v>
      </c>
      <c r="J5" s="171" t="s">
        <v>243</v>
      </c>
      <c r="K5" s="171" t="s">
        <v>244</v>
      </c>
      <c r="L5" s="171" t="s">
        <v>245</v>
      </c>
      <c r="M5" s="171" t="s">
        <v>246</v>
      </c>
      <c r="N5" s="171" t="s">
        <v>247</v>
      </c>
      <c r="O5" s="171" t="s">
        <v>248</v>
      </c>
      <c r="P5" s="171" t="s">
        <v>249</v>
      </c>
      <c r="Q5" s="171" t="s">
        <v>250</v>
      </c>
      <c r="R5" s="171" t="s">
        <v>251</v>
      </c>
      <c r="S5" s="171" t="s">
        <v>252</v>
      </c>
      <c r="T5" s="171" t="s">
        <v>253</v>
      </c>
      <c r="U5" s="171" t="s">
        <v>254</v>
      </c>
      <c r="V5" s="171" t="s">
        <v>255</v>
      </c>
      <c r="W5" s="171" t="s">
        <v>256</v>
      </c>
      <c r="X5" s="171" t="s">
        <v>257</v>
      </c>
      <c r="Y5" s="171" t="s">
        <v>258</v>
      </c>
      <c r="Z5" s="171" t="s">
        <v>259</v>
      </c>
      <c r="AA5" s="171" t="s">
        <v>260</v>
      </c>
      <c r="AB5" s="171" t="s">
        <v>261</v>
      </c>
      <c r="AC5" s="171" t="s">
        <v>262</v>
      </c>
      <c r="AD5" s="172" t="s">
        <v>263</v>
      </c>
    </row>
    <row r="6" spans="1:31" ht="15" customHeight="1">
      <c r="A6" s="599">
        <v>1</v>
      </c>
      <c r="B6" s="611" t="s">
        <v>24</v>
      </c>
      <c r="C6" s="603" t="s">
        <v>327</v>
      </c>
      <c r="D6" s="605" t="s">
        <v>264</v>
      </c>
      <c r="E6" s="173">
        <v>25000</v>
      </c>
      <c r="F6" s="173">
        <f>SUM(G6:AD6)</f>
        <v>15000</v>
      </c>
      <c r="G6" s="173">
        <v>15000</v>
      </c>
      <c r="H6" s="173"/>
      <c r="I6" s="173"/>
      <c r="J6" s="173"/>
      <c r="K6" s="173"/>
      <c r="L6" s="173"/>
      <c r="M6" s="173"/>
      <c r="N6" s="173"/>
      <c r="O6" s="173"/>
      <c r="P6" s="173"/>
      <c r="Q6" s="173"/>
      <c r="R6" s="173"/>
      <c r="S6" s="173"/>
      <c r="T6" s="173"/>
      <c r="U6" s="173"/>
      <c r="V6" s="173"/>
      <c r="W6" s="173"/>
      <c r="X6" s="173"/>
      <c r="Y6" s="173"/>
      <c r="Z6" s="173"/>
      <c r="AA6" s="173"/>
      <c r="AB6" s="173"/>
      <c r="AC6" s="173"/>
      <c r="AD6" s="174"/>
      <c r="AE6" s="162" t="s">
        <v>213</v>
      </c>
    </row>
    <row r="7" spans="1:31" ht="15" customHeight="1">
      <c r="A7" s="600"/>
      <c r="B7" s="612"/>
      <c r="C7" s="604"/>
      <c r="D7" s="606"/>
      <c r="E7" s="175">
        <v>25000</v>
      </c>
      <c r="F7" s="175">
        <f t="shared" ref="F7:F13" si="0">SUM(G7:AD7)</f>
        <v>15000</v>
      </c>
      <c r="G7" s="176">
        <v>15000</v>
      </c>
      <c r="H7" s="175"/>
      <c r="I7" s="176"/>
      <c r="J7" s="175"/>
      <c r="K7" s="176"/>
      <c r="L7" s="175"/>
      <c r="M7" s="176"/>
      <c r="N7" s="175"/>
      <c r="O7" s="176"/>
      <c r="P7" s="175"/>
      <c r="Q7" s="176"/>
      <c r="R7" s="175"/>
      <c r="S7" s="176"/>
      <c r="T7" s="175"/>
      <c r="U7" s="176"/>
      <c r="V7" s="175"/>
      <c r="W7" s="176"/>
      <c r="X7" s="175"/>
      <c r="Y7" s="176"/>
      <c r="Z7" s="175"/>
      <c r="AA7" s="176"/>
      <c r="AB7" s="175"/>
      <c r="AC7" s="176"/>
      <c r="AD7" s="177"/>
      <c r="AE7" s="162" t="s">
        <v>214</v>
      </c>
    </row>
    <row r="8" spans="1:31" ht="15" customHeight="1">
      <c r="A8" s="599">
        <v>2</v>
      </c>
      <c r="B8" s="611" t="s">
        <v>24</v>
      </c>
      <c r="C8" s="603" t="s">
        <v>302</v>
      </c>
      <c r="D8" s="605" t="s">
        <v>264</v>
      </c>
      <c r="E8" s="178">
        <v>5000</v>
      </c>
      <c r="F8" s="178">
        <f t="shared" si="0"/>
        <v>1000</v>
      </c>
      <c r="G8" s="173">
        <v>1000</v>
      </c>
      <c r="H8" s="178"/>
      <c r="I8" s="173"/>
      <c r="J8" s="178"/>
      <c r="K8" s="173"/>
      <c r="L8" s="178"/>
      <c r="M8" s="173"/>
      <c r="N8" s="178"/>
      <c r="O8" s="173"/>
      <c r="P8" s="178"/>
      <c r="Q8" s="173"/>
      <c r="R8" s="178"/>
      <c r="S8" s="173"/>
      <c r="T8" s="178"/>
      <c r="U8" s="173"/>
      <c r="V8" s="178"/>
      <c r="W8" s="173"/>
      <c r="X8" s="178"/>
      <c r="Y8" s="173"/>
      <c r="Z8" s="178"/>
      <c r="AA8" s="173"/>
      <c r="AB8" s="178"/>
      <c r="AC8" s="173"/>
      <c r="AD8" s="174"/>
      <c r="AE8" s="162" t="s">
        <v>213</v>
      </c>
    </row>
    <row r="9" spans="1:31" ht="15" customHeight="1">
      <c r="A9" s="600"/>
      <c r="B9" s="612"/>
      <c r="C9" s="604"/>
      <c r="D9" s="606"/>
      <c r="E9" s="175">
        <v>0</v>
      </c>
      <c r="F9" s="175">
        <f t="shared" si="0"/>
        <v>1000</v>
      </c>
      <c r="G9" s="176">
        <v>1000</v>
      </c>
      <c r="H9" s="175"/>
      <c r="I9" s="176"/>
      <c r="J9" s="175"/>
      <c r="K9" s="176"/>
      <c r="L9" s="175"/>
      <c r="M9" s="176"/>
      <c r="N9" s="175"/>
      <c r="O9" s="176"/>
      <c r="P9" s="175"/>
      <c r="Q9" s="176"/>
      <c r="R9" s="175"/>
      <c r="S9" s="176"/>
      <c r="T9" s="175"/>
      <c r="U9" s="176"/>
      <c r="V9" s="175"/>
      <c r="W9" s="176"/>
      <c r="X9" s="175"/>
      <c r="Y9" s="176"/>
      <c r="Z9" s="175"/>
      <c r="AA9" s="176"/>
      <c r="AB9" s="175"/>
      <c r="AC9" s="176"/>
      <c r="AD9" s="177"/>
      <c r="AE9" s="162" t="s">
        <v>214</v>
      </c>
    </row>
    <row r="10" spans="1:31" ht="22.5" customHeight="1">
      <c r="A10" s="599">
        <v>3</v>
      </c>
      <c r="B10" s="611" t="s">
        <v>24</v>
      </c>
      <c r="C10" s="603" t="s">
        <v>328</v>
      </c>
      <c r="D10" s="605" t="s">
        <v>264</v>
      </c>
      <c r="E10" s="178">
        <v>5000</v>
      </c>
      <c r="F10" s="178">
        <f t="shared" si="0"/>
        <v>0</v>
      </c>
      <c r="G10" s="173">
        <v>0</v>
      </c>
      <c r="H10" s="178"/>
      <c r="I10" s="173"/>
      <c r="J10" s="178"/>
      <c r="K10" s="173"/>
      <c r="L10" s="178"/>
      <c r="M10" s="173"/>
      <c r="N10" s="178"/>
      <c r="O10" s="173"/>
      <c r="P10" s="178"/>
      <c r="Q10" s="173"/>
      <c r="R10" s="178"/>
      <c r="S10" s="173"/>
      <c r="T10" s="178"/>
      <c r="U10" s="173"/>
      <c r="V10" s="178"/>
      <c r="W10" s="173"/>
      <c r="X10" s="178"/>
      <c r="Y10" s="173"/>
      <c r="Z10" s="178"/>
      <c r="AA10" s="173"/>
      <c r="AB10" s="178"/>
      <c r="AC10" s="173"/>
      <c r="AD10" s="174"/>
      <c r="AE10" s="162" t="s">
        <v>213</v>
      </c>
    </row>
    <row r="11" spans="1:31" ht="22.5" customHeight="1">
      <c r="A11" s="600"/>
      <c r="B11" s="612"/>
      <c r="C11" s="604"/>
      <c r="D11" s="606"/>
      <c r="E11" s="175">
        <v>5000</v>
      </c>
      <c r="F11" s="175">
        <f t="shared" si="0"/>
        <v>0</v>
      </c>
      <c r="G11" s="176">
        <v>0</v>
      </c>
      <c r="H11" s="175"/>
      <c r="I11" s="176"/>
      <c r="J11" s="175"/>
      <c r="K11" s="176"/>
      <c r="L11" s="175"/>
      <c r="M11" s="176"/>
      <c r="N11" s="175"/>
      <c r="O11" s="176"/>
      <c r="P11" s="175"/>
      <c r="Q11" s="176"/>
      <c r="R11" s="175"/>
      <c r="S11" s="176"/>
      <c r="T11" s="175"/>
      <c r="U11" s="176"/>
      <c r="V11" s="175"/>
      <c r="W11" s="176"/>
      <c r="X11" s="175"/>
      <c r="Y11" s="176"/>
      <c r="Z11" s="175"/>
      <c r="AA11" s="176"/>
      <c r="AB11" s="175"/>
      <c r="AC11" s="176"/>
      <c r="AD11" s="177"/>
      <c r="AE11" s="162" t="s">
        <v>214</v>
      </c>
    </row>
    <row r="12" spans="1:31" ht="15" customHeight="1">
      <c r="A12" s="599">
        <v>4</v>
      </c>
      <c r="B12" s="611" t="s">
        <v>265</v>
      </c>
      <c r="C12" s="610" t="s">
        <v>222</v>
      </c>
      <c r="D12" s="605" t="s">
        <v>264</v>
      </c>
      <c r="E12" s="179">
        <v>30000</v>
      </c>
      <c r="F12" s="179">
        <f t="shared" si="0"/>
        <v>7500</v>
      </c>
      <c r="G12" s="173">
        <v>7500</v>
      </c>
      <c r="H12" s="179"/>
      <c r="I12" s="173"/>
      <c r="J12" s="179"/>
      <c r="K12" s="173"/>
      <c r="L12" s="179"/>
      <c r="M12" s="173"/>
      <c r="N12" s="179"/>
      <c r="O12" s="173"/>
      <c r="P12" s="179"/>
      <c r="Q12" s="173"/>
      <c r="R12" s="179"/>
      <c r="S12" s="173"/>
      <c r="T12" s="179"/>
      <c r="U12" s="173"/>
      <c r="V12" s="179"/>
      <c r="W12" s="173"/>
      <c r="X12" s="179"/>
      <c r="Y12" s="173"/>
      <c r="Z12" s="179"/>
      <c r="AA12" s="173"/>
      <c r="AB12" s="179"/>
      <c r="AC12" s="173"/>
      <c r="AD12" s="174"/>
      <c r="AE12" s="162" t="s">
        <v>213</v>
      </c>
    </row>
    <row r="13" spans="1:31" ht="15" customHeight="1">
      <c r="A13" s="600"/>
      <c r="B13" s="612"/>
      <c r="C13" s="610"/>
      <c r="D13" s="606"/>
      <c r="E13" s="180">
        <v>30000</v>
      </c>
      <c r="F13" s="180">
        <f t="shared" si="0"/>
        <v>0</v>
      </c>
      <c r="G13" s="176">
        <v>0</v>
      </c>
      <c r="H13" s="180"/>
      <c r="I13" s="176"/>
      <c r="J13" s="180"/>
      <c r="K13" s="176"/>
      <c r="L13" s="180"/>
      <c r="M13" s="176"/>
      <c r="N13" s="180"/>
      <c r="O13" s="176"/>
      <c r="P13" s="180"/>
      <c r="Q13" s="176"/>
      <c r="R13" s="180"/>
      <c r="S13" s="176"/>
      <c r="T13" s="180"/>
      <c r="U13" s="176"/>
      <c r="V13" s="180"/>
      <c r="W13" s="176"/>
      <c r="X13" s="180"/>
      <c r="Y13" s="176"/>
      <c r="Z13" s="180"/>
      <c r="AA13" s="176"/>
      <c r="AB13" s="180"/>
      <c r="AC13" s="176"/>
      <c r="AD13" s="177"/>
      <c r="AE13" s="162" t="s">
        <v>214</v>
      </c>
    </row>
    <row r="14" spans="1:31" ht="15" customHeight="1">
      <c r="A14" s="613" t="s">
        <v>266</v>
      </c>
      <c r="B14" s="614"/>
      <c r="C14" s="614"/>
      <c r="D14" s="615"/>
      <c r="E14" s="178">
        <f>+E6+E8+E10+E12</f>
        <v>65000</v>
      </c>
      <c r="F14" s="178">
        <f>+F6+F8+F10+F12</f>
        <v>23500</v>
      </c>
      <c r="G14" s="178">
        <f t="shared" ref="G14:AD15" si="1">+G6+G8+G10+G12</f>
        <v>23500</v>
      </c>
      <c r="H14" s="178">
        <f t="shared" si="1"/>
        <v>0</v>
      </c>
      <c r="I14" s="178">
        <f t="shared" si="1"/>
        <v>0</v>
      </c>
      <c r="J14" s="178">
        <f t="shared" si="1"/>
        <v>0</v>
      </c>
      <c r="K14" s="178">
        <f t="shared" si="1"/>
        <v>0</v>
      </c>
      <c r="L14" s="178">
        <f t="shared" si="1"/>
        <v>0</v>
      </c>
      <c r="M14" s="178">
        <f t="shared" si="1"/>
        <v>0</v>
      </c>
      <c r="N14" s="178">
        <f t="shared" si="1"/>
        <v>0</v>
      </c>
      <c r="O14" s="178">
        <f t="shared" si="1"/>
        <v>0</v>
      </c>
      <c r="P14" s="178">
        <f t="shared" si="1"/>
        <v>0</v>
      </c>
      <c r="Q14" s="178">
        <f t="shared" si="1"/>
        <v>0</v>
      </c>
      <c r="R14" s="178">
        <f t="shared" si="1"/>
        <v>0</v>
      </c>
      <c r="S14" s="178">
        <f t="shared" si="1"/>
        <v>0</v>
      </c>
      <c r="T14" s="178">
        <f t="shared" si="1"/>
        <v>0</v>
      </c>
      <c r="U14" s="178">
        <f t="shared" si="1"/>
        <v>0</v>
      </c>
      <c r="V14" s="178">
        <f t="shared" si="1"/>
        <v>0</v>
      </c>
      <c r="W14" s="178">
        <f t="shared" si="1"/>
        <v>0</v>
      </c>
      <c r="X14" s="178">
        <f t="shared" si="1"/>
        <v>0</v>
      </c>
      <c r="Y14" s="178">
        <f t="shared" si="1"/>
        <v>0</v>
      </c>
      <c r="Z14" s="178">
        <f t="shared" si="1"/>
        <v>0</v>
      </c>
      <c r="AA14" s="178">
        <f t="shared" si="1"/>
        <v>0</v>
      </c>
      <c r="AB14" s="178">
        <f t="shared" si="1"/>
        <v>0</v>
      </c>
      <c r="AC14" s="178">
        <f t="shared" si="1"/>
        <v>0</v>
      </c>
      <c r="AD14" s="181">
        <f t="shared" si="1"/>
        <v>0</v>
      </c>
    </row>
    <row r="15" spans="1:31" ht="15" customHeight="1">
      <c r="A15" s="616"/>
      <c r="B15" s="617"/>
      <c r="C15" s="617"/>
      <c r="D15" s="618"/>
      <c r="E15" s="175">
        <f>+E7+E9+E11+E13</f>
        <v>60000</v>
      </c>
      <c r="F15" s="175">
        <f>+F7+F9+F11+F13</f>
        <v>16000</v>
      </c>
      <c r="G15" s="175">
        <f t="shared" si="1"/>
        <v>16000</v>
      </c>
      <c r="H15" s="175">
        <f t="shared" si="1"/>
        <v>0</v>
      </c>
      <c r="I15" s="175">
        <f t="shared" si="1"/>
        <v>0</v>
      </c>
      <c r="J15" s="175">
        <f t="shared" si="1"/>
        <v>0</v>
      </c>
      <c r="K15" s="175">
        <f t="shared" si="1"/>
        <v>0</v>
      </c>
      <c r="L15" s="175">
        <f t="shared" si="1"/>
        <v>0</v>
      </c>
      <c r="M15" s="175">
        <f t="shared" si="1"/>
        <v>0</v>
      </c>
      <c r="N15" s="175">
        <f t="shared" si="1"/>
        <v>0</v>
      </c>
      <c r="O15" s="175">
        <f t="shared" si="1"/>
        <v>0</v>
      </c>
      <c r="P15" s="175">
        <f t="shared" si="1"/>
        <v>0</v>
      </c>
      <c r="Q15" s="175">
        <f t="shared" si="1"/>
        <v>0</v>
      </c>
      <c r="R15" s="175">
        <f t="shared" si="1"/>
        <v>0</v>
      </c>
      <c r="S15" s="175">
        <f t="shared" si="1"/>
        <v>0</v>
      </c>
      <c r="T15" s="175">
        <f t="shared" si="1"/>
        <v>0</v>
      </c>
      <c r="U15" s="175">
        <f t="shared" si="1"/>
        <v>0</v>
      </c>
      <c r="V15" s="175">
        <f t="shared" si="1"/>
        <v>0</v>
      </c>
      <c r="W15" s="175">
        <f t="shared" si="1"/>
        <v>0</v>
      </c>
      <c r="X15" s="175">
        <f t="shared" si="1"/>
        <v>0</v>
      </c>
      <c r="Y15" s="175">
        <f t="shared" si="1"/>
        <v>0</v>
      </c>
      <c r="Z15" s="175">
        <f t="shared" si="1"/>
        <v>0</v>
      </c>
      <c r="AA15" s="175">
        <f t="shared" si="1"/>
        <v>0</v>
      </c>
      <c r="AB15" s="175">
        <f t="shared" si="1"/>
        <v>0</v>
      </c>
      <c r="AC15" s="175">
        <f t="shared" si="1"/>
        <v>0</v>
      </c>
      <c r="AD15" s="182">
        <f t="shared" si="1"/>
        <v>0</v>
      </c>
    </row>
    <row r="16" spans="1:31" ht="15" customHeight="1">
      <c r="A16" s="599">
        <v>5</v>
      </c>
      <c r="B16" s="611" t="s">
        <v>24</v>
      </c>
      <c r="C16" s="603" t="s">
        <v>267</v>
      </c>
      <c r="D16" s="605" t="s">
        <v>268</v>
      </c>
      <c r="E16" s="178"/>
      <c r="F16" s="173">
        <f>SUM(G16:AD16)</f>
        <v>100000</v>
      </c>
      <c r="G16" s="173">
        <v>100000</v>
      </c>
      <c r="H16" s="178"/>
      <c r="I16" s="173"/>
      <c r="J16" s="178"/>
      <c r="K16" s="173"/>
      <c r="L16" s="178"/>
      <c r="M16" s="173"/>
      <c r="N16" s="178"/>
      <c r="O16" s="173"/>
      <c r="P16" s="178"/>
      <c r="Q16" s="173"/>
      <c r="R16" s="178"/>
      <c r="S16" s="173"/>
      <c r="T16" s="178"/>
      <c r="U16" s="173"/>
      <c r="V16" s="178"/>
      <c r="W16" s="173"/>
      <c r="X16" s="178"/>
      <c r="Y16" s="173"/>
      <c r="Z16" s="178"/>
      <c r="AA16" s="173"/>
      <c r="AB16" s="178"/>
      <c r="AC16" s="173"/>
      <c r="AD16" s="174"/>
      <c r="AE16" s="162" t="s">
        <v>213</v>
      </c>
    </row>
    <row r="17" spans="1:31" ht="15" customHeight="1">
      <c r="A17" s="600"/>
      <c r="B17" s="612"/>
      <c r="C17" s="604"/>
      <c r="D17" s="606"/>
      <c r="E17" s="175"/>
      <c r="F17" s="175">
        <f t="shared" ref="F17:F23" si="2">SUM(G17:AD17)</f>
        <v>20000</v>
      </c>
      <c r="G17" s="176">
        <v>20000</v>
      </c>
      <c r="H17" s="175"/>
      <c r="I17" s="176"/>
      <c r="J17" s="175"/>
      <c r="K17" s="176"/>
      <c r="L17" s="175"/>
      <c r="M17" s="176"/>
      <c r="N17" s="175"/>
      <c r="O17" s="176"/>
      <c r="P17" s="175"/>
      <c r="Q17" s="176"/>
      <c r="R17" s="175"/>
      <c r="S17" s="176"/>
      <c r="T17" s="175"/>
      <c r="U17" s="176"/>
      <c r="V17" s="175"/>
      <c r="W17" s="176"/>
      <c r="X17" s="175"/>
      <c r="Y17" s="176"/>
      <c r="Z17" s="175"/>
      <c r="AA17" s="176"/>
      <c r="AB17" s="175"/>
      <c r="AC17" s="176"/>
      <c r="AD17" s="177"/>
      <c r="AE17" s="162" t="s">
        <v>214</v>
      </c>
    </row>
    <row r="18" spans="1:31" ht="15" customHeight="1">
      <c r="A18" s="599">
        <v>6</v>
      </c>
      <c r="B18" s="611" t="s">
        <v>24</v>
      </c>
      <c r="C18" s="603" t="s">
        <v>269</v>
      </c>
      <c r="D18" s="605" t="s">
        <v>268</v>
      </c>
      <c r="E18" s="178"/>
      <c r="F18" s="178">
        <f t="shared" si="2"/>
        <v>0</v>
      </c>
      <c r="G18" s="173">
        <v>0</v>
      </c>
      <c r="H18" s="178"/>
      <c r="I18" s="173"/>
      <c r="J18" s="178"/>
      <c r="K18" s="173"/>
      <c r="L18" s="178"/>
      <c r="M18" s="173"/>
      <c r="N18" s="178"/>
      <c r="O18" s="173"/>
      <c r="P18" s="178"/>
      <c r="Q18" s="173"/>
      <c r="R18" s="178"/>
      <c r="S18" s="173"/>
      <c r="T18" s="178"/>
      <c r="U18" s="173"/>
      <c r="V18" s="178"/>
      <c r="W18" s="173"/>
      <c r="X18" s="178"/>
      <c r="Y18" s="173"/>
      <c r="Z18" s="178"/>
      <c r="AA18" s="173"/>
      <c r="AB18" s="178"/>
      <c r="AC18" s="173"/>
      <c r="AD18" s="174"/>
      <c r="AE18" s="162" t="s">
        <v>213</v>
      </c>
    </row>
    <row r="19" spans="1:31" ht="15" customHeight="1">
      <c r="A19" s="600"/>
      <c r="B19" s="612"/>
      <c r="C19" s="604"/>
      <c r="D19" s="606"/>
      <c r="E19" s="175"/>
      <c r="F19" s="175">
        <f t="shared" si="2"/>
        <v>0</v>
      </c>
      <c r="G19" s="176">
        <v>0</v>
      </c>
      <c r="H19" s="175"/>
      <c r="I19" s="176"/>
      <c r="J19" s="175"/>
      <c r="K19" s="176"/>
      <c r="L19" s="175"/>
      <c r="M19" s="176"/>
      <c r="N19" s="175"/>
      <c r="O19" s="176"/>
      <c r="P19" s="175"/>
      <c r="Q19" s="176"/>
      <c r="R19" s="175"/>
      <c r="S19" s="176"/>
      <c r="T19" s="175"/>
      <c r="U19" s="176"/>
      <c r="V19" s="175"/>
      <c r="W19" s="176"/>
      <c r="X19" s="175"/>
      <c r="Y19" s="176"/>
      <c r="Z19" s="175"/>
      <c r="AA19" s="176"/>
      <c r="AB19" s="175"/>
      <c r="AC19" s="176"/>
      <c r="AD19" s="177"/>
      <c r="AE19" s="162" t="s">
        <v>214</v>
      </c>
    </row>
    <row r="20" spans="1:31" ht="15" customHeight="1">
      <c r="A20" s="599">
        <v>7</v>
      </c>
      <c r="B20" s="611" t="s">
        <v>24</v>
      </c>
      <c r="C20" s="603" t="s">
        <v>270</v>
      </c>
      <c r="D20" s="605" t="s">
        <v>268</v>
      </c>
      <c r="E20" s="178"/>
      <c r="F20" s="178">
        <f t="shared" si="2"/>
        <v>2500</v>
      </c>
      <c r="G20" s="173">
        <v>2500</v>
      </c>
      <c r="H20" s="178"/>
      <c r="I20" s="173"/>
      <c r="J20" s="178"/>
      <c r="K20" s="173"/>
      <c r="L20" s="178"/>
      <c r="M20" s="173"/>
      <c r="N20" s="178"/>
      <c r="O20" s="173"/>
      <c r="P20" s="178"/>
      <c r="Q20" s="173"/>
      <c r="R20" s="178"/>
      <c r="S20" s="173"/>
      <c r="T20" s="178"/>
      <c r="U20" s="173"/>
      <c r="V20" s="178"/>
      <c r="W20" s="173"/>
      <c r="X20" s="178"/>
      <c r="Y20" s="173"/>
      <c r="Z20" s="178"/>
      <c r="AA20" s="173"/>
      <c r="AB20" s="178"/>
      <c r="AC20" s="173"/>
      <c r="AD20" s="174"/>
      <c r="AE20" s="162" t="s">
        <v>213</v>
      </c>
    </row>
    <row r="21" spans="1:31" ht="15" customHeight="1">
      <c r="A21" s="600"/>
      <c r="B21" s="612"/>
      <c r="C21" s="604"/>
      <c r="D21" s="606"/>
      <c r="E21" s="175"/>
      <c r="F21" s="175">
        <f t="shared" si="2"/>
        <v>2500</v>
      </c>
      <c r="G21" s="176">
        <v>2500</v>
      </c>
      <c r="H21" s="175"/>
      <c r="I21" s="176"/>
      <c r="J21" s="175"/>
      <c r="K21" s="176"/>
      <c r="L21" s="175"/>
      <c r="M21" s="176"/>
      <c r="N21" s="175"/>
      <c r="O21" s="176"/>
      <c r="P21" s="175"/>
      <c r="Q21" s="176"/>
      <c r="R21" s="175"/>
      <c r="S21" s="176"/>
      <c r="T21" s="175"/>
      <c r="U21" s="176"/>
      <c r="V21" s="175"/>
      <c r="W21" s="176"/>
      <c r="X21" s="175"/>
      <c r="Y21" s="176"/>
      <c r="Z21" s="175"/>
      <c r="AA21" s="176"/>
      <c r="AB21" s="175"/>
      <c r="AC21" s="176"/>
      <c r="AD21" s="177"/>
      <c r="AE21" s="162" t="s">
        <v>214</v>
      </c>
    </row>
    <row r="22" spans="1:31" ht="15" customHeight="1">
      <c r="A22" s="599">
        <v>8</v>
      </c>
      <c r="B22" s="611" t="s">
        <v>24</v>
      </c>
      <c r="C22" s="603" t="s">
        <v>271</v>
      </c>
      <c r="D22" s="605" t="s">
        <v>268</v>
      </c>
      <c r="E22" s="178"/>
      <c r="F22" s="179">
        <f t="shared" si="2"/>
        <v>10000</v>
      </c>
      <c r="G22" s="173">
        <v>10000</v>
      </c>
      <c r="H22" s="178"/>
      <c r="I22" s="173"/>
      <c r="J22" s="178"/>
      <c r="K22" s="173"/>
      <c r="L22" s="178"/>
      <c r="M22" s="173"/>
      <c r="N22" s="178"/>
      <c r="O22" s="173"/>
      <c r="P22" s="178"/>
      <c r="Q22" s="173"/>
      <c r="R22" s="178"/>
      <c r="S22" s="173"/>
      <c r="T22" s="178"/>
      <c r="U22" s="173"/>
      <c r="V22" s="178"/>
      <c r="W22" s="173"/>
      <c r="X22" s="178"/>
      <c r="Y22" s="173"/>
      <c r="Z22" s="178"/>
      <c r="AA22" s="173"/>
      <c r="AB22" s="178"/>
      <c r="AC22" s="173"/>
      <c r="AD22" s="174"/>
      <c r="AE22" s="162" t="s">
        <v>213</v>
      </c>
    </row>
    <row r="23" spans="1:31" ht="15" customHeight="1">
      <c r="A23" s="600"/>
      <c r="B23" s="612"/>
      <c r="C23" s="604"/>
      <c r="D23" s="606"/>
      <c r="E23" s="175"/>
      <c r="F23" s="180">
        <f t="shared" si="2"/>
        <v>1000</v>
      </c>
      <c r="G23" s="176">
        <v>1000</v>
      </c>
      <c r="H23" s="175"/>
      <c r="I23" s="176"/>
      <c r="J23" s="175"/>
      <c r="K23" s="176"/>
      <c r="L23" s="175"/>
      <c r="M23" s="176"/>
      <c r="N23" s="175"/>
      <c r="O23" s="176"/>
      <c r="P23" s="175"/>
      <c r="Q23" s="176"/>
      <c r="R23" s="175"/>
      <c r="S23" s="176"/>
      <c r="T23" s="175"/>
      <c r="U23" s="176"/>
      <c r="V23" s="175"/>
      <c r="W23" s="176"/>
      <c r="X23" s="175"/>
      <c r="Y23" s="176"/>
      <c r="Z23" s="175"/>
      <c r="AA23" s="176"/>
      <c r="AB23" s="175"/>
      <c r="AC23" s="176"/>
      <c r="AD23" s="177"/>
      <c r="AE23" s="162" t="s">
        <v>214</v>
      </c>
    </row>
    <row r="24" spans="1:31" ht="15" customHeight="1">
      <c r="A24" s="613" t="s">
        <v>272</v>
      </c>
      <c r="B24" s="614"/>
      <c r="C24" s="614"/>
      <c r="D24" s="615"/>
      <c r="E24" s="178">
        <f>+E16+E18+E20+E22</f>
        <v>0</v>
      </c>
      <c r="F24" s="178">
        <f>+F16+F18+F20+F22</f>
        <v>112500</v>
      </c>
      <c r="G24" s="178">
        <f t="shared" ref="G24:AD25" si="3">+G16+G18+G20+G22</f>
        <v>112500</v>
      </c>
      <c r="H24" s="178">
        <f t="shared" si="3"/>
        <v>0</v>
      </c>
      <c r="I24" s="178">
        <f t="shared" si="3"/>
        <v>0</v>
      </c>
      <c r="J24" s="178">
        <f t="shared" si="3"/>
        <v>0</v>
      </c>
      <c r="K24" s="178">
        <f t="shared" si="3"/>
        <v>0</v>
      </c>
      <c r="L24" s="178">
        <f t="shared" si="3"/>
        <v>0</v>
      </c>
      <c r="M24" s="178">
        <f t="shared" si="3"/>
        <v>0</v>
      </c>
      <c r="N24" s="178">
        <f t="shared" si="3"/>
        <v>0</v>
      </c>
      <c r="O24" s="178">
        <f t="shared" si="3"/>
        <v>0</v>
      </c>
      <c r="P24" s="178">
        <f t="shared" si="3"/>
        <v>0</v>
      </c>
      <c r="Q24" s="178">
        <f t="shared" si="3"/>
        <v>0</v>
      </c>
      <c r="R24" s="178">
        <f t="shared" si="3"/>
        <v>0</v>
      </c>
      <c r="S24" s="178">
        <f t="shared" si="3"/>
        <v>0</v>
      </c>
      <c r="T24" s="178">
        <f t="shared" si="3"/>
        <v>0</v>
      </c>
      <c r="U24" s="178">
        <f t="shared" si="3"/>
        <v>0</v>
      </c>
      <c r="V24" s="178">
        <f t="shared" si="3"/>
        <v>0</v>
      </c>
      <c r="W24" s="178">
        <f t="shared" si="3"/>
        <v>0</v>
      </c>
      <c r="X24" s="178">
        <f t="shared" si="3"/>
        <v>0</v>
      </c>
      <c r="Y24" s="178">
        <f t="shared" si="3"/>
        <v>0</v>
      </c>
      <c r="Z24" s="178">
        <f t="shared" si="3"/>
        <v>0</v>
      </c>
      <c r="AA24" s="178">
        <f t="shared" si="3"/>
        <v>0</v>
      </c>
      <c r="AB24" s="178">
        <f t="shared" si="3"/>
        <v>0</v>
      </c>
      <c r="AC24" s="178">
        <f t="shared" si="3"/>
        <v>0</v>
      </c>
      <c r="AD24" s="181">
        <f t="shared" si="3"/>
        <v>0</v>
      </c>
    </row>
    <row r="25" spans="1:31" ht="15" customHeight="1">
      <c r="A25" s="616"/>
      <c r="B25" s="617"/>
      <c r="C25" s="617"/>
      <c r="D25" s="618"/>
      <c r="E25" s="175">
        <f>+E17+E19+E21+E23</f>
        <v>0</v>
      </c>
      <c r="F25" s="175">
        <f>+F17+F19+F21+F23</f>
        <v>23500</v>
      </c>
      <c r="G25" s="175">
        <f t="shared" si="3"/>
        <v>23500</v>
      </c>
      <c r="H25" s="175">
        <f t="shared" si="3"/>
        <v>0</v>
      </c>
      <c r="I25" s="175">
        <f t="shared" si="3"/>
        <v>0</v>
      </c>
      <c r="J25" s="175">
        <f t="shared" si="3"/>
        <v>0</v>
      </c>
      <c r="K25" s="175">
        <f t="shared" si="3"/>
        <v>0</v>
      </c>
      <c r="L25" s="175">
        <f t="shared" si="3"/>
        <v>0</v>
      </c>
      <c r="M25" s="175">
        <f t="shared" si="3"/>
        <v>0</v>
      </c>
      <c r="N25" s="175">
        <f t="shared" si="3"/>
        <v>0</v>
      </c>
      <c r="O25" s="175">
        <f t="shared" si="3"/>
        <v>0</v>
      </c>
      <c r="P25" s="175">
        <f t="shared" si="3"/>
        <v>0</v>
      </c>
      <c r="Q25" s="175">
        <f t="shared" si="3"/>
        <v>0</v>
      </c>
      <c r="R25" s="175">
        <f t="shared" si="3"/>
        <v>0</v>
      </c>
      <c r="S25" s="175">
        <f t="shared" si="3"/>
        <v>0</v>
      </c>
      <c r="T25" s="175">
        <f t="shared" si="3"/>
        <v>0</v>
      </c>
      <c r="U25" s="175">
        <f t="shared" si="3"/>
        <v>0</v>
      </c>
      <c r="V25" s="175">
        <f t="shared" si="3"/>
        <v>0</v>
      </c>
      <c r="W25" s="175">
        <f t="shared" si="3"/>
        <v>0</v>
      </c>
      <c r="X25" s="175">
        <f t="shared" si="3"/>
        <v>0</v>
      </c>
      <c r="Y25" s="175">
        <f t="shared" si="3"/>
        <v>0</v>
      </c>
      <c r="Z25" s="175">
        <f t="shared" si="3"/>
        <v>0</v>
      </c>
      <c r="AA25" s="175">
        <f t="shared" si="3"/>
        <v>0</v>
      </c>
      <c r="AB25" s="175">
        <f t="shared" si="3"/>
        <v>0</v>
      </c>
      <c r="AC25" s="175">
        <f t="shared" si="3"/>
        <v>0</v>
      </c>
      <c r="AD25" s="182">
        <f t="shared" si="3"/>
        <v>0</v>
      </c>
    </row>
    <row r="26" spans="1:31" ht="15" customHeight="1">
      <c r="A26" s="599">
        <v>9</v>
      </c>
      <c r="B26" s="611"/>
      <c r="C26" s="603"/>
      <c r="D26" s="605"/>
      <c r="E26" s="178"/>
      <c r="F26" s="173">
        <f>SUM(G26:AD26)</f>
        <v>0</v>
      </c>
      <c r="G26" s="173"/>
      <c r="H26" s="178"/>
      <c r="I26" s="173"/>
      <c r="J26" s="178"/>
      <c r="K26" s="173"/>
      <c r="L26" s="178"/>
      <c r="M26" s="173"/>
      <c r="N26" s="178"/>
      <c r="O26" s="173"/>
      <c r="P26" s="178"/>
      <c r="Q26" s="173"/>
      <c r="R26" s="178"/>
      <c r="S26" s="173"/>
      <c r="T26" s="178"/>
      <c r="U26" s="173"/>
      <c r="V26" s="178"/>
      <c r="W26" s="173"/>
      <c r="X26" s="178"/>
      <c r="Y26" s="173"/>
      <c r="Z26" s="178"/>
      <c r="AA26" s="173"/>
      <c r="AB26" s="178"/>
      <c r="AC26" s="173"/>
      <c r="AD26" s="174"/>
      <c r="AE26" s="162" t="s">
        <v>213</v>
      </c>
    </row>
    <row r="27" spans="1:31" ht="15" customHeight="1">
      <c r="A27" s="600"/>
      <c r="B27" s="612"/>
      <c r="C27" s="604"/>
      <c r="D27" s="606"/>
      <c r="E27" s="175"/>
      <c r="F27" s="175">
        <f t="shared" ref="F27:F55" si="4">SUM(G27:AD27)</f>
        <v>0</v>
      </c>
      <c r="G27" s="176"/>
      <c r="H27" s="175"/>
      <c r="I27" s="176"/>
      <c r="J27" s="175"/>
      <c r="K27" s="176"/>
      <c r="L27" s="175"/>
      <c r="M27" s="176"/>
      <c r="N27" s="175"/>
      <c r="O27" s="176"/>
      <c r="P27" s="175"/>
      <c r="Q27" s="176"/>
      <c r="R27" s="175"/>
      <c r="S27" s="176"/>
      <c r="T27" s="175"/>
      <c r="U27" s="176"/>
      <c r="V27" s="175"/>
      <c r="W27" s="176"/>
      <c r="X27" s="175"/>
      <c r="Y27" s="176"/>
      <c r="Z27" s="175"/>
      <c r="AA27" s="176"/>
      <c r="AB27" s="175"/>
      <c r="AC27" s="176"/>
      <c r="AD27" s="177"/>
      <c r="AE27" s="162" t="s">
        <v>214</v>
      </c>
    </row>
    <row r="28" spans="1:31" ht="15" customHeight="1">
      <c r="A28" s="599">
        <v>10</v>
      </c>
      <c r="B28" s="611"/>
      <c r="C28" s="603"/>
      <c r="D28" s="605"/>
      <c r="E28" s="178"/>
      <c r="F28" s="178">
        <f t="shared" si="4"/>
        <v>0</v>
      </c>
      <c r="G28" s="173"/>
      <c r="H28" s="178"/>
      <c r="I28" s="173"/>
      <c r="J28" s="178"/>
      <c r="K28" s="173"/>
      <c r="L28" s="178"/>
      <c r="M28" s="173"/>
      <c r="N28" s="178"/>
      <c r="O28" s="173"/>
      <c r="P28" s="178"/>
      <c r="Q28" s="173"/>
      <c r="R28" s="178"/>
      <c r="S28" s="173"/>
      <c r="T28" s="178"/>
      <c r="U28" s="173"/>
      <c r="V28" s="178"/>
      <c r="W28" s="173"/>
      <c r="X28" s="178"/>
      <c r="Y28" s="173"/>
      <c r="Z28" s="178"/>
      <c r="AA28" s="173"/>
      <c r="AB28" s="178"/>
      <c r="AC28" s="173"/>
      <c r="AD28" s="174"/>
      <c r="AE28" s="162" t="s">
        <v>213</v>
      </c>
    </row>
    <row r="29" spans="1:31" ht="15" customHeight="1">
      <c r="A29" s="600"/>
      <c r="B29" s="612"/>
      <c r="C29" s="604"/>
      <c r="D29" s="606"/>
      <c r="E29" s="175"/>
      <c r="F29" s="175">
        <f t="shared" si="4"/>
        <v>0</v>
      </c>
      <c r="G29" s="176"/>
      <c r="H29" s="175"/>
      <c r="I29" s="176"/>
      <c r="J29" s="175"/>
      <c r="K29" s="176"/>
      <c r="L29" s="175"/>
      <c r="M29" s="176"/>
      <c r="N29" s="175"/>
      <c r="O29" s="176"/>
      <c r="P29" s="175"/>
      <c r="Q29" s="176"/>
      <c r="R29" s="175"/>
      <c r="S29" s="176"/>
      <c r="T29" s="175"/>
      <c r="U29" s="176"/>
      <c r="V29" s="175"/>
      <c r="W29" s="176"/>
      <c r="X29" s="175"/>
      <c r="Y29" s="176"/>
      <c r="Z29" s="175"/>
      <c r="AA29" s="176"/>
      <c r="AB29" s="175"/>
      <c r="AC29" s="176"/>
      <c r="AD29" s="177"/>
      <c r="AE29" s="162" t="s">
        <v>214</v>
      </c>
    </row>
    <row r="30" spans="1:31" ht="15" customHeight="1">
      <c r="A30" s="599">
        <v>11</v>
      </c>
      <c r="B30" s="611"/>
      <c r="C30" s="610"/>
      <c r="D30" s="605"/>
      <c r="E30" s="179"/>
      <c r="F30" s="178">
        <f t="shared" si="4"/>
        <v>0</v>
      </c>
      <c r="G30" s="173"/>
      <c r="H30" s="179"/>
      <c r="I30" s="173"/>
      <c r="J30" s="179"/>
      <c r="K30" s="173"/>
      <c r="L30" s="179"/>
      <c r="M30" s="173"/>
      <c r="N30" s="179"/>
      <c r="O30" s="173"/>
      <c r="P30" s="179"/>
      <c r="Q30" s="173"/>
      <c r="R30" s="179"/>
      <c r="S30" s="173"/>
      <c r="T30" s="179"/>
      <c r="U30" s="173"/>
      <c r="V30" s="179"/>
      <c r="W30" s="173"/>
      <c r="X30" s="179"/>
      <c r="Y30" s="173"/>
      <c r="Z30" s="179"/>
      <c r="AA30" s="173"/>
      <c r="AB30" s="179"/>
      <c r="AC30" s="173"/>
      <c r="AD30" s="174"/>
      <c r="AE30" s="162" t="s">
        <v>213</v>
      </c>
    </row>
    <row r="31" spans="1:31" ht="15" customHeight="1">
      <c r="A31" s="600"/>
      <c r="B31" s="612"/>
      <c r="C31" s="610"/>
      <c r="D31" s="606"/>
      <c r="E31" s="180"/>
      <c r="F31" s="175">
        <f t="shared" si="4"/>
        <v>0</v>
      </c>
      <c r="G31" s="176"/>
      <c r="H31" s="180"/>
      <c r="I31" s="176"/>
      <c r="J31" s="180"/>
      <c r="K31" s="176"/>
      <c r="L31" s="180"/>
      <c r="M31" s="176"/>
      <c r="N31" s="180"/>
      <c r="O31" s="176"/>
      <c r="P31" s="180"/>
      <c r="Q31" s="176"/>
      <c r="R31" s="180"/>
      <c r="S31" s="176"/>
      <c r="T31" s="180"/>
      <c r="U31" s="176"/>
      <c r="V31" s="180"/>
      <c r="W31" s="176"/>
      <c r="X31" s="180"/>
      <c r="Y31" s="176"/>
      <c r="Z31" s="180"/>
      <c r="AA31" s="176"/>
      <c r="AB31" s="180"/>
      <c r="AC31" s="176"/>
      <c r="AD31" s="177"/>
      <c r="AE31" s="162" t="s">
        <v>214</v>
      </c>
    </row>
    <row r="32" spans="1:31" ht="15" customHeight="1">
      <c r="A32" s="599">
        <v>12</v>
      </c>
      <c r="B32" s="611"/>
      <c r="C32" s="603"/>
      <c r="D32" s="605"/>
      <c r="E32" s="178"/>
      <c r="F32" s="179">
        <f t="shared" si="4"/>
        <v>0</v>
      </c>
      <c r="G32" s="173"/>
      <c r="H32" s="178"/>
      <c r="I32" s="173"/>
      <c r="J32" s="178"/>
      <c r="K32" s="173"/>
      <c r="L32" s="178"/>
      <c r="M32" s="173"/>
      <c r="N32" s="178"/>
      <c r="O32" s="173"/>
      <c r="P32" s="178"/>
      <c r="Q32" s="173"/>
      <c r="R32" s="178"/>
      <c r="S32" s="173"/>
      <c r="T32" s="178"/>
      <c r="U32" s="173"/>
      <c r="V32" s="178"/>
      <c r="W32" s="173"/>
      <c r="X32" s="178"/>
      <c r="Y32" s="173"/>
      <c r="Z32" s="178"/>
      <c r="AA32" s="173"/>
      <c r="AB32" s="178"/>
      <c r="AC32" s="173"/>
      <c r="AD32" s="174"/>
      <c r="AE32" s="162" t="s">
        <v>213</v>
      </c>
    </row>
    <row r="33" spans="1:31" ht="15" customHeight="1">
      <c r="A33" s="600"/>
      <c r="B33" s="612"/>
      <c r="C33" s="604"/>
      <c r="D33" s="606"/>
      <c r="E33" s="175"/>
      <c r="F33" s="180">
        <f t="shared" si="4"/>
        <v>0</v>
      </c>
      <c r="G33" s="176"/>
      <c r="H33" s="175"/>
      <c r="I33" s="176"/>
      <c r="J33" s="175"/>
      <c r="K33" s="176"/>
      <c r="L33" s="175"/>
      <c r="M33" s="176"/>
      <c r="N33" s="175"/>
      <c r="O33" s="176"/>
      <c r="P33" s="175"/>
      <c r="Q33" s="176"/>
      <c r="R33" s="175"/>
      <c r="S33" s="176"/>
      <c r="T33" s="175"/>
      <c r="U33" s="176"/>
      <c r="V33" s="175"/>
      <c r="W33" s="176"/>
      <c r="X33" s="175"/>
      <c r="Y33" s="176"/>
      <c r="Z33" s="175"/>
      <c r="AA33" s="176"/>
      <c r="AB33" s="175"/>
      <c r="AC33" s="176"/>
      <c r="AD33" s="177"/>
      <c r="AE33" s="162" t="s">
        <v>214</v>
      </c>
    </row>
    <row r="34" spans="1:31" ht="15" customHeight="1">
      <c r="A34" s="599">
        <v>13</v>
      </c>
      <c r="B34" s="611"/>
      <c r="C34" s="603"/>
      <c r="D34" s="605"/>
      <c r="E34" s="178"/>
      <c r="F34" s="178">
        <f t="shared" si="4"/>
        <v>0</v>
      </c>
      <c r="G34" s="173"/>
      <c r="H34" s="178"/>
      <c r="I34" s="173"/>
      <c r="J34" s="178"/>
      <c r="K34" s="173"/>
      <c r="L34" s="178"/>
      <c r="M34" s="173"/>
      <c r="N34" s="178"/>
      <c r="O34" s="173"/>
      <c r="P34" s="178"/>
      <c r="Q34" s="173"/>
      <c r="R34" s="178"/>
      <c r="S34" s="173"/>
      <c r="T34" s="178"/>
      <c r="U34" s="173"/>
      <c r="V34" s="178"/>
      <c r="W34" s="173"/>
      <c r="X34" s="178"/>
      <c r="Y34" s="173"/>
      <c r="Z34" s="178"/>
      <c r="AA34" s="173"/>
      <c r="AB34" s="178"/>
      <c r="AC34" s="173"/>
      <c r="AD34" s="174"/>
      <c r="AE34" s="162" t="s">
        <v>213</v>
      </c>
    </row>
    <row r="35" spans="1:31" ht="15" customHeight="1">
      <c r="A35" s="600"/>
      <c r="B35" s="612"/>
      <c r="C35" s="604"/>
      <c r="D35" s="606"/>
      <c r="E35" s="175"/>
      <c r="F35" s="175">
        <f t="shared" si="4"/>
        <v>0</v>
      </c>
      <c r="G35" s="176"/>
      <c r="H35" s="175"/>
      <c r="I35" s="176"/>
      <c r="J35" s="175"/>
      <c r="K35" s="176"/>
      <c r="L35" s="175"/>
      <c r="M35" s="176"/>
      <c r="N35" s="175"/>
      <c r="O35" s="176"/>
      <c r="P35" s="175"/>
      <c r="Q35" s="176"/>
      <c r="R35" s="175"/>
      <c r="S35" s="176"/>
      <c r="T35" s="175"/>
      <c r="U35" s="176"/>
      <c r="V35" s="175"/>
      <c r="W35" s="176"/>
      <c r="X35" s="175"/>
      <c r="Y35" s="176"/>
      <c r="Z35" s="175"/>
      <c r="AA35" s="176"/>
      <c r="AB35" s="175"/>
      <c r="AC35" s="176"/>
      <c r="AD35" s="177"/>
      <c r="AE35" s="162" t="s">
        <v>214</v>
      </c>
    </row>
    <row r="36" spans="1:31" ht="15" customHeight="1">
      <c r="A36" s="599">
        <v>14</v>
      </c>
      <c r="B36" s="611"/>
      <c r="C36" s="603"/>
      <c r="D36" s="605"/>
      <c r="E36" s="178"/>
      <c r="F36" s="178">
        <f t="shared" si="4"/>
        <v>0</v>
      </c>
      <c r="G36" s="173"/>
      <c r="H36" s="178"/>
      <c r="I36" s="173"/>
      <c r="J36" s="178"/>
      <c r="K36" s="173"/>
      <c r="L36" s="178"/>
      <c r="M36" s="173"/>
      <c r="N36" s="178"/>
      <c r="O36" s="173"/>
      <c r="P36" s="178"/>
      <c r="Q36" s="173"/>
      <c r="R36" s="178"/>
      <c r="S36" s="173"/>
      <c r="T36" s="178"/>
      <c r="U36" s="173"/>
      <c r="V36" s="178"/>
      <c r="W36" s="173"/>
      <c r="X36" s="178"/>
      <c r="Y36" s="173"/>
      <c r="Z36" s="178"/>
      <c r="AA36" s="173"/>
      <c r="AB36" s="178"/>
      <c r="AC36" s="173"/>
      <c r="AD36" s="174"/>
      <c r="AE36" s="162" t="s">
        <v>213</v>
      </c>
    </row>
    <row r="37" spans="1:31" ht="15" customHeight="1">
      <c r="A37" s="600"/>
      <c r="B37" s="612"/>
      <c r="C37" s="604"/>
      <c r="D37" s="606"/>
      <c r="E37" s="175"/>
      <c r="F37" s="175">
        <f t="shared" si="4"/>
        <v>0</v>
      </c>
      <c r="G37" s="176"/>
      <c r="H37" s="175"/>
      <c r="I37" s="176"/>
      <c r="J37" s="175"/>
      <c r="K37" s="176"/>
      <c r="L37" s="175"/>
      <c r="M37" s="176"/>
      <c r="N37" s="175"/>
      <c r="O37" s="176"/>
      <c r="P37" s="175"/>
      <c r="Q37" s="176"/>
      <c r="R37" s="175"/>
      <c r="S37" s="176"/>
      <c r="T37" s="175"/>
      <c r="U37" s="176"/>
      <c r="V37" s="175"/>
      <c r="W37" s="176"/>
      <c r="X37" s="175"/>
      <c r="Y37" s="176"/>
      <c r="Z37" s="175"/>
      <c r="AA37" s="176"/>
      <c r="AB37" s="175"/>
      <c r="AC37" s="176"/>
      <c r="AD37" s="177"/>
      <c r="AE37" s="162" t="s">
        <v>214</v>
      </c>
    </row>
    <row r="38" spans="1:31" ht="15" customHeight="1">
      <c r="A38" s="599">
        <v>15</v>
      </c>
      <c r="B38" s="611"/>
      <c r="C38" s="603"/>
      <c r="D38" s="605"/>
      <c r="E38" s="178"/>
      <c r="F38" s="178">
        <f t="shared" si="4"/>
        <v>0</v>
      </c>
      <c r="G38" s="173"/>
      <c r="H38" s="178"/>
      <c r="I38" s="173"/>
      <c r="J38" s="178"/>
      <c r="K38" s="173"/>
      <c r="L38" s="178"/>
      <c r="M38" s="173"/>
      <c r="N38" s="178"/>
      <c r="O38" s="173"/>
      <c r="P38" s="178"/>
      <c r="Q38" s="173"/>
      <c r="R38" s="178"/>
      <c r="S38" s="173"/>
      <c r="T38" s="178"/>
      <c r="U38" s="173"/>
      <c r="V38" s="178"/>
      <c r="W38" s="173"/>
      <c r="X38" s="178"/>
      <c r="Y38" s="173"/>
      <c r="Z38" s="178"/>
      <c r="AA38" s="173"/>
      <c r="AB38" s="178"/>
      <c r="AC38" s="173"/>
      <c r="AD38" s="174"/>
      <c r="AE38" s="162" t="s">
        <v>213</v>
      </c>
    </row>
    <row r="39" spans="1:31" ht="15" customHeight="1">
      <c r="A39" s="600"/>
      <c r="B39" s="612"/>
      <c r="C39" s="604"/>
      <c r="D39" s="606"/>
      <c r="E39" s="175"/>
      <c r="F39" s="175">
        <f t="shared" si="4"/>
        <v>0</v>
      </c>
      <c r="G39" s="176"/>
      <c r="H39" s="175"/>
      <c r="I39" s="176"/>
      <c r="J39" s="175"/>
      <c r="K39" s="176"/>
      <c r="L39" s="175"/>
      <c r="M39" s="176"/>
      <c r="N39" s="175"/>
      <c r="O39" s="176"/>
      <c r="P39" s="175"/>
      <c r="Q39" s="176"/>
      <c r="R39" s="175"/>
      <c r="S39" s="176"/>
      <c r="T39" s="175"/>
      <c r="U39" s="176"/>
      <c r="V39" s="175"/>
      <c r="W39" s="176"/>
      <c r="X39" s="175"/>
      <c r="Y39" s="176"/>
      <c r="Z39" s="175"/>
      <c r="AA39" s="176"/>
      <c r="AB39" s="175"/>
      <c r="AC39" s="176"/>
      <c r="AD39" s="177"/>
      <c r="AE39" s="162" t="s">
        <v>214</v>
      </c>
    </row>
    <row r="40" spans="1:31" ht="15" customHeight="1">
      <c r="A40" s="599">
        <v>16</v>
      </c>
      <c r="B40" s="611"/>
      <c r="C40" s="603"/>
      <c r="D40" s="605"/>
      <c r="E40" s="178"/>
      <c r="F40" s="178">
        <f t="shared" si="4"/>
        <v>0</v>
      </c>
      <c r="G40" s="173"/>
      <c r="H40" s="178"/>
      <c r="I40" s="173"/>
      <c r="J40" s="178"/>
      <c r="K40" s="173"/>
      <c r="L40" s="178"/>
      <c r="M40" s="173"/>
      <c r="N40" s="178"/>
      <c r="O40" s="173"/>
      <c r="P40" s="178"/>
      <c r="Q40" s="173"/>
      <c r="R40" s="178"/>
      <c r="S40" s="173"/>
      <c r="T40" s="178"/>
      <c r="U40" s="173"/>
      <c r="V40" s="178"/>
      <c r="W40" s="173"/>
      <c r="X40" s="178"/>
      <c r="Y40" s="173"/>
      <c r="Z40" s="178"/>
      <c r="AA40" s="173"/>
      <c r="AB40" s="178"/>
      <c r="AC40" s="173"/>
      <c r="AD40" s="174"/>
      <c r="AE40" s="162" t="s">
        <v>213</v>
      </c>
    </row>
    <row r="41" spans="1:31" ht="15" customHeight="1">
      <c r="A41" s="600"/>
      <c r="B41" s="612"/>
      <c r="C41" s="604"/>
      <c r="D41" s="606"/>
      <c r="E41" s="175"/>
      <c r="F41" s="175">
        <f t="shared" si="4"/>
        <v>0</v>
      </c>
      <c r="G41" s="176"/>
      <c r="H41" s="175"/>
      <c r="I41" s="176"/>
      <c r="J41" s="175"/>
      <c r="K41" s="176"/>
      <c r="L41" s="175"/>
      <c r="M41" s="176"/>
      <c r="N41" s="175"/>
      <c r="O41" s="176"/>
      <c r="P41" s="175"/>
      <c r="Q41" s="176"/>
      <c r="R41" s="175"/>
      <c r="S41" s="176"/>
      <c r="T41" s="175"/>
      <c r="U41" s="176"/>
      <c r="V41" s="175"/>
      <c r="W41" s="176"/>
      <c r="X41" s="175"/>
      <c r="Y41" s="176"/>
      <c r="Z41" s="175"/>
      <c r="AA41" s="176"/>
      <c r="AB41" s="175"/>
      <c r="AC41" s="176"/>
      <c r="AD41" s="177"/>
      <c r="AE41" s="162" t="s">
        <v>214</v>
      </c>
    </row>
    <row r="42" spans="1:31" ht="15" customHeight="1">
      <c r="A42" s="599">
        <v>17</v>
      </c>
      <c r="B42" s="611"/>
      <c r="C42" s="603"/>
      <c r="D42" s="605"/>
      <c r="E42" s="178"/>
      <c r="F42" s="178">
        <f t="shared" si="4"/>
        <v>0</v>
      </c>
      <c r="G42" s="173"/>
      <c r="H42" s="178"/>
      <c r="I42" s="173"/>
      <c r="J42" s="178"/>
      <c r="K42" s="173"/>
      <c r="L42" s="178"/>
      <c r="M42" s="173"/>
      <c r="N42" s="178"/>
      <c r="O42" s="173"/>
      <c r="P42" s="178"/>
      <c r="Q42" s="173"/>
      <c r="R42" s="178"/>
      <c r="S42" s="173"/>
      <c r="T42" s="178"/>
      <c r="U42" s="173"/>
      <c r="V42" s="178"/>
      <c r="W42" s="173"/>
      <c r="X42" s="178"/>
      <c r="Y42" s="173"/>
      <c r="Z42" s="178"/>
      <c r="AA42" s="173"/>
      <c r="AB42" s="178"/>
      <c r="AC42" s="173"/>
      <c r="AD42" s="174"/>
      <c r="AE42" s="162" t="s">
        <v>213</v>
      </c>
    </row>
    <row r="43" spans="1:31" ht="15" customHeight="1">
      <c r="A43" s="600"/>
      <c r="B43" s="612"/>
      <c r="C43" s="604"/>
      <c r="D43" s="606"/>
      <c r="E43" s="175"/>
      <c r="F43" s="175">
        <f t="shared" si="4"/>
        <v>0</v>
      </c>
      <c r="G43" s="176"/>
      <c r="H43" s="175"/>
      <c r="I43" s="176"/>
      <c r="J43" s="175"/>
      <c r="K43" s="176"/>
      <c r="L43" s="175"/>
      <c r="M43" s="176"/>
      <c r="N43" s="175"/>
      <c r="O43" s="176"/>
      <c r="P43" s="175"/>
      <c r="Q43" s="176"/>
      <c r="R43" s="175"/>
      <c r="S43" s="176"/>
      <c r="T43" s="175"/>
      <c r="U43" s="176"/>
      <c r="V43" s="175"/>
      <c r="W43" s="176"/>
      <c r="X43" s="175"/>
      <c r="Y43" s="176"/>
      <c r="Z43" s="175"/>
      <c r="AA43" s="176"/>
      <c r="AB43" s="175"/>
      <c r="AC43" s="176"/>
      <c r="AD43" s="177"/>
      <c r="AE43" s="162" t="s">
        <v>214</v>
      </c>
    </row>
    <row r="44" spans="1:31" ht="15" customHeight="1">
      <c r="A44" s="599">
        <v>18</v>
      </c>
      <c r="B44" s="611"/>
      <c r="C44" s="603"/>
      <c r="D44" s="605"/>
      <c r="E44" s="178"/>
      <c r="F44" s="178">
        <f t="shared" si="4"/>
        <v>0</v>
      </c>
      <c r="G44" s="173"/>
      <c r="H44" s="178"/>
      <c r="I44" s="173"/>
      <c r="J44" s="178"/>
      <c r="K44" s="173"/>
      <c r="L44" s="178"/>
      <c r="M44" s="173"/>
      <c r="N44" s="178"/>
      <c r="O44" s="173"/>
      <c r="P44" s="178"/>
      <c r="Q44" s="173"/>
      <c r="R44" s="178"/>
      <c r="S44" s="173"/>
      <c r="T44" s="178"/>
      <c r="U44" s="173"/>
      <c r="V44" s="178"/>
      <c r="W44" s="173"/>
      <c r="X44" s="178"/>
      <c r="Y44" s="173"/>
      <c r="Z44" s="178"/>
      <c r="AA44" s="173"/>
      <c r="AB44" s="178"/>
      <c r="AC44" s="173"/>
      <c r="AD44" s="174"/>
      <c r="AE44" s="162" t="s">
        <v>213</v>
      </c>
    </row>
    <row r="45" spans="1:31" ht="15" customHeight="1">
      <c r="A45" s="600"/>
      <c r="B45" s="612"/>
      <c r="C45" s="604"/>
      <c r="D45" s="606"/>
      <c r="E45" s="175"/>
      <c r="F45" s="175">
        <f t="shared" si="4"/>
        <v>0</v>
      </c>
      <c r="G45" s="176"/>
      <c r="H45" s="175"/>
      <c r="I45" s="176"/>
      <c r="J45" s="175"/>
      <c r="K45" s="176"/>
      <c r="L45" s="175"/>
      <c r="M45" s="176"/>
      <c r="N45" s="175"/>
      <c r="O45" s="176"/>
      <c r="P45" s="175"/>
      <c r="Q45" s="176"/>
      <c r="R45" s="175"/>
      <c r="S45" s="176"/>
      <c r="T45" s="175"/>
      <c r="U45" s="176"/>
      <c r="V45" s="175"/>
      <c r="W45" s="176"/>
      <c r="X45" s="175"/>
      <c r="Y45" s="176"/>
      <c r="Z45" s="175"/>
      <c r="AA45" s="176"/>
      <c r="AB45" s="175"/>
      <c r="AC45" s="176"/>
      <c r="AD45" s="177"/>
      <c r="AE45" s="162" t="s">
        <v>214</v>
      </c>
    </row>
    <row r="46" spans="1:31" ht="15" customHeight="1">
      <c r="A46" s="599">
        <v>19</v>
      </c>
      <c r="B46" s="611"/>
      <c r="C46" s="603"/>
      <c r="D46" s="605"/>
      <c r="E46" s="178"/>
      <c r="F46" s="178">
        <f t="shared" si="4"/>
        <v>0</v>
      </c>
      <c r="G46" s="173"/>
      <c r="H46" s="178"/>
      <c r="I46" s="173"/>
      <c r="J46" s="178"/>
      <c r="K46" s="173"/>
      <c r="L46" s="178"/>
      <c r="M46" s="173"/>
      <c r="N46" s="178"/>
      <c r="O46" s="173"/>
      <c r="P46" s="178"/>
      <c r="Q46" s="173"/>
      <c r="R46" s="178"/>
      <c r="S46" s="173"/>
      <c r="T46" s="178"/>
      <c r="U46" s="173"/>
      <c r="V46" s="178"/>
      <c r="W46" s="173"/>
      <c r="X46" s="178"/>
      <c r="Y46" s="173"/>
      <c r="Z46" s="178"/>
      <c r="AA46" s="173"/>
      <c r="AB46" s="178"/>
      <c r="AC46" s="173"/>
      <c r="AD46" s="174"/>
      <c r="AE46" s="162" t="s">
        <v>213</v>
      </c>
    </row>
    <row r="47" spans="1:31" ht="15" customHeight="1">
      <c r="A47" s="600"/>
      <c r="B47" s="612"/>
      <c r="C47" s="604"/>
      <c r="D47" s="606"/>
      <c r="E47" s="175"/>
      <c r="F47" s="175">
        <f t="shared" si="4"/>
        <v>0</v>
      </c>
      <c r="G47" s="176"/>
      <c r="H47" s="175"/>
      <c r="I47" s="176"/>
      <c r="J47" s="175"/>
      <c r="K47" s="176"/>
      <c r="L47" s="175"/>
      <c r="M47" s="176"/>
      <c r="N47" s="175"/>
      <c r="O47" s="176"/>
      <c r="P47" s="175"/>
      <c r="Q47" s="176"/>
      <c r="R47" s="175"/>
      <c r="S47" s="176"/>
      <c r="T47" s="175"/>
      <c r="U47" s="176"/>
      <c r="V47" s="175"/>
      <c r="W47" s="176"/>
      <c r="X47" s="175"/>
      <c r="Y47" s="176"/>
      <c r="Z47" s="175"/>
      <c r="AA47" s="176"/>
      <c r="AB47" s="175"/>
      <c r="AC47" s="176"/>
      <c r="AD47" s="177"/>
      <c r="AE47" s="162" t="s">
        <v>214</v>
      </c>
    </row>
    <row r="48" spans="1:31" ht="15" customHeight="1">
      <c r="A48" s="599">
        <v>20</v>
      </c>
      <c r="B48" s="611"/>
      <c r="C48" s="603"/>
      <c r="D48" s="605"/>
      <c r="E48" s="178"/>
      <c r="F48" s="178">
        <f t="shared" si="4"/>
        <v>0</v>
      </c>
      <c r="G48" s="173"/>
      <c r="H48" s="178"/>
      <c r="I48" s="173"/>
      <c r="J48" s="178"/>
      <c r="K48" s="173"/>
      <c r="L48" s="178"/>
      <c r="M48" s="173"/>
      <c r="N48" s="178"/>
      <c r="O48" s="173"/>
      <c r="P48" s="178"/>
      <c r="Q48" s="173"/>
      <c r="R48" s="178"/>
      <c r="S48" s="173"/>
      <c r="T48" s="178"/>
      <c r="U48" s="173"/>
      <c r="V48" s="178"/>
      <c r="W48" s="173"/>
      <c r="X48" s="178"/>
      <c r="Y48" s="173"/>
      <c r="Z48" s="178"/>
      <c r="AA48" s="173"/>
      <c r="AB48" s="178"/>
      <c r="AC48" s="173"/>
      <c r="AD48" s="174"/>
      <c r="AE48" s="162" t="s">
        <v>213</v>
      </c>
    </row>
    <row r="49" spans="1:31" ht="15" customHeight="1">
      <c r="A49" s="600"/>
      <c r="B49" s="612"/>
      <c r="C49" s="604"/>
      <c r="D49" s="606"/>
      <c r="E49" s="175"/>
      <c r="F49" s="175">
        <f t="shared" si="4"/>
        <v>0</v>
      </c>
      <c r="G49" s="176"/>
      <c r="H49" s="175"/>
      <c r="I49" s="176"/>
      <c r="J49" s="175"/>
      <c r="K49" s="176"/>
      <c r="L49" s="175"/>
      <c r="M49" s="176"/>
      <c r="N49" s="175"/>
      <c r="O49" s="176"/>
      <c r="P49" s="175"/>
      <c r="Q49" s="176"/>
      <c r="R49" s="175"/>
      <c r="S49" s="176"/>
      <c r="T49" s="175"/>
      <c r="U49" s="176"/>
      <c r="V49" s="175"/>
      <c r="W49" s="176"/>
      <c r="X49" s="175"/>
      <c r="Y49" s="176"/>
      <c r="Z49" s="175"/>
      <c r="AA49" s="176"/>
      <c r="AB49" s="175"/>
      <c r="AC49" s="176"/>
      <c r="AD49" s="177"/>
      <c r="AE49" s="162" t="s">
        <v>214</v>
      </c>
    </row>
    <row r="50" spans="1:31" ht="15" customHeight="1">
      <c r="A50" s="599">
        <v>21</v>
      </c>
      <c r="B50" s="611"/>
      <c r="C50" s="603"/>
      <c r="D50" s="605"/>
      <c r="E50" s="178"/>
      <c r="F50" s="178">
        <f t="shared" si="4"/>
        <v>0</v>
      </c>
      <c r="G50" s="173"/>
      <c r="H50" s="178"/>
      <c r="I50" s="173"/>
      <c r="J50" s="178"/>
      <c r="K50" s="173"/>
      <c r="L50" s="178"/>
      <c r="M50" s="173"/>
      <c r="N50" s="178"/>
      <c r="O50" s="173"/>
      <c r="P50" s="178"/>
      <c r="Q50" s="173"/>
      <c r="R50" s="178"/>
      <c r="S50" s="173"/>
      <c r="T50" s="178"/>
      <c r="U50" s="173"/>
      <c r="V50" s="178"/>
      <c r="W50" s="173"/>
      <c r="X50" s="178"/>
      <c r="Y50" s="173"/>
      <c r="Z50" s="178"/>
      <c r="AA50" s="173"/>
      <c r="AB50" s="178"/>
      <c r="AC50" s="173"/>
      <c r="AD50" s="174"/>
      <c r="AE50" s="162" t="s">
        <v>213</v>
      </c>
    </row>
    <row r="51" spans="1:31" ht="15" customHeight="1">
      <c r="A51" s="600"/>
      <c r="B51" s="612"/>
      <c r="C51" s="604"/>
      <c r="D51" s="606"/>
      <c r="E51" s="175"/>
      <c r="F51" s="175">
        <f t="shared" si="4"/>
        <v>0</v>
      </c>
      <c r="G51" s="176"/>
      <c r="H51" s="175"/>
      <c r="I51" s="176"/>
      <c r="J51" s="175"/>
      <c r="K51" s="176"/>
      <c r="L51" s="175"/>
      <c r="M51" s="176"/>
      <c r="N51" s="175"/>
      <c r="O51" s="176"/>
      <c r="P51" s="175"/>
      <c r="Q51" s="176"/>
      <c r="R51" s="175"/>
      <c r="S51" s="176"/>
      <c r="T51" s="175"/>
      <c r="U51" s="176"/>
      <c r="V51" s="175"/>
      <c r="W51" s="176"/>
      <c r="X51" s="175"/>
      <c r="Y51" s="176"/>
      <c r="Z51" s="175"/>
      <c r="AA51" s="176"/>
      <c r="AB51" s="175"/>
      <c r="AC51" s="176"/>
      <c r="AD51" s="177"/>
      <c r="AE51" s="162" t="s">
        <v>214</v>
      </c>
    </row>
    <row r="52" spans="1:31" ht="15" customHeight="1">
      <c r="A52" s="599">
        <v>22</v>
      </c>
      <c r="B52" s="611"/>
      <c r="C52" s="603"/>
      <c r="D52" s="605"/>
      <c r="E52" s="178"/>
      <c r="F52" s="178">
        <f t="shared" si="4"/>
        <v>0</v>
      </c>
      <c r="G52" s="173"/>
      <c r="H52" s="178"/>
      <c r="I52" s="173"/>
      <c r="J52" s="178"/>
      <c r="K52" s="173"/>
      <c r="L52" s="178"/>
      <c r="M52" s="173"/>
      <c r="N52" s="178"/>
      <c r="O52" s="173"/>
      <c r="P52" s="178"/>
      <c r="Q52" s="173"/>
      <c r="R52" s="178"/>
      <c r="S52" s="173"/>
      <c r="T52" s="178"/>
      <c r="U52" s="173"/>
      <c r="V52" s="178"/>
      <c r="W52" s="173"/>
      <c r="X52" s="178"/>
      <c r="Y52" s="173"/>
      <c r="Z52" s="178"/>
      <c r="AA52" s="173"/>
      <c r="AB52" s="178"/>
      <c r="AC52" s="173"/>
      <c r="AD52" s="174"/>
      <c r="AE52" s="162" t="s">
        <v>213</v>
      </c>
    </row>
    <row r="53" spans="1:31" ht="15" customHeight="1">
      <c r="A53" s="600"/>
      <c r="B53" s="612"/>
      <c r="C53" s="604"/>
      <c r="D53" s="606"/>
      <c r="E53" s="175"/>
      <c r="F53" s="175">
        <f t="shared" si="4"/>
        <v>0</v>
      </c>
      <c r="G53" s="176"/>
      <c r="H53" s="175"/>
      <c r="I53" s="176"/>
      <c r="J53" s="175"/>
      <c r="K53" s="176"/>
      <c r="L53" s="175"/>
      <c r="M53" s="176"/>
      <c r="N53" s="175"/>
      <c r="O53" s="176"/>
      <c r="P53" s="175"/>
      <c r="Q53" s="176"/>
      <c r="R53" s="175"/>
      <c r="S53" s="176"/>
      <c r="T53" s="175"/>
      <c r="U53" s="176"/>
      <c r="V53" s="175"/>
      <c r="W53" s="176"/>
      <c r="X53" s="175"/>
      <c r="Y53" s="176"/>
      <c r="Z53" s="175"/>
      <c r="AA53" s="176"/>
      <c r="AB53" s="175"/>
      <c r="AC53" s="176"/>
      <c r="AD53" s="177"/>
      <c r="AE53" s="162" t="s">
        <v>214</v>
      </c>
    </row>
    <row r="54" spans="1:31" ht="15" customHeight="1">
      <c r="A54" s="599">
        <v>23</v>
      </c>
      <c r="B54" s="611"/>
      <c r="C54" s="603"/>
      <c r="D54" s="605"/>
      <c r="E54" s="178"/>
      <c r="F54" s="178">
        <f t="shared" si="4"/>
        <v>0</v>
      </c>
      <c r="G54" s="173"/>
      <c r="H54" s="178"/>
      <c r="I54" s="173"/>
      <c r="J54" s="178"/>
      <c r="K54" s="173"/>
      <c r="L54" s="178"/>
      <c r="M54" s="173"/>
      <c r="N54" s="178"/>
      <c r="O54" s="173"/>
      <c r="P54" s="178"/>
      <c r="Q54" s="173"/>
      <c r="R54" s="178"/>
      <c r="S54" s="173"/>
      <c r="T54" s="178"/>
      <c r="U54" s="173"/>
      <c r="V54" s="178"/>
      <c r="W54" s="173"/>
      <c r="X54" s="178"/>
      <c r="Y54" s="173"/>
      <c r="Z54" s="178"/>
      <c r="AA54" s="173"/>
      <c r="AB54" s="178"/>
      <c r="AC54" s="173"/>
      <c r="AD54" s="174"/>
      <c r="AE54" s="162" t="s">
        <v>213</v>
      </c>
    </row>
    <row r="55" spans="1:31" ht="15" customHeight="1">
      <c r="A55" s="600"/>
      <c r="B55" s="612"/>
      <c r="C55" s="604"/>
      <c r="D55" s="606"/>
      <c r="E55" s="175"/>
      <c r="F55" s="175">
        <f t="shared" si="4"/>
        <v>0</v>
      </c>
      <c r="G55" s="176"/>
      <c r="H55" s="175"/>
      <c r="I55" s="176"/>
      <c r="J55" s="175"/>
      <c r="K55" s="176"/>
      <c r="L55" s="175"/>
      <c r="M55" s="176"/>
      <c r="N55" s="175"/>
      <c r="O55" s="176"/>
      <c r="P55" s="175"/>
      <c r="Q55" s="176"/>
      <c r="R55" s="175"/>
      <c r="S55" s="176"/>
      <c r="T55" s="175"/>
      <c r="U55" s="176"/>
      <c r="V55" s="175"/>
      <c r="W55" s="176"/>
      <c r="X55" s="175"/>
      <c r="Y55" s="176"/>
      <c r="Z55" s="175"/>
      <c r="AA55" s="176"/>
      <c r="AB55" s="175"/>
      <c r="AC55" s="176"/>
      <c r="AD55" s="177"/>
      <c r="AE55" s="162" t="s">
        <v>214</v>
      </c>
    </row>
    <row r="56" spans="1:31" ht="15" hidden="1" customHeight="1">
      <c r="A56" s="599">
        <v>35</v>
      </c>
      <c r="B56" s="601"/>
      <c r="C56" s="603"/>
      <c r="D56" s="605"/>
      <c r="E56" s="178"/>
      <c r="F56" s="178"/>
      <c r="G56" s="173">
        <f t="shared" ref="G56:G77" si="5">+F56-E56</f>
        <v>0</v>
      </c>
      <c r="H56" s="178"/>
      <c r="I56" s="173">
        <f t="shared" ref="I56:I77" si="6">+H56-G56</f>
        <v>0</v>
      </c>
      <c r="J56" s="178"/>
      <c r="K56" s="173">
        <f t="shared" ref="K56:K77" si="7">+J56-I56</f>
        <v>0</v>
      </c>
      <c r="L56" s="178"/>
      <c r="M56" s="173">
        <f t="shared" ref="M56:M77" si="8">+L56-K56</f>
        <v>0</v>
      </c>
      <c r="N56" s="178"/>
      <c r="O56" s="173">
        <f t="shared" ref="O56:O77" si="9">+N56-M56</f>
        <v>0</v>
      </c>
      <c r="P56" s="178"/>
      <c r="Q56" s="173">
        <f t="shared" ref="Q56:Q77" si="10">+P56-O56</f>
        <v>0</v>
      </c>
      <c r="R56" s="178"/>
      <c r="S56" s="173">
        <f t="shared" ref="S56:S77" si="11">+R56-Q56</f>
        <v>0</v>
      </c>
      <c r="T56" s="178"/>
      <c r="U56" s="173">
        <f t="shared" ref="U56:U77" si="12">+T56-S56</f>
        <v>0</v>
      </c>
      <c r="V56" s="178"/>
      <c r="W56" s="173">
        <f t="shared" ref="W56:W77" si="13">+V56-U56</f>
        <v>0</v>
      </c>
      <c r="X56" s="178"/>
      <c r="Y56" s="173">
        <f t="shared" ref="Y56:Y77" si="14">+X56-W56</f>
        <v>0</v>
      </c>
      <c r="Z56" s="178"/>
      <c r="AA56" s="173">
        <f t="shared" ref="AA56:AA77" si="15">+Z56-Y56</f>
        <v>0</v>
      </c>
      <c r="AB56" s="178"/>
      <c r="AC56" s="173">
        <f t="shared" ref="AC56:AD77" si="16">+AA56-Z56</f>
        <v>0</v>
      </c>
      <c r="AD56" s="174">
        <f t="shared" si="16"/>
        <v>0</v>
      </c>
      <c r="AE56" s="162" t="s">
        <v>213</v>
      </c>
    </row>
    <row r="57" spans="1:31" ht="15" hidden="1" customHeight="1">
      <c r="A57" s="600"/>
      <c r="B57" s="602"/>
      <c r="C57" s="604"/>
      <c r="D57" s="606"/>
      <c r="E57" s="175"/>
      <c r="F57" s="175"/>
      <c r="G57" s="176">
        <f t="shared" si="5"/>
        <v>0</v>
      </c>
      <c r="H57" s="175"/>
      <c r="I57" s="176">
        <f t="shared" si="6"/>
        <v>0</v>
      </c>
      <c r="J57" s="175"/>
      <c r="K57" s="176">
        <f t="shared" si="7"/>
        <v>0</v>
      </c>
      <c r="L57" s="175"/>
      <c r="M57" s="176">
        <f t="shared" si="8"/>
        <v>0</v>
      </c>
      <c r="N57" s="175"/>
      <c r="O57" s="176">
        <f t="shared" si="9"/>
        <v>0</v>
      </c>
      <c r="P57" s="175"/>
      <c r="Q57" s="176">
        <f t="shared" si="10"/>
        <v>0</v>
      </c>
      <c r="R57" s="175"/>
      <c r="S57" s="176">
        <f t="shared" si="11"/>
        <v>0</v>
      </c>
      <c r="T57" s="175"/>
      <c r="U57" s="176">
        <f t="shared" si="12"/>
        <v>0</v>
      </c>
      <c r="V57" s="175"/>
      <c r="W57" s="176">
        <f t="shared" si="13"/>
        <v>0</v>
      </c>
      <c r="X57" s="175"/>
      <c r="Y57" s="176">
        <f t="shared" si="14"/>
        <v>0</v>
      </c>
      <c r="Z57" s="175"/>
      <c r="AA57" s="176">
        <f t="shared" si="15"/>
        <v>0</v>
      </c>
      <c r="AB57" s="175"/>
      <c r="AC57" s="176">
        <f t="shared" si="16"/>
        <v>0</v>
      </c>
      <c r="AD57" s="177">
        <f t="shared" si="16"/>
        <v>0</v>
      </c>
      <c r="AE57" s="162" t="s">
        <v>214</v>
      </c>
    </row>
    <row r="58" spans="1:31" ht="15" hidden="1" customHeight="1">
      <c r="A58" s="599">
        <v>36</v>
      </c>
      <c r="B58" s="601"/>
      <c r="C58" s="610"/>
      <c r="D58" s="605"/>
      <c r="E58" s="179"/>
      <c r="F58" s="179"/>
      <c r="G58" s="173">
        <f t="shared" si="5"/>
        <v>0</v>
      </c>
      <c r="H58" s="179"/>
      <c r="I58" s="173">
        <f t="shared" si="6"/>
        <v>0</v>
      </c>
      <c r="J58" s="179"/>
      <c r="K58" s="173">
        <f t="shared" si="7"/>
        <v>0</v>
      </c>
      <c r="L58" s="179"/>
      <c r="M58" s="173">
        <f t="shared" si="8"/>
        <v>0</v>
      </c>
      <c r="N58" s="179"/>
      <c r="O58" s="173">
        <f t="shared" si="9"/>
        <v>0</v>
      </c>
      <c r="P58" s="179"/>
      <c r="Q58" s="173">
        <f t="shared" si="10"/>
        <v>0</v>
      </c>
      <c r="R58" s="179"/>
      <c r="S58" s="173">
        <f t="shared" si="11"/>
        <v>0</v>
      </c>
      <c r="T58" s="179"/>
      <c r="U58" s="173">
        <f t="shared" si="12"/>
        <v>0</v>
      </c>
      <c r="V58" s="179"/>
      <c r="W58" s="173">
        <f t="shared" si="13"/>
        <v>0</v>
      </c>
      <c r="X58" s="179"/>
      <c r="Y58" s="173">
        <f t="shared" si="14"/>
        <v>0</v>
      </c>
      <c r="Z58" s="179"/>
      <c r="AA58" s="173">
        <f t="shared" si="15"/>
        <v>0</v>
      </c>
      <c r="AB58" s="179"/>
      <c r="AC58" s="173">
        <f t="shared" si="16"/>
        <v>0</v>
      </c>
      <c r="AD58" s="174">
        <f t="shared" si="16"/>
        <v>0</v>
      </c>
      <c r="AE58" s="162" t="s">
        <v>213</v>
      </c>
    </row>
    <row r="59" spans="1:31" ht="15" hidden="1" customHeight="1">
      <c r="A59" s="600"/>
      <c r="B59" s="602"/>
      <c r="C59" s="610"/>
      <c r="D59" s="606"/>
      <c r="E59" s="180"/>
      <c r="F59" s="180"/>
      <c r="G59" s="176">
        <f t="shared" si="5"/>
        <v>0</v>
      </c>
      <c r="H59" s="180"/>
      <c r="I59" s="176">
        <f t="shared" si="6"/>
        <v>0</v>
      </c>
      <c r="J59" s="180"/>
      <c r="K59" s="176">
        <f t="shared" si="7"/>
        <v>0</v>
      </c>
      <c r="L59" s="180"/>
      <c r="M59" s="176">
        <f t="shared" si="8"/>
        <v>0</v>
      </c>
      <c r="N59" s="180"/>
      <c r="O59" s="176">
        <f t="shared" si="9"/>
        <v>0</v>
      </c>
      <c r="P59" s="180"/>
      <c r="Q59" s="176">
        <f t="shared" si="10"/>
        <v>0</v>
      </c>
      <c r="R59" s="180"/>
      <c r="S59" s="176">
        <f t="shared" si="11"/>
        <v>0</v>
      </c>
      <c r="T59" s="180"/>
      <c r="U59" s="176">
        <f t="shared" si="12"/>
        <v>0</v>
      </c>
      <c r="V59" s="180"/>
      <c r="W59" s="176">
        <f t="shared" si="13"/>
        <v>0</v>
      </c>
      <c r="X59" s="180"/>
      <c r="Y59" s="176">
        <f t="shared" si="14"/>
        <v>0</v>
      </c>
      <c r="Z59" s="180"/>
      <c r="AA59" s="176">
        <f t="shared" si="15"/>
        <v>0</v>
      </c>
      <c r="AB59" s="180"/>
      <c r="AC59" s="176">
        <f t="shared" si="16"/>
        <v>0</v>
      </c>
      <c r="AD59" s="177">
        <f t="shared" si="16"/>
        <v>0</v>
      </c>
      <c r="AE59" s="162" t="s">
        <v>214</v>
      </c>
    </row>
    <row r="60" spans="1:31" ht="15" hidden="1" customHeight="1">
      <c r="A60" s="599">
        <v>37</v>
      </c>
      <c r="B60" s="601"/>
      <c r="C60" s="603"/>
      <c r="D60" s="605"/>
      <c r="E60" s="178"/>
      <c r="F60" s="178"/>
      <c r="G60" s="173">
        <f t="shared" si="5"/>
        <v>0</v>
      </c>
      <c r="H60" s="178"/>
      <c r="I60" s="173">
        <f t="shared" si="6"/>
        <v>0</v>
      </c>
      <c r="J60" s="178"/>
      <c r="K60" s="173">
        <f t="shared" si="7"/>
        <v>0</v>
      </c>
      <c r="L60" s="178"/>
      <c r="M60" s="173">
        <f t="shared" si="8"/>
        <v>0</v>
      </c>
      <c r="N60" s="178"/>
      <c r="O60" s="173">
        <f t="shared" si="9"/>
        <v>0</v>
      </c>
      <c r="P60" s="178"/>
      <c r="Q60" s="173">
        <f t="shared" si="10"/>
        <v>0</v>
      </c>
      <c r="R60" s="178"/>
      <c r="S60" s="173">
        <f t="shared" si="11"/>
        <v>0</v>
      </c>
      <c r="T60" s="178"/>
      <c r="U60" s="173">
        <f t="shared" si="12"/>
        <v>0</v>
      </c>
      <c r="V60" s="178"/>
      <c r="W60" s="173">
        <f t="shared" si="13"/>
        <v>0</v>
      </c>
      <c r="X60" s="178"/>
      <c r="Y60" s="173">
        <f t="shared" si="14"/>
        <v>0</v>
      </c>
      <c r="Z60" s="178"/>
      <c r="AA60" s="173">
        <f t="shared" si="15"/>
        <v>0</v>
      </c>
      <c r="AB60" s="178"/>
      <c r="AC60" s="173">
        <f t="shared" si="16"/>
        <v>0</v>
      </c>
      <c r="AD60" s="174">
        <f t="shared" si="16"/>
        <v>0</v>
      </c>
      <c r="AE60" s="162" t="s">
        <v>213</v>
      </c>
    </row>
    <row r="61" spans="1:31" ht="15" hidden="1" customHeight="1">
      <c r="A61" s="600"/>
      <c r="B61" s="602"/>
      <c r="C61" s="604"/>
      <c r="D61" s="606"/>
      <c r="E61" s="175"/>
      <c r="F61" s="175"/>
      <c r="G61" s="176">
        <f t="shared" si="5"/>
        <v>0</v>
      </c>
      <c r="H61" s="175"/>
      <c r="I61" s="176">
        <f t="shared" si="6"/>
        <v>0</v>
      </c>
      <c r="J61" s="175"/>
      <c r="K61" s="176">
        <f t="shared" si="7"/>
        <v>0</v>
      </c>
      <c r="L61" s="175"/>
      <c r="M61" s="176">
        <f t="shared" si="8"/>
        <v>0</v>
      </c>
      <c r="N61" s="175"/>
      <c r="O61" s="176">
        <f t="shared" si="9"/>
        <v>0</v>
      </c>
      <c r="P61" s="175"/>
      <c r="Q61" s="176">
        <f t="shared" si="10"/>
        <v>0</v>
      </c>
      <c r="R61" s="175"/>
      <c r="S61" s="176">
        <f t="shared" si="11"/>
        <v>0</v>
      </c>
      <c r="T61" s="175"/>
      <c r="U61" s="176">
        <f t="shared" si="12"/>
        <v>0</v>
      </c>
      <c r="V61" s="175"/>
      <c r="W61" s="176">
        <f t="shared" si="13"/>
        <v>0</v>
      </c>
      <c r="X61" s="175"/>
      <c r="Y61" s="176">
        <f t="shared" si="14"/>
        <v>0</v>
      </c>
      <c r="Z61" s="175"/>
      <c r="AA61" s="176">
        <f t="shared" si="15"/>
        <v>0</v>
      </c>
      <c r="AB61" s="175"/>
      <c r="AC61" s="176">
        <f t="shared" si="16"/>
        <v>0</v>
      </c>
      <c r="AD61" s="177">
        <f t="shared" si="16"/>
        <v>0</v>
      </c>
      <c r="AE61" s="162" t="s">
        <v>214</v>
      </c>
    </row>
    <row r="62" spans="1:31" ht="15" hidden="1" customHeight="1">
      <c r="A62" s="599">
        <v>38</v>
      </c>
      <c r="B62" s="601"/>
      <c r="C62" s="603"/>
      <c r="D62" s="605"/>
      <c r="E62" s="178"/>
      <c r="F62" s="178"/>
      <c r="G62" s="173">
        <f t="shared" si="5"/>
        <v>0</v>
      </c>
      <c r="H62" s="178"/>
      <c r="I62" s="173">
        <f t="shared" si="6"/>
        <v>0</v>
      </c>
      <c r="J62" s="178"/>
      <c r="K62" s="173">
        <f t="shared" si="7"/>
        <v>0</v>
      </c>
      <c r="L62" s="178"/>
      <c r="M62" s="173">
        <f t="shared" si="8"/>
        <v>0</v>
      </c>
      <c r="N62" s="178"/>
      <c r="O62" s="173">
        <f t="shared" si="9"/>
        <v>0</v>
      </c>
      <c r="P62" s="178"/>
      <c r="Q62" s="173">
        <f t="shared" si="10"/>
        <v>0</v>
      </c>
      <c r="R62" s="178"/>
      <c r="S62" s="173">
        <f t="shared" si="11"/>
        <v>0</v>
      </c>
      <c r="T62" s="178"/>
      <c r="U62" s="173">
        <f t="shared" si="12"/>
        <v>0</v>
      </c>
      <c r="V62" s="178"/>
      <c r="W62" s="173">
        <f t="shared" si="13"/>
        <v>0</v>
      </c>
      <c r="X62" s="178"/>
      <c r="Y62" s="173">
        <f t="shared" si="14"/>
        <v>0</v>
      </c>
      <c r="Z62" s="178"/>
      <c r="AA62" s="173">
        <f t="shared" si="15"/>
        <v>0</v>
      </c>
      <c r="AB62" s="178"/>
      <c r="AC62" s="173">
        <f t="shared" si="16"/>
        <v>0</v>
      </c>
      <c r="AD62" s="174">
        <f t="shared" si="16"/>
        <v>0</v>
      </c>
      <c r="AE62" s="162" t="s">
        <v>213</v>
      </c>
    </row>
    <row r="63" spans="1:31" ht="15" hidden="1" customHeight="1">
      <c r="A63" s="600"/>
      <c r="B63" s="602"/>
      <c r="C63" s="604"/>
      <c r="D63" s="606"/>
      <c r="E63" s="175"/>
      <c r="F63" s="175"/>
      <c r="G63" s="176">
        <f t="shared" si="5"/>
        <v>0</v>
      </c>
      <c r="H63" s="175"/>
      <c r="I63" s="176">
        <f t="shared" si="6"/>
        <v>0</v>
      </c>
      <c r="J63" s="175"/>
      <c r="K63" s="176">
        <f t="shared" si="7"/>
        <v>0</v>
      </c>
      <c r="L63" s="175"/>
      <c r="M63" s="176">
        <f t="shared" si="8"/>
        <v>0</v>
      </c>
      <c r="N63" s="175"/>
      <c r="O63" s="176">
        <f t="shared" si="9"/>
        <v>0</v>
      </c>
      <c r="P63" s="175"/>
      <c r="Q63" s="176">
        <f t="shared" si="10"/>
        <v>0</v>
      </c>
      <c r="R63" s="175"/>
      <c r="S63" s="176">
        <f t="shared" si="11"/>
        <v>0</v>
      </c>
      <c r="T63" s="175"/>
      <c r="U63" s="176">
        <f t="shared" si="12"/>
        <v>0</v>
      </c>
      <c r="V63" s="175"/>
      <c r="W63" s="176">
        <f t="shared" si="13"/>
        <v>0</v>
      </c>
      <c r="X63" s="175"/>
      <c r="Y63" s="176">
        <f t="shared" si="14"/>
        <v>0</v>
      </c>
      <c r="Z63" s="175"/>
      <c r="AA63" s="176">
        <f t="shared" si="15"/>
        <v>0</v>
      </c>
      <c r="AB63" s="175"/>
      <c r="AC63" s="176">
        <f t="shared" si="16"/>
        <v>0</v>
      </c>
      <c r="AD63" s="177">
        <f t="shared" si="16"/>
        <v>0</v>
      </c>
      <c r="AE63" s="162" t="s">
        <v>214</v>
      </c>
    </row>
    <row r="64" spans="1:31" ht="15" hidden="1" customHeight="1">
      <c r="A64" s="599">
        <v>39</v>
      </c>
      <c r="B64" s="601"/>
      <c r="C64" s="603"/>
      <c r="D64" s="605"/>
      <c r="E64" s="178"/>
      <c r="F64" s="178"/>
      <c r="G64" s="173">
        <f t="shared" si="5"/>
        <v>0</v>
      </c>
      <c r="H64" s="178"/>
      <c r="I64" s="173">
        <f t="shared" si="6"/>
        <v>0</v>
      </c>
      <c r="J64" s="178"/>
      <c r="K64" s="173">
        <f t="shared" si="7"/>
        <v>0</v>
      </c>
      <c r="L64" s="178"/>
      <c r="M64" s="173">
        <f t="shared" si="8"/>
        <v>0</v>
      </c>
      <c r="N64" s="178"/>
      <c r="O64" s="173">
        <f t="shared" si="9"/>
        <v>0</v>
      </c>
      <c r="P64" s="178"/>
      <c r="Q64" s="173">
        <f t="shared" si="10"/>
        <v>0</v>
      </c>
      <c r="R64" s="178"/>
      <c r="S64" s="173">
        <f t="shared" si="11"/>
        <v>0</v>
      </c>
      <c r="T64" s="178"/>
      <c r="U64" s="173">
        <f t="shared" si="12"/>
        <v>0</v>
      </c>
      <c r="V64" s="178"/>
      <c r="W64" s="173">
        <f t="shared" si="13"/>
        <v>0</v>
      </c>
      <c r="X64" s="178"/>
      <c r="Y64" s="173">
        <f t="shared" si="14"/>
        <v>0</v>
      </c>
      <c r="Z64" s="178"/>
      <c r="AA64" s="173">
        <f t="shared" si="15"/>
        <v>0</v>
      </c>
      <c r="AB64" s="178"/>
      <c r="AC64" s="173">
        <f t="shared" si="16"/>
        <v>0</v>
      </c>
      <c r="AD64" s="174">
        <f t="shared" si="16"/>
        <v>0</v>
      </c>
      <c r="AE64" s="162" t="s">
        <v>213</v>
      </c>
    </row>
    <row r="65" spans="1:31" ht="15" hidden="1" customHeight="1">
      <c r="A65" s="600"/>
      <c r="B65" s="602"/>
      <c r="C65" s="604"/>
      <c r="D65" s="606"/>
      <c r="E65" s="175"/>
      <c r="F65" s="175"/>
      <c r="G65" s="176">
        <f t="shared" si="5"/>
        <v>0</v>
      </c>
      <c r="H65" s="175"/>
      <c r="I65" s="176">
        <f t="shared" si="6"/>
        <v>0</v>
      </c>
      <c r="J65" s="175"/>
      <c r="K65" s="176">
        <f t="shared" si="7"/>
        <v>0</v>
      </c>
      <c r="L65" s="175"/>
      <c r="M65" s="176">
        <f t="shared" si="8"/>
        <v>0</v>
      </c>
      <c r="N65" s="175"/>
      <c r="O65" s="176">
        <f t="shared" si="9"/>
        <v>0</v>
      </c>
      <c r="P65" s="175"/>
      <c r="Q65" s="176">
        <f t="shared" si="10"/>
        <v>0</v>
      </c>
      <c r="R65" s="175"/>
      <c r="S65" s="176">
        <f t="shared" si="11"/>
        <v>0</v>
      </c>
      <c r="T65" s="175"/>
      <c r="U65" s="176">
        <f t="shared" si="12"/>
        <v>0</v>
      </c>
      <c r="V65" s="175"/>
      <c r="W65" s="176">
        <f t="shared" si="13"/>
        <v>0</v>
      </c>
      <c r="X65" s="175"/>
      <c r="Y65" s="176">
        <f t="shared" si="14"/>
        <v>0</v>
      </c>
      <c r="Z65" s="175"/>
      <c r="AA65" s="176">
        <f t="shared" si="15"/>
        <v>0</v>
      </c>
      <c r="AB65" s="175"/>
      <c r="AC65" s="176">
        <f t="shared" si="16"/>
        <v>0</v>
      </c>
      <c r="AD65" s="177">
        <f t="shared" si="16"/>
        <v>0</v>
      </c>
      <c r="AE65" s="162" t="s">
        <v>214</v>
      </c>
    </row>
    <row r="66" spans="1:31" ht="15" hidden="1" customHeight="1">
      <c r="A66" s="599">
        <v>40</v>
      </c>
      <c r="B66" s="601"/>
      <c r="C66" s="603"/>
      <c r="D66" s="605"/>
      <c r="E66" s="178"/>
      <c r="F66" s="178"/>
      <c r="G66" s="173">
        <f t="shared" si="5"/>
        <v>0</v>
      </c>
      <c r="H66" s="178"/>
      <c r="I66" s="173">
        <f t="shared" si="6"/>
        <v>0</v>
      </c>
      <c r="J66" s="178"/>
      <c r="K66" s="173">
        <f t="shared" si="7"/>
        <v>0</v>
      </c>
      <c r="L66" s="178"/>
      <c r="M66" s="173">
        <f t="shared" si="8"/>
        <v>0</v>
      </c>
      <c r="N66" s="178"/>
      <c r="O66" s="173">
        <f t="shared" si="9"/>
        <v>0</v>
      </c>
      <c r="P66" s="178"/>
      <c r="Q66" s="173">
        <f t="shared" si="10"/>
        <v>0</v>
      </c>
      <c r="R66" s="178"/>
      <c r="S66" s="173">
        <f t="shared" si="11"/>
        <v>0</v>
      </c>
      <c r="T66" s="178"/>
      <c r="U66" s="173">
        <f t="shared" si="12"/>
        <v>0</v>
      </c>
      <c r="V66" s="178"/>
      <c r="W66" s="173">
        <f t="shared" si="13"/>
        <v>0</v>
      </c>
      <c r="X66" s="178"/>
      <c r="Y66" s="173">
        <f t="shared" si="14"/>
        <v>0</v>
      </c>
      <c r="Z66" s="178"/>
      <c r="AA66" s="173">
        <f t="shared" si="15"/>
        <v>0</v>
      </c>
      <c r="AB66" s="178"/>
      <c r="AC66" s="173">
        <f t="shared" si="16"/>
        <v>0</v>
      </c>
      <c r="AD66" s="174">
        <f t="shared" si="16"/>
        <v>0</v>
      </c>
      <c r="AE66" s="162" t="s">
        <v>213</v>
      </c>
    </row>
    <row r="67" spans="1:31" ht="15" hidden="1" customHeight="1">
      <c r="A67" s="600"/>
      <c r="B67" s="602"/>
      <c r="C67" s="604"/>
      <c r="D67" s="606"/>
      <c r="E67" s="175"/>
      <c r="F67" s="175"/>
      <c r="G67" s="176">
        <f t="shared" si="5"/>
        <v>0</v>
      </c>
      <c r="H67" s="175"/>
      <c r="I67" s="176">
        <f t="shared" si="6"/>
        <v>0</v>
      </c>
      <c r="J67" s="175"/>
      <c r="K67" s="176">
        <f t="shared" si="7"/>
        <v>0</v>
      </c>
      <c r="L67" s="175"/>
      <c r="M67" s="176">
        <f t="shared" si="8"/>
        <v>0</v>
      </c>
      <c r="N67" s="175"/>
      <c r="O67" s="176">
        <f t="shared" si="9"/>
        <v>0</v>
      </c>
      <c r="P67" s="175"/>
      <c r="Q67" s="176">
        <f t="shared" si="10"/>
        <v>0</v>
      </c>
      <c r="R67" s="175"/>
      <c r="S67" s="176">
        <f t="shared" si="11"/>
        <v>0</v>
      </c>
      <c r="T67" s="175"/>
      <c r="U67" s="176">
        <f t="shared" si="12"/>
        <v>0</v>
      </c>
      <c r="V67" s="175"/>
      <c r="W67" s="176">
        <f t="shared" si="13"/>
        <v>0</v>
      </c>
      <c r="X67" s="175"/>
      <c r="Y67" s="176">
        <f t="shared" si="14"/>
        <v>0</v>
      </c>
      <c r="Z67" s="175"/>
      <c r="AA67" s="176">
        <f t="shared" si="15"/>
        <v>0</v>
      </c>
      <c r="AB67" s="175"/>
      <c r="AC67" s="176">
        <f t="shared" si="16"/>
        <v>0</v>
      </c>
      <c r="AD67" s="177">
        <f t="shared" si="16"/>
        <v>0</v>
      </c>
      <c r="AE67" s="162" t="s">
        <v>214</v>
      </c>
    </row>
    <row r="68" spans="1:31" ht="15" hidden="1" customHeight="1">
      <c r="A68" s="599">
        <v>41</v>
      </c>
      <c r="B68" s="601"/>
      <c r="C68" s="603"/>
      <c r="D68" s="605"/>
      <c r="E68" s="178"/>
      <c r="F68" s="178"/>
      <c r="G68" s="173">
        <f t="shared" si="5"/>
        <v>0</v>
      </c>
      <c r="H68" s="178"/>
      <c r="I68" s="173">
        <f t="shared" si="6"/>
        <v>0</v>
      </c>
      <c r="J68" s="178"/>
      <c r="K68" s="173">
        <f t="shared" si="7"/>
        <v>0</v>
      </c>
      <c r="L68" s="178"/>
      <c r="M68" s="173">
        <f t="shared" si="8"/>
        <v>0</v>
      </c>
      <c r="N68" s="178"/>
      <c r="O68" s="173">
        <f t="shared" si="9"/>
        <v>0</v>
      </c>
      <c r="P68" s="178"/>
      <c r="Q68" s="173">
        <f t="shared" si="10"/>
        <v>0</v>
      </c>
      <c r="R68" s="178"/>
      <c r="S68" s="173">
        <f t="shared" si="11"/>
        <v>0</v>
      </c>
      <c r="T68" s="178"/>
      <c r="U68" s="173">
        <f t="shared" si="12"/>
        <v>0</v>
      </c>
      <c r="V68" s="178"/>
      <c r="W68" s="173">
        <f t="shared" si="13"/>
        <v>0</v>
      </c>
      <c r="X68" s="178"/>
      <c r="Y68" s="173">
        <f t="shared" si="14"/>
        <v>0</v>
      </c>
      <c r="Z68" s="178"/>
      <c r="AA68" s="173">
        <f t="shared" si="15"/>
        <v>0</v>
      </c>
      <c r="AB68" s="178"/>
      <c r="AC68" s="173">
        <f t="shared" si="16"/>
        <v>0</v>
      </c>
      <c r="AD68" s="174">
        <f t="shared" si="16"/>
        <v>0</v>
      </c>
      <c r="AE68" s="162" t="s">
        <v>213</v>
      </c>
    </row>
    <row r="69" spans="1:31" ht="15" hidden="1" customHeight="1">
      <c r="A69" s="600"/>
      <c r="B69" s="602"/>
      <c r="C69" s="604"/>
      <c r="D69" s="606"/>
      <c r="E69" s="175"/>
      <c r="F69" s="175"/>
      <c r="G69" s="176">
        <f t="shared" si="5"/>
        <v>0</v>
      </c>
      <c r="H69" s="175"/>
      <c r="I69" s="176">
        <f t="shared" si="6"/>
        <v>0</v>
      </c>
      <c r="J69" s="175"/>
      <c r="K69" s="176">
        <f t="shared" si="7"/>
        <v>0</v>
      </c>
      <c r="L69" s="175"/>
      <c r="M69" s="176">
        <f t="shared" si="8"/>
        <v>0</v>
      </c>
      <c r="N69" s="175"/>
      <c r="O69" s="176">
        <f t="shared" si="9"/>
        <v>0</v>
      </c>
      <c r="P69" s="175"/>
      <c r="Q69" s="176">
        <f t="shared" si="10"/>
        <v>0</v>
      </c>
      <c r="R69" s="175"/>
      <c r="S69" s="176">
        <f t="shared" si="11"/>
        <v>0</v>
      </c>
      <c r="T69" s="175"/>
      <c r="U69" s="176">
        <f t="shared" si="12"/>
        <v>0</v>
      </c>
      <c r="V69" s="175"/>
      <c r="W69" s="176">
        <f t="shared" si="13"/>
        <v>0</v>
      </c>
      <c r="X69" s="175"/>
      <c r="Y69" s="176">
        <f t="shared" si="14"/>
        <v>0</v>
      </c>
      <c r="Z69" s="175"/>
      <c r="AA69" s="176">
        <f t="shared" si="15"/>
        <v>0</v>
      </c>
      <c r="AB69" s="175"/>
      <c r="AC69" s="176">
        <f t="shared" si="16"/>
        <v>0</v>
      </c>
      <c r="AD69" s="177">
        <f t="shared" si="16"/>
        <v>0</v>
      </c>
      <c r="AE69" s="162" t="s">
        <v>214</v>
      </c>
    </row>
    <row r="70" spans="1:31" ht="15" hidden="1" customHeight="1">
      <c r="A70" s="599">
        <v>42</v>
      </c>
      <c r="B70" s="601"/>
      <c r="C70" s="603"/>
      <c r="D70" s="605"/>
      <c r="E70" s="178"/>
      <c r="F70" s="178"/>
      <c r="G70" s="173">
        <f t="shared" si="5"/>
        <v>0</v>
      </c>
      <c r="H70" s="178"/>
      <c r="I70" s="173">
        <f t="shared" si="6"/>
        <v>0</v>
      </c>
      <c r="J70" s="178"/>
      <c r="K70" s="173">
        <f t="shared" si="7"/>
        <v>0</v>
      </c>
      <c r="L70" s="178"/>
      <c r="M70" s="173">
        <f t="shared" si="8"/>
        <v>0</v>
      </c>
      <c r="N70" s="178"/>
      <c r="O70" s="173">
        <f t="shared" si="9"/>
        <v>0</v>
      </c>
      <c r="P70" s="178"/>
      <c r="Q70" s="173">
        <f t="shared" si="10"/>
        <v>0</v>
      </c>
      <c r="R70" s="178"/>
      <c r="S70" s="173">
        <f t="shared" si="11"/>
        <v>0</v>
      </c>
      <c r="T70" s="178"/>
      <c r="U70" s="173">
        <f t="shared" si="12"/>
        <v>0</v>
      </c>
      <c r="V70" s="178"/>
      <c r="W70" s="173">
        <f t="shared" si="13"/>
        <v>0</v>
      </c>
      <c r="X70" s="178"/>
      <c r="Y70" s="173">
        <f t="shared" si="14"/>
        <v>0</v>
      </c>
      <c r="Z70" s="178"/>
      <c r="AA70" s="173">
        <f t="shared" si="15"/>
        <v>0</v>
      </c>
      <c r="AB70" s="178"/>
      <c r="AC70" s="173">
        <f t="shared" si="16"/>
        <v>0</v>
      </c>
      <c r="AD70" s="174">
        <f t="shared" si="16"/>
        <v>0</v>
      </c>
      <c r="AE70" s="162" t="s">
        <v>213</v>
      </c>
    </row>
    <row r="71" spans="1:31" ht="15" hidden="1" customHeight="1">
      <c r="A71" s="600"/>
      <c r="B71" s="602"/>
      <c r="C71" s="604"/>
      <c r="D71" s="606"/>
      <c r="E71" s="175"/>
      <c r="F71" s="175"/>
      <c r="G71" s="176">
        <f t="shared" si="5"/>
        <v>0</v>
      </c>
      <c r="H71" s="175"/>
      <c r="I71" s="176">
        <f t="shared" si="6"/>
        <v>0</v>
      </c>
      <c r="J71" s="175"/>
      <c r="K71" s="176">
        <f t="shared" si="7"/>
        <v>0</v>
      </c>
      <c r="L71" s="175"/>
      <c r="M71" s="176">
        <f t="shared" si="8"/>
        <v>0</v>
      </c>
      <c r="N71" s="175"/>
      <c r="O71" s="176">
        <f t="shared" si="9"/>
        <v>0</v>
      </c>
      <c r="P71" s="175"/>
      <c r="Q71" s="176">
        <f t="shared" si="10"/>
        <v>0</v>
      </c>
      <c r="R71" s="175"/>
      <c r="S71" s="176">
        <f t="shared" si="11"/>
        <v>0</v>
      </c>
      <c r="T71" s="175"/>
      <c r="U71" s="176">
        <f t="shared" si="12"/>
        <v>0</v>
      </c>
      <c r="V71" s="175"/>
      <c r="W71" s="176">
        <f t="shared" si="13"/>
        <v>0</v>
      </c>
      <c r="X71" s="175"/>
      <c r="Y71" s="176">
        <f t="shared" si="14"/>
        <v>0</v>
      </c>
      <c r="Z71" s="175"/>
      <c r="AA71" s="176">
        <f t="shared" si="15"/>
        <v>0</v>
      </c>
      <c r="AB71" s="175"/>
      <c r="AC71" s="176">
        <f t="shared" si="16"/>
        <v>0</v>
      </c>
      <c r="AD71" s="177">
        <f t="shared" si="16"/>
        <v>0</v>
      </c>
      <c r="AE71" s="162" t="s">
        <v>214</v>
      </c>
    </row>
    <row r="72" spans="1:31" ht="15" hidden="1" customHeight="1">
      <c r="A72" s="599">
        <v>43</v>
      </c>
      <c r="B72" s="601"/>
      <c r="C72" s="610"/>
      <c r="D72" s="605"/>
      <c r="E72" s="179"/>
      <c r="F72" s="179"/>
      <c r="G72" s="173">
        <f t="shared" si="5"/>
        <v>0</v>
      </c>
      <c r="H72" s="179"/>
      <c r="I72" s="173">
        <f t="shared" si="6"/>
        <v>0</v>
      </c>
      <c r="J72" s="179"/>
      <c r="K72" s="173">
        <f t="shared" si="7"/>
        <v>0</v>
      </c>
      <c r="L72" s="179"/>
      <c r="M72" s="173">
        <f t="shared" si="8"/>
        <v>0</v>
      </c>
      <c r="N72" s="179"/>
      <c r="O72" s="173">
        <f t="shared" si="9"/>
        <v>0</v>
      </c>
      <c r="P72" s="179"/>
      <c r="Q72" s="173">
        <f t="shared" si="10"/>
        <v>0</v>
      </c>
      <c r="R72" s="179"/>
      <c r="S72" s="173">
        <f t="shared" si="11"/>
        <v>0</v>
      </c>
      <c r="T72" s="179"/>
      <c r="U72" s="173">
        <f t="shared" si="12"/>
        <v>0</v>
      </c>
      <c r="V72" s="179"/>
      <c r="W72" s="173">
        <f t="shared" si="13"/>
        <v>0</v>
      </c>
      <c r="X72" s="179"/>
      <c r="Y72" s="173">
        <f t="shared" si="14"/>
        <v>0</v>
      </c>
      <c r="Z72" s="179"/>
      <c r="AA72" s="173">
        <f t="shared" si="15"/>
        <v>0</v>
      </c>
      <c r="AB72" s="179"/>
      <c r="AC72" s="173">
        <f t="shared" si="16"/>
        <v>0</v>
      </c>
      <c r="AD72" s="174">
        <f t="shared" si="16"/>
        <v>0</v>
      </c>
      <c r="AE72" s="162" t="s">
        <v>213</v>
      </c>
    </row>
    <row r="73" spans="1:31" ht="15" hidden="1" customHeight="1">
      <c r="A73" s="600"/>
      <c r="B73" s="602"/>
      <c r="C73" s="610"/>
      <c r="D73" s="606"/>
      <c r="E73" s="180"/>
      <c r="F73" s="180"/>
      <c r="G73" s="176">
        <f t="shared" si="5"/>
        <v>0</v>
      </c>
      <c r="H73" s="180"/>
      <c r="I73" s="176">
        <f t="shared" si="6"/>
        <v>0</v>
      </c>
      <c r="J73" s="180"/>
      <c r="K73" s="176">
        <f t="shared" si="7"/>
        <v>0</v>
      </c>
      <c r="L73" s="180"/>
      <c r="M73" s="176">
        <f t="shared" si="8"/>
        <v>0</v>
      </c>
      <c r="N73" s="180"/>
      <c r="O73" s="176">
        <f t="shared" si="9"/>
        <v>0</v>
      </c>
      <c r="P73" s="180"/>
      <c r="Q73" s="176">
        <f t="shared" si="10"/>
        <v>0</v>
      </c>
      <c r="R73" s="180"/>
      <c r="S73" s="176">
        <f t="shared" si="11"/>
        <v>0</v>
      </c>
      <c r="T73" s="180"/>
      <c r="U73" s="176">
        <f t="shared" si="12"/>
        <v>0</v>
      </c>
      <c r="V73" s="180"/>
      <c r="W73" s="176">
        <f t="shared" si="13"/>
        <v>0</v>
      </c>
      <c r="X73" s="180"/>
      <c r="Y73" s="176">
        <f t="shared" si="14"/>
        <v>0</v>
      </c>
      <c r="Z73" s="180"/>
      <c r="AA73" s="176">
        <f t="shared" si="15"/>
        <v>0</v>
      </c>
      <c r="AB73" s="180"/>
      <c r="AC73" s="176">
        <f t="shared" si="16"/>
        <v>0</v>
      </c>
      <c r="AD73" s="177">
        <f t="shared" si="16"/>
        <v>0</v>
      </c>
      <c r="AE73" s="162" t="s">
        <v>214</v>
      </c>
    </row>
    <row r="74" spans="1:31" ht="15" hidden="1" customHeight="1">
      <c r="A74" s="599">
        <v>44</v>
      </c>
      <c r="B74" s="601"/>
      <c r="C74" s="603"/>
      <c r="D74" s="605"/>
      <c r="E74" s="178"/>
      <c r="F74" s="178"/>
      <c r="G74" s="173">
        <f t="shared" si="5"/>
        <v>0</v>
      </c>
      <c r="H74" s="178"/>
      <c r="I74" s="173">
        <f t="shared" si="6"/>
        <v>0</v>
      </c>
      <c r="J74" s="178"/>
      <c r="K74" s="173">
        <f t="shared" si="7"/>
        <v>0</v>
      </c>
      <c r="L74" s="178"/>
      <c r="M74" s="173">
        <f t="shared" si="8"/>
        <v>0</v>
      </c>
      <c r="N74" s="178"/>
      <c r="O74" s="173">
        <f t="shared" si="9"/>
        <v>0</v>
      </c>
      <c r="P74" s="178"/>
      <c r="Q74" s="173">
        <f t="shared" si="10"/>
        <v>0</v>
      </c>
      <c r="R74" s="178"/>
      <c r="S74" s="173">
        <f t="shared" si="11"/>
        <v>0</v>
      </c>
      <c r="T74" s="178"/>
      <c r="U74" s="173">
        <f t="shared" si="12"/>
        <v>0</v>
      </c>
      <c r="V74" s="178"/>
      <c r="W74" s="173">
        <f t="shared" si="13"/>
        <v>0</v>
      </c>
      <c r="X74" s="178"/>
      <c r="Y74" s="173">
        <f t="shared" si="14"/>
        <v>0</v>
      </c>
      <c r="Z74" s="178"/>
      <c r="AA74" s="173">
        <f t="shared" si="15"/>
        <v>0</v>
      </c>
      <c r="AB74" s="178"/>
      <c r="AC74" s="173">
        <f t="shared" si="16"/>
        <v>0</v>
      </c>
      <c r="AD74" s="174">
        <f t="shared" si="16"/>
        <v>0</v>
      </c>
      <c r="AE74" s="162" t="s">
        <v>213</v>
      </c>
    </row>
    <row r="75" spans="1:31" ht="15" hidden="1" customHeight="1">
      <c r="A75" s="600"/>
      <c r="B75" s="602"/>
      <c r="C75" s="604"/>
      <c r="D75" s="606"/>
      <c r="E75" s="175"/>
      <c r="F75" s="175"/>
      <c r="G75" s="176">
        <f t="shared" si="5"/>
        <v>0</v>
      </c>
      <c r="H75" s="175"/>
      <c r="I75" s="176">
        <f t="shared" si="6"/>
        <v>0</v>
      </c>
      <c r="J75" s="175"/>
      <c r="K75" s="176">
        <f t="shared" si="7"/>
        <v>0</v>
      </c>
      <c r="L75" s="175"/>
      <c r="M75" s="176">
        <f t="shared" si="8"/>
        <v>0</v>
      </c>
      <c r="N75" s="175"/>
      <c r="O75" s="176">
        <f t="shared" si="9"/>
        <v>0</v>
      </c>
      <c r="P75" s="175"/>
      <c r="Q75" s="176">
        <f t="shared" si="10"/>
        <v>0</v>
      </c>
      <c r="R75" s="175"/>
      <c r="S75" s="176">
        <f t="shared" si="11"/>
        <v>0</v>
      </c>
      <c r="T75" s="175"/>
      <c r="U75" s="176">
        <f t="shared" si="12"/>
        <v>0</v>
      </c>
      <c r="V75" s="175"/>
      <c r="W75" s="176">
        <f t="shared" si="13"/>
        <v>0</v>
      </c>
      <c r="X75" s="175"/>
      <c r="Y75" s="176">
        <f t="shared" si="14"/>
        <v>0</v>
      </c>
      <c r="Z75" s="175"/>
      <c r="AA75" s="176">
        <f t="shared" si="15"/>
        <v>0</v>
      </c>
      <c r="AB75" s="175"/>
      <c r="AC75" s="176">
        <f t="shared" si="16"/>
        <v>0</v>
      </c>
      <c r="AD75" s="177">
        <f t="shared" si="16"/>
        <v>0</v>
      </c>
      <c r="AE75" s="162" t="s">
        <v>214</v>
      </c>
    </row>
    <row r="76" spans="1:31" ht="15" hidden="1" customHeight="1">
      <c r="A76" s="599">
        <v>45</v>
      </c>
      <c r="B76" s="601"/>
      <c r="C76" s="603"/>
      <c r="D76" s="605"/>
      <c r="E76" s="178"/>
      <c r="F76" s="178"/>
      <c r="G76" s="173">
        <f t="shared" si="5"/>
        <v>0</v>
      </c>
      <c r="H76" s="178"/>
      <c r="I76" s="173">
        <f t="shared" si="6"/>
        <v>0</v>
      </c>
      <c r="J76" s="178"/>
      <c r="K76" s="173">
        <f t="shared" si="7"/>
        <v>0</v>
      </c>
      <c r="L76" s="178"/>
      <c r="M76" s="173">
        <f t="shared" si="8"/>
        <v>0</v>
      </c>
      <c r="N76" s="178"/>
      <c r="O76" s="173">
        <f t="shared" si="9"/>
        <v>0</v>
      </c>
      <c r="P76" s="178"/>
      <c r="Q76" s="173">
        <f t="shared" si="10"/>
        <v>0</v>
      </c>
      <c r="R76" s="178"/>
      <c r="S76" s="173">
        <f t="shared" si="11"/>
        <v>0</v>
      </c>
      <c r="T76" s="178"/>
      <c r="U76" s="173">
        <f t="shared" si="12"/>
        <v>0</v>
      </c>
      <c r="V76" s="178"/>
      <c r="W76" s="173">
        <f t="shared" si="13"/>
        <v>0</v>
      </c>
      <c r="X76" s="178"/>
      <c r="Y76" s="173">
        <f t="shared" si="14"/>
        <v>0</v>
      </c>
      <c r="Z76" s="178"/>
      <c r="AA76" s="173">
        <f t="shared" si="15"/>
        <v>0</v>
      </c>
      <c r="AB76" s="178"/>
      <c r="AC76" s="173">
        <f t="shared" si="16"/>
        <v>0</v>
      </c>
      <c r="AD76" s="174">
        <f t="shared" si="16"/>
        <v>0</v>
      </c>
      <c r="AE76" s="162" t="s">
        <v>213</v>
      </c>
    </row>
    <row r="77" spans="1:31" ht="15" hidden="1" customHeight="1">
      <c r="A77" s="600"/>
      <c r="B77" s="602"/>
      <c r="C77" s="604"/>
      <c r="D77" s="606"/>
      <c r="E77" s="175"/>
      <c r="F77" s="175"/>
      <c r="G77" s="176">
        <f t="shared" si="5"/>
        <v>0</v>
      </c>
      <c r="H77" s="175"/>
      <c r="I77" s="176">
        <f t="shared" si="6"/>
        <v>0</v>
      </c>
      <c r="J77" s="175"/>
      <c r="K77" s="176">
        <f t="shared" si="7"/>
        <v>0</v>
      </c>
      <c r="L77" s="175"/>
      <c r="M77" s="176">
        <f t="shared" si="8"/>
        <v>0</v>
      </c>
      <c r="N77" s="175"/>
      <c r="O77" s="176">
        <f t="shared" si="9"/>
        <v>0</v>
      </c>
      <c r="P77" s="175"/>
      <c r="Q77" s="176">
        <f t="shared" si="10"/>
        <v>0</v>
      </c>
      <c r="R77" s="175"/>
      <c r="S77" s="176">
        <f t="shared" si="11"/>
        <v>0</v>
      </c>
      <c r="T77" s="175"/>
      <c r="U77" s="176">
        <f t="shared" si="12"/>
        <v>0</v>
      </c>
      <c r="V77" s="175"/>
      <c r="W77" s="176">
        <f t="shared" si="13"/>
        <v>0</v>
      </c>
      <c r="X77" s="175"/>
      <c r="Y77" s="176">
        <f t="shared" si="14"/>
        <v>0</v>
      </c>
      <c r="Z77" s="175"/>
      <c r="AA77" s="176">
        <f t="shared" si="15"/>
        <v>0</v>
      </c>
      <c r="AB77" s="175"/>
      <c r="AC77" s="176">
        <f t="shared" si="16"/>
        <v>0</v>
      </c>
      <c r="AD77" s="177">
        <f t="shared" si="16"/>
        <v>0</v>
      </c>
      <c r="AE77" s="162" t="s">
        <v>214</v>
      </c>
    </row>
    <row r="78" spans="1:31" ht="15" hidden="1" customHeight="1">
      <c r="A78" s="599">
        <v>46</v>
      </c>
      <c r="B78" s="601"/>
      <c r="C78" s="603"/>
      <c r="D78" s="605"/>
      <c r="E78" s="178"/>
      <c r="F78" s="178"/>
      <c r="G78" s="173">
        <f>+F78-E78</f>
        <v>0</v>
      </c>
      <c r="H78" s="178"/>
      <c r="I78" s="173">
        <f>+H78-G78</f>
        <v>0</v>
      </c>
      <c r="J78" s="178"/>
      <c r="K78" s="173">
        <f>+J78-I78</f>
        <v>0</v>
      </c>
      <c r="L78" s="178"/>
      <c r="M78" s="173">
        <f>+L78-K78</f>
        <v>0</v>
      </c>
      <c r="N78" s="178"/>
      <c r="O78" s="173">
        <f>+N78-M78</f>
        <v>0</v>
      </c>
      <c r="P78" s="178"/>
      <c r="Q78" s="173">
        <f>+P78-O78</f>
        <v>0</v>
      </c>
      <c r="R78" s="178"/>
      <c r="S78" s="173">
        <f>+R78-Q78</f>
        <v>0</v>
      </c>
      <c r="T78" s="178"/>
      <c r="U78" s="173">
        <f>+T78-S78</f>
        <v>0</v>
      </c>
      <c r="V78" s="178"/>
      <c r="W78" s="173">
        <f>+V78-U78</f>
        <v>0</v>
      </c>
      <c r="X78" s="178"/>
      <c r="Y78" s="173">
        <f>+X78-W78</f>
        <v>0</v>
      </c>
      <c r="Z78" s="178"/>
      <c r="AA78" s="173">
        <f>+Z78-Y78</f>
        <v>0</v>
      </c>
      <c r="AB78" s="178"/>
      <c r="AC78" s="173">
        <f>+AA78-Z78</f>
        <v>0</v>
      </c>
      <c r="AD78" s="174">
        <f>+AB78-AA78</f>
        <v>0</v>
      </c>
      <c r="AE78" s="162" t="s">
        <v>213</v>
      </c>
    </row>
    <row r="79" spans="1:31" ht="15" hidden="1" customHeight="1">
      <c r="A79" s="600"/>
      <c r="B79" s="602"/>
      <c r="C79" s="604"/>
      <c r="D79" s="606"/>
      <c r="E79" s="175"/>
      <c r="F79" s="175"/>
      <c r="G79" s="176">
        <f>+F79-E79</f>
        <v>0</v>
      </c>
      <c r="H79" s="175"/>
      <c r="I79" s="176">
        <f>+H79-G79</f>
        <v>0</v>
      </c>
      <c r="J79" s="175"/>
      <c r="K79" s="176">
        <f>+J79-I79</f>
        <v>0</v>
      </c>
      <c r="L79" s="175"/>
      <c r="M79" s="176">
        <f>+L79-K79</f>
        <v>0</v>
      </c>
      <c r="N79" s="175"/>
      <c r="O79" s="176">
        <f>+N79-M79</f>
        <v>0</v>
      </c>
      <c r="P79" s="175"/>
      <c r="Q79" s="176">
        <f>+P79-O79</f>
        <v>0</v>
      </c>
      <c r="R79" s="175"/>
      <c r="S79" s="176">
        <f>+R79-Q79</f>
        <v>0</v>
      </c>
      <c r="T79" s="175"/>
      <c r="U79" s="176">
        <f>+T79-S79</f>
        <v>0</v>
      </c>
      <c r="V79" s="175"/>
      <c r="W79" s="176">
        <f>+V79-U79</f>
        <v>0</v>
      </c>
      <c r="X79" s="175"/>
      <c r="Y79" s="176">
        <f>+X79-W79</f>
        <v>0</v>
      </c>
      <c r="Z79" s="175"/>
      <c r="AA79" s="176">
        <f>+Z79-Y79</f>
        <v>0</v>
      </c>
      <c r="AB79" s="175"/>
      <c r="AC79" s="176">
        <f>+AA79-Z79</f>
        <v>0</v>
      </c>
      <c r="AD79" s="177">
        <f>+AB79-AA79</f>
        <v>0</v>
      </c>
      <c r="AE79" s="162" t="s">
        <v>214</v>
      </c>
    </row>
    <row r="80" spans="1:31" ht="15" customHeight="1">
      <c r="A80" s="607" t="s">
        <v>273</v>
      </c>
      <c r="B80" s="608"/>
      <c r="C80" s="608"/>
      <c r="D80" s="609"/>
      <c r="E80" s="178">
        <f t="shared" ref="E80:AD80" si="17">+SUMIF($AE6:$AE69,$AE80,E6:E69)</f>
        <v>65000</v>
      </c>
      <c r="F80" s="178">
        <f t="shared" si="17"/>
        <v>136000</v>
      </c>
      <c r="G80" s="178">
        <f t="shared" si="17"/>
        <v>136000</v>
      </c>
      <c r="H80" s="178">
        <f t="shared" si="17"/>
        <v>0</v>
      </c>
      <c r="I80" s="178">
        <f t="shared" si="17"/>
        <v>0</v>
      </c>
      <c r="J80" s="178">
        <f t="shared" si="17"/>
        <v>0</v>
      </c>
      <c r="K80" s="178">
        <f t="shared" si="17"/>
        <v>0</v>
      </c>
      <c r="L80" s="178">
        <f t="shared" si="17"/>
        <v>0</v>
      </c>
      <c r="M80" s="178">
        <f t="shared" si="17"/>
        <v>0</v>
      </c>
      <c r="N80" s="178">
        <f t="shared" si="17"/>
        <v>0</v>
      </c>
      <c r="O80" s="178">
        <f t="shared" si="17"/>
        <v>0</v>
      </c>
      <c r="P80" s="178">
        <f t="shared" si="17"/>
        <v>0</v>
      </c>
      <c r="Q80" s="178">
        <f t="shared" si="17"/>
        <v>0</v>
      </c>
      <c r="R80" s="178">
        <f t="shared" si="17"/>
        <v>0</v>
      </c>
      <c r="S80" s="178">
        <f t="shared" si="17"/>
        <v>0</v>
      </c>
      <c r="T80" s="178">
        <f t="shared" si="17"/>
        <v>0</v>
      </c>
      <c r="U80" s="178">
        <f t="shared" si="17"/>
        <v>0</v>
      </c>
      <c r="V80" s="178">
        <f t="shared" si="17"/>
        <v>0</v>
      </c>
      <c r="W80" s="178">
        <f t="shared" si="17"/>
        <v>0</v>
      </c>
      <c r="X80" s="178">
        <f t="shared" si="17"/>
        <v>0</v>
      </c>
      <c r="Y80" s="178">
        <f t="shared" si="17"/>
        <v>0</v>
      </c>
      <c r="Z80" s="178">
        <f t="shared" si="17"/>
        <v>0</v>
      </c>
      <c r="AA80" s="178">
        <f t="shared" si="17"/>
        <v>0</v>
      </c>
      <c r="AB80" s="178">
        <f t="shared" si="17"/>
        <v>0</v>
      </c>
      <c r="AC80" s="178">
        <f t="shared" si="17"/>
        <v>0</v>
      </c>
      <c r="AD80" s="181">
        <f t="shared" si="17"/>
        <v>0</v>
      </c>
      <c r="AE80" s="162" t="s">
        <v>213</v>
      </c>
    </row>
    <row r="81" spans="1:31" ht="15" customHeight="1" thickBot="1">
      <c r="A81" s="596"/>
      <c r="B81" s="597"/>
      <c r="C81" s="597"/>
      <c r="D81" s="598"/>
      <c r="E81" s="183">
        <f t="shared" ref="E81:AD81" si="18">+SUMIF($AE7:$AE80,$AE81,E7:E80)</f>
        <v>60000</v>
      </c>
      <c r="F81" s="183">
        <f t="shared" si="18"/>
        <v>39500</v>
      </c>
      <c r="G81" s="183">
        <f t="shared" si="18"/>
        <v>39500</v>
      </c>
      <c r="H81" s="183">
        <f t="shared" si="18"/>
        <v>0</v>
      </c>
      <c r="I81" s="183">
        <f t="shared" si="18"/>
        <v>0</v>
      </c>
      <c r="J81" s="183">
        <f t="shared" si="18"/>
        <v>0</v>
      </c>
      <c r="K81" s="183">
        <f t="shared" si="18"/>
        <v>0</v>
      </c>
      <c r="L81" s="183">
        <f t="shared" si="18"/>
        <v>0</v>
      </c>
      <c r="M81" s="183">
        <f t="shared" si="18"/>
        <v>0</v>
      </c>
      <c r="N81" s="183">
        <f t="shared" si="18"/>
        <v>0</v>
      </c>
      <c r="O81" s="183">
        <f t="shared" si="18"/>
        <v>0</v>
      </c>
      <c r="P81" s="183">
        <f t="shared" si="18"/>
        <v>0</v>
      </c>
      <c r="Q81" s="183">
        <f t="shared" si="18"/>
        <v>0</v>
      </c>
      <c r="R81" s="183">
        <f t="shared" si="18"/>
        <v>0</v>
      </c>
      <c r="S81" s="183">
        <f t="shared" si="18"/>
        <v>0</v>
      </c>
      <c r="T81" s="183">
        <f t="shared" si="18"/>
        <v>0</v>
      </c>
      <c r="U81" s="183">
        <f t="shared" si="18"/>
        <v>0</v>
      </c>
      <c r="V81" s="183">
        <f t="shared" si="18"/>
        <v>0</v>
      </c>
      <c r="W81" s="183">
        <f t="shared" si="18"/>
        <v>0</v>
      </c>
      <c r="X81" s="183">
        <f t="shared" si="18"/>
        <v>0</v>
      </c>
      <c r="Y81" s="183">
        <f t="shared" si="18"/>
        <v>0</v>
      </c>
      <c r="Z81" s="183">
        <f t="shared" si="18"/>
        <v>0</v>
      </c>
      <c r="AA81" s="183">
        <f t="shared" si="18"/>
        <v>0</v>
      </c>
      <c r="AB81" s="183">
        <f t="shared" si="18"/>
        <v>0</v>
      </c>
      <c r="AC81" s="183">
        <f t="shared" si="18"/>
        <v>0</v>
      </c>
      <c r="AD81" s="184">
        <f t="shared" si="18"/>
        <v>0</v>
      </c>
      <c r="AE81" s="162" t="s">
        <v>214</v>
      </c>
    </row>
    <row r="82" spans="1:31" ht="10.5" customHeight="1" thickBot="1"/>
    <row r="83" spans="1:31" ht="15" customHeight="1">
      <c r="A83" s="593" t="s">
        <v>274</v>
      </c>
      <c r="B83" s="594"/>
      <c r="C83" s="594"/>
      <c r="D83" s="595"/>
      <c r="E83" s="185">
        <f>+SUMIF($AE9:$AE72,$AE83,E9:E72)</f>
        <v>35000</v>
      </c>
      <c r="F83" s="185">
        <f>SUM(G83:AD83)</f>
        <v>312415</v>
      </c>
      <c r="G83" s="185">
        <v>312415</v>
      </c>
      <c r="H83" s="185">
        <v>0</v>
      </c>
      <c r="I83" s="185">
        <v>0</v>
      </c>
      <c r="J83" s="185">
        <v>0</v>
      </c>
      <c r="K83" s="185">
        <v>0</v>
      </c>
      <c r="L83" s="185">
        <v>0</v>
      </c>
      <c r="M83" s="185">
        <v>0</v>
      </c>
      <c r="N83" s="185">
        <v>0</v>
      </c>
      <c r="O83" s="185">
        <v>0</v>
      </c>
      <c r="P83" s="185">
        <v>0</v>
      </c>
      <c r="Q83" s="185">
        <v>0</v>
      </c>
      <c r="R83" s="185">
        <v>0</v>
      </c>
      <c r="S83" s="185">
        <v>0</v>
      </c>
      <c r="T83" s="185">
        <v>0</v>
      </c>
      <c r="U83" s="185">
        <v>0</v>
      </c>
      <c r="V83" s="185">
        <v>0</v>
      </c>
      <c r="W83" s="185">
        <v>0</v>
      </c>
      <c r="X83" s="185">
        <v>0</v>
      </c>
      <c r="Y83" s="185">
        <v>0</v>
      </c>
      <c r="Z83" s="185">
        <v>0</v>
      </c>
      <c r="AA83" s="185">
        <v>0</v>
      </c>
      <c r="AB83" s="185">
        <v>0</v>
      </c>
      <c r="AC83" s="185">
        <v>0</v>
      </c>
      <c r="AD83" s="186">
        <v>0</v>
      </c>
      <c r="AE83" s="162" t="s">
        <v>213</v>
      </c>
    </row>
    <row r="84" spans="1:31" ht="15" customHeight="1" thickBot="1">
      <c r="A84" s="596"/>
      <c r="B84" s="597"/>
      <c r="C84" s="597"/>
      <c r="D84" s="598"/>
      <c r="E84" s="183">
        <f>+SUMIF($AE10:$AE83,$AE84,E10:E83)</f>
        <v>95000</v>
      </c>
      <c r="F84" s="183">
        <f>SUM(G84:AD84)</f>
        <v>270414</v>
      </c>
      <c r="G84" s="183">
        <v>270414</v>
      </c>
      <c r="H84" s="183">
        <v>0</v>
      </c>
      <c r="I84" s="183">
        <v>0</v>
      </c>
      <c r="J84" s="183">
        <v>0</v>
      </c>
      <c r="K84" s="183">
        <v>0</v>
      </c>
      <c r="L84" s="183">
        <v>0</v>
      </c>
      <c r="M84" s="183">
        <v>0</v>
      </c>
      <c r="N84" s="183">
        <v>0</v>
      </c>
      <c r="O84" s="183">
        <v>0</v>
      </c>
      <c r="P84" s="183">
        <v>0</v>
      </c>
      <c r="Q84" s="183">
        <v>0</v>
      </c>
      <c r="R84" s="183">
        <v>0</v>
      </c>
      <c r="S84" s="183">
        <v>0</v>
      </c>
      <c r="T84" s="183">
        <v>0</v>
      </c>
      <c r="U84" s="183">
        <v>0</v>
      </c>
      <c r="V84" s="183">
        <v>0</v>
      </c>
      <c r="W84" s="183">
        <v>0</v>
      </c>
      <c r="X84" s="183">
        <v>0</v>
      </c>
      <c r="Y84" s="183">
        <v>0</v>
      </c>
      <c r="Z84" s="183">
        <v>0</v>
      </c>
      <c r="AA84" s="183">
        <v>0</v>
      </c>
      <c r="AB84" s="183">
        <v>0</v>
      </c>
      <c r="AC84" s="183">
        <v>0</v>
      </c>
      <c r="AD84" s="184">
        <v>0</v>
      </c>
      <c r="AE84" s="162" t="s">
        <v>214</v>
      </c>
    </row>
    <row r="85" spans="1:31" ht="10.5" customHeight="1" thickBot="1"/>
    <row r="86" spans="1:31" ht="15" customHeight="1">
      <c r="A86" s="593" t="s">
        <v>329</v>
      </c>
      <c r="B86" s="594"/>
      <c r="C86" s="594"/>
      <c r="D86" s="595"/>
      <c r="E86" s="185">
        <f>+SUMIF($AE12:$AE75,$AE86,E12:E75)</f>
        <v>30000</v>
      </c>
      <c r="F86" s="185">
        <f>+F80+F83</f>
        <v>448415</v>
      </c>
      <c r="G86" s="185">
        <f t="shared" ref="G86:AD87" si="19">+G80+G83</f>
        <v>448415</v>
      </c>
      <c r="H86" s="185">
        <f t="shared" si="19"/>
        <v>0</v>
      </c>
      <c r="I86" s="185">
        <f t="shared" si="19"/>
        <v>0</v>
      </c>
      <c r="J86" s="185">
        <f t="shared" si="19"/>
        <v>0</v>
      </c>
      <c r="K86" s="185">
        <f t="shared" si="19"/>
        <v>0</v>
      </c>
      <c r="L86" s="185">
        <f t="shared" si="19"/>
        <v>0</v>
      </c>
      <c r="M86" s="185">
        <f t="shared" si="19"/>
        <v>0</v>
      </c>
      <c r="N86" s="185">
        <f t="shared" si="19"/>
        <v>0</v>
      </c>
      <c r="O86" s="185">
        <f t="shared" si="19"/>
        <v>0</v>
      </c>
      <c r="P86" s="185">
        <f t="shared" si="19"/>
        <v>0</v>
      </c>
      <c r="Q86" s="185">
        <f t="shared" si="19"/>
        <v>0</v>
      </c>
      <c r="R86" s="185">
        <f t="shared" si="19"/>
        <v>0</v>
      </c>
      <c r="S86" s="185">
        <f t="shared" si="19"/>
        <v>0</v>
      </c>
      <c r="T86" s="185">
        <f t="shared" si="19"/>
        <v>0</v>
      </c>
      <c r="U86" s="185">
        <f t="shared" si="19"/>
        <v>0</v>
      </c>
      <c r="V86" s="185">
        <f t="shared" si="19"/>
        <v>0</v>
      </c>
      <c r="W86" s="185">
        <f t="shared" si="19"/>
        <v>0</v>
      </c>
      <c r="X86" s="185">
        <f t="shared" si="19"/>
        <v>0</v>
      </c>
      <c r="Y86" s="185">
        <f t="shared" si="19"/>
        <v>0</v>
      </c>
      <c r="Z86" s="185">
        <f t="shared" si="19"/>
        <v>0</v>
      </c>
      <c r="AA86" s="185">
        <f t="shared" si="19"/>
        <v>0</v>
      </c>
      <c r="AB86" s="185">
        <f t="shared" si="19"/>
        <v>0</v>
      </c>
      <c r="AC86" s="185">
        <f t="shared" si="19"/>
        <v>0</v>
      </c>
      <c r="AD86" s="186">
        <f t="shared" si="19"/>
        <v>0</v>
      </c>
      <c r="AE86" s="162" t="s">
        <v>213</v>
      </c>
    </row>
    <row r="87" spans="1:31" ht="15" customHeight="1" thickBot="1">
      <c r="A87" s="596"/>
      <c r="B87" s="597"/>
      <c r="C87" s="597"/>
      <c r="D87" s="598"/>
      <c r="E87" s="183">
        <f>+SUMIF($AE13:$AE86,$AE87,E13:E86)</f>
        <v>185000</v>
      </c>
      <c r="F87" s="183">
        <f>+F81+F84</f>
        <v>309914</v>
      </c>
      <c r="G87" s="183">
        <f t="shared" si="19"/>
        <v>309914</v>
      </c>
      <c r="H87" s="183">
        <f t="shared" si="19"/>
        <v>0</v>
      </c>
      <c r="I87" s="183">
        <f t="shared" si="19"/>
        <v>0</v>
      </c>
      <c r="J87" s="183">
        <f t="shared" si="19"/>
        <v>0</v>
      </c>
      <c r="K87" s="183">
        <f t="shared" si="19"/>
        <v>0</v>
      </c>
      <c r="L87" s="183">
        <f t="shared" si="19"/>
        <v>0</v>
      </c>
      <c r="M87" s="183">
        <f t="shared" si="19"/>
        <v>0</v>
      </c>
      <c r="N87" s="183">
        <f t="shared" si="19"/>
        <v>0</v>
      </c>
      <c r="O87" s="183">
        <f t="shared" si="19"/>
        <v>0</v>
      </c>
      <c r="P87" s="183">
        <f t="shared" si="19"/>
        <v>0</v>
      </c>
      <c r="Q87" s="183">
        <f t="shared" si="19"/>
        <v>0</v>
      </c>
      <c r="R87" s="183">
        <f t="shared" si="19"/>
        <v>0</v>
      </c>
      <c r="S87" s="183">
        <f t="shared" si="19"/>
        <v>0</v>
      </c>
      <c r="T87" s="183">
        <f t="shared" si="19"/>
        <v>0</v>
      </c>
      <c r="U87" s="183">
        <f t="shared" si="19"/>
        <v>0</v>
      </c>
      <c r="V87" s="183">
        <f t="shared" si="19"/>
        <v>0</v>
      </c>
      <c r="W87" s="183">
        <f t="shared" si="19"/>
        <v>0</v>
      </c>
      <c r="X87" s="183">
        <f t="shared" si="19"/>
        <v>0</v>
      </c>
      <c r="Y87" s="183">
        <f t="shared" si="19"/>
        <v>0</v>
      </c>
      <c r="Z87" s="183">
        <f t="shared" si="19"/>
        <v>0</v>
      </c>
      <c r="AA87" s="183">
        <f t="shared" si="19"/>
        <v>0</v>
      </c>
      <c r="AB87" s="183">
        <f t="shared" si="19"/>
        <v>0</v>
      </c>
      <c r="AC87" s="183">
        <f t="shared" si="19"/>
        <v>0</v>
      </c>
      <c r="AD87" s="184">
        <f t="shared" si="19"/>
        <v>0</v>
      </c>
      <c r="AE87" s="162" t="s">
        <v>214</v>
      </c>
    </row>
    <row r="88" spans="1:31" ht="18" customHeight="1">
      <c r="A88" s="162" t="s">
        <v>405</v>
      </c>
      <c r="F88" s="111"/>
      <c r="H88" s="111"/>
      <c r="J88" s="111"/>
      <c r="L88" s="111"/>
      <c r="N88" s="111"/>
      <c r="P88" s="187"/>
      <c r="R88" s="111"/>
      <c r="T88" s="111"/>
      <c r="V88" s="111"/>
      <c r="X88" s="111"/>
      <c r="Z88" s="111"/>
      <c r="AB88" s="111"/>
    </row>
    <row r="89" spans="1:31" ht="18" customHeight="1">
      <c r="A89" s="162" t="s">
        <v>422</v>
      </c>
      <c r="F89" s="111"/>
      <c r="H89" s="111"/>
      <c r="J89" s="111"/>
      <c r="L89" s="111"/>
      <c r="N89" s="111"/>
      <c r="P89" s="187" t="s">
        <v>330</v>
      </c>
      <c r="R89" s="111"/>
      <c r="T89" s="111"/>
      <c r="V89" s="111"/>
      <c r="X89" s="111"/>
      <c r="Z89" s="111"/>
      <c r="AB89" s="111"/>
    </row>
  </sheetData>
  <mergeCells count="151">
    <mergeCell ref="AC1:AD1"/>
    <mergeCell ref="D3:F3"/>
    <mergeCell ref="Z3:AB3"/>
    <mergeCell ref="B4:B5"/>
    <mergeCell ref="C4:C5"/>
    <mergeCell ref="D4:D5"/>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3" customWidth="1"/>
    <col min="2" max="4" width="1.25" style="218" customWidth="1"/>
    <col min="5" max="5" width="25" style="218" customWidth="1"/>
    <col min="6" max="6" width="31.375" style="229" customWidth="1"/>
    <col min="7" max="7" width="15" style="221" bestFit="1" customWidth="1"/>
    <col min="8" max="9" width="11.875" style="222" customWidth="1" outlineLevel="1"/>
    <col min="10" max="10" width="11.875" style="231" customWidth="1"/>
    <col min="11" max="11" width="6.375" style="232" customWidth="1"/>
    <col min="12" max="12" width="6.375" style="221" customWidth="1"/>
    <col min="13" max="13" width="3.875" style="224" customWidth="1" outlineLevel="1"/>
    <col min="14" max="14" width="4" style="224" customWidth="1" outlineLevel="1"/>
    <col min="15" max="15" width="3.875" style="224" customWidth="1" outlineLevel="1"/>
    <col min="16" max="16" width="3.25" style="224" customWidth="1" outlineLevel="1"/>
    <col min="17" max="17" width="5" style="224" bestFit="1" customWidth="1" outlineLevel="1"/>
    <col min="18" max="19" width="8.625" style="225" hidden="1" customWidth="1"/>
    <col min="20" max="20" width="23.875" style="225" bestFit="1" customWidth="1"/>
    <col min="21" max="21" width="16.125" style="226" bestFit="1" customWidth="1"/>
    <col min="22" max="22" width="8.625" style="225" customWidth="1"/>
    <col min="23" max="23" width="24.625" style="225" customWidth="1"/>
    <col min="24" max="24" width="65.125" style="225" customWidth="1"/>
    <col min="25" max="26" width="8.625" style="225" customWidth="1"/>
    <col min="27" max="27" width="8.625" style="227" customWidth="1"/>
    <col min="28" max="198" width="8.625" style="225" customWidth="1"/>
    <col min="199" max="16384" width="8.625" style="225"/>
  </cols>
  <sheetData>
    <row r="1" spans="1:31" ht="18" customHeight="1">
      <c r="A1" s="217" t="s">
        <v>336</v>
      </c>
      <c r="C1" s="219"/>
      <c r="D1" s="219"/>
      <c r="E1" s="219"/>
      <c r="F1" s="220"/>
      <c r="J1" s="223"/>
      <c r="K1" s="629" t="s">
        <v>423</v>
      </c>
      <c r="L1" s="629"/>
    </row>
    <row r="2" spans="1:31" ht="15.75" customHeight="1">
      <c r="A2" s="225"/>
      <c r="C2" s="228"/>
      <c r="D2" s="228"/>
      <c r="E2" s="228"/>
      <c r="G2" s="230"/>
    </row>
    <row r="3" spans="1:31" ht="10.5" customHeight="1">
      <c r="G3" s="230"/>
      <c r="H3" s="234"/>
      <c r="I3" s="234"/>
    </row>
    <row r="4" spans="1:31" ht="23.25" customHeight="1">
      <c r="G4" s="630"/>
      <c r="H4" s="630"/>
      <c r="I4" s="630"/>
      <c r="J4" s="235"/>
      <c r="L4" s="236" t="s">
        <v>337</v>
      </c>
      <c r="M4" s="237"/>
      <c r="N4" s="237"/>
      <c r="O4" s="237"/>
    </row>
    <row r="5" spans="1:31" ht="4.5" customHeight="1" thickBot="1">
      <c r="F5" s="238"/>
      <c r="G5" s="239"/>
      <c r="H5" s="240"/>
      <c r="I5" s="240"/>
      <c r="J5" s="241"/>
      <c r="K5" s="242"/>
      <c r="L5" s="243"/>
      <c r="M5" s="237"/>
      <c r="N5" s="237"/>
      <c r="O5" s="237"/>
    </row>
    <row r="6" spans="1:31" ht="18.75" customHeight="1">
      <c r="A6" s="631" t="s">
        <v>338</v>
      </c>
      <c r="B6" s="633" t="s">
        <v>374</v>
      </c>
      <c r="C6" s="633"/>
      <c r="D6" s="633"/>
      <c r="E6" s="633"/>
      <c r="F6" s="635" t="s">
        <v>375</v>
      </c>
      <c r="G6" s="635" t="s">
        <v>376</v>
      </c>
      <c r="H6" s="269" t="s">
        <v>489</v>
      </c>
      <c r="I6" s="269" t="s">
        <v>490</v>
      </c>
      <c r="J6" s="270" t="s">
        <v>379</v>
      </c>
      <c r="K6" s="638" t="s">
        <v>339</v>
      </c>
      <c r="L6" s="639"/>
      <c r="W6" s="225" t="s">
        <v>340</v>
      </c>
      <c r="X6" s="225" t="s">
        <v>341</v>
      </c>
      <c r="Y6" s="225" t="s">
        <v>342</v>
      </c>
    </row>
    <row r="7" spans="1:31" ht="18.75" customHeight="1">
      <c r="A7" s="632"/>
      <c r="B7" s="634"/>
      <c r="C7" s="634"/>
      <c r="D7" s="634"/>
      <c r="E7" s="634"/>
      <c r="F7" s="636"/>
      <c r="G7" s="637"/>
      <c r="H7" s="246" t="s">
        <v>377</v>
      </c>
      <c r="I7" s="246" t="s">
        <v>378</v>
      </c>
      <c r="J7" s="247" t="s">
        <v>343</v>
      </c>
      <c r="K7" s="637"/>
      <c r="L7" s="640"/>
    </row>
    <row r="8" spans="1:31" ht="27">
      <c r="A8" s="271">
        <v>1</v>
      </c>
      <c r="B8" s="644" t="s">
        <v>427</v>
      </c>
      <c r="C8" s="644"/>
      <c r="D8" s="644"/>
      <c r="E8" s="628"/>
      <c r="F8" s="249"/>
      <c r="G8" s="250"/>
      <c r="H8" s="251">
        <v>400000</v>
      </c>
      <c r="I8" s="251">
        <v>330000</v>
      </c>
      <c r="J8" s="252">
        <f t="shared" ref="J8:J19" si="0">+I8-H8</f>
        <v>-70000</v>
      </c>
      <c r="K8" s="253"/>
      <c r="L8" s="272"/>
      <c r="M8" s="224" t="str">
        <f t="shared" ref="M8:M19" si="1">IF(B8&lt;&gt;"","款","-")</f>
        <v>款</v>
      </c>
      <c r="N8" s="224" t="str">
        <f t="shared" ref="N8:N19" si="2">IF(C8&lt;&gt;"","項","-")</f>
        <v>-</v>
      </c>
      <c r="O8" s="224" t="str">
        <f t="shared" ref="O8:O19" si="3">IF(D8&lt;&gt;"","目","-")</f>
        <v>-</v>
      </c>
      <c r="P8" s="224" t="str">
        <f t="shared" ref="P8:P19" si="4">IF(E8&lt;&gt;"","節","-")</f>
        <v>-</v>
      </c>
      <c r="Q8" s="224" t="str">
        <f t="shared" ref="Q8:Q19" si="5">IF(F8&lt;&gt;"","事項","-")</f>
        <v>-</v>
      </c>
      <c r="T8" s="225" t="s">
        <v>430</v>
      </c>
      <c r="U8" s="226" t="str">
        <f t="shared" ref="U8:U19" si="6">IF(G8&lt;&gt;"",G8,"")</f>
        <v/>
      </c>
      <c r="W8" s="225">
        <f t="shared" ref="W8:W19" si="7">IF(LENB(D8)/2&gt;13.5,2,1)</f>
        <v>1</v>
      </c>
      <c r="X8" s="225">
        <f t="shared" ref="X8:X19" si="8">IF(LENB(E8)/2&gt;26,3,IF(LENB(E8)/2&gt;13,2,1))</f>
        <v>1</v>
      </c>
      <c r="Y8" s="225">
        <f t="shared" ref="Y8:Y19" si="9">IF(LENB(F8)/2&gt;48,4,IF(LENB(F8)/2&gt;32,3,IF(LENB(F8)/2&gt;16,2,1)))</f>
        <v>1</v>
      </c>
      <c r="Z8" s="225">
        <f t="shared" ref="Z8:Z19" si="10">MAX(W8:Y8)</f>
        <v>1</v>
      </c>
      <c r="AA8" s="227" t="str">
        <f t="shared" ref="AA8:AA19" si="11">IF(Z8=4,"⑤"&amp;CHAR(10)&amp;CHAR(10)&amp;CHAR(10)&amp;CHAR(10),IF(Z8=3,"④"&amp;CHAR(10)&amp;CHAR(10)&amp;CHAR(10),IF(Z8=2,"③"&amp;CHAR(10)&amp;CHAR(10),"②"&amp;CHAR(10))))</f>
        <v xml:space="preserve">②
</v>
      </c>
      <c r="AC8" s="254">
        <f t="shared" ref="AC8:AE19" si="12">LENB(D8)/2</f>
        <v>0</v>
      </c>
      <c r="AD8" s="254">
        <f t="shared" si="12"/>
        <v>0</v>
      </c>
      <c r="AE8" s="254">
        <f t="shared" si="12"/>
        <v>0</v>
      </c>
    </row>
    <row r="9" spans="1:31" ht="27">
      <c r="A9" s="271">
        <f t="shared" ref="A9:A19" si="13">A8+1</f>
        <v>2</v>
      </c>
      <c r="B9" s="255"/>
      <c r="C9" s="627" t="s">
        <v>344</v>
      </c>
      <c r="D9" s="644"/>
      <c r="E9" s="628"/>
      <c r="F9" s="249"/>
      <c r="G9" s="250"/>
      <c r="H9" s="251">
        <v>400000</v>
      </c>
      <c r="I9" s="251">
        <v>330000</v>
      </c>
      <c r="J9" s="252">
        <f t="shared" si="0"/>
        <v>-70000</v>
      </c>
      <c r="K9" s="253" t="s">
        <v>212</v>
      </c>
      <c r="L9" s="273"/>
      <c r="M9" s="224" t="str">
        <f t="shared" si="1"/>
        <v>-</v>
      </c>
      <c r="N9" s="224" t="str">
        <f t="shared" si="2"/>
        <v>項</v>
      </c>
      <c r="O9" s="224" t="str">
        <f t="shared" si="3"/>
        <v>-</v>
      </c>
      <c r="P9" s="224" t="str">
        <f t="shared" si="4"/>
        <v>-</v>
      </c>
      <c r="Q9" s="224" t="str">
        <f t="shared" si="5"/>
        <v>-</v>
      </c>
      <c r="T9" s="225" t="s">
        <v>429</v>
      </c>
      <c r="U9" s="226" t="str">
        <f t="shared" si="6"/>
        <v/>
      </c>
      <c r="W9" s="225">
        <f t="shared" si="7"/>
        <v>1</v>
      </c>
      <c r="X9" s="225">
        <f t="shared" si="8"/>
        <v>1</v>
      </c>
      <c r="Y9" s="225">
        <f t="shared" si="9"/>
        <v>1</v>
      </c>
      <c r="Z9" s="225">
        <f t="shared" si="10"/>
        <v>1</v>
      </c>
      <c r="AA9" s="227" t="str">
        <f t="shared" si="11"/>
        <v xml:space="preserve">②
</v>
      </c>
      <c r="AC9" s="254">
        <f t="shared" si="12"/>
        <v>0</v>
      </c>
      <c r="AD9" s="254">
        <f t="shared" si="12"/>
        <v>0</v>
      </c>
      <c r="AE9" s="254">
        <f t="shared" si="12"/>
        <v>0</v>
      </c>
    </row>
    <row r="10" spans="1:31" ht="27">
      <c r="A10" s="271">
        <f t="shared" si="13"/>
        <v>3</v>
      </c>
      <c r="B10" s="256"/>
      <c r="C10" s="244"/>
      <c r="D10" s="627" t="s">
        <v>345</v>
      </c>
      <c r="E10" s="628"/>
      <c r="F10" s="257"/>
      <c r="G10" s="258"/>
      <c r="H10" s="251">
        <v>400000</v>
      </c>
      <c r="I10" s="251">
        <v>330000</v>
      </c>
      <c r="J10" s="252">
        <f t="shared" si="0"/>
        <v>-70000</v>
      </c>
      <c r="K10" s="253" t="s">
        <v>212</v>
      </c>
      <c r="L10" s="273"/>
      <c r="M10" s="224" t="str">
        <f t="shared" si="1"/>
        <v>-</v>
      </c>
      <c r="N10" s="224" t="str">
        <f t="shared" si="2"/>
        <v>-</v>
      </c>
      <c r="O10" s="224" t="str">
        <f t="shared" si="3"/>
        <v>目</v>
      </c>
      <c r="P10" s="224" t="str">
        <f t="shared" si="4"/>
        <v>-</v>
      </c>
      <c r="Q10" s="224" t="str">
        <f t="shared" si="5"/>
        <v>-</v>
      </c>
      <c r="T10" s="225" t="s">
        <v>429</v>
      </c>
      <c r="U10" s="226" t="str">
        <f t="shared" si="6"/>
        <v/>
      </c>
      <c r="W10" s="225">
        <f t="shared" si="7"/>
        <v>1</v>
      </c>
      <c r="X10" s="225">
        <f t="shared" si="8"/>
        <v>1</v>
      </c>
      <c r="Y10" s="225">
        <f t="shared" si="9"/>
        <v>1</v>
      </c>
      <c r="Z10" s="225">
        <f t="shared" si="10"/>
        <v>1</v>
      </c>
      <c r="AA10" s="227" t="str">
        <f t="shared" si="11"/>
        <v xml:space="preserve">②
</v>
      </c>
      <c r="AC10" s="254">
        <f t="shared" si="12"/>
        <v>7.5</v>
      </c>
      <c r="AD10" s="254">
        <f t="shared" si="12"/>
        <v>0</v>
      </c>
      <c r="AE10" s="254">
        <f t="shared" si="12"/>
        <v>0</v>
      </c>
    </row>
    <row r="11" spans="1:31" ht="27">
      <c r="A11" s="271">
        <f t="shared" si="13"/>
        <v>4</v>
      </c>
      <c r="B11" s="256"/>
      <c r="C11" s="256"/>
      <c r="D11" s="244"/>
      <c r="E11" s="259" t="s">
        <v>346</v>
      </c>
      <c r="F11" s="259" t="s">
        <v>398</v>
      </c>
      <c r="G11" s="258" t="s">
        <v>347</v>
      </c>
      <c r="H11" s="251">
        <v>100000</v>
      </c>
      <c r="I11" s="251">
        <v>50000</v>
      </c>
      <c r="J11" s="252">
        <f t="shared" si="0"/>
        <v>-50000</v>
      </c>
      <c r="K11" s="260" t="s">
        <v>348</v>
      </c>
      <c r="L11" s="273"/>
      <c r="M11" s="224" t="str">
        <f t="shared" si="1"/>
        <v>-</v>
      </c>
      <c r="N11" s="224" t="str">
        <f t="shared" si="2"/>
        <v>-</v>
      </c>
      <c r="O11" s="224" t="str">
        <f t="shared" si="3"/>
        <v>-</v>
      </c>
      <c r="P11" s="224" t="str">
        <f t="shared" si="4"/>
        <v>節</v>
      </c>
      <c r="Q11" s="224" t="str">
        <f t="shared" si="5"/>
        <v>事項</v>
      </c>
      <c r="S11" s="225" t="s">
        <v>349</v>
      </c>
      <c r="T11" s="225" t="s">
        <v>429</v>
      </c>
      <c r="U11" s="226" t="str">
        <f t="shared" si="6"/>
        <v>△△局</v>
      </c>
      <c r="W11" s="225">
        <f t="shared" si="7"/>
        <v>1</v>
      </c>
      <c r="X11" s="225">
        <f t="shared" si="8"/>
        <v>1</v>
      </c>
      <c r="Y11" s="225">
        <f t="shared" si="9"/>
        <v>1</v>
      </c>
      <c r="Z11" s="225">
        <f t="shared" si="10"/>
        <v>1</v>
      </c>
      <c r="AA11" s="227" t="str">
        <f t="shared" si="11"/>
        <v xml:space="preserve">②
</v>
      </c>
      <c r="AC11" s="254">
        <f t="shared" si="12"/>
        <v>0</v>
      </c>
      <c r="AD11" s="254">
        <f t="shared" si="12"/>
        <v>7.5</v>
      </c>
      <c r="AE11" s="254">
        <f t="shared" si="12"/>
        <v>7</v>
      </c>
    </row>
    <row r="12" spans="1:31" ht="27">
      <c r="A12" s="271">
        <f t="shared" si="13"/>
        <v>5</v>
      </c>
      <c r="B12" s="256"/>
      <c r="C12" s="256"/>
      <c r="D12" s="256"/>
      <c r="E12" s="259" t="s">
        <v>350</v>
      </c>
      <c r="F12" s="257" t="s">
        <v>399</v>
      </c>
      <c r="G12" s="258" t="s">
        <v>347</v>
      </c>
      <c r="H12" s="251">
        <v>300000</v>
      </c>
      <c r="I12" s="251">
        <v>280000</v>
      </c>
      <c r="J12" s="252">
        <f t="shared" si="0"/>
        <v>-20000</v>
      </c>
      <c r="K12" s="253" t="s">
        <v>212</v>
      </c>
      <c r="L12" s="273"/>
      <c r="M12" s="224" t="str">
        <f t="shared" si="1"/>
        <v>-</v>
      </c>
      <c r="N12" s="224" t="str">
        <f t="shared" si="2"/>
        <v>-</v>
      </c>
      <c r="O12" s="224" t="str">
        <f t="shared" si="3"/>
        <v>-</v>
      </c>
      <c r="P12" s="224" t="str">
        <f t="shared" si="4"/>
        <v>節</v>
      </c>
      <c r="Q12" s="224" t="str">
        <f t="shared" si="5"/>
        <v>事項</v>
      </c>
      <c r="T12" s="225" t="s">
        <v>429</v>
      </c>
      <c r="U12" s="226" t="str">
        <f t="shared" si="6"/>
        <v>△△局</v>
      </c>
      <c r="W12" s="225">
        <f t="shared" si="7"/>
        <v>1</v>
      </c>
      <c r="X12" s="225">
        <f t="shared" si="8"/>
        <v>1</v>
      </c>
      <c r="Y12" s="225">
        <f t="shared" si="9"/>
        <v>1</v>
      </c>
      <c r="Z12" s="225">
        <f t="shared" si="10"/>
        <v>1</v>
      </c>
      <c r="AA12" s="227" t="str">
        <f t="shared" si="11"/>
        <v xml:space="preserve">②
</v>
      </c>
      <c r="AC12" s="254">
        <f t="shared" si="12"/>
        <v>0</v>
      </c>
      <c r="AD12" s="254">
        <f t="shared" si="12"/>
        <v>7.5</v>
      </c>
      <c r="AE12" s="254">
        <f t="shared" si="12"/>
        <v>7</v>
      </c>
    </row>
    <row r="13" spans="1:31" ht="27">
      <c r="A13" s="271">
        <f t="shared" si="13"/>
        <v>6</v>
      </c>
      <c r="B13" s="644" t="s">
        <v>428</v>
      </c>
      <c r="C13" s="644"/>
      <c r="D13" s="644"/>
      <c r="E13" s="628"/>
      <c r="F13" s="249"/>
      <c r="G13" s="250"/>
      <c r="H13" s="251">
        <v>200000</v>
      </c>
      <c r="I13" s="251">
        <v>270000</v>
      </c>
      <c r="J13" s="252">
        <f t="shared" si="0"/>
        <v>70000</v>
      </c>
      <c r="K13" s="253"/>
      <c r="L13" s="272"/>
      <c r="M13" s="224" t="str">
        <f t="shared" si="1"/>
        <v>款</v>
      </c>
      <c r="N13" s="224" t="str">
        <f t="shared" si="2"/>
        <v>-</v>
      </c>
      <c r="O13" s="224" t="str">
        <f t="shared" si="3"/>
        <v>-</v>
      </c>
      <c r="P13" s="224" t="str">
        <f t="shared" si="4"/>
        <v>-</v>
      </c>
      <c r="Q13" s="224" t="str">
        <f t="shared" si="5"/>
        <v>-</v>
      </c>
      <c r="T13" s="225" t="s">
        <v>431</v>
      </c>
      <c r="U13" s="226" t="str">
        <f t="shared" si="6"/>
        <v/>
      </c>
      <c r="W13" s="225">
        <f t="shared" si="7"/>
        <v>1</v>
      </c>
      <c r="X13" s="225">
        <f t="shared" si="8"/>
        <v>1</v>
      </c>
      <c r="Y13" s="225">
        <f t="shared" si="9"/>
        <v>1</v>
      </c>
      <c r="Z13" s="225">
        <f t="shared" si="10"/>
        <v>1</v>
      </c>
      <c r="AA13" s="227" t="str">
        <f t="shared" si="11"/>
        <v xml:space="preserve">②
</v>
      </c>
      <c r="AC13" s="254">
        <f t="shared" si="12"/>
        <v>0</v>
      </c>
      <c r="AD13" s="254">
        <f t="shared" si="12"/>
        <v>0</v>
      </c>
      <c r="AE13" s="254">
        <f t="shared" si="12"/>
        <v>0</v>
      </c>
    </row>
    <row r="14" spans="1:31" ht="27">
      <c r="A14" s="271">
        <f t="shared" si="13"/>
        <v>7</v>
      </c>
      <c r="B14" s="256"/>
      <c r="C14" s="627" t="s">
        <v>351</v>
      </c>
      <c r="D14" s="644"/>
      <c r="E14" s="628"/>
      <c r="F14" s="249"/>
      <c r="G14" s="250"/>
      <c r="H14" s="251">
        <v>200000</v>
      </c>
      <c r="I14" s="251">
        <v>270000</v>
      </c>
      <c r="J14" s="252">
        <f t="shared" si="0"/>
        <v>70000</v>
      </c>
      <c r="K14" s="253" t="s">
        <v>212</v>
      </c>
      <c r="L14" s="273"/>
      <c r="M14" s="224" t="str">
        <f t="shared" si="1"/>
        <v>-</v>
      </c>
      <c r="N14" s="224" t="str">
        <f t="shared" si="2"/>
        <v>項</v>
      </c>
      <c r="O14" s="224" t="str">
        <f t="shared" si="3"/>
        <v>-</v>
      </c>
      <c r="P14" s="224" t="str">
        <f t="shared" si="4"/>
        <v>-</v>
      </c>
      <c r="Q14" s="224" t="str">
        <f t="shared" si="5"/>
        <v>-</v>
      </c>
      <c r="T14" s="225" t="s">
        <v>431</v>
      </c>
      <c r="U14" s="226" t="str">
        <f t="shared" si="6"/>
        <v/>
      </c>
      <c r="W14" s="225">
        <f t="shared" si="7"/>
        <v>1</v>
      </c>
      <c r="X14" s="225">
        <f t="shared" si="8"/>
        <v>1</v>
      </c>
      <c r="Y14" s="225">
        <f t="shared" si="9"/>
        <v>1</v>
      </c>
      <c r="Z14" s="225">
        <f t="shared" si="10"/>
        <v>1</v>
      </c>
      <c r="AA14" s="227" t="str">
        <f t="shared" si="11"/>
        <v xml:space="preserve">②
</v>
      </c>
      <c r="AC14" s="254">
        <f t="shared" si="12"/>
        <v>0</v>
      </c>
      <c r="AD14" s="254">
        <f t="shared" si="12"/>
        <v>0</v>
      </c>
      <c r="AE14" s="254">
        <f t="shared" si="12"/>
        <v>0</v>
      </c>
    </row>
    <row r="15" spans="1:31" ht="27">
      <c r="A15" s="271">
        <f t="shared" si="13"/>
        <v>8</v>
      </c>
      <c r="B15" s="256"/>
      <c r="C15" s="244"/>
      <c r="D15" s="627" t="s">
        <v>352</v>
      </c>
      <c r="E15" s="628"/>
      <c r="F15" s="257"/>
      <c r="G15" s="258"/>
      <c r="H15" s="251">
        <v>40000</v>
      </c>
      <c r="I15" s="251">
        <v>45000</v>
      </c>
      <c r="J15" s="252">
        <f t="shared" si="0"/>
        <v>5000</v>
      </c>
      <c r="K15" s="253" t="s">
        <v>212</v>
      </c>
      <c r="L15" s="273"/>
      <c r="M15" s="224" t="str">
        <f t="shared" si="1"/>
        <v>-</v>
      </c>
      <c r="N15" s="224" t="str">
        <f t="shared" si="2"/>
        <v>-</v>
      </c>
      <c r="O15" s="224" t="str">
        <f t="shared" si="3"/>
        <v>目</v>
      </c>
      <c r="P15" s="224" t="str">
        <f t="shared" si="4"/>
        <v>-</v>
      </c>
      <c r="Q15" s="224" t="str">
        <f t="shared" si="5"/>
        <v>-</v>
      </c>
      <c r="T15" s="225" t="s">
        <v>431</v>
      </c>
      <c r="U15" s="226" t="str">
        <f t="shared" si="6"/>
        <v/>
      </c>
      <c r="W15" s="225">
        <f t="shared" si="7"/>
        <v>1</v>
      </c>
      <c r="X15" s="225">
        <f t="shared" si="8"/>
        <v>1</v>
      </c>
      <c r="Y15" s="225">
        <f t="shared" si="9"/>
        <v>1</v>
      </c>
      <c r="Z15" s="225">
        <f t="shared" si="10"/>
        <v>1</v>
      </c>
      <c r="AA15" s="227" t="str">
        <f t="shared" si="11"/>
        <v xml:space="preserve">②
</v>
      </c>
      <c r="AC15" s="254">
        <f t="shared" si="12"/>
        <v>10.5</v>
      </c>
      <c r="AD15" s="254">
        <f t="shared" si="12"/>
        <v>0</v>
      </c>
      <c r="AE15" s="254">
        <f t="shared" si="12"/>
        <v>0</v>
      </c>
    </row>
    <row r="16" spans="1:31" ht="27">
      <c r="A16" s="271">
        <f t="shared" si="13"/>
        <v>9</v>
      </c>
      <c r="B16" s="256"/>
      <c r="C16" s="256"/>
      <c r="D16" s="244"/>
      <c r="E16" s="259" t="s">
        <v>353</v>
      </c>
      <c r="F16" s="257"/>
      <c r="G16" s="258"/>
      <c r="H16" s="251">
        <v>40000</v>
      </c>
      <c r="I16" s="251">
        <v>45000</v>
      </c>
      <c r="J16" s="252">
        <f t="shared" si="0"/>
        <v>5000</v>
      </c>
      <c r="K16" s="253" t="s">
        <v>212</v>
      </c>
      <c r="L16" s="273"/>
      <c r="M16" s="224" t="str">
        <f t="shared" si="1"/>
        <v>-</v>
      </c>
      <c r="N16" s="224" t="str">
        <f t="shared" si="2"/>
        <v>-</v>
      </c>
      <c r="O16" s="224" t="str">
        <f t="shared" si="3"/>
        <v>-</v>
      </c>
      <c r="P16" s="224" t="str">
        <f t="shared" si="4"/>
        <v>節</v>
      </c>
      <c r="Q16" s="224" t="str">
        <f t="shared" si="5"/>
        <v>-</v>
      </c>
      <c r="T16" s="225" t="s">
        <v>431</v>
      </c>
      <c r="U16" s="226" t="str">
        <f t="shared" si="6"/>
        <v/>
      </c>
      <c r="W16" s="225">
        <f t="shared" si="7"/>
        <v>1</v>
      </c>
      <c r="X16" s="225">
        <f t="shared" si="8"/>
        <v>1</v>
      </c>
      <c r="Y16" s="225">
        <f t="shared" si="9"/>
        <v>1</v>
      </c>
      <c r="Z16" s="225">
        <f t="shared" si="10"/>
        <v>1</v>
      </c>
      <c r="AA16" s="227" t="str">
        <f t="shared" si="11"/>
        <v xml:space="preserve">②
</v>
      </c>
      <c r="AC16" s="254">
        <f t="shared" si="12"/>
        <v>0</v>
      </c>
      <c r="AD16" s="254">
        <f t="shared" si="12"/>
        <v>7.5</v>
      </c>
      <c r="AE16" s="254">
        <f t="shared" si="12"/>
        <v>0</v>
      </c>
    </row>
    <row r="17" spans="1:31" ht="27">
      <c r="A17" s="271">
        <f t="shared" si="13"/>
        <v>10</v>
      </c>
      <c r="B17" s="256"/>
      <c r="C17" s="256"/>
      <c r="D17" s="256"/>
      <c r="E17" s="259"/>
      <c r="F17" s="257" t="s">
        <v>354</v>
      </c>
      <c r="G17" s="258" t="s">
        <v>347</v>
      </c>
      <c r="H17" s="251">
        <v>10000</v>
      </c>
      <c r="I17" s="251">
        <v>15000</v>
      </c>
      <c r="J17" s="252">
        <f t="shared" si="0"/>
        <v>5000</v>
      </c>
      <c r="K17" s="253" t="s">
        <v>212</v>
      </c>
      <c r="L17" s="273"/>
      <c r="M17" s="224" t="str">
        <f t="shared" si="1"/>
        <v>-</v>
      </c>
      <c r="N17" s="224" t="str">
        <f t="shared" si="2"/>
        <v>-</v>
      </c>
      <c r="O17" s="224" t="str">
        <f t="shared" si="3"/>
        <v>-</v>
      </c>
      <c r="P17" s="224" t="str">
        <f t="shared" si="4"/>
        <v>-</v>
      </c>
      <c r="Q17" s="224" t="str">
        <f t="shared" si="5"/>
        <v>事項</v>
      </c>
      <c r="T17" s="225" t="s">
        <v>431</v>
      </c>
      <c r="U17" s="226" t="str">
        <f t="shared" si="6"/>
        <v>△△局</v>
      </c>
      <c r="W17" s="225">
        <f t="shared" si="7"/>
        <v>1</v>
      </c>
      <c r="X17" s="225">
        <f t="shared" si="8"/>
        <v>1</v>
      </c>
      <c r="Y17" s="225">
        <f t="shared" si="9"/>
        <v>1</v>
      </c>
      <c r="Z17" s="225">
        <f t="shared" si="10"/>
        <v>1</v>
      </c>
      <c r="AA17" s="227" t="str">
        <f t="shared" si="11"/>
        <v xml:space="preserve">②
</v>
      </c>
      <c r="AC17" s="254">
        <f t="shared" si="12"/>
        <v>0</v>
      </c>
      <c r="AD17" s="254">
        <f t="shared" si="12"/>
        <v>0</v>
      </c>
      <c r="AE17" s="254">
        <f t="shared" si="12"/>
        <v>11</v>
      </c>
    </row>
    <row r="18" spans="1:31" ht="27">
      <c r="A18" s="271">
        <f t="shared" si="13"/>
        <v>11</v>
      </c>
      <c r="B18" s="256"/>
      <c r="C18" s="256"/>
      <c r="D18" s="256"/>
      <c r="E18" s="259"/>
      <c r="F18" s="257" t="s">
        <v>355</v>
      </c>
      <c r="G18" s="258" t="s">
        <v>347</v>
      </c>
      <c r="H18" s="251">
        <v>25000</v>
      </c>
      <c r="I18" s="251">
        <v>30000</v>
      </c>
      <c r="J18" s="252">
        <f t="shared" si="0"/>
        <v>5000</v>
      </c>
      <c r="K18" s="253" t="s">
        <v>212</v>
      </c>
      <c r="L18" s="273"/>
      <c r="M18" s="224" t="str">
        <f t="shared" si="1"/>
        <v>-</v>
      </c>
      <c r="N18" s="224" t="str">
        <f t="shared" si="2"/>
        <v>-</v>
      </c>
      <c r="O18" s="224" t="str">
        <f t="shared" si="3"/>
        <v>-</v>
      </c>
      <c r="P18" s="224" t="str">
        <f t="shared" si="4"/>
        <v>-</v>
      </c>
      <c r="Q18" s="224" t="str">
        <f t="shared" si="5"/>
        <v>事項</v>
      </c>
      <c r="T18" s="225" t="s">
        <v>431</v>
      </c>
      <c r="U18" s="226" t="str">
        <f t="shared" si="6"/>
        <v>△△局</v>
      </c>
      <c r="W18" s="225">
        <f t="shared" si="7"/>
        <v>1</v>
      </c>
      <c r="X18" s="225">
        <f t="shared" si="8"/>
        <v>1</v>
      </c>
      <c r="Y18" s="225">
        <f t="shared" si="9"/>
        <v>1</v>
      </c>
      <c r="Z18" s="225">
        <f t="shared" si="10"/>
        <v>1</v>
      </c>
      <c r="AA18" s="227" t="str">
        <f t="shared" si="11"/>
        <v xml:space="preserve">②
</v>
      </c>
      <c r="AC18" s="254">
        <f t="shared" si="12"/>
        <v>0</v>
      </c>
      <c r="AD18" s="254">
        <f t="shared" si="12"/>
        <v>0</v>
      </c>
      <c r="AE18" s="254">
        <f t="shared" si="12"/>
        <v>11</v>
      </c>
    </row>
    <row r="19" spans="1:31" ht="27">
      <c r="A19" s="271">
        <f t="shared" si="13"/>
        <v>12</v>
      </c>
      <c r="B19" s="256"/>
      <c r="C19" s="256"/>
      <c r="D19" s="256"/>
      <c r="E19" s="259"/>
      <c r="F19" s="257" t="s">
        <v>356</v>
      </c>
      <c r="G19" s="258" t="s">
        <v>347</v>
      </c>
      <c r="H19" s="251">
        <v>5000</v>
      </c>
      <c r="I19" s="251">
        <v>0</v>
      </c>
      <c r="J19" s="252">
        <f t="shared" si="0"/>
        <v>-5000</v>
      </c>
      <c r="K19" s="253" t="s">
        <v>212</v>
      </c>
      <c r="L19" s="273"/>
      <c r="M19" s="224" t="str">
        <f t="shared" si="1"/>
        <v>-</v>
      </c>
      <c r="N19" s="224" t="str">
        <f t="shared" si="2"/>
        <v>-</v>
      </c>
      <c r="O19" s="224" t="str">
        <f t="shared" si="3"/>
        <v>-</v>
      </c>
      <c r="P19" s="224" t="str">
        <f t="shared" si="4"/>
        <v>-</v>
      </c>
      <c r="Q19" s="224" t="str">
        <f t="shared" si="5"/>
        <v>事項</v>
      </c>
      <c r="T19" s="225" t="s">
        <v>431</v>
      </c>
      <c r="U19" s="226" t="str">
        <f t="shared" si="6"/>
        <v>△△局</v>
      </c>
      <c r="W19" s="225">
        <f t="shared" si="7"/>
        <v>1</v>
      </c>
      <c r="X19" s="225">
        <f t="shared" si="8"/>
        <v>1</v>
      </c>
      <c r="Y19" s="225">
        <f t="shared" si="9"/>
        <v>1</v>
      </c>
      <c r="Z19" s="225">
        <f t="shared" si="10"/>
        <v>1</v>
      </c>
      <c r="AA19" s="227" t="str">
        <f t="shared" si="11"/>
        <v xml:space="preserve">②
</v>
      </c>
      <c r="AC19" s="254">
        <f t="shared" si="12"/>
        <v>0</v>
      </c>
      <c r="AD19" s="254">
        <f t="shared" si="12"/>
        <v>0</v>
      </c>
      <c r="AE19" s="254">
        <f t="shared" si="12"/>
        <v>13</v>
      </c>
    </row>
    <row r="20" spans="1:31" ht="52.5" customHeight="1">
      <c r="A20" s="641" t="s">
        <v>357</v>
      </c>
      <c r="B20" s="642"/>
      <c r="C20" s="642"/>
      <c r="D20" s="642"/>
      <c r="E20" s="642"/>
      <c r="F20" s="642"/>
      <c r="G20" s="642"/>
      <c r="H20" s="642"/>
      <c r="I20" s="642"/>
      <c r="J20" s="642"/>
      <c r="K20" s="642"/>
      <c r="L20" s="643"/>
      <c r="AC20" s="254"/>
      <c r="AD20" s="254"/>
      <c r="AE20" s="254"/>
    </row>
    <row r="21" spans="1:31" ht="27">
      <c r="A21" s="271">
        <v>120</v>
      </c>
      <c r="B21" s="644" t="s">
        <v>432</v>
      </c>
      <c r="C21" s="644"/>
      <c r="D21" s="644"/>
      <c r="E21" s="628"/>
      <c r="F21" s="249"/>
      <c r="G21" s="250"/>
      <c r="H21" s="251">
        <v>15000</v>
      </c>
      <c r="I21" s="251">
        <v>16000</v>
      </c>
      <c r="J21" s="252">
        <f t="shared" ref="J21:J26" si="14">+I21-H21</f>
        <v>1000</v>
      </c>
      <c r="K21" s="253"/>
      <c r="L21" s="272"/>
      <c r="M21" s="224" t="str">
        <f t="shared" ref="M21:M27" si="15">IF(B21&lt;&gt;"","款","-")</f>
        <v>款</v>
      </c>
      <c r="N21" s="224" t="str">
        <f t="shared" ref="N21:N27" si="16">IF(C21&lt;&gt;"","項","-")</f>
        <v>-</v>
      </c>
      <c r="O21" s="224" t="str">
        <f t="shared" ref="O21:O27" si="17">IF(D21&lt;&gt;"","目","-")</f>
        <v>-</v>
      </c>
      <c r="P21" s="224" t="str">
        <f t="shared" ref="P21:P27" si="18">IF(E21&lt;&gt;"","節","-")</f>
        <v>-</v>
      </c>
      <c r="Q21" s="224" t="str">
        <f t="shared" ref="Q21:Q27" si="19">IF(F21&lt;&gt;"","事項","-")</f>
        <v>-</v>
      </c>
      <c r="T21" s="225" t="s">
        <v>433</v>
      </c>
      <c r="U21" s="226" t="str">
        <f t="shared" ref="U21:U28" si="20">IF(G21&lt;&gt;"",G21,"")</f>
        <v/>
      </c>
      <c r="W21" s="225">
        <f t="shared" ref="W21:W28" si="21">IF(LENB(D21)/2&gt;13.5,2,1)</f>
        <v>1</v>
      </c>
      <c r="X21" s="225">
        <f t="shared" ref="X21:X28" si="22">IF(LENB(E21)/2&gt;26,3,IF(LENB(E21)/2&gt;13,2,1))</f>
        <v>1</v>
      </c>
      <c r="Y21" s="225">
        <f t="shared" ref="Y21:Y28" si="23">IF(LENB(F21)/2&gt;48,4,IF(LENB(F21)/2&gt;32,3,IF(LENB(F21)/2&gt;16,2,1)))</f>
        <v>1</v>
      </c>
      <c r="Z21" s="225">
        <f t="shared" ref="Z21:Z28" si="24">MAX(W21:Y21)</f>
        <v>1</v>
      </c>
      <c r="AA21" s="227" t="str">
        <f t="shared" ref="AA21:AA28" si="25">IF(Z21=4,"⑤"&amp;CHAR(10)&amp;CHAR(10)&amp;CHAR(10)&amp;CHAR(10),IF(Z21=3,"④"&amp;CHAR(10)&amp;CHAR(10)&amp;CHAR(10),IF(Z21=2,"③"&amp;CHAR(10)&amp;CHAR(10),"②"&amp;CHAR(10))))</f>
        <v xml:space="preserve">②
</v>
      </c>
      <c r="AC21" s="254">
        <f t="shared" ref="AC21:AE28" si="26">LENB(D21)/2</f>
        <v>0</v>
      </c>
      <c r="AD21" s="254">
        <f t="shared" si="26"/>
        <v>0</v>
      </c>
      <c r="AE21" s="254">
        <f t="shared" si="26"/>
        <v>0</v>
      </c>
    </row>
    <row r="22" spans="1:31" ht="27">
      <c r="A22" s="271">
        <f t="shared" ref="A22:A27" si="27">A21+1</f>
        <v>121</v>
      </c>
      <c r="B22" s="256"/>
      <c r="C22" s="627" t="s">
        <v>358</v>
      </c>
      <c r="D22" s="644"/>
      <c r="E22" s="628"/>
      <c r="F22" s="249"/>
      <c r="G22" s="250"/>
      <c r="H22" s="251">
        <v>15000</v>
      </c>
      <c r="I22" s="251">
        <v>16000</v>
      </c>
      <c r="J22" s="252">
        <f t="shared" si="14"/>
        <v>1000</v>
      </c>
      <c r="K22" s="253" t="s">
        <v>212</v>
      </c>
      <c r="L22" s="273"/>
      <c r="M22" s="224" t="str">
        <f t="shared" si="15"/>
        <v>-</v>
      </c>
      <c r="N22" s="224" t="str">
        <f t="shared" si="16"/>
        <v>項</v>
      </c>
      <c r="O22" s="224" t="str">
        <f t="shared" si="17"/>
        <v>-</v>
      </c>
      <c r="P22" s="224" t="str">
        <f t="shared" si="18"/>
        <v>-</v>
      </c>
      <c r="Q22" s="224" t="str">
        <f t="shared" si="19"/>
        <v>-</v>
      </c>
      <c r="T22" s="225" t="s">
        <v>433</v>
      </c>
      <c r="U22" s="226" t="str">
        <f t="shared" si="20"/>
        <v/>
      </c>
      <c r="W22" s="225">
        <f t="shared" si="21"/>
        <v>1</v>
      </c>
      <c r="X22" s="225">
        <f t="shared" si="22"/>
        <v>1</v>
      </c>
      <c r="Y22" s="225">
        <f t="shared" si="23"/>
        <v>1</v>
      </c>
      <c r="Z22" s="225">
        <f t="shared" si="24"/>
        <v>1</v>
      </c>
      <c r="AA22" s="227" t="str">
        <f t="shared" si="25"/>
        <v xml:space="preserve">②
</v>
      </c>
      <c r="AC22" s="254">
        <f t="shared" si="26"/>
        <v>0</v>
      </c>
      <c r="AD22" s="254">
        <f t="shared" si="26"/>
        <v>0</v>
      </c>
      <c r="AE22" s="254">
        <f t="shared" si="26"/>
        <v>0</v>
      </c>
    </row>
    <row r="23" spans="1:31" ht="27">
      <c r="A23" s="271">
        <f t="shared" si="27"/>
        <v>122</v>
      </c>
      <c r="B23" s="256"/>
      <c r="C23" s="256"/>
      <c r="D23" s="627" t="s">
        <v>408</v>
      </c>
      <c r="E23" s="628"/>
      <c r="F23" s="257"/>
      <c r="G23" s="258"/>
      <c r="H23" s="251">
        <v>15000</v>
      </c>
      <c r="I23" s="251">
        <v>16000</v>
      </c>
      <c r="J23" s="252">
        <f t="shared" si="14"/>
        <v>1000</v>
      </c>
      <c r="K23" s="253" t="s">
        <v>212</v>
      </c>
      <c r="L23" s="273"/>
      <c r="M23" s="224" t="str">
        <f t="shared" si="15"/>
        <v>-</v>
      </c>
      <c r="N23" s="224" t="str">
        <f t="shared" si="16"/>
        <v>-</v>
      </c>
      <c r="O23" s="224" t="str">
        <f t="shared" si="17"/>
        <v>目</v>
      </c>
      <c r="P23" s="224" t="str">
        <f t="shared" si="18"/>
        <v>-</v>
      </c>
      <c r="Q23" s="224" t="str">
        <f t="shared" si="19"/>
        <v>-</v>
      </c>
      <c r="T23" s="225" t="s">
        <v>433</v>
      </c>
      <c r="U23" s="226" t="str">
        <f t="shared" si="20"/>
        <v/>
      </c>
      <c r="W23" s="225">
        <f t="shared" si="21"/>
        <v>1</v>
      </c>
      <c r="X23" s="225">
        <f t="shared" si="22"/>
        <v>1</v>
      </c>
      <c r="Y23" s="225">
        <f t="shared" si="23"/>
        <v>1</v>
      </c>
      <c r="Z23" s="225">
        <f t="shared" si="24"/>
        <v>1</v>
      </c>
      <c r="AA23" s="227" t="str">
        <f t="shared" si="25"/>
        <v xml:space="preserve">②
</v>
      </c>
      <c r="AC23" s="254">
        <f t="shared" si="26"/>
        <v>5</v>
      </c>
      <c r="AD23" s="254">
        <f t="shared" si="26"/>
        <v>0</v>
      </c>
      <c r="AE23" s="254">
        <f t="shared" si="26"/>
        <v>0</v>
      </c>
    </row>
    <row r="24" spans="1:31" ht="27">
      <c r="A24" s="271">
        <f t="shared" si="27"/>
        <v>123</v>
      </c>
      <c r="B24" s="256"/>
      <c r="C24" s="256"/>
      <c r="D24" s="244"/>
      <c r="E24" s="248" t="s">
        <v>359</v>
      </c>
      <c r="F24" s="257"/>
      <c r="G24" s="258"/>
      <c r="H24" s="251">
        <v>15000</v>
      </c>
      <c r="I24" s="251">
        <v>16000</v>
      </c>
      <c r="J24" s="252">
        <f t="shared" si="14"/>
        <v>1000</v>
      </c>
      <c r="K24" s="253" t="s">
        <v>212</v>
      </c>
      <c r="L24" s="273"/>
      <c r="M24" s="224" t="str">
        <f t="shared" si="15"/>
        <v>-</v>
      </c>
      <c r="N24" s="224" t="str">
        <f t="shared" si="16"/>
        <v>-</v>
      </c>
      <c r="O24" s="224" t="str">
        <f t="shared" si="17"/>
        <v>-</v>
      </c>
      <c r="P24" s="224" t="str">
        <f t="shared" si="18"/>
        <v>節</v>
      </c>
      <c r="Q24" s="224" t="str">
        <f t="shared" si="19"/>
        <v>-</v>
      </c>
      <c r="T24" s="225" t="s">
        <v>433</v>
      </c>
      <c r="U24" s="226" t="str">
        <f t="shared" si="20"/>
        <v/>
      </c>
      <c r="W24" s="225">
        <f t="shared" si="21"/>
        <v>1</v>
      </c>
      <c r="X24" s="225">
        <f t="shared" si="22"/>
        <v>1</v>
      </c>
      <c r="Y24" s="225">
        <f t="shared" si="23"/>
        <v>1</v>
      </c>
      <c r="Z24" s="225">
        <f t="shared" si="24"/>
        <v>1</v>
      </c>
      <c r="AA24" s="227" t="str">
        <f t="shared" si="25"/>
        <v xml:space="preserve">②
</v>
      </c>
      <c r="AC24" s="254">
        <f t="shared" si="26"/>
        <v>0</v>
      </c>
      <c r="AD24" s="254">
        <f t="shared" si="26"/>
        <v>4.5</v>
      </c>
      <c r="AE24" s="254">
        <f t="shared" si="26"/>
        <v>0</v>
      </c>
    </row>
    <row r="25" spans="1:31" ht="40.5">
      <c r="A25" s="271">
        <f t="shared" si="27"/>
        <v>124</v>
      </c>
      <c r="B25" s="256"/>
      <c r="C25" s="256"/>
      <c r="D25" s="256"/>
      <c r="E25" s="248"/>
      <c r="F25" s="257" t="s">
        <v>402</v>
      </c>
      <c r="G25" s="258" t="s">
        <v>347</v>
      </c>
      <c r="H25" s="251">
        <v>5000</v>
      </c>
      <c r="I25" s="251">
        <v>6000</v>
      </c>
      <c r="J25" s="252">
        <f t="shared" si="14"/>
        <v>1000</v>
      </c>
      <c r="K25" s="253" t="s">
        <v>212</v>
      </c>
      <c r="L25" s="273"/>
      <c r="M25" s="224" t="str">
        <f t="shared" si="15"/>
        <v>-</v>
      </c>
      <c r="N25" s="224" t="str">
        <f t="shared" si="16"/>
        <v>-</v>
      </c>
      <c r="O25" s="224" t="str">
        <f t="shared" si="17"/>
        <v>-</v>
      </c>
      <c r="P25" s="224" t="str">
        <f t="shared" si="18"/>
        <v>-</v>
      </c>
      <c r="Q25" s="224" t="str">
        <f t="shared" si="19"/>
        <v>事項</v>
      </c>
      <c r="S25" s="225" t="s">
        <v>360</v>
      </c>
      <c r="T25" s="225" t="s">
        <v>433</v>
      </c>
      <c r="U25" s="226" t="str">
        <f t="shared" si="20"/>
        <v>△△局</v>
      </c>
      <c r="W25" s="225">
        <f t="shared" si="21"/>
        <v>1</v>
      </c>
      <c r="X25" s="225">
        <f t="shared" si="22"/>
        <v>1</v>
      </c>
      <c r="Y25" s="225">
        <f t="shared" si="23"/>
        <v>2</v>
      </c>
      <c r="Z25" s="225">
        <f t="shared" si="24"/>
        <v>2</v>
      </c>
      <c r="AA25" s="227" t="str">
        <f t="shared" si="25"/>
        <v xml:space="preserve">③
</v>
      </c>
      <c r="AC25" s="254">
        <f t="shared" si="26"/>
        <v>0</v>
      </c>
      <c r="AD25" s="254">
        <f t="shared" si="26"/>
        <v>0</v>
      </c>
      <c r="AE25" s="254">
        <f t="shared" si="26"/>
        <v>17</v>
      </c>
    </row>
    <row r="26" spans="1:31" ht="27">
      <c r="A26" s="271">
        <f t="shared" si="27"/>
        <v>125</v>
      </c>
      <c r="B26" s="256"/>
      <c r="C26" s="256"/>
      <c r="D26" s="256"/>
      <c r="E26" s="248"/>
      <c r="F26" s="257" t="s">
        <v>361</v>
      </c>
      <c r="G26" s="258" t="s">
        <v>347</v>
      </c>
      <c r="H26" s="251">
        <v>2000</v>
      </c>
      <c r="I26" s="251">
        <v>3000</v>
      </c>
      <c r="J26" s="252">
        <f t="shared" si="14"/>
        <v>1000</v>
      </c>
      <c r="K26" s="253" t="s">
        <v>212</v>
      </c>
      <c r="L26" s="273"/>
      <c r="M26" s="224" t="str">
        <f t="shared" si="15"/>
        <v>-</v>
      </c>
      <c r="N26" s="224" t="str">
        <f t="shared" si="16"/>
        <v>-</v>
      </c>
      <c r="O26" s="224" t="str">
        <f t="shared" si="17"/>
        <v>-</v>
      </c>
      <c r="P26" s="224" t="str">
        <f t="shared" si="18"/>
        <v>-</v>
      </c>
      <c r="Q26" s="224" t="str">
        <f t="shared" si="19"/>
        <v>事項</v>
      </c>
      <c r="S26" s="225" t="s">
        <v>360</v>
      </c>
      <c r="T26" s="225" t="s">
        <v>433</v>
      </c>
      <c r="U26" s="226" t="str">
        <f t="shared" si="20"/>
        <v>△△局</v>
      </c>
      <c r="W26" s="225">
        <f t="shared" si="21"/>
        <v>1</v>
      </c>
      <c r="X26" s="225">
        <f t="shared" si="22"/>
        <v>1</v>
      </c>
      <c r="Y26" s="225">
        <f t="shared" si="23"/>
        <v>1</v>
      </c>
      <c r="Z26" s="225">
        <f t="shared" si="24"/>
        <v>1</v>
      </c>
      <c r="AA26" s="227" t="str">
        <f t="shared" si="25"/>
        <v xml:space="preserve">②
</v>
      </c>
      <c r="AC26" s="254">
        <f t="shared" si="26"/>
        <v>0</v>
      </c>
      <c r="AD26" s="254">
        <f t="shared" si="26"/>
        <v>0</v>
      </c>
      <c r="AE26" s="254">
        <f t="shared" si="26"/>
        <v>4</v>
      </c>
    </row>
    <row r="27" spans="1:31" ht="27">
      <c r="A27" s="271">
        <f t="shared" si="27"/>
        <v>126</v>
      </c>
      <c r="B27" s="256"/>
      <c r="C27" s="256"/>
      <c r="D27" s="256"/>
      <c r="E27" s="248"/>
      <c r="F27" s="257" t="s">
        <v>362</v>
      </c>
      <c r="G27" s="258" t="s">
        <v>347</v>
      </c>
      <c r="H27" s="251">
        <v>8000</v>
      </c>
      <c r="I27" s="251">
        <v>7000</v>
      </c>
      <c r="J27" s="252">
        <f>+I27-H27</f>
        <v>-1000</v>
      </c>
      <c r="K27" s="253" t="s">
        <v>212</v>
      </c>
      <c r="L27" s="273"/>
      <c r="M27" s="224" t="str">
        <f t="shared" si="15"/>
        <v>-</v>
      </c>
      <c r="N27" s="224" t="str">
        <f t="shared" si="16"/>
        <v>-</v>
      </c>
      <c r="O27" s="224" t="str">
        <f t="shared" si="17"/>
        <v>-</v>
      </c>
      <c r="P27" s="224" t="str">
        <f t="shared" si="18"/>
        <v>-</v>
      </c>
      <c r="Q27" s="224" t="str">
        <f t="shared" si="19"/>
        <v>事項</v>
      </c>
      <c r="S27" s="225" t="s">
        <v>360</v>
      </c>
      <c r="T27" s="225" t="s">
        <v>433</v>
      </c>
      <c r="U27" s="226" t="str">
        <f t="shared" si="20"/>
        <v>△△局</v>
      </c>
      <c r="W27" s="225">
        <f t="shared" si="21"/>
        <v>1</v>
      </c>
      <c r="X27" s="225">
        <f t="shared" si="22"/>
        <v>1</v>
      </c>
      <c r="Y27" s="225">
        <f t="shared" si="23"/>
        <v>1</v>
      </c>
      <c r="Z27" s="225">
        <f t="shared" si="24"/>
        <v>1</v>
      </c>
      <c r="AA27" s="227" t="str">
        <f t="shared" si="25"/>
        <v xml:space="preserve">②
</v>
      </c>
      <c r="AC27" s="254">
        <f t="shared" si="26"/>
        <v>0</v>
      </c>
      <c r="AD27" s="254">
        <f t="shared" si="26"/>
        <v>0</v>
      </c>
      <c r="AE27" s="254">
        <f t="shared" si="26"/>
        <v>4</v>
      </c>
    </row>
    <row r="28" spans="1:31" ht="27.75" thickBot="1">
      <c r="A28" s="645" t="s">
        <v>363</v>
      </c>
      <c r="B28" s="646"/>
      <c r="C28" s="646"/>
      <c r="D28" s="646"/>
      <c r="E28" s="646"/>
      <c r="F28" s="646"/>
      <c r="G28" s="647"/>
      <c r="H28" s="274">
        <v>1300000</v>
      </c>
      <c r="I28" s="274">
        <v>1500000</v>
      </c>
      <c r="J28" s="275">
        <f>+I28-H28</f>
        <v>200000</v>
      </c>
      <c r="K28" s="276"/>
      <c r="L28" s="277"/>
      <c r="U28" s="226" t="str">
        <f t="shared" si="20"/>
        <v/>
      </c>
      <c r="W28" s="225">
        <f t="shared" si="21"/>
        <v>1</v>
      </c>
      <c r="X28" s="225">
        <f t="shared" si="22"/>
        <v>1</v>
      </c>
      <c r="Y28" s="225">
        <f t="shared" si="23"/>
        <v>1</v>
      </c>
      <c r="Z28" s="225">
        <f t="shared" si="24"/>
        <v>1</v>
      </c>
      <c r="AA28" s="227" t="str">
        <f t="shared" si="25"/>
        <v xml:space="preserve">②
</v>
      </c>
      <c r="AC28" s="254">
        <f t="shared" si="26"/>
        <v>0</v>
      </c>
      <c r="AD28" s="254">
        <f t="shared" si="26"/>
        <v>0</v>
      </c>
      <c r="AE28" s="254">
        <f t="shared" si="26"/>
        <v>0</v>
      </c>
    </row>
    <row r="29" spans="1:31" ht="21.75" customHeight="1">
      <c r="F29" s="261"/>
    </row>
    <row r="30" spans="1:31" ht="22.5" customHeight="1">
      <c r="A30" s="233" t="s">
        <v>364</v>
      </c>
      <c r="C30" s="233" t="s">
        <v>491</v>
      </c>
      <c r="G30" s="236"/>
    </row>
    <row r="31" spans="1:31" ht="22.5" customHeight="1">
      <c r="C31" s="233" t="s">
        <v>401</v>
      </c>
      <c r="G31" s="236"/>
    </row>
    <row r="32" spans="1:31" ht="22.5" customHeight="1">
      <c r="C32" s="233" t="s">
        <v>400</v>
      </c>
      <c r="G32" s="236"/>
    </row>
    <row r="33" spans="1:27" ht="22.5" customHeight="1">
      <c r="C33" s="233" t="s">
        <v>387</v>
      </c>
      <c r="G33" s="236"/>
    </row>
    <row r="34" spans="1:27" ht="22.5" customHeight="1">
      <c r="C34" s="233" t="s">
        <v>385</v>
      </c>
      <c r="G34" s="236"/>
    </row>
    <row r="35" spans="1:27" ht="22.5" customHeight="1">
      <c r="E35" s="218" t="s">
        <v>367</v>
      </c>
      <c r="G35" s="236"/>
    </row>
    <row r="36" spans="1:27" ht="22.5" customHeight="1">
      <c r="E36" s="233" t="s">
        <v>373</v>
      </c>
    </row>
    <row r="37" spans="1:27" ht="22.5" customHeight="1">
      <c r="E37" s="233" t="s">
        <v>372</v>
      </c>
    </row>
    <row r="38" spans="1:27" s="222" customFormat="1" ht="22.5" customHeight="1">
      <c r="A38" s="233"/>
      <c r="B38" s="218"/>
      <c r="C38" s="218"/>
      <c r="D38" s="218"/>
      <c r="E38" s="233" t="s">
        <v>386</v>
      </c>
      <c r="F38" s="229"/>
      <c r="G38" s="236"/>
      <c r="J38" s="231"/>
      <c r="K38" s="232"/>
      <c r="L38" s="221"/>
      <c r="M38" s="224"/>
      <c r="N38" s="224"/>
      <c r="O38" s="224"/>
      <c r="P38" s="224"/>
      <c r="Q38" s="224"/>
      <c r="U38" s="262"/>
      <c r="AA38" s="263"/>
    </row>
    <row r="39" spans="1:27" s="222" customFormat="1" ht="22.5" customHeight="1">
      <c r="A39" s="233"/>
      <c r="B39" s="218"/>
      <c r="C39" s="218"/>
      <c r="D39" s="218"/>
      <c r="E39" s="233"/>
      <c r="F39" s="229"/>
      <c r="G39" s="236"/>
      <c r="J39" s="231"/>
      <c r="K39" s="232"/>
      <c r="L39" s="221"/>
      <c r="M39" s="224"/>
      <c r="N39" s="224"/>
      <c r="O39" s="224"/>
      <c r="P39" s="224"/>
      <c r="Q39" s="224"/>
      <c r="U39" s="262"/>
      <c r="AA39" s="263"/>
    </row>
    <row r="40" spans="1:27" s="222" customFormat="1" ht="22.5" customHeight="1">
      <c r="A40" s="233"/>
      <c r="B40" s="218"/>
      <c r="C40" s="218"/>
      <c r="D40" s="218"/>
      <c r="E40" s="233"/>
      <c r="F40" s="229"/>
      <c r="G40" s="236"/>
      <c r="J40" s="231"/>
      <c r="K40" s="232"/>
      <c r="L40" s="221"/>
      <c r="M40" s="224"/>
      <c r="N40" s="224"/>
      <c r="O40" s="224"/>
      <c r="P40" s="224"/>
      <c r="Q40" s="224"/>
      <c r="U40" s="262"/>
      <c r="AA40" s="263"/>
    </row>
    <row r="41" spans="1:27" s="222" customFormat="1" ht="22.5" customHeight="1">
      <c r="A41" s="233"/>
      <c r="B41" s="218"/>
      <c r="C41" s="218"/>
      <c r="D41" s="218"/>
      <c r="E41" s="233"/>
      <c r="F41" s="229"/>
      <c r="G41" s="236"/>
      <c r="J41" s="231"/>
      <c r="K41" s="232"/>
      <c r="L41" s="221"/>
      <c r="M41" s="224"/>
      <c r="N41" s="224"/>
      <c r="O41" s="224"/>
      <c r="P41" s="224"/>
      <c r="Q41" s="224"/>
      <c r="U41" s="262"/>
      <c r="AA41" s="263"/>
    </row>
    <row r="42" spans="1:27" s="222" customFormat="1" ht="22.5" customHeight="1">
      <c r="A42" s="233"/>
      <c r="B42" s="218"/>
      <c r="C42" s="218"/>
      <c r="D42" s="218"/>
      <c r="E42" s="233"/>
      <c r="F42" s="229"/>
      <c r="G42" s="236"/>
      <c r="J42" s="231"/>
      <c r="K42" s="232"/>
      <c r="L42" s="221"/>
      <c r="M42" s="224"/>
      <c r="N42" s="224"/>
      <c r="O42" s="224"/>
      <c r="P42" s="224"/>
      <c r="Q42" s="224"/>
      <c r="U42" s="262"/>
      <c r="AA42" s="263"/>
    </row>
    <row r="43" spans="1:27" s="222" customFormat="1" ht="15" customHeight="1">
      <c r="A43" s="233"/>
      <c r="B43" s="218"/>
      <c r="C43" s="218"/>
      <c r="D43" s="218"/>
      <c r="E43" s="233"/>
      <c r="F43" s="229"/>
      <c r="G43" s="236"/>
      <c r="J43" s="231"/>
      <c r="K43" s="232"/>
      <c r="L43" s="221"/>
      <c r="M43" s="224"/>
      <c r="N43" s="224"/>
      <c r="O43" s="224"/>
      <c r="P43" s="224"/>
      <c r="Q43" s="224"/>
      <c r="U43" s="262"/>
      <c r="AA43" s="263"/>
    </row>
    <row r="44" spans="1:27" s="222" customFormat="1" ht="22.5" customHeight="1">
      <c r="A44" s="233"/>
      <c r="B44" s="218"/>
      <c r="C44" s="218"/>
      <c r="D44" s="218"/>
      <c r="E44" s="233" t="s">
        <v>380</v>
      </c>
      <c r="F44" s="229"/>
      <c r="G44" s="236"/>
      <c r="J44" s="231"/>
      <c r="K44" s="232"/>
      <c r="L44" s="221"/>
      <c r="M44" s="224"/>
      <c r="N44" s="224"/>
      <c r="O44" s="224"/>
      <c r="P44" s="224"/>
      <c r="Q44" s="224"/>
      <c r="U44" s="262"/>
      <c r="AA44" s="263"/>
    </row>
    <row r="45" spans="1:27" s="222" customFormat="1" ht="22.5" customHeight="1">
      <c r="A45" s="233"/>
      <c r="B45" s="218"/>
      <c r="C45" s="218"/>
      <c r="D45" s="218"/>
      <c r="E45" s="233" t="s">
        <v>388</v>
      </c>
      <c r="F45" s="229"/>
      <c r="G45" s="236"/>
      <c r="J45" s="231"/>
      <c r="K45" s="232"/>
      <c r="L45" s="221"/>
      <c r="M45" s="224"/>
      <c r="N45" s="224"/>
      <c r="O45" s="224"/>
      <c r="P45" s="224"/>
      <c r="Q45" s="224"/>
      <c r="U45" s="262"/>
      <c r="AA45" s="263"/>
    </row>
    <row r="46" spans="1:27" s="222" customFormat="1" ht="22.5" customHeight="1">
      <c r="A46" s="233"/>
      <c r="B46" s="218"/>
      <c r="C46" s="218"/>
      <c r="D46" s="218"/>
      <c r="E46" s="218"/>
      <c r="F46" s="229"/>
      <c r="G46" s="236"/>
      <c r="J46" s="231"/>
      <c r="K46" s="232"/>
      <c r="L46" s="221"/>
      <c r="M46" s="224"/>
      <c r="N46" s="224"/>
      <c r="O46" s="224"/>
      <c r="P46" s="224"/>
      <c r="Q46" s="224"/>
      <c r="U46" s="262"/>
      <c r="AA46" s="263"/>
    </row>
    <row r="47" spans="1:27" s="222" customFormat="1" ht="22.5" customHeight="1">
      <c r="A47" s="233"/>
      <c r="B47" s="218"/>
      <c r="C47" s="218"/>
      <c r="D47" s="218"/>
      <c r="E47" s="218"/>
      <c r="F47" s="229"/>
      <c r="G47" s="236"/>
      <c r="J47" s="231"/>
      <c r="K47" s="232"/>
      <c r="L47" s="221"/>
      <c r="M47" s="224"/>
      <c r="N47" s="224"/>
      <c r="O47" s="224"/>
      <c r="P47" s="224"/>
      <c r="Q47" s="224"/>
      <c r="U47" s="262"/>
      <c r="AA47" s="263"/>
    </row>
    <row r="48" spans="1:27" s="222" customFormat="1" ht="22.5" customHeight="1">
      <c r="A48" s="233"/>
      <c r="B48" s="218"/>
      <c r="C48" s="218"/>
      <c r="D48" s="218"/>
      <c r="E48" s="218"/>
      <c r="F48" s="229"/>
      <c r="G48" s="236"/>
      <c r="J48" s="231"/>
      <c r="K48" s="232"/>
      <c r="L48" s="221"/>
      <c r="M48" s="224"/>
      <c r="N48" s="224"/>
      <c r="O48" s="224"/>
      <c r="P48" s="224"/>
      <c r="Q48" s="224"/>
      <c r="U48" s="262"/>
      <c r="AA48" s="263"/>
    </row>
    <row r="49" spans="1:27" s="222" customFormat="1" ht="22.5" customHeight="1">
      <c r="A49" s="233"/>
      <c r="B49" s="218"/>
      <c r="C49" s="218"/>
      <c r="D49" s="218"/>
      <c r="E49" s="218"/>
      <c r="F49" s="229"/>
      <c r="G49" s="236"/>
      <c r="J49" s="231"/>
      <c r="K49" s="232"/>
      <c r="L49" s="221"/>
      <c r="M49" s="224"/>
      <c r="N49" s="224"/>
      <c r="O49" s="224"/>
      <c r="P49" s="224"/>
      <c r="Q49" s="224"/>
      <c r="U49" s="262"/>
      <c r="AA49" s="263"/>
    </row>
    <row r="50" spans="1:27" s="222" customFormat="1" ht="11.25" customHeight="1">
      <c r="A50" s="233"/>
      <c r="B50" s="218"/>
      <c r="C50" s="218"/>
      <c r="D50" s="218"/>
      <c r="E50" s="218"/>
      <c r="F50" s="229"/>
      <c r="G50" s="236"/>
      <c r="J50" s="231"/>
      <c r="K50" s="232"/>
      <c r="L50" s="221"/>
      <c r="M50" s="224"/>
      <c r="N50" s="224"/>
      <c r="O50" s="224"/>
      <c r="P50" s="224"/>
      <c r="Q50" s="224"/>
      <c r="U50" s="262"/>
      <c r="AA50" s="263"/>
    </row>
    <row r="51" spans="1:27" s="222" customFormat="1" ht="22.5" customHeight="1">
      <c r="A51" s="233"/>
      <c r="B51" s="218"/>
      <c r="C51" s="233" t="s">
        <v>365</v>
      </c>
      <c r="D51" s="218"/>
      <c r="E51" s="218"/>
      <c r="F51" s="229"/>
      <c r="G51" s="236"/>
      <c r="J51" s="231"/>
      <c r="K51" s="232"/>
      <c r="L51" s="221"/>
      <c r="M51" s="224"/>
      <c r="N51" s="224"/>
      <c r="O51" s="224"/>
      <c r="P51" s="224"/>
      <c r="Q51" s="224"/>
      <c r="U51" s="262"/>
      <c r="AA51" s="263"/>
    </row>
    <row r="52" spans="1:27" s="222" customFormat="1" ht="22.5" customHeight="1">
      <c r="A52" s="233"/>
      <c r="B52" s="218"/>
      <c r="C52" s="233" t="s">
        <v>492</v>
      </c>
      <c r="D52" s="218"/>
      <c r="E52" s="218"/>
      <c r="F52" s="229"/>
      <c r="G52" s="236"/>
      <c r="J52" s="231"/>
      <c r="K52" s="232"/>
      <c r="L52" s="221"/>
      <c r="M52" s="224"/>
      <c r="N52" s="224"/>
      <c r="O52" s="224"/>
      <c r="P52" s="224"/>
      <c r="Q52" s="224"/>
      <c r="U52" s="262"/>
      <c r="AA52" s="263"/>
    </row>
    <row r="53" spans="1:27" s="222" customFormat="1" ht="22.5" customHeight="1">
      <c r="A53" s="233"/>
      <c r="B53" s="218"/>
      <c r="C53" s="218"/>
      <c r="D53" s="218"/>
      <c r="E53" s="218"/>
      <c r="F53" s="229"/>
      <c r="G53" s="236"/>
      <c r="J53" s="231"/>
      <c r="K53" s="232"/>
      <c r="L53" s="221"/>
      <c r="M53" s="224"/>
      <c r="N53" s="224"/>
      <c r="O53" s="224"/>
      <c r="P53" s="224"/>
      <c r="Q53" s="224"/>
      <c r="U53" s="262"/>
      <c r="AA53" s="263"/>
    </row>
    <row r="54" spans="1:27" s="222" customFormat="1" ht="22.5" customHeight="1">
      <c r="A54" s="233"/>
      <c r="B54" s="218"/>
      <c r="C54" s="218"/>
      <c r="D54" s="218"/>
      <c r="E54" s="218"/>
      <c r="F54" s="229"/>
      <c r="G54" s="236"/>
      <c r="J54" s="231"/>
      <c r="K54" s="232"/>
      <c r="L54" s="221"/>
      <c r="M54" s="224"/>
      <c r="N54" s="224"/>
      <c r="O54" s="224"/>
      <c r="P54" s="224"/>
      <c r="Q54" s="224"/>
      <c r="U54" s="262"/>
      <c r="AA54" s="263"/>
    </row>
    <row r="55" spans="1:27" s="222" customFormat="1">
      <c r="A55" s="233"/>
      <c r="B55" s="218"/>
      <c r="C55" s="218"/>
      <c r="D55" s="218"/>
      <c r="E55" s="218"/>
      <c r="F55" s="229"/>
      <c r="G55" s="236"/>
      <c r="J55" s="231"/>
      <c r="K55" s="232"/>
      <c r="L55" s="221"/>
      <c r="M55" s="224"/>
      <c r="N55" s="224"/>
      <c r="O55" s="224"/>
      <c r="P55" s="224"/>
      <c r="Q55" s="224"/>
      <c r="U55" s="262"/>
      <c r="W55" s="264" t="s">
        <v>392</v>
      </c>
      <c r="X55" s="264" t="s">
        <v>368</v>
      </c>
      <c r="AA55" s="263"/>
    </row>
    <row r="56" spans="1:27" s="222" customFormat="1" ht="29.25" customHeight="1">
      <c r="A56" s="233"/>
      <c r="B56" s="218"/>
      <c r="C56" s="218"/>
      <c r="D56" s="218"/>
      <c r="E56" s="218"/>
      <c r="F56" s="229"/>
      <c r="G56" s="236"/>
      <c r="J56" s="231"/>
      <c r="K56" s="232"/>
      <c r="L56" s="221"/>
      <c r="M56" s="224"/>
      <c r="N56" s="224"/>
      <c r="O56" s="224"/>
      <c r="P56" s="224"/>
      <c r="Q56" s="224"/>
      <c r="U56" s="262"/>
      <c r="W56" s="245" t="s">
        <v>13</v>
      </c>
      <c r="X56" s="265" t="s">
        <v>371</v>
      </c>
      <c r="AA56" s="263"/>
    </row>
    <row r="57" spans="1:27" s="222" customFormat="1" ht="29.25" customHeight="1">
      <c r="A57" s="233"/>
      <c r="B57" s="218"/>
      <c r="C57" s="218"/>
      <c r="D57" s="218"/>
      <c r="E57" s="218"/>
      <c r="F57" s="229"/>
      <c r="G57" s="236"/>
      <c r="J57" s="231"/>
      <c r="K57" s="232"/>
      <c r="L57" s="221"/>
      <c r="M57" s="224"/>
      <c r="N57" s="224"/>
      <c r="O57" s="224"/>
      <c r="P57" s="224"/>
      <c r="Q57" s="224"/>
      <c r="U57" s="262"/>
      <c r="W57" s="267" t="s">
        <v>366</v>
      </c>
      <c r="X57" s="268" t="s">
        <v>369</v>
      </c>
      <c r="AA57" s="263"/>
    </row>
    <row r="58" spans="1:27" s="222" customFormat="1" ht="29.25" customHeight="1">
      <c r="A58" s="233"/>
      <c r="B58" s="218"/>
      <c r="C58" s="218"/>
      <c r="D58" s="218"/>
      <c r="E58" s="218"/>
      <c r="F58" s="229"/>
      <c r="G58" s="236"/>
      <c r="J58" s="231"/>
      <c r="K58" s="232"/>
      <c r="L58" s="221"/>
      <c r="M58" s="224"/>
      <c r="N58" s="224"/>
      <c r="O58" s="224"/>
      <c r="P58" s="224"/>
      <c r="Q58" s="224"/>
      <c r="U58" s="262"/>
      <c r="W58" s="247" t="s">
        <v>389</v>
      </c>
      <c r="X58" s="266" t="s">
        <v>370</v>
      </c>
      <c r="AA58" s="263"/>
    </row>
    <row r="59" spans="1:27" s="222" customFormat="1" ht="22.5" customHeight="1">
      <c r="A59" s="233"/>
      <c r="B59" s="218"/>
      <c r="C59" s="218"/>
      <c r="D59" s="218"/>
      <c r="E59" s="218"/>
      <c r="F59" s="229"/>
      <c r="G59" s="221"/>
      <c r="J59" s="231"/>
      <c r="K59" s="232"/>
      <c r="L59" s="221"/>
      <c r="M59" s="224"/>
      <c r="N59" s="224"/>
      <c r="O59" s="224"/>
      <c r="P59" s="224"/>
      <c r="Q59" s="224"/>
      <c r="U59" s="262"/>
      <c r="AA59" s="263"/>
    </row>
    <row r="60" spans="1:27" s="222" customFormat="1">
      <c r="A60" s="233"/>
      <c r="B60" s="218"/>
      <c r="C60" s="218"/>
      <c r="D60" s="218"/>
      <c r="E60" s="218"/>
      <c r="F60" s="229"/>
      <c r="G60" s="236"/>
      <c r="J60" s="231"/>
      <c r="K60" s="232"/>
      <c r="L60" s="221"/>
      <c r="M60" s="224"/>
      <c r="N60" s="224"/>
      <c r="O60" s="224"/>
      <c r="P60" s="224"/>
      <c r="Q60" s="224"/>
      <c r="U60" s="262"/>
      <c r="W60" s="264" t="s">
        <v>392</v>
      </c>
      <c r="X60" s="264" t="s">
        <v>381</v>
      </c>
      <c r="AA60" s="263"/>
    </row>
    <row r="61" spans="1:27" s="222" customFormat="1" ht="29.25" customHeight="1">
      <c r="A61" s="233"/>
      <c r="B61" s="218"/>
      <c r="C61" s="218"/>
      <c r="D61" s="218"/>
      <c r="E61" s="218"/>
      <c r="F61" s="229"/>
      <c r="G61" s="236"/>
      <c r="J61" s="231"/>
      <c r="K61" s="232"/>
      <c r="L61" s="221"/>
      <c r="M61" s="224"/>
      <c r="N61" s="224"/>
      <c r="O61" s="224"/>
      <c r="P61" s="224"/>
      <c r="Q61" s="224"/>
      <c r="U61" s="262"/>
      <c r="W61" s="245" t="s">
        <v>13</v>
      </c>
      <c r="X61" s="265" t="s">
        <v>393</v>
      </c>
      <c r="AA61" s="263"/>
    </row>
    <row r="62" spans="1:27" s="222" customFormat="1" ht="19.5" customHeight="1">
      <c r="A62" s="233"/>
      <c r="B62" s="218"/>
      <c r="C62" s="218"/>
      <c r="D62" s="218"/>
      <c r="E62" s="218"/>
      <c r="F62" s="229"/>
      <c r="G62" s="236"/>
      <c r="J62" s="231"/>
      <c r="K62" s="232"/>
      <c r="L62" s="221"/>
      <c r="M62" s="224"/>
      <c r="N62" s="224"/>
      <c r="O62" s="224"/>
      <c r="P62" s="224"/>
      <c r="Q62" s="224"/>
      <c r="U62" s="262"/>
      <c r="W62" s="278" t="s">
        <v>493</v>
      </c>
      <c r="X62" s="268" t="s">
        <v>382</v>
      </c>
      <c r="AA62" s="263"/>
    </row>
    <row r="63" spans="1:27" s="222" customFormat="1" ht="19.5" customHeight="1">
      <c r="A63" s="233"/>
      <c r="B63" s="218"/>
      <c r="C63" s="218"/>
      <c r="D63" s="218"/>
      <c r="E63" s="218"/>
      <c r="F63" s="229"/>
      <c r="G63" s="236"/>
      <c r="J63" s="231"/>
      <c r="K63" s="232"/>
      <c r="L63" s="221"/>
      <c r="M63" s="224"/>
      <c r="N63" s="224"/>
      <c r="O63" s="224"/>
      <c r="P63" s="224"/>
      <c r="Q63" s="224"/>
      <c r="U63" s="262"/>
      <c r="W63" s="279" t="s">
        <v>390</v>
      </c>
      <c r="X63" s="280" t="s">
        <v>383</v>
      </c>
      <c r="AA63" s="263"/>
    </row>
    <row r="64" spans="1:27" s="222" customFormat="1" ht="19.5" customHeight="1">
      <c r="A64" s="233"/>
      <c r="B64" s="218"/>
      <c r="C64" s="218"/>
      <c r="D64" s="218"/>
      <c r="E64" s="218"/>
      <c r="F64" s="229"/>
      <c r="G64" s="236"/>
      <c r="J64" s="231"/>
      <c r="K64" s="232"/>
      <c r="L64" s="221"/>
      <c r="M64" s="224"/>
      <c r="N64" s="224"/>
      <c r="O64" s="224"/>
      <c r="P64" s="224"/>
      <c r="Q64" s="224"/>
      <c r="U64" s="262"/>
      <c r="W64" s="281" t="s">
        <v>391</v>
      </c>
      <c r="X64" s="282" t="s">
        <v>384</v>
      </c>
      <c r="AA64" s="263"/>
    </row>
    <row r="65" spans="1:27" s="222" customFormat="1" ht="18.75" customHeight="1">
      <c r="A65" s="233"/>
      <c r="B65" s="218"/>
      <c r="C65" s="218"/>
      <c r="D65" s="218"/>
      <c r="E65" s="218"/>
      <c r="F65" s="229"/>
      <c r="G65" s="236"/>
      <c r="J65" s="231"/>
      <c r="K65" s="232"/>
      <c r="L65" s="221"/>
      <c r="M65" s="224"/>
      <c r="N65" s="224"/>
      <c r="O65" s="224"/>
      <c r="P65" s="224"/>
      <c r="Q65" s="224"/>
      <c r="U65" s="262"/>
      <c r="AA65" s="263"/>
    </row>
    <row r="66" spans="1:27" s="222" customFormat="1" ht="18.75" customHeight="1">
      <c r="A66" s="233"/>
      <c r="B66" s="218"/>
      <c r="C66" s="218"/>
      <c r="D66" s="218"/>
      <c r="E66" s="218"/>
      <c r="F66" s="229"/>
      <c r="G66" s="236"/>
      <c r="J66" s="231"/>
      <c r="K66" s="232"/>
      <c r="L66" s="221"/>
      <c r="M66" s="224"/>
      <c r="N66" s="224"/>
      <c r="O66" s="224"/>
      <c r="P66" s="224"/>
      <c r="Q66" s="224"/>
      <c r="U66" s="262"/>
      <c r="AA66" s="263"/>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01" t="s">
        <v>109</v>
      </c>
      <c r="C3" s="202" t="s">
        <v>110</v>
      </c>
      <c r="D3" s="203" t="s">
        <v>334</v>
      </c>
      <c r="E3" s="204"/>
      <c r="F3" s="204"/>
      <c r="G3" s="204"/>
      <c r="H3" s="204"/>
      <c r="I3" s="204"/>
      <c r="J3" s="204"/>
      <c r="K3" s="205"/>
      <c r="L3" s="205"/>
      <c r="M3" s="205"/>
      <c r="N3" s="205"/>
      <c r="O3" s="205"/>
      <c r="P3" s="205"/>
      <c r="Q3" s="206"/>
    </row>
    <row r="4" spans="2:17" ht="3.75" customHeight="1">
      <c r="B4" s="207"/>
      <c r="C4" s="71"/>
      <c r="D4" s="72"/>
      <c r="E4" s="72"/>
      <c r="F4" s="72"/>
      <c r="G4" s="72"/>
      <c r="H4" s="72"/>
      <c r="I4" s="72"/>
      <c r="J4" s="72"/>
      <c r="Q4" s="208"/>
    </row>
    <row r="5" spans="2:17">
      <c r="B5" s="207"/>
      <c r="C5" s="71"/>
      <c r="D5" s="72" t="s">
        <v>111</v>
      </c>
      <c r="E5" s="72"/>
      <c r="F5" s="72"/>
      <c r="G5" s="72"/>
      <c r="H5" s="71" t="s">
        <v>335</v>
      </c>
      <c r="I5" s="72" t="s">
        <v>112</v>
      </c>
      <c r="J5" s="72"/>
      <c r="Q5" s="208"/>
    </row>
    <row r="6" spans="2:17" ht="4.5" customHeight="1">
      <c r="B6" s="207"/>
      <c r="C6" s="71"/>
      <c r="D6" s="72"/>
      <c r="E6" s="72"/>
      <c r="F6" s="72"/>
      <c r="G6" s="72"/>
      <c r="H6" s="72"/>
      <c r="I6" s="72"/>
      <c r="J6" s="72"/>
      <c r="Q6" s="208"/>
    </row>
    <row r="7" spans="2:17">
      <c r="B7" s="209" t="s">
        <v>113</v>
      </c>
      <c r="C7" s="71" t="s">
        <v>114</v>
      </c>
      <c r="D7" t="s">
        <v>331</v>
      </c>
      <c r="E7"/>
      <c r="F7" s="72"/>
      <c r="G7" s="72"/>
      <c r="H7" s="72"/>
      <c r="I7" s="72"/>
      <c r="J7" s="72"/>
      <c r="Q7" s="208"/>
    </row>
    <row r="8" spans="2:17" ht="3.75" customHeight="1">
      <c r="B8" s="207"/>
      <c r="C8" s="72"/>
      <c r="D8" s="72"/>
      <c r="E8" s="72"/>
      <c r="F8" s="72"/>
      <c r="G8" s="72"/>
      <c r="H8" s="72"/>
      <c r="I8" s="72"/>
      <c r="J8" s="72"/>
      <c r="Q8" s="208"/>
    </row>
    <row r="9" spans="2:17">
      <c r="B9" s="207"/>
      <c r="C9" s="72"/>
      <c r="D9" s="72" t="s">
        <v>115</v>
      </c>
      <c r="E9" s="72"/>
      <c r="F9" s="72"/>
      <c r="G9" s="72"/>
      <c r="H9" s="72"/>
      <c r="I9" s="72"/>
      <c r="J9" s="72"/>
      <c r="Q9" s="208"/>
    </row>
    <row r="10" spans="2:17" ht="12.75" customHeight="1">
      <c r="B10" s="207"/>
      <c r="C10" s="72"/>
      <c r="D10" s="72" t="s">
        <v>116</v>
      </c>
      <c r="E10" s="72"/>
      <c r="F10" s="72"/>
      <c r="G10" s="72"/>
      <c r="H10" s="72"/>
      <c r="I10" s="72"/>
      <c r="J10" s="72"/>
      <c r="Q10" s="208"/>
    </row>
    <row r="11" spans="2:17" ht="12.75" customHeight="1">
      <c r="B11" s="207"/>
      <c r="C11" s="72"/>
      <c r="D11" s="72" t="s">
        <v>117</v>
      </c>
      <c r="E11" s="72"/>
      <c r="F11" s="72"/>
      <c r="G11" s="72"/>
      <c r="H11" s="71" t="s">
        <v>332</v>
      </c>
      <c r="I11" s="72" t="s">
        <v>118</v>
      </c>
      <c r="J11" s="72"/>
      <c r="Q11" s="208"/>
    </row>
    <row r="12" spans="2:17" ht="12.75" customHeight="1">
      <c r="B12" s="207"/>
      <c r="C12" s="72"/>
      <c r="D12" s="72" t="s">
        <v>119</v>
      </c>
      <c r="E12" s="72"/>
      <c r="F12" s="72"/>
      <c r="G12" s="72"/>
      <c r="H12" s="71"/>
      <c r="I12" s="72"/>
      <c r="J12" s="72"/>
      <c r="Q12" s="208"/>
    </row>
    <row r="13" spans="2:17" ht="12.75" customHeight="1">
      <c r="B13" s="207"/>
      <c r="C13" s="72"/>
      <c r="D13" s="72" t="s">
        <v>120</v>
      </c>
      <c r="E13" s="72"/>
      <c r="F13" s="72"/>
      <c r="G13" s="72"/>
      <c r="H13" s="71"/>
      <c r="I13" s="72"/>
      <c r="J13" s="72"/>
      <c r="Q13" s="208"/>
    </row>
    <row r="14" spans="2:17" ht="12.75" customHeight="1">
      <c r="B14" s="207"/>
      <c r="C14" s="72"/>
      <c r="D14" s="210" t="s">
        <v>333</v>
      </c>
      <c r="E14" s="72"/>
      <c r="F14" s="72"/>
      <c r="G14" s="72"/>
      <c r="H14" s="71"/>
      <c r="I14" s="72"/>
      <c r="J14" s="72"/>
      <c r="Q14" s="208"/>
    </row>
    <row r="15" spans="2:17" ht="4.5" customHeight="1">
      <c r="B15" s="207"/>
      <c r="C15" s="72"/>
      <c r="D15" s="72"/>
      <c r="E15" s="72"/>
      <c r="F15" s="72"/>
      <c r="G15" s="72"/>
      <c r="H15" s="71"/>
      <c r="I15" s="72"/>
      <c r="J15" s="211"/>
      <c r="Q15" s="208"/>
    </row>
    <row r="16" spans="2:17">
      <c r="B16" s="207"/>
      <c r="C16" s="72"/>
      <c r="D16" s="72" t="s">
        <v>121</v>
      </c>
      <c r="E16" s="72"/>
      <c r="F16" s="72"/>
      <c r="G16" s="72"/>
      <c r="H16" s="71"/>
      <c r="I16" s="72"/>
      <c r="J16" s="72"/>
      <c r="Q16" s="208"/>
    </row>
    <row r="17" spans="2:17">
      <c r="B17" s="207"/>
      <c r="C17" s="72"/>
      <c r="D17" s="72" t="s">
        <v>122</v>
      </c>
      <c r="E17" s="72"/>
      <c r="F17" s="72"/>
      <c r="G17" s="72"/>
      <c r="H17" s="648" t="s">
        <v>332</v>
      </c>
      <c r="I17" s="649" t="s">
        <v>123</v>
      </c>
      <c r="J17" s="649"/>
      <c r="K17" s="649"/>
      <c r="Q17" s="208"/>
    </row>
    <row r="18" spans="2:17">
      <c r="B18" s="207"/>
      <c r="C18" s="72"/>
      <c r="D18" s="72" t="s">
        <v>124</v>
      </c>
      <c r="E18" s="72"/>
      <c r="F18" s="72"/>
      <c r="G18" s="72"/>
      <c r="H18" s="648"/>
      <c r="I18" s="649"/>
      <c r="J18" s="649"/>
      <c r="K18" s="649"/>
      <c r="Q18" s="208"/>
    </row>
    <row r="19" spans="2:17" ht="15">
      <c r="B19" s="212"/>
      <c r="C19" s="213"/>
      <c r="D19" s="214" t="s">
        <v>333</v>
      </c>
      <c r="E19" s="213"/>
      <c r="F19" s="213"/>
      <c r="G19" s="213"/>
      <c r="H19" s="215"/>
      <c r="I19" s="213"/>
      <c r="J19" s="213"/>
      <c r="K19" s="188"/>
      <c r="L19" s="188"/>
      <c r="M19" s="188"/>
      <c r="N19" s="188"/>
      <c r="O19" s="188"/>
      <c r="P19" s="188"/>
      <c r="Q19" s="216"/>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2023-11-16T07:00:12Z</cp:lastPrinted>
  <dcterms:created xsi:type="dcterms:W3CDTF">1997-01-08T22:48:59Z</dcterms:created>
  <dcterms:modified xsi:type="dcterms:W3CDTF">2023-12-11T08:13:57Z</dcterms:modified>
</cp:coreProperties>
</file>