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6CA1F306-FD9C-4182-92C1-6B34C8EB9C09}" xr6:coauthVersionLast="47" xr6:coauthVersionMax="47" xr10:uidLastSave="{00000000-0000-0000-0000-000000000000}"/>
  <bookViews>
    <workbookView xWindow="-120" yWindow="-120" windowWidth="19440" windowHeight="10440" tabRatio="812" xr2:uid="{00000000-000D-0000-FFFF-FFFF00000000}"/>
  </bookViews>
  <sheets>
    <sheet name="様式4付属資料①" sheetId="1" r:id="rId1"/>
    <sheet name="様式９" sheetId="3" state="hidden" r:id="rId2"/>
    <sheet name="カメラ" sheetId="5" state="hidden" r:id="rId3"/>
  </sheets>
  <definedNames>
    <definedName name="_xlnm.Print_Area" localSheetId="0">様式4付属資料①!$A$1:$BB$36</definedName>
    <definedName name="_xlnm.Print_Area" localSheetId="1">様式９!$A$1:$I$166</definedName>
    <definedName name="Z_5338FD55_483B_47D9_8C69_4F99172A9E71_.wvu.PrintArea" localSheetId="0" hidden="1">様式4付属資料①!$A$1:$BB$36</definedName>
    <definedName name="Z_5338FD55_483B_47D9_8C69_4F99172A9E71_.wvu.PrintArea" localSheetId="1" hidden="1">様式９!$A$1:$I$166</definedName>
    <definedName name="Z_534B6DEF_019D_466C_9A8D_BB50D22C3C35_.wvu.PrintArea" localSheetId="0" hidden="1">様式4付属資料①!$A$1:$BB$36</definedName>
    <definedName name="Z_534B6DEF_019D_466C_9A8D_BB50D22C3C35_.wvu.PrintArea" localSheetId="1" hidden="1">様式９!$A$1:$I$166</definedName>
    <definedName name="Z_BD1FEF24_848C_4EEC_AD76_60F4EB32D6DF_.wvu.PrintArea" localSheetId="0" hidden="1">様式4付属資料①!$A$1:$BB$36</definedName>
    <definedName name="Z_BD1FEF24_848C_4EEC_AD76_60F4EB32D6DF_.wvu.PrintArea" localSheetId="1" hidden="1">様式９!$A$1:$I$166</definedName>
  </definedNames>
  <calcPr calcId="191029" calcMode="manual"/>
  <customWorkbookViews>
    <customWorkbookView name="小佐井　美樹 - 個人用ビュー" guid="{5338FD55-483B-47D9-8C69-4F99172A9E71}" mergeInterval="0" personalView="1" maximized="1" xWindow="-8" yWindow="-8" windowWidth="1382" windowHeight="754" tabRatio="812" activeSheetId="4" showComments="commIndAndComment"/>
    <customWorkbookView name="中山　浩汰 - 個人用ビュー" guid="{534B6DEF-019D-466C-9A8D-BB50D22C3C35}" mergeInterval="0" personalView="1" maximized="1" xWindow="-8" yWindow="-8" windowWidth="1382" windowHeight="744" tabRatio="812" activeSheetId="4" showComments="commIndAndComment"/>
    <customWorkbookView name="春木　友加里 - 個人用ビュー" guid="{BD1FEF24-848C-4EEC-AD76-60F4EB32D6DF}" mergeInterval="0" personalView="1" maximized="1" xWindow="-8" yWindow="-8" windowWidth="1382" windowHeight="744" tabRatio="812"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0" i="1" l="1"/>
  <c r="AN36" i="1"/>
  <c r="E9" i="3"/>
  <c r="H10" i="3"/>
  <c r="I10" i="3"/>
  <c r="E12" i="3"/>
  <c r="H12" i="3"/>
  <c r="I12" i="3"/>
  <c r="E14" i="3"/>
  <c r="H14" i="3"/>
  <c r="K19" i="3"/>
  <c r="F41" i="3"/>
  <c r="E42" i="3"/>
  <c r="H42" i="3"/>
  <c r="I42" i="3"/>
  <c r="E44" i="3"/>
  <c r="H44" i="3"/>
  <c r="F71" i="3"/>
  <c r="E75" i="3"/>
  <c r="H75" i="3"/>
  <c r="F83" i="3"/>
  <c r="E84" i="3"/>
  <c r="H84" i="3"/>
  <c r="F91" i="3"/>
  <c r="E92" i="3"/>
  <c r="H92" i="3"/>
  <c r="I92" i="3"/>
  <c r="E94" i="3"/>
  <c r="H94" i="3"/>
  <c r="F126" i="3"/>
  <c r="E128" i="3"/>
  <c r="H128" i="3"/>
  <c r="F135" i="3"/>
  <c r="E137" i="3"/>
  <c r="H137" i="3"/>
  <c r="F144" i="3"/>
  <c r="E146" i="3"/>
  <c r="H146" i="3"/>
  <c r="I146" i="3"/>
  <c r="E148" i="3"/>
  <c r="H148" i="3"/>
  <c r="E154" i="3"/>
  <c r="H154" i="3"/>
  <c r="I154" i="3"/>
  <c r="E156" i="3"/>
  <c r="H156" i="3"/>
  <c r="E162" i="3"/>
  <c r="H162" i="3"/>
  <c r="AE36" i="1"/>
</calcChain>
</file>

<file path=xl/sharedStrings.xml><?xml version="1.0" encoding="utf-8"?>
<sst xmlns="http://schemas.openxmlformats.org/spreadsheetml/2006/main" count="283" uniqueCount="240">
  <si>
    <t>事業の通し番号</t>
    <rPh sb="0" eb="2">
      <t>ジギョウ</t>
    </rPh>
    <rPh sb="3" eb="4">
      <t>トオ</t>
    </rPh>
    <rPh sb="5" eb="7">
      <t>バンゴウ</t>
    </rPh>
    <phoneticPr fontId="5"/>
  </si>
  <si>
    <t>事業名</t>
    <rPh sb="0" eb="2">
      <t>ジギョウ</t>
    </rPh>
    <rPh sb="2" eb="3">
      <t>メイ</t>
    </rPh>
    <phoneticPr fontId="5"/>
  </si>
  <si>
    <t>（単位：千円）</t>
    <rPh sb="1" eb="3">
      <t>タンイ</t>
    </rPh>
    <rPh sb="4" eb="6">
      <t>センエン</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</si>
  <si>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</si>
  <si>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</si>
  <si>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</si>
  <si>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</si>
  <si>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</si>
  <si>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</si>
  <si>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</si>
  <si>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</si>
  <si>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</si>
  <si>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</si>
  <si>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</si>
  <si>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</si>
  <si>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</si>
  <si>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</si>
  <si>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</si>
  <si>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</si>
  <si>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事業内容</t>
    <rPh sb="0" eb="2">
      <t>ジギョウ</t>
    </rPh>
    <rPh sb="2" eb="4">
      <t>ナイヨウ</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</si>
  <si>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</si>
  <si>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</si>
  <si>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</si>
  <si>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</si>
  <si>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事業概要説明資料</t>
    <rPh sb="0" eb="2">
      <t>ジギョウ</t>
    </rPh>
    <rPh sb="2" eb="4">
      <t>ガイヨウ</t>
    </rPh>
    <rPh sb="4" eb="6">
      <t>セツメイ</t>
    </rPh>
    <rPh sb="6" eb="8">
      <t>シリョウ</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</si>
  <si>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</si>
  <si>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</si>
  <si>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</si>
  <si>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</si>
  <si>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</si>
  <si>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（様式4付属資料①）</t>
    <rPh sb="1" eb="3">
      <t>ヨウシキ</t>
    </rPh>
    <rPh sb="4" eb="6">
      <t>フゾク</t>
    </rPh>
    <rPh sb="6" eb="8">
      <t>シリョウ</t>
    </rPh>
    <phoneticPr fontId="5"/>
  </si>
  <si>
    <t>（様式 9）</t>
    <rPh sb="1" eb="3">
      <t>ヨウシキ</t>
    </rPh>
    <phoneticPr fontId="4"/>
  </si>
  <si>
    <t>事    項</t>
    <phoneticPr fontId="4"/>
  </si>
  <si>
    <t>増△減</t>
    <phoneticPr fontId="4"/>
  </si>
  <si>
    <t xml:space="preserve"> 節</t>
  </si>
  <si>
    <t>金額及び積算基礎</t>
    <phoneticPr fontId="4"/>
  </si>
  <si>
    <t xml:space="preserve"> 細節</t>
  </si>
  <si>
    <t>千円</t>
    <phoneticPr fontId="4"/>
  </si>
  <si>
    <t>10　需　用　費</t>
    <phoneticPr fontId="4"/>
  </si>
  <si>
    <t>（注）1  本表は「3.予算事業別調書」（様式6）の付属資料とする。</t>
    <rPh sb="1" eb="2">
      <t>チュウ</t>
    </rPh>
    <rPh sb="6" eb="7">
      <t>ホン</t>
    </rPh>
    <rPh sb="7" eb="8">
      <t>ヒョウ</t>
    </rPh>
    <rPh sb="12" eb="14">
      <t>ヨサン</t>
    </rPh>
    <rPh sb="14" eb="16">
      <t>ジギョウ</t>
    </rPh>
    <rPh sb="16" eb="17">
      <t>ベツ</t>
    </rPh>
    <rPh sb="17" eb="19">
      <t>チョウショ</t>
    </rPh>
    <rPh sb="21" eb="23">
      <t>ヨウシキ</t>
    </rPh>
    <rPh sb="26" eb="28">
      <t>フゾク</t>
    </rPh>
    <rPh sb="28" eb="30">
      <t>シリョウ</t>
    </rPh>
    <phoneticPr fontId="4"/>
  </si>
  <si>
    <t xml:space="preserve">         また、「令和4年度予算における補助金一覧及び貸付金一覧の提出について（照会）」</t>
    <rPh sb="13" eb="14">
      <t>レイ</t>
    </rPh>
    <rPh sb="14" eb="15">
      <t>ワ</t>
    </rPh>
    <rPh sb="16" eb="18">
      <t>ネンド</t>
    </rPh>
    <rPh sb="17" eb="18">
      <t>ガンネン</t>
    </rPh>
    <rPh sb="18" eb="20">
      <t>ヨサン</t>
    </rPh>
    <rPh sb="24" eb="27">
      <t>ホジョキン</t>
    </rPh>
    <rPh sb="27" eb="29">
      <t>イチラン</t>
    </rPh>
    <rPh sb="29" eb="30">
      <t>オヨ</t>
    </rPh>
    <rPh sb="31" eb="33">
      <t>カシツケ</t>
    </rPh>
    <rPh sb="33" eb="34">
      <t>キン</t>
    </rPh>
    <rPh sb="34" eb="36">
      <t>イチラン</t>
    </rPh>
    <rPh sb="37" eb="39">
      <t>テイシュツ</t>
    </rPh>
    <rPh sb="44" eb="46">
      <t>ショウカイ</t>
    </rPh>
    <phoneticPr fontId="5"/>
  </si>
  <si>
    <t>　　（令和3年9月10日）の様式1・2に記入した補助金等については、その積算根拠を</t>
    <phoneticPr fontId="4"/>
  </si>
  <si>
    <t xml:space="preserve">         説明するものとして本様式のみ提出すること。</t>
    <rPh sb="9" eb="11">
      <t>セツメイ</t>
    </rPh>
    <rPh sb="18" eb="19">
      <t>ホン</t>
    </rPh>
    <rPh sb="19" eb="21">
      <t>ヨウシキ</t>
    </rPh>
    <rPh sb="23" eb="25">
      <t>テイシュツ</t>
    </rPh>
    <phoneticPr fontId="5"/>
  </si>
  <si>
    <t>　　　2　事項の前に、「3.予算事業別調書（様式6）」における、事業の通し番号を付すこと。</t>
    <rPh sb="22" eb="24">
      <t>ヨウシキ</t>
    </rPh>
    <rPh sb="32" eb="34">
      <t>ジギョウ</t>
    </rPh>
    <rPh sb="35" eb="36">
      <t>トオ</t>
    </rPh>
    <rPh sb="37" eb="39">
      <t>バンゴウ</t>
    </rPh>
    <phoneticPr fontId="4"/>
  </si>
  <si>
    <t>　　　3　細節別の2年度決算額について、必要ある場合は、令和3年度当初の金額欄に、</t>
    <rPh sb="10" eb="12">
      <t>ネンド</t>
    </rPh>
    <rPh sb="28" eb="29">
      <t>レイ</t>
    </rPh>
    <rPh sb="29" eb="30">
      <t>ワ</t>
    </rPh>
    <phoneticPr fontId="4"/>
  </si>
  <si>
    <t>　　　　 上段（　）で記入すること。</t>
    <phoneticPr fontId="4"/>
  </si>
  <si>
    <t>保健福祉センター事業用経費</t>
    <phoneticPr fontId="5"/>
  </si>
  <si>
    <t>所属名　浪速区役所</t>
    <rPh sb="0" eb="1">
      <t>ショ</t>
    </rPh>
    <rPh sb="1" eb="2">
      <t>ゾク</t>
    </rPh>
    <rPh sb="2" eb="3">
      <t>メイ</t>
    </rPh>
    <rPh sb="4" eb="6">
      <t>ナニワ</t>
    </rPh>
    <rPh sb="6" eb="7">
      <t>ク</t>
    </rPh>
    <rPh sb="7" eb="9">
      <t>ヤクショ</t>
    </rPh>
    <phoneticPr fontId="4"/>
  </si>
  <si>
    <t>・旅費</t>
  </si>
  <si>
    <t>市内出張旅費</t>
  </si>
  <si>
    <t>・需要費</t>
  </si>
  <si>
    <t>事業用文具等</t>
  </si>
  <si>
    <t>・役務費</t>
  </si>
  <si>
    <t>郵便料等</t>
  </si>
  <si>
    <t>・公課費</t>
    <rPh sb="1" eb="2">
      <t>オオヤケ</t>
    </rPh>
    <phoneticPr fontId="2"/>
  </si>
  <si>
    <t>重量税</t>
  </si>
  <si>
    <t>・使用料</t>
    <phoneticPr fontId="5"/>
  </si>
  <si>
    <t>有料道路通行料</t>
    <phoneticPr fontId="5"/>
  </si>
  <si>
    <t>（４）歳出予算調書</t>
    <rPh sb="3" eb="5">
      <t>サイシュツ</t>
    </rPh>
    <rPh sb="5" eb="7">
      <t>ヨサン</t>
    </rPh>
    <rPh sb="7" eb="9">
      <t>チョウショ</t>
    </rPh>
    <phoneticPr fontId="4"/>
  </si>
  <si>
    <t>科目名　区まちづくり推進費</t>
    <rPh sb="0" eb="3">
      <t>カモクメイ</t>
    </rPh>
    <rPh sb="4" eb="5">
      <t>ク</t>
    </rPh>
    <rPh sb="10" eb="12">
      <t>スイシン</t>
    </rPh>
    <rPh sb="12" eb="13">
      <t>ヒ</t>
    </rPh>
    <phoneticPr fontId="4"/>
  </si>
  <si>
    <t>所属名　浪速区役所</t>
    <rPh sb="0" eb="2">
      <t>ショゾク</t>
    </rPh>
    <rPh sb="2" eb="3">
      <t>メイ</t>
    </rPh>
    <rPh sb="4" eb="9">
      <t>ナ</t>
    </rPh>
    <phoneticPr fontId="4"/>
  </si>
  <si>
    <t>査定額</t>
    <rPh sb="0" eb="2">
      <t>サテイ</t>
    </rPh>
    <phoneticPr fontId="4"/>
  </si>
  <si>
    <t>保健福祉センター事業用経費</t>
    <rPh sb="0" eb="2">
      <t>ホケン</t>
    </rPh>
    <rPh sb="2" eb="4">
      <t>フクシ</t>
    </rPh>
    <rPh sb="8" eb="11">
      <t>ジギョウヨウ</t>
    </rPh>
    <rPh sb="11" eb="13">
      <t>ケイヒ</t>
    </rPh>
    <phoneticPr fontId="4"/>
  </si>
  <si>
    <t>8　旅費</t>
    <rPh sb="2" eb="4">
      <t>リョヒ</t>
    </rPh>
    <phoneticPr fontId="4"/>
  </si>
  <si>
    <t>5　普通旅費</t>
    <rPh sb="2" eb="4">
      <t>フツウ</t>
    </rPh>
    <rPh sb="4" eb="6">
      <t>リョヒ</t>
    </rPh>
    <phoneticPr fontId="4"/>
  </si>
  <si>
    <t>（項　目）</t>
    <rPh sb="1" eb="2">
      <t>コウ</t>
    </rPh>
    <rPh sb="3" eb="4">
      <t>メ</t>
    </rPh>
    <phoneticPr fontId="4"/>
  </si>
  <si>
    <t>＠360×1名×12月＝</t>
    <rPh sb="6" eb="7">
      <t>メイ</t>
    </rPh>
    <rPh sb="10" eb="11">
      <t>ツキ</t>
    </rPh>
    <phoneticPr fontId="5"/>
  </si>
  <si>
    <t>＠360×2名×3回＝</t>
    <rPh sb="6" eb="7">
      <t>メイ</t>
    </rPh>
    <rPh sb="9" eb="10">
      <t>カイ</t>
    </rPh>
    <phoneticPr fontId="7"/>
  </si>
  <si>
    <t>計</t>
    <rPh sb="0" eb="1">
      <t>ケイ</t>
    </rPh>
    <phoneticPr fontId="5"/>
  </si>
  <si>
    <t>1　消耗品費</t>
    <phoneticPr fontId="4"/>
  </si>
  <si>
    <t>ｶﾗｰﾍﾟｰﾊﾟｰA3 @4,165×3箱＝</t>
    <rPh sb="20" eb="21">
      <t>ハコ</t>
    </rPh>
    <phoneticPr fontId="7"/>
  </si>
  <si>
    <t>ｶﾗｰﾍﾟｰﾊﾟｰA4 @3,478×10箱＝</t>
    <rPh sb="21" eb="22">
      <t>ハコ</t>
    </rPh>
    <phoneticPr fontId="7"/>
  </si>
  <si>
    <t>○衛生工作関係消耗品</t>
    <rPh sb="1" eb="3">
      <t>エイセイ</t>
    </rPh>
    <rPh sb="3" eb="5">
      <t>コウサク</t>
    </rPh>
    <rPh sb="5" eb="7">
      <t>カンケイ</t>
    </rPh>
    <rPh sb="7" eb="9">
      <t>ショウモウ</t>
    </rPh>
    <rPh sb="9" eb="10">
      <t>ヒン</t>
    </rPh>
    <phoneticPr fontId="5"/>
  </si>
  <si>
    <t>作業用手袋　＠462×4袋(1袋12双入)＝</t>
    <rPh sb="0" eb="3">
      <t>サギョウヨウ</t>
    </rPh>
    <rPh sb="3" eb="5">
      <t>テブクロ</t>
    </rPh>
    <rPh sb="12" eb="13">
      <t>フクロ</t>
    </rPh>
    <rPh sb="15" eb="16">
      <t>フクロ</t>
    </rPh>
    <rPh sb="18" eb="19">
      <t>ソウ</t>
    </rPh>
    <rPh sb="19" eb="20">
      <t>イ</t>
    </rPh>
    <phoneticPr fontId="5"/>
  </si>
  <si>
    <t>2　燃料費</t>
    <rPh sb="2" eb="5">
      <t>ネンリョウヒ</t>
    </rPh>
    <phoneticPr fontId="5"/>
  </si>
  <si>
    <t>事業用車ガソリン</t>
    <rPh sb="0" eb="3">
      <t>ジギョウヨウ</t>
    </rPh>
    <rPh sb="3" eb="4">
      <t>クルマ</t>
    </rPh>
    <phoneticPr fontId="4"/>
  </si>
  <si>
    <t>＠132×550Ｌ＝72,600</t>
    <phoneticPr fontId="5"/>
  </si>
  <si>
    <t>動力噴霧器用</t>
    <rPh sb="0" eb="2">
      <t>ドウリョク</t>
    </rPh>
    <rPh sb="2" eb="5">
      <t>フンムキ</t>
    </rPh>
    <rPh sb="5" eb="6">
      <t>ヨウ</t>
    </rPh>
    <phoneticPr fontId="4"/>
  </si>
  <si>
    <t>＠132×7Ｌ＝924</t>
    <phoneticPr fontId="5"/>
  </si>
  <si>
    <t>計　73,524円</t>
    <rPh sb="8" eb="9">
      <t>エン</t>
    </rPh>
    <phoneticPr fontId="5"/>
  </si>
  <si>
    <t>7　船車修繕料</t>
    <rPh sb="2" eb="3">
      <t>フネ</t>
    </rPh>
    <rPh sb="3" eb="4">
      <t>クルマ</t>
    </rPh>
    <rPh sb="4" eb="6">
      <t>シュウゼン</t>
    </rPh>
    <rPh sb="6" eb="7">
      <t>リョウ</t>
    </rPh>
    <phoneticPr fontId="4"/>
  </si>
  <si>
    <t>事業用車点検</t>
    <rPh sb="0" eb="3">
      <t>ジギョウヨウ</t>
    </rPh>
    <rPh sb="3" eb="4">
      <t>クルマ</t>
    </rPh>
    <rPh sb="4" eb="6">
      <t>テンケン</t>
    </rPh>
    <phoneticPr fontId="4"/>
  </si>
  <si>
    <t>2　定期点検　　　</t>
    <rPh sb="2" eb="4">
      <t>テイキ</t>
    </rPh>
    <rPh sb="4" eb="6">
      <t>テンケン</t>
    </rPh>
    <phoneticPr fontId="5"/>
  </si>
  <si>
    <t>11　役　務　費</t>
    <rPh sb="3" eb="4">
      <t>エキ</t>
    </rPh>
    <rPh sb="5" eb="6">
      <t>ツトム</t>
    </rPh>
    <phoneticPr fontId="4"/>
  </si>
  <si>
    <t>1　通信運搬費</t>
    <rPh sb="2" eb="4">
      <t>ツウシン</t>
    </rPh>
    <rPh sb="4" eb="6">
      <t>ウンパン</t>
    </rPh>
    <rPh sb="6" eb="7">
      <t>ヒ</t>
    </rPh>
    <phoneticPr fontId="4"/>
  </si>
  <si>
    <t>＠84×5通×12月＝</t>
    <rPh sb="5" eb="6">
      <t>ツウ</t>
    </rPh>
    <rPh sb="9" eb="10">
      <t>ツキ</t>
    </rPh>
    <phoneticPr fontId="5"/>
  </si>
  <si>
    <t>4　手数料</t>
    <rPh sb="2" eb="5">
      <t>テスウリョウ</t>
    </rPh>
    <phoneticPr fontId="4"/>
  </si>
  <si>
    <t>白衣等洗濯経費</t>
    <rPh sb="0" eb="2">
      <t>ハクイ</t>
    </rPh>
    <rPh sb="2" eb="3">
      <t>トウ</t>
    </rPh>
    <rPh sb="3" eb="5">
      <t>センタク</t>
    </rPh>
    <rPh sb="5" eb="7">
      <t>ケイヒ</t>
    </rPh>
    <phoneticPr fontId="4"/>
  </si>
  <si>
    <t>＠450×23点×1.1×2回＝</t>
    <rPh sb="7" eb="8">
      <t>テン</t>
    </rPh>
    <rPh sb="14" eb="15">
      <t>カイ</t>
    </rPh>
    <phoneticPr fontId="5"/>
  </si>
  <si>
    <t>＠450×23点×1.1×2回＝22,770</t>
    <rPh sb="7" eb="8">
      <t>テン</t>
    </rPh>
    <rPh sb="14" eb="15">
      <t>カイ</t>
    </rPh>
    <phoneticPr fontId="5"/>
  </si>
  <si>
    <t>車検用印紙代（２年に１回）</t>
    <rPh sb="0" eb="3">
      <t>シャケンヨウ</t>
    </rPh>
    <rPh sb="3" eb="5">
      <t>インシ</t>
    </rPh>
    <rPh sb="5" eb="6">
      <t>ダイ</t>
    </rPh>
    <rPh sb="8" eb="9">
      <t>ネン</t>
    </rPh>
    <rPh sb="11" eb="12">
      <t>カイ</t>
    </rPh>
    <phoneticPr fontId="5"/>
  </si>
  <si>
    <t>7　損害保険料</t>
    <rPh sb="2" eb="4">
      <t>ソンガイ</t>
    </rPh>
    <rPh sb="4" eb="7">
      <t>ホケンリョウ</t>
    </rPh>
    <phoneticPr fontId="4"/>
  </si>
  <si>
    <t>事業用車検料（自賠責）</t>
    <rPh sb="0" eb="3">
      <t>ジギョウヨウ</t>
    </rPh>
    <rPh sb="3" eb="5">
      <t>シャケン</t>
    </rPh>
    <rPh sb="5" eb="6">
      <t>リョウ</t>
    </rPh>
    <rPh sb="7" eb="10">
      <t>ジバイセキ</t>
    </rPh>
    <phoneticPr fontId="4"/>
  </si>
  <si>
    <t>自動車保険料（任意保険）</t>
    <rPh sb="0" eb="3">
      <t>ジドウシャ</t>
    </rPh>
    <rPh sb="3" eb="5">
      <t>ホケン</t>
    </rPh>
    <rPh sb="5" eb="6">
      <t>リョウ</t>
    </rPh>
    <rPh sb="7" eb="9">
      <t>ニンイ</t>
    </rPh>
    <rPh sb="9" eb="11">
      <t>ホケン</t>
    </rPh>
    <phoneticPr fontId="4"/>
  </si>
  <si>
    <t>自動車保険料（任意保険）18,410</t>
    <rPh sb="0" eb="3">
      <t>ジドウシャ</t>
    </rPh>
    <rPh sb="3" eb="5">
      <t>ホケン</t>
    </rPh>
    <rPh sb="5" eb="6">
      <t>リョウ</t>
    </rPh>
    <rPh sb="7" eb="9">
      <t>ニンイ</t>
    </rPh>
    <rPh sb="9" eb="11">
      <t>ホケン</t>
    </rPh>
    <phoneticPr fontId="4"/>
  </si>
  <si>
    <t>27　公課費</t>
    <rPh sb="3" eb="6">
      <t>コウカヒ</t>
    </rPh>
    <rPh sb="5" eb="6">
      <t>ヒ</t>
    </rPh>
    <phoneticPr fontId="4"/>
  </si>
  <si>
    <t>事業用車重量税（定期検査）　　</t>
    <rPh sb="0" eb="3">
      <t>ジギョウヨウ</t>
    </rPh>
    <rPh sb="3" eb="4">
      <t>クルマ</t>
    </rPh>
    <rPh sb="4" eb="7">
      <t>ジュウリョウゼイ</t>
    </rPh>
    <phoneticPr fontId="4"/>
  </si>
  <si>
    <t>・福祉担当課長会</t>
    <rPh sb="1" eb="3">
      <t>フクシ</t>
    </rPh>
    <rPh sb="3" eb="5">
      <t>タントウ</t>
    </rPh>
    <rPh sb="5" eb="7">
      <t>カチョウ</t>
    </rPh>
    <rPh sb="7" eb="8">
      <t>カイ</t>
    </rPh>
    <phoneticPr fontId="5"/>
  </si>
  <si>
    <t>＠360×12回＝</t>
    <rPh sb="7" eb="8">
      <t>カイ</t>
    </rPh>
    <phoneticPr fontId="5"/>
  </si>
  <si>
    <t>・福祉業務担当係長会</t>
    <rPh sb="1" eb="3">
      <t>フクシ</t>
    </rPh>
    <rPh sb="3" eb="5">
      <t>ギョウム</t>
    </rPh>
    <rPh sb="5" eb="7">
      <t>タントウ</t>
    </rPh>
    <rPh sb="7" eb="9">
      <t>カカリチョウ</t>
    </rPh>
    <rPh sb="9" eb="10">
      <t>カイ</t>
    </rPh>
    <phoneticPr fontId="5"/>
  </si>
  <si>
    <t>・福祉業務担当課長・課長代理級研修会・打合せ等</t>
    <rPh sb="1" eb="3">
      <t>フクシ</t>
    </rPh>
    <rPh sb="3" eb="5">
      <t>ギョウム</t>
    </rPh>
    <rPh sb="5" eb="7">
      <t>タントウ</t>
    </rPh>
    <rPh sb="7" eb="9">
      <t>カチョウ</t>
    </rPh>
    <rPh sb="10" eb="12">
      <t>カチョウ</t>
    </rPh>
    <rPh sb="12" eb="14">
      <t>ダイリ</t>
    </rPh>
    <rPh sb="14" eb="15">
      <t>キュウ</t>
    </rPh>
    <rPh sb="15" eb="18">
      <t>ケンシュウカイ</t>
    </rPh>
    <rPh sb="19" eb="21">
      <t>ウチアワ</t>
    </rPh>
    <rPh sb="22" eb="23">
      <t>トウ</t>
    </rPh>
    <phoneticPr fontId="5"/>
  </si>
  <si>
    <t>＠360×4回×12月＝</t>
    <rPh sb="6" eb="7">
      <t>カイ</t>
    </rPh>
    <rPh sb="10" eb="11">
      <t>ツキ</t>
    </rPh>
    <phoneticPr fontId="5"/>
  </si>
  <si>
    <t>・担当者会議出席・打合せ等</t>
    <rPh sb="1" eb="4">
      <t>タントウシャ</t>
    </rPh>
    <rPh sb="4" eb="6">
      <t>カイギ</t>
    </rPh>
    <rPh sb="6" eb="8">
      <t>シュッセキ</t>
    </rPh>
    <rPh sb="9" eb="11">
      <t>ウチアワ</t>
    </rPh>
    <rPh sb="12" eb="13">
      <t>トウ</t>
    </rPh>
    <phoneticPr fontId="5"/>
  </si>
  <si>
    <t>＠360円×3名×12月=</t>
    <rPh sb="4" eb="5">
      <t>エン</t>
    </rPh>
    <rPh sb="7" eb="8">
      <t>メイ</t>
    </rPh>
    <rPh sb="11" eb="12">
      <t>ツキ</t>
    </rPh>
    <phoneticPr fontId="7"/>
  </si>
  <si>
    <t>・施設同行職員交通費（DV・要保護対策事業等）</t>
    <rPh sb="1" eb="3">
      <t>シセツ</t>
    </rPh>
    <rPh sb="3" eb="5">
      <t>ドウコウ</t>
    </rPh>
    <rPh sb="5" eb="7">
      <t>ショクイン</t>
    </rPh>
    <rPh sb="7" eb="10">
      <t>コウツウヒ</t>
    </rPh>
    <rPh sb="14" eb="17">
      <t>ヨウホゴ</t>
    </rPh>
    <rPh sb="17" eb="19">
      <t>タイサク</t>
    </rPh>
    <rPh sb="19" eb="21">
      <t>ジギョウ</t>
    </rPh>
    <rPh sb="21" eb="22">
      <t>トウ</t>
    </rPh>
    <phoneticPr fontId="5"/>
  </si>
  <si>
    <t>・施設同行職員交通費（DV・要保護対策事業等）</t>
    <rPh sb="1" eb="3">
      <t>シセツ</t>
    </rPh>
    <rPh sb="3" eb="5">
      <t>ドウコウ</t>
    </rPh>
    <rPh sb="5" eb="7">
      <t>ショクイン</t>
    </rPh>
    <rPh sb="7" eb="10">
      <t>コウツウヒ</t>
    </rPh>
    <phoneticPr fontId="5"/>
  </si>
  <si>
    <t>＠360円×1回×12月=4320</t>
    <rPh sb="4" eb="5">
      <t>エン</t>
    </rPh>
    <rPh sb="7" eb="8">
      <t>カイ</t>
    </rPh>
    <rPh sb="11" eb="12">
      <t>ツキ</t>
    </rPh>
    <phoneticPr fontId="7"/>
  </si>
  <si>
    <t>○地域福祉業務事業用</t>
    <rPh sb="1" eb="3">
      <t>チイキ</t>
    </rPh>
    <rPh sb="3" eb="5">
      <t>フクシ</t>
    </rPh>
    <rPh sb="5" eb="7">
      <t>ギョウム</t>
    </rPh>
    <rPh sb="7" eb="10">
      <t>ジギョウヨウ</t>
    </rPh>
    <phoneticPr fontId="5"/>
  </si>
  <si>
    <t>＠84×1通×12月＝</t>
    <rPh sb="5" eb="6">
      <t>ツウ</t>
    </rPh>
    <rPh sb="9" eb="10">
      <t>ツキ</t>
    </rPh>
    <phoneticPr fontId="5"/>
  </si>
  <si>
    <t>　＠84×1通×12月＝1,008</t>
    <rPh sb="6" eb="7">
      <t>ツウ</t>
    </rPh>
    <rPh sb="10" eb="11">
      <t>ツキ</t>
    </rPh>
    <phoneticPr fontId="5"/>
  </si>
  <si>
    <t>家庭訪問等連絡用切手</t>
    <rPh sb="0" eb="2">
      <t>カテイ</t>
    </rPh>
    <rPh sb="2" eb="4">
      <t>ホウモン</t>
    </rPh>
    <rPh sb="4" eb="5">
      <t>トウ</t>
    </rPh>
    <rPh sb="5" eb="8">
      <t>レンラクヨウ</t>
    </rPh>
    <rPh sb="8" eb="10">
      <t>キッテ</t>
    </rPh>
    <phoneticPr fontId="5"/>
  </si>
  <si>
    <t>　家庭訪問等連絡用切手</t>
    <rPh sb="1" eb="3">
      <t>カテイ</t>
    </rPh>
    <rPh sb="3" eb="5">
      <t>ホウモン</t>
    </rPh>
    <rPh sb="5" eb="6">
      <t>トウ</t>
    </rPh>
    <rPh sb="6" eb="9">
      <t>レンラクヨウ</t>
    </rPh>
    <rPh sb="9" eb="11">
      <t>キッテ</t>
    </rPh>
    <phoneticPr fontId="5"/>
  </si>
  <si>
    <t>　研修・啓発事業連絡用</t>
    <rPh sb="1" eb="3">
      <t>ケンシュウ</t>
    </rPh>
    <rPh sb="4" eb="6">
      <t>ケイハツ</t>
    </rPh>
    <rPh sb="6" eb="8">
      <t>ジギョウ</t>
    </rPh>
    <rPh sb="8" eb="10">
      <t>レンラク</t>
    </rPh>
    <rPh sb="10" eb="11">
      <t>ヨウ</t>
    </rPh>
    <phoneticPr fontId="7"/>
  </si>
  <si>
    <t>@84円×30ヶ所＝</t>
    <rPh sb="3" eb="4">
      <t>エン</t>
    </rPh>
    <rPh sb="8" eb="9">
      <t>ショ</t>
    </rPh>
    <phoneticPr fontId="7"/>
  </si>
  <si>
    <t>@84円×30ヶ所＝2,520</t>
    <phoneticPr fontId="7"/>
  </si>
  <si>
    <t>○要保護児童対策地域協議会</t>
    <rPh sb="1" eb="4">
      <t>ヨウホゴ</t>
    </rPh>
    <rPh sb="4" eb="6">
      <t>ジドウ</t>
    </rPh>
    <rPh sb="6" eb="8">
      <t>タイサク</t>
    </rPh>
    <rPh sb="8" eb="10">
      <t>チイキ</t>
    </rPh>
    <rPh sb="10" eb="13">
      <t>キョウギカイ</t>
    </rPh>
    <phoneticPr fontId="5"/>
  </si>
  <si>
    <t>連絡等郵送料</t>
    <rPh sb="0" eb="3">
      <t>レンラクトウ</t>
    </rPh>
    <rPh sb="3" eb="6">
      <t>ユウソウリョウ</t>
    </rPh>
    <phoneticPr fontId="11"/>
  </si>
  <si>
    <t>＠84×11通×1回＝</t>
    <rPh sb="6" eb="7">
      <t>ツウ</t>
    </rPh>
    <rPh sb="9" eb="10">
      <t>カイ</t>
    </rPh>
    <phoneticPr fontId="7"/>
  </si>
  <si>
    <t>同協議会実務者会議</t>
    <rPh sb="0" eb="1">
      <t>ドウ</t>
    </rPh>
    <rPh sb="1" eb="4">
      <t>キョウギカイ</t>
    </rPh>
    <rPh sb="4" eb="7">
      <t>ジツムシャ</t>
    </rPh>
    <rPh sb="7" eb="9">
      <t>カイギ</t>
    </rPh>
    <phoneticPr fontId="11"/>
  </si>
  <si>
    <t>＠84×1通×12回＝</t>
    <rPh sb="5" eb="6">
      <t>ツウ</t>
    </rPh>
    <rPh sb="9" eb="10">
      <t>カイ</t>
    </rPh>
    <phoneticPr fontId="7"/>
  </si>
  <si>
    <t>○タクシーによる施設への移送費（DV等）</t>
    <rPh sb="8" eb="10">
      <t>シセツ</t>
    </rPh>
    <rPh sb="18" eb="19">
      <t>トウ</t>
    </rPh>
    <phoneticPr fontId="5"/>
  </si>
  <si>
    <t>○外勤用携帯電話</t>
    <rPh sb="1" eb="3">
      <t>ガイキン</t>
    </rPh>
    <rPh sb="3" eb="4">
      <t>ヨウ</t>
    </rPh>
    <phoneticPr fontId="5"/>
  </si>
  <si>
    <t>1　使用料</t>
    <rPh sb="2" eb="5">
      <t>シヨウリョウ</t>
    </rPh>
    <phoneticPr fontId="4"/>
  </si>
  <si>
    <t>同行移送時における有料道路通行料</t>
    <rPh sb="0" eb="2">
      <t>ドウコウ</t>
    </rPh>
    <rPh sb="2" eb="4">
      <t>イソウ</t>
    </rPh>
    <rPh sb="4" eb="5">
      <t>ジ</t>
    </rPh>
    <rPh sb="9" eb="11">
      <t>ユウリョウ</t>
    </rPh>
    <rPh sb="11" eb="13">
      <t>ドウロ</t>
    </rPh>
    <rPh sb="13" eb="16">
      <t>ツウコウリョウ</t>
    </rPh>
    <phoneticPr fontId="4"/>
  </si>
  <si>
    <t>＠1300×2回＝2,600</t>
    <rPh sb="7" eb="8">
      <t>カイ</t>
    </rPh>
    <phoneticPr fontId="5"/>
  </si>
  <si>
    <t>令和４年度見込</t>
    <rPh sb="0" eb="2">
      <t>レイワ</t>
    </rPh>
    <phoneticPr fontId="4"/>
  </si>
  <si>
    <t>令和３年度当初</t>
    <rPh sb="0" eb="2">
      <t>レイワ</t>
    </rPh>
    <rPh sb="3" eb="5">
      <t>ネンド</t>
    </rPh>
    <rPh sb="5" eb="7">
      <t>トウショ</t>
    </rPh>
    <phoneticPr fontId="4"/>
  </si>
  <si>
    <t>646千円</t>
    <rPh sb="3" eb="5">
      <t>センエン</t>
    </rPh>
    <phoneticPr fontId="5"/>
  </si>
  <si>
    <t>令和４年度予算配分</t>
    <rPh sb="0" eb="2">
      <t>レイワ</t>
    </rPh>
    <rPh sb="3" eb="5">
      <t>ネンド</t>
    </rPh>
    <rPh sb="5" eb="9">
      <t>ヨサンハイブン</t>
    </rPh>
    <phoneticPr fontId="5"/>
  </si>
  <si>
    <t>（基金充当計　174,011円）</t>
    <phoneticPr fontId="5"/>
  </si>
  <si>
    <t>＠37,200×4台×1.1＝163,680</t>
    <phoneticPr fontId="5"/>
  </si>
  <si>
    <t>2　定期点検　　53,000</t>
    <phoneticPr fontId="5"/>
  </si>
  <si>
    <t>計　53,000円</t>
    <rPh sb="0" eb="1">
      <t>ケイ</t>
    </rPh>
    <rPh sb="8" eb="9">
      <t>エン</t>
    </rPh>
    <phoneticPr fontId="5"/>
  </si>
  <si>
    <t>＠84×5通×12月＝5,040</t>
    <rPh sb="5" eb="6">
      <t>ツウ</t>
    </rPh>
    <rPh sb="9" eb="10">
      <t>ツキ</t>
    </rPh>
    <phoneticPr fontId="5"/>
  </si>
  <si>
    <t>車検用印紙代（２年に１回）  　0</t>
    <phoneticPr fontId="5"/>
  </si>
  <si>
    <t>事業用車重量税（定期検査）　　　0</t>
    <rPh sb="0" eb="3">
      <t>ジギョウヨウ</t>
    </rPh>
    <rPh sb="3" eb="4">
      <t>クルマ</t>
    </rPh>
    <rPh sb="4" eb="7">
      <t>ジュウリョウゼイ</t>
    </rPh>
    <phoneticPr fontId="4"/>
  </si>
  <si>
    <t>(2決　0千円)</t>
    <rPh sb="2" eb="3">
      <t>ケツ</t>
    </rPh>
    <rPh sb="5" eb="7">
      <t>センエン</t>
    </rPh>
    <phoneticPr fontId="5"/>
  </si>
  <si>
    <t>○地域福祉業務</t>
    <rPh sb="1" eb="5">
      <t>チイキフクシ</t>
    </rPh>
    <rPh sb="5" eb="7">
      <t>ギョウム</t>
    </rPh>
    <phoneticPr fontId="5"/>
  </si>
  <si>
    <t>○地域福祉業務</t>
    <phoneticPr fontId="5"/>
  </si>
  <si>
    <t>○保健・そ族昆虫業務</t>
    <rPh sb="8" eb="10">
      <t>ギョウム</t>
    </rPh>
    <phoneticPr fontId="5"/>
  </si>
  <si>
    <t>〇地域保健事業用</t>
    <rPh sb="1" eb="3">
      <t>チイキ</t>
    </rPh>
    <rPh sb="3" eb="5">
      <t>ホケン</t>
    </rPh>
    <rPh sb="5" eb="8">
      <t>ジギョウヨウ</t>
    </rPh>
    <phoneticPr fontId="5"/>
  </si>
  <si>
    <t>13　使用料及び
　　賃借料</t>
    <rPh sb="3" eb="6">
      <t>シヨウリョウ</t>
    </rPh>
    <rPh sb="6" eb="7">
      <t>オヨ</t>
    </rPh>
    <rPh sb="11" eb="14">
      <t>チンシャクリョウ</t>
    </rPh>
    <phoneticPr fontId="6"/>
  </si>
  <si>
    <t>+</t>
    <phoneticPr fontId="5"/>
  </si>
  <si>
    <t>ＰＰＣ用紙A4＠2,530×10箱＝25,300</t>
    <phoneticPr fontId="4"/>
  </si>
  <si>
    <t>ＰＰＣ用紙A3＠2,706×3箱＝8,118</t>
    <rPh sb="15" eb="16">
      <t>ハコ</t>
    </rPh>
    <phoneticPr fontId="4"/>
  </si>
  <si>
    <t>封筒角形2号 @3,036円×2箱＝6,072</t>
    <rPh sb="0" eb="2">
      <t>フウトウ</t>
    </rPh>
    <rPh sb="2" eb="4">
      <t>カクガタ</t>
    </rPh>
    <rPh sb="5" eb="6">
      <t>ゴウ</t>
    </rPh>
    <rPh sb="13" eb="14">
      <t>エン</t>
    </rPh>
    <rPh sb="16" eb="17">
      <t>ハコ</t>
    </rPh>
    <phoneticPr fontId="7"/>
  </si>
  <si>
    <t>封筒長形3号＠2,453×1箱＝</t>
    <rPh sb="0" eb="2">
      <t>フウトウ</t>
    </rPh>
    <rPh sb="2" eb="3">
      <t>チョウ</t>
    </rPh>
    <rPh sb="3" eb="4">
      <t>カタチ</t>
    </rPh>
    <rPh sb="5" eb="6">
      <t>ゴウ</t>
    </rPh>
    <rPh sb="14" eb="15">
      <t>ハコ</t>
    </rPh>
    <phoneticPr fontId="7"/>
  </si>
  <si>
    <t>封筒長形3号＠2,453×1箱＝2,453</t>
    <rPh sb="0" eb="2">
      <t>フウトウ</t>
    </rPh>
    <rPh sb="2" eb="4">
      <t>チョウケイ</t>
    </rPh>
    <rPh sb="5" eb="6">
      <t>ゴウ</t>
    </rPh>
    <rPh sb="14" eb="15">
      <t>ハコ</t>
    </rPh>
    <phoneticPr fontId="7"/>
  </si>
  <si>
    <t>フラットファイル＠4,400×2箱＝8,800</t>
    <phoneticPr fontId="7"/>
  </si>
  <si>
    <t>・保健業務主管課長会</t>
    <rPh sb="1" eb="3">
      <t>ホケン</t>
    </rPh>
    <rPh sb="3" eb="5">
      <t>ギョウム</t>
    </rPh>
    <rPh sb="5" eb="7">
      <t>シュカン</t>
    </rPh>
    <rPh sb="7" eb="9">
      <t>カチョウ</t>
    </rPh>
    <rPh sb="9" eb="10">
      <t>カイ</t>
    </rPh>
    <phoneticPr fontId="5"/>
  </si>
  <si>
    <t>・保健業務担当係長会・健康増進法等担当係長会</t>
    <rPh sb="1" eb="3">
      <t>ホケン</t>
    </rPh>
    <rPh sb="3" eb="5">
      <t>ギョウム</t>
    </rPh>
    <rPh sb="5" eb="7">
      <t>タントウ</t>
    </rPh>
    <rPh sb="7" eb="9">
      <t>カカリチョウ</t>
    </rPh>
    <rPh sb="9" eb="10">
      <t>カイ</t>
    </rPh>
    <rPh sb="11" eb="13">
      <t>ケンコウ</t>
    </rPh>
    <rPh sb="13" eb="15">
      <t>ゾウシン</t>
    </rPh>
    <rPh sb="15" eb="16">
      <t>ホウ</t>
    </rPh>
    <rPh sb="16" eb="17">
      <t>トウ</t>
    </rPh>
    <rPh sb="17" eb="19">
      <t>タントウ</t>
    </rPh>
    <rPh sb="19" eb="21">
      <t>カカリチョウ</t>
    </rPh>
    <rPh sb="21" eb="22">
      <t>カイ</t>
    </rPh>
    <phoneticPr fontId="5"/>
  </si>
  <si>
    <t>・地域保健活動業務担当係長会</t>
    <rPh sb="1" eb="3">
      <t>チイキ</t>
    </rPh>
    <rPh sb="3" eb="5">
      <t>ホケン</t>
    </rPh>
    <rPh sb="5" eb="7">
      <t>カツドウ</t>
    </rPh>
    <rPh sb="7" eb="9">
      <t>ギョウム</t>
    </rPh>
    <rPh sb="9" eb="11">
      <t>タントウ</t>
    </rPh>
    <rPh sb="11" eb="13">
      <t>カカリチョウ</t>
    </rPh>
    <rPh sb="13" eb="14">
      <t>カイ</t>
    </rPh>
    <phoneticPr fontId="5"/>
  </si>
  <si>
    <t>・保健・地域保健活動担当研修会・事務説明会等</t>
    <rPh sb="1" eb="3">
      <t>ホケン</t>
    </rPh>
    <rPh sb="4" eb="6">
      <t>チイキ</t>
    </rPh>
    <rPh sb="6" eb="8">
      <t>ホケン</t>
    </rPh>
    <rPh sb="8" eb="10">
      <t>カツドウ</t>
    </rPh>
    <rPh sb="10" eb="12">
      <t>タントウ</t>
    </rPh>
    <rPh sb="12" eb="15">
      <t>ケンシュウカイ</t>
    </rPh>
    <rPh sb="16" eb="18">
      <t>ジム</t>
    </rPh>
    <rPh sb="18" eb="21">
      <t>セツメイカイ</t>
    </rPh>
    <rPh sb="21" eb="22">
      <t>トウ</t>
    </rPh>
    <phoneticPr fontId="5"/>
  </si>
  <si>
    <t>・なにわっこすくすく関係（家庭訪問・ケース会議）</t>
    <rPh sb="10" eb="12">
      <t>カンケイ</t>
    </rPh>
    <phoneticPr fontId="5"/>
  </si>
  <si>
    <t>　＠360×1名×12月＝4320</t>
    <rPh sb="7" eb="8">
      <t>メイ</t>
    </rPh>
    <rPh sb="11" eb="12">
      <t>ツキ</t>
    </rPh>
    <phoneticPr fontId="5"/>
  </si>
  <si>
    <t>　＠460×1名×12月＝5520</t>
    <phoneticPr fontId="5"/>
  </si>
  <si>
    <t>　＠460×30回×2名＝27600</t>
    <rPh sb="8" eb="9">
      <t>カイ</t>
    </rPh>
    <rPh sb="11" eb="12">
      <t>メイ</t>
    </rPh>
    <phoneticPr fontId="5"/>
  </si>
  <si>
    <t>　＠360×2名×3回＝2,160</t>
    <rPh sb="7" eb="8">
      <t>メイ</t>
    </rPh>
    <rPh sb="10" eb="11">
      <t>カイ</t>
    </rPh>
    <phoneticPr fontId="7"/>
  </si>
  <si>
    <t>　＠360×12回＝4,320</t>
    <rPh sb="8" eb="9">
      <t>カイ</t>
    </rPh>
    <phoneticPr fontId="5"/>
  </si>
  <si>
    <t>　＠360×4回×12月＝17,280</t>
    <rPh sb="7" eb="8">
      <t>カイ</t>
    </rPh>
    <rPh sb="11" eb="12">
      <t>ツキ</t>
    </rPh>
    <phoneticPr fontId="5"/>
  </si>
  <si>
    <t>　＠360円×4名×12月=8,640</t>
    <rPh sb="5" eb="6">
      <t>エン</t>
    </rPh>
    <rPh sb="8" eb="9">
      <t>メイ</t>
    </rPh>
    <rPh sb="12" eb="13">
      <t>ツキ</t>
    </rPh>
    <phoneticPr fontId="7"/>
  </si>
  <si>
    <t>　＠360円×1回×12月=4,320</t>
    <rPh sb="5" eb="6">
      <t>エン</t>
    </rPh>
    <rPh sb="8" eb="9">
      <t>カイ</t>
    </rPh>
    <rPh sb="12" eb="13">
      <t>ツキ</t>
    </rPh>
    <phoneticPr fontId="7"/>
  </si>
  <si>
    <t>　PPC用紙A4 @2,530×15箱＝37,950</t>
    <phoneticPr fontId="4"/>
  </si>
  <si>
    <t>　PPC用紙A3 @3,036×3箱＝9,108</t>
    <phoneticPr fontId="4"/>
  </si>
  <si>
    <t>　ｶﾗｰﾍﾟｰﾊﾟｰA3 @4,165×3箱＝12,495</t>
    <phoneticPr fontId="5"/>
  </si>
  <si>
    <t>　ｶﾗｰﾍﾟｰﾊﾟｰA4 @3,478×10箱＝34,780</t>
    <phoneticPr fontId="5"/>
  </si>
  <si>
    <t>　作業用手袋　＠462×4袋(1袋12双入)＝1,848</t>
    <rPh sb="1" eb="4">
      <t>サギョウヨウ</t>
    </rPh>
    <rPh sb="4" eb="6">
      <t>テブクロ</t>
    </rPh>
    <rPh sb="13" eb="14">
      <t>フクロ</t>
    </rPh>
    <rPh sb="16" eb="17">
      <t>フクロ</t>
    </rPh>
    <rPh sb="19" eb="20">
      <t>ソウ</t>
    </rPh>
    <rPh sb="20" eb="21">
      <t>イ</t>
    </rPh>
    <phoneticPr fontId="5"/>
  </si>
  <si>
    <t>〇区政推進基金</t>
    <rPh sb="1" eb="7">
      <t>クセイスイシンキキン</t>
    </rPh>
    <phoneticPr fontId="5"/>
  </si>
  <si>
    <t>〇区政推進基金</t>
    <rPh sb="1" eb="3">
      <t>クセイ</t>
    </rPh>
    <rPh sb="3" eb="5">
      <t>スイシン</t>
    </rPh>
    <rPh sb="5" eb="7">
      <t>キキン</t>
    </rPh>
    <phoneticPr fontId="5"/>
  </si>
  <si>
    <t>　スタンダードスクリーン（つい立て）</t>
    <phoneticPr fontId="5"/>
  </si>
  <si>
    <t>　エチケット袋　＠123×30パック×1.1＝4,059</t>
    <phoneticPr fontId="5"/>
  </si>
  <si>
    <t>　ペーパータオル  ＠196×32パック＝6,272</t>
    <phoneticPr fontId="5"/>
  </si>
  <si>
    <t>　＠84×8通×12月＝8,064</t>
    <rPh sb="6" eb="7">
      <t>ツウ</t>
    </rPh>
    <rPh sb="10" eb="11">
      <t>ツキ</t>
    </rPh>
    <phoneticPr fontId="5"/>
  </si>
  <si>
    <t>○要保護児童対策地域協議会</t>
  </si>
  <si>
    <t>　連絡等郵送料</t>
    <rPh sb="1" eb="4">
      <t>レンラクトウ</t>
    </rPh>
    <rPh sb="4" eb="7">
      <t>ユウソウリョウ</t>
    </rPh>
    <phoneticPr fontId="11"/>
  </si>
  <si>
    <t>＠84×11通×1回＝924</t>
    <rPh sb="6" eb="7">
      <t>ツウ</t>
    </rPh>
    <rPh sb="9" eb="10">
      <t>カイ</t>
    </rPh>
    <phoneticPr fontId="7"/>
  </si>
  <si>
    <t>　同協議会実務者会議</t>
    <rPh sb="1" eb="5">
      <t>ドウキョウギカイ</t>
    </rPh>
    <rPh sb="5" eb="8">
      <t>ジツムシャ</t>
    </rPh>
    <rPh sb="8" eb="10">
      <t>カイギ</t>
    </rPh>
    <phoneticPr fontId="11"/>
  </si>
  <si>
    <t>　＠84×1通×12回＝1,008</t>
    <rPh sb="4" eb="5">
      <t>ツウ</t>
    </rPh>
    <rPh sb="8" eb="9">
      <t>カイ</t>
    </rPh>
    <phoneticPr fontId="7"/>
  </si>
  <si>
    <t>○タクシーによる施設への移送費（DV等）</t>
  </si>
  <si>
    <t>　@640（初乗）＋80×20（加算）×2回＝4,480</t>
    <rPh sb="6" eb="8">
      <t>ハツノ</t>
    </rPh>
    <rPh sb="16" eb="18">
      <t>カサン</t>
    </rPh>
    <rPh sb="21" eb="22">
      <t>カイ</t>
    </rPh>
    <phoneticPr fontId="5"/>
  </si>
  <si>
    <t>○外勤用携帯電話</t>
    <phoneticPr fontId="5"/>
  </si>
  <si>
    <t>　＠1,702×２台×12月＝40,848</t>
    <phoneticPr fontId="5"/>
  </si>
  <si>
    <t>(2決　　62千円)</t>
    <rPh sb="2" eb="3">
      <t>ケツ</t>
    </rPh>
    <rPh sb="7" eb="9">
      <t>センエン</t>
    </rPh>
    <phoneticPr fontId="5"/>
  </si>
  <si>
    <t>計　87,120円</t>
    <rPh sb="0" eb="1">
      <t>ケイ</t>
    </rPh>
    <rPh sb="8" eb="9">
      <t>エン</t>
    </rPh>
    <phoneticPr fontId="5"/>
  </si>
  <si>
    <t>(2決　283千円)</t>
    <rPh sb="2" eb="3">
      <t>ケツ</t>
    </rPh>
    <rPh sb="7" eb="9">
      <t>センエン</t>
    </rPh>
    <phoneticPr fontId="5"/>
  </si>
  <si>
    <t>計　343,144円</t>
    <rPh sb="9" eb="10">
      <t>エン</t>
    </rPh>
    <phoneticPr fontId="5"/>
  </si>
  <si>
    <t>(2決  36千円)</t>
    <rPh sb="2" eb="3">
      <t>ケツ</t>
    </rPh>
    <rPh sb="7" eb="9">
      <t>センエン</t>
    </rPh>
    <phoneticPr fontId="5"/>
  </si>
  <si>
    <t>(2決　86千円)</t>
    <rPh sb="2" eb="3">
      <t>ケツ</t>
    </rPh>
    <rPh sb="6" eb="8">
      <t>センエン</t>
    </rPh>
    <phoneticPr fontId="5"/>
  </si>
  <si>
    <t>(2決　24千円)</t>
    <rPh sb="2" eb="3">
      <t>ケツ</t>
    </rPh>
    <rPh sb="6" eb="8">
      <t>センエン</t>
    </rPh>
    <phoneticPr fontId="5"/>
  </si>
  <si>
    <t>(2決　40千円)</t>
    <rPh sb="2" eb="3">
      <t>ケツ</t>
    </rPh>
    <rPh sb="6" eb="8">
      <t>センエン</t>
    </rPh>
    <phoneticPr fontId="5"/>
  </si>
  <si>
    <t xml:space="preserve">（車検　2年に1回）   </t>
    <rPh sb="1" eb="3">
      <t>シャケン</t>
    </rPh>
    <rPh sb="5" eb="6">
      <t>ネン</t>
    </rPh>
    <rPh sb="8" eb="9">
      <t>カイ</t>
    </rPh>
    <phoneticPr fontId="4"/>
  </si>
  <si>
    <t>（車検　2年に1回）　　　　0</t>
    <rPh sb="1" eb="3">
      <t>シャケン</t>
    </rPh>
    <rPh sb="5" eb="6">
      <t>ネン</t>
    </rPh>
    <rPh sb="8" eb="9">
      <t>カイ</t>
    </rPh>
    <phoneticPr fontId="4"/>
  </si>
  <si>
    <t>1　車検（2年に1回）　　　　　　</t>
    <rPh sb="2" eb="4">
      <t>シャケン</t>
    </rPh>
    <rPh sb="6" eb="7">
      <t>ネン</t>
    </rPh>
    <rPh sb="9" eb="10">
      <t>カイ</t>
    </rPh>
    <phoneticPr fontId="5"/>
  </si>
  <si>
    <t xml:space="preserve">1　車検（2年に1回）　　　 0 </t>
    <rPh sb="6" eb="7">
      <t>ネン</t>
    </rPh>
    <rPh sb="9" eb="10">
      <t>カイ</t>
    </rPh>
    <phoneticPr fontId="5"/>
  </si>
  <si>
    <t>(2決　34千円)</t>
    <rPh sb="2" eb="3">
      <t>ケツ</t>
    </rPh>
    <rPh sb="6" eb="8">
      <t>センエン</t>
    </rPh>
    <phoneticPr fontId="5"/>
  </si>
  <si>
    <t>封筒角形2号 @3,190円×2箱＝</t>
    <rPh sb="0" eb="2">
      <t>フウトウ</t>
    </rPh>
    <rPh sb="2" eb="3">
      <t>カク</t>
    </rPh>
    <rPh sb="3" eb="4">
      <t>カタチ</t>
    </rPh>
    <rPh sb="5" eb="6">
      <t>ゴウ</t>
    </rPh>
    <rPh sb="13" eb="14">
      <t>エン</t>
    </rPh>
    <rPh sb="16" eb="17">
      <t>ハコ</t>
    </rPh>
    <phoneticPr fontId="7"/>
  </si>
  <si>
    <t>封筒角形0号 @4,345円×2箱＝</t>
    <rPh sb="0" eb="2">
      <t>フウトウ</t>
    </rPh>
    <rPh sb="2" eb="3">
      <t>カク</t>
    </rPh>
    <rPh sb="3" eb="4">
      <t>カタチ</t>
    </rPh>
    <rPh sb="5" eb="6">
      <t>ゴウ</t>
    </rPh>
    <rPh sb="9" eb="14">
      <t>３４５エン</t>
    </rPh>
    <rPh sb="16" eb="17">
      <t>ハコ</t>
    </rPh>
    <phoneticPr fontId="7"/>
  </si>
  <si>
    <t>封筒長形3号 @2,453円×3箱＝</t>
    <rPh sb="0" eb="2">
      <t>フウトウ</t>
    </rPh>
    <rPh sb="2" eb="3">
      <t>ナガ</t>
    </rPh>
    <rPh sb="3" eb="4">
      <t>カタチ</t>
    </rPh>
    <rPh sb="5" eb="6">
      <t>ゴウ</t>
    </rPh>
    <rPh sb="13" eb="14">
      <t>エン</t>
    </rPh>
    <rPh sb="16" eb="17">
      <t>ハコ</t>
    </rPh>
    <phoneticPr fontId="7"/>
  </si>
  <si>
    <t>　封筒角形0号 @4,345円×2箱＝8,690</t>
    <rPh sb="17" eb="18">
      <t>ハコ</t>
    </rPh>
    <phoneticPr fontId="5"/>
  </si>
  <si>
    <t>　封筒角形2号 @3,080円×2箱＝6,160</t>
    <rPh sb="17" eb="18">
      <t>ハコ</t>
    </rPh>
    <phoneticPr fontId="7"/>
  </si>
  <si>
    <t>　封筒長形3号 @2,453円×3箱＝7,359</t>
    <rPh sb="17" eb="18">
      <t>ハコ</t>
    </rPh>
    <phoneticPr fontId="7"/>
  </si>
  <si>
    <t xml:space="preserve">  沐浴人形</t>
    <rPh sb="2" eb="6">
      <t>モクヨクニンギョウ</t>
    </rPh>
    <phoneticPr fontId="4"/>
  </si>
  <si>
    <t>＠1,873×２台×12月＝44,952</t>
    <rPh sb="8" eb="9">
      <t>ダイ</t>
    </rPh>
    <rPh sb="12" eb="13">
      <t>ツキ</t>
    </rPh>
    <phoneticPr fontId="5"/>
  </si>
  <si>
    <t>　　　　　　　　＠98,000×１体×1.1＝</t>
    <rPh sb="17" eb="18">
      <t>タイ</t>
    </rPh>
    <phoneticPr fontId="5"/>
  </si>
  <si>
    <t>　（基金充当計　107,800円）</t>
    <rPh sb="2" eb="4">
      <t>キキン</t>
    </rPh>
    <rPh sb="4" eb="6">
      <t>ジュウトウ</t>
    </rPh>
    <rPh sb="6" eb="7">
      <t>ケイ</t>
    </rPh>
    <rPh sb="15" eb="16">
      <t>エン</t>
    </rPh>
    <phoneticPr fontId="5"/>
  </si>
  <si>
    <t>＠135×550Ｌ＝</t>
    <phoneticPr fontId="5"/>
  </si>
  <si>
    <t>＠135×7Ｌ＝</t>
    <phoneticPr fontId="5"/>
  </si>
  <si>
    <t>　〇高齢者用電話給付事業　2千円</t>
    <rPh sb="14" eb="16">
      <t>センエン</t>
    </rPh>
    <phoneticPr fontId="5"/>
  </si>
  <si>
    <t>　〇緊急通報システム事業（高齢）　13千円</t>
    <rPh sb="13" eb="15">
      <t>コウレイ</t>
    </rPh>
    <rPh sb="19" eb="21">
      <t>センエン</t>
    </rPh>
    <phoneticPr fontId="5"/>
  </si>
  <si>
    <t>　〇日常生活用具給付事業（高齢） 2千円</t>
    <rPh sb="13" eb="15">
      <t>コウレイ</t>
    </rPh>
    <rPh sb="18" eb="20">
      <t>センエン</t>
    </rPh>
    <phoneticPr fontId="5"/>
  </si>
  <si>
    <t>区CM→区まち　17千円</t>
    <rPh sb="0" eb="1">
      <t>ク</t>
    </rPh>
    <rPh sb="4" eb="5">
      <t>ク</t>
    </rPh>
    <rPh sb="10" eb="11">
      <t>セン</t>
    </rPh>
    <rPh sb="11" eb="12">
      <t>エン</t>
    </rPh>
    <phoneticPr fontId="5"/>
  </si>
  <si>
    <t>〇日常生活用具給付事業（高齢）</t>
    <phoneticPr fontId="5"/>
  </si>
  <si>
    <t>〇高齢者用電話給付事業</t>
    <phoneticPr fontId="5"/>
  </si>
  <si>
    <t>〇緊急通報システム事業（高齢）</t>
    <phoneticPr fontId="5"/>
  </si>
  <si>
    <t>【区CM→区まち】</t>
    <rPh sb="0" eb="1">
      <t>ク</t>
    </rPh>
    <rPh sb="4" eb="5">
      <t>ク</t>
    </rPh>
    <phoneticPr fontId="5"/>
  </si>
  <si>
    <t>＠84×8通×12月=</t>
    <rPh sb="5" eb="6">
      <t>ツウ</t>
    </rPh>
    <rPh sb="9" eb="10">
      <t>ツキ</t>
    </rPh>
    <phoneticPr fontId="5"/>
  </si>
  <si>
    <t>計　63,892</t>
    <rPh sb="0" eb="1">
      <t>ケイ</t>
    </rPh>
    <phoneticPr fontId="5"/>
  </si>
  <si>
    <t>計　22,770円</t>
    <rPh sb="0" eb="1">
      <t>ケイ</t>
    </rPh>
    <rPh sb="8" eb="9">
      <t>エン</t>
    </rPh>
    <phoneticPr fontId="5"/>
  </si>
  <si>
    <t>計　18,410円</t>
    <rPh sb="0" eb="1">
      <t>ケイ</t>
    </rPh>
    <rPh sb="8" eb="9">
      <t>エン</t>
    </rPh>
    <phoneticPr fontId="5"/>
  </si>
  <si>
    <t>PPC用紙A3 @3,036×3箱＝</t>
    <rPh sb="3" eb="5">
      <t>ヨウシ</t>
    </rPh>
    <rPh sb="16" eb="17">
      <t>ハコ</t>
    </rPh>
    <phoneticPr fontId="4"/>
  </si>
  <si>
    <t>PPC用紙A4 @2,530×30箱＝</t>
    <rPh sb="3" eb="5">
      <t>ヨウシ</t>
    </rPh>
    <rPh sb="17" eb="18">
      <t>ハコ</t>
    </rPh>
    <phoneticPr fontId="4"/>
  </si>
  <si>
    <t>専門的家庭訪問支援事業から　75千円</t>
    <rPh sb="0" eb="3">
      <t>センモンテキ</t>
    </rPh>
    <rPh sb="3" eb="7">
      <t>カテイホウモン</t>
    </rPh>
    <rPh sb="7" eb="11">
      <t>シエンジギョウ</t>
    </rPh>
    <rPh sb="16" eb="18">
      <t>センエン</t>
    </rPh>
    <phoneticPr fontId="5"/>
  </si>
  <si>
    <t>ＰＰＣ用紙A4＠2,530×5箱＝</t>
    <rPh sb="3" eb="5">
      <t>ヨウシ</t>
    </rPh>
    <rPh sb="15" eb="16">
      <t>ハコ</t>
    </rPh>
    <phoneticPr fontId="4"/>
  </si>
  <si>
    <t>ＰＰＣ用紙A3＠3,036×1箱＝</t>
    <rPh sb="3" eb="5">
      <t>ヨウシ</t>
    </rPh>
    <rPh sb="15" eb="16">
      <t>ハコ</t>
    </rPh>
    <phoneticPr fontId="4"/>
  </si>
  <si>
    <t>封筒角形2号 @3,190円×1箱＝</t>
    <rPh sb="0" eb="2">
      <t>フウトウ</t>
    </rPh>
    <rPh sb="2" eb="3">
      <t>カク</t>
    </rPh>
    <rPh sb="3" eb="4">
      <t>カタチ</t>
    </rPh>
    <rPh sb="5" eb="6">
      <t>ゴウ</t>
    </rPh>
    <rPh sb="13" eb="14">
      <t>エン</t>
    </rPh>
    <rPh sb="16" eb="17">
      <t>ハコ</t>
    </rPh>
    <phoneticPr fontId="7"/>
  </si>
  <si>
    <t>フラットファイル＠3,300×1箱＝</t>
    <rPh sb="16" eb="17">
      <t>ハコ</t>
    </rPh>
    <phoneticPr fontId="7"/>
  </si>
  <si>
    <t>＠（680（初乗）＋80×20（加算））×2回＝</t>
    <rPh sb="6" eb="8">
      <t>ハツノ</t>
    </rPh>
    <rPh sb="16" eb="18">
      <t>カサン</t>
    </rPh>
    <rPh sb="22" eb="23">
      <t>カイ</t>
    </rPh>
    <phoneticPr fontId="5"/>
  </si>
  <si>
    <t>同行移送時における有料道路通行料</t>
    <phoneticPr fontId="5"/>
  </si>
  <si>
    <t>＠1300×2回＝</t>
    <phoneticPr fontId="5"/>
  </si>
  <si>
    <t>17　備品購入費</t>
    <rPh sb="3" eb="5">
      <t>ビヒン</t>
    </rPh>
    <rPh sb="5" eb="8">
      <t>コウニュウヒ</t>
    </rPh>
    <phoneticPr fontId="6"/>
  </si>
  <si>
    <t>1　庁用器具費</t>
    <rPh sb="2" eb="4">
      <t>チョウヨウ</t>
    </rPh>
    <rPh sb="4" eb="7">
      <t>キグヒ</t>
    </rPh>
    <phoneticPr fontId="4"/>
  </si>
  <si>
    <t>＠360×1名×12月＝</t>
    <phoneticPr fontId="5"/>
  </si>
  <si>
    <t>＠360×30回×2名＝</t>
    <rPh sb="7" eb="8">
      <t>カイ</t>
    </rPh>
    <rPh sb="10" eb="11">
      <t>メイ</t>
    </rPh>
    <phoneticPr fontId="5"/>
  </si>
  <si>
    <t>＠94×21通＝</t>
    <rPh sb="6" eb="7">
      <t>ツウ</t>
    </rPh>
    <phoneticPr fontId="5"/>
  </si>
  <si>
    <t>＠250×52通＝</t>
    <rPh sb="7" eb="8">
      <t>ツウ</t>
    </rPh>
    <phoneticPr fontId="5"/>
  </si>
  <si>
    <t>(2決　37千円)</t>
    <rPh sb="2" eb="3">
      <t>ケツ</t>
    </rPh>
    <rPh sb="6" eb="8">
      <t>センエン</t>
    </rPh>
    <phoneticPr fontId="5"/>
  </si>
  <si>
    <t>(2決　368千円)</t>
    <rPh sb="2" eb="3">
      <t>ケツ</t>
    </rPh>
    <rPh sb="7" eb="9">
      <t>センエン</t>
    </rPh>
    <phoneticPr fontId="5"/>
  </si>
  <si>
    <t>　区保健福祉センターにおける市民相談や事業運営、ＤＶ相談への対応を円滑に行うとともに、そ族昆虫防除の一環として、衛生害虫駆除の相談や指導啓発、効率的な駆除実践運動を推進、そ族昆虫が媒介する感染症の発生を防止するため薬剤散布などを行い、健康で快適な生活環境の確保を図る。</t>
    <rPh sb="26" eb="28">
      <t>ソウダン</t>
    </rPh>
    <rPh sb="30" eb="32">
      <t>タイオウ</t>
    </rPh>
    <rPh sb="63" eb="65">
      <t>ソウダン</t>
    </rPh>
    <phoneticPr fontId="4"/>
  </si>
  <si>
    <t>5年度当初</t>
    <rPh sb="1" eb="3">
      <t>ネンド</t>
    </rPh>
    <rPh sb="3" eb="5">
      <t>トウショ</t>
    </rPh>
    <phoneticPr fontId="5"/>
  </si>
  <si>
    <t>6年度算定</t>
    <rPh sb="3" eb="5">
      <t>サンテイ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</si>
</sst>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0_);\(#,##0\)"/>
    <numFmt numFmtId="178" formatCode="#,##0_);[Red]\(#,##0\)"/>
    <numFmt numFmtId="179" formatCode="\(#,##0\)_);\(#,##0\)"/>
    <numFmt numFmtId="180" formatCode="#,##0&quot;&quot;&quot;千&quot;&quot;&quot;&quot;円&quot;"/>
    <numFmt numFmtId="181" formatCode="#,##0&quot;千&quot;&quot;円&quot;"/>
    <numFmt numFmtId="182" formatCode="#,##0&quot;円&quot;"/>
  </numFmts>
  <fonts count="22">
    <font>
      <sz val="11"/>
      <name val="ＭＳ Ｐゴシック"/>
      <family val="3"/>
      <charset val="128"/>
    </font>
    <font>
      <sz val="11"/>
      <name val="ＭＳ Ｐゴシック"/>
      <family val="3"/>
      <charset val="128"/>
    </font>
    <font>
      <u/>
      <sz val="10.5"/>
      <color indexed="12"/>
      <name val="明朝体"/>
      <family val="3"/>
      <charset val="128"/>
    </font>
    <font>
      <sz val="10.5"/>
      <name val="明朝体"/>
      <family val="3"/>
      <charset val="128"/>
    </font>
    <font>
      <sz val="6"/>
      <name val="明朝体"/>
      <family val="3"/>
      <charset val="128"/>
    </font>
    <font>
      <sz val="6"/>
      <name val="ＭＳ Ｐゴシック"/>
      <family val="3"/>
      <charset val="128"/>
    </font>
    <font>
      <sz val="10.5"/>
      <name val="ＭＳ Ｐ明朝"/>
      <family val="1"/>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10"/>
      <name val="ＭＳ 明朝"/>
      <family val="1"/>
      <charset val="128"/>
    </font>
    <font>
      <sz val="10"/>
      <name val="ＭＳ Ｐ明朝"/>
      <family val="1"/>
      <charset val="128"/>
    </font>
    <font>
      <b/>
      <sz val="10"/>
      <name val="ＭＳ ゴシック"/>
      <family val="3"/>
      <charset val="128"/>
    </font>
    <font>
      <sz val="9"/>
      <name val="ＭＳ 明朝"/>
      <family val="1"/>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10"/>
      <color theme="0"/>
      <name val="ＭＳ Ｐゴシック"/>
      <family val="3"/>
      <charset val="128"/>
    </font>
    <font>
      <sz val="12"/>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4">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8"/>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44">
    <xf numFmtId="0" fontId="0" fillId="0" borderId="0"/>
    <xf numFmtId="38" fontId="1" fillId="0" borderId="0" applyFont="0" applyFill="0" applyBorder="0" applyAlignment="0" applyProtection="0"/>
    <xf numFmtId="38" fontId="7"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8" fillId="0" borderId="0" applyFont="0" applyFill="0" applyBorder="0" applyAlignment="0" applyProtection="0">
      <alignment vertical="center"/>
    </xf>
    <xf numFmtId="38" fontId="7" fillId="0" borderId="0" applyFont="0" applyFill="0" applyBorder="0" applyAlignment="0" applyProtection="0">
      <alignment vertical="center"/>
    </xf>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7" fillId="0" borderId="0"/>
    <xf numFmtId="0" fontId="18" fillId="0" borderId="0">
      <alignment vertical="center"/>
    </xf>
    <xf numFmtId="0" fontId="18" fillId="0" borderId="0">
      <alignment vertical="center"/>
    </xf>
    <xf numFmtId="0" fontId="7" fillId="0" borderId="0"/>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17" fillId="0" borderId="0">
      <alignment vertical="center"/>
    </xf>
    <xf numFmtId="0" fontId="7" fillId="0" borderId="0"/>
    <xf numFmtId="0" fontId="3" fillId="0" borderId="0"/>
    <xf numFmtId="0" fontId="3" fillId="0" borderId="0"/>
    <xf numFmtId="0" fontId="3" fillId="0" borderId="0"/>
  </cellStyleXfs>
  <cellXfs count="291">
    <xf numFmtId="0" fontId="0" fillId="0" borderId="0" xfId="0"/>
    <xf numFmtId="0" fontId="0" fillId="0" borderId="0" xfId="0" applyAlignment="1">
      <alignment vertical="center"/>
    </xf>
    <xf numFmtId="0" fontId="7" fillId="0" borderId="0" xfId="0" applyFont="1" applyAlignment="1">
      <alignment horizontal="center"/>
    </xf>
    <xf numFmtId="0" fontId="7" fillId="0" borderId="0" xfId="0" applyFont="1"/>
    <xf numFmtId="0" fontId="11" fillId="0" borderId="0" xfId="20" applyFont="1"/>
    <xf numFmtId="0" fontId="8" fillId="0" borderId="0" xfId="20" applyFont="1"/>
    <xf numFmtId="0" fontId="8" fillId="0" borderId="0" xfId="42" applyFont="1" applyAlignment="1">
      <alignment horizontal="right" vertical="center"/>
    </xf>
    <xf numFmtId="0" fontId="8" fillId="0" borderId="0" xfId="20" applyFont="1" applyAlignment="1">
      <alignment horizontal="right"/>
    </xf>
    <xf numFmtId="0" fontId="10" fillId="0" borderId="0" xfId="42" applyFont="1" applyAlignment="1">
      <alignment horizontal="left" vertical="center"/>
    </xf>
    <xf numFmtId="0" fontId="10" fillId="0" borderId="0" xfId="42" applyFont="1" applyAlignment="1">
      <alignment horizontal="right" vertical="center"/>
    </xf>
    <xf numFmtId="0" fontId="8" fillId="0" borderId="1" xfId="20" applyFont="1" applyBorder="1" applyAlignment="1">
      <alignment horizontal="left" vertical="center"/>
    </xf>
    <xf numFmtId="0" fontId="9" fillId="0" borderId="1" xfId="20" applyFont="1" applyBorder="1" applyAlignment="1">
      <alignment vertical="center"/>
    </xf>
    <xf numFmtId="0" fontId="9" fillId="0" borderId="1" xfId="20" applyFont="1" applyBorder="1" applyAlignment="1">
      <alignment horizontal="left" vertical="center"/>
    </xf>
    <xf numFmtId="0" fontId="7" fillId="0" borderId="0" xfId="20" applyAlignment="1">
      <alignment horizontal="left" vertical="center"/>
    </xf>
    <xf numFmtId="0" fontId="9" fillId="0" borderId="0" xfId="20" applyFont="1" applyAlignment="1">
      <alignment horizontal="left" vertical="center"/>
    </xf>
    <xf numFmtId="0" fontId="8" fillId="0" borderId="0" xfId="20" applyFont="1" applyAlignment="1">
      <alignment horizontal="left" vertical="center"/>
    </xf>
    <xf numFmtId="0" fontId="9" fillId="0" borderId="0" xfId="20" applyFont="1" applyAlignment="1">
      <alignment vertical="center"/>
    </xf>
    <xf numFmtId="0" fontId="8" fillId="0" borderId="2" xfId="20" applyFont="1" applyBorder="1" applyAlignment="1">
      <alignment horizontal="left" vertical="center"/>
    </xf>
    <xf numFmtId="0" fontId="9" fillId="0" borderId="3" xfId="20" applyFont="1" applyBorder="1" applyAlignment="1">
      <alignment horizontal="left" vertical="center"/>
    </xf>
    <xf numFmtId="0" fontId="8" fillId="0" borderId="0" xfId="20" applyFont="1" applyAlignment="1">
      <alignment vertical="center" wrapText="1"/>
    </xf>
    <xf numFmtId="0" fontId="9" fillId="0" borderId="4" xfId="20" applyFont="1" applyBorder="1" applyAlignment="1">
      <alignment vertical="top" wrapText="1"/>
    </xf>
    <xf numFmtId="0" fontId="9" fillId="0" borderId="5" xfId="20" applyFont="1" applyBorder="1" applyAlignment="1">
      <alignment vertical="top" wrapText="1"/>
    </xf>
    <xf numFmtId="0" fontId="9" fillId="0" borderId="6" xfId="20" applyFont="1" applyBorder="1" applyAlignment="1">
      <alignment vertical="top" wrapText="1"/>
    </xf>
    <xf numFmtId="0" fontId="8" fillId="0" borderId="0" xfId="42" applyFont="1" applyAlignment="1">
      <alignment vertical="center"/>
    </xf>
    <xf numFmtId="0" fontId="9" fillId="0" borderId="7" xfId="20" applyFont="1" applyBorder="1" applyAlignment="1">
      <alignment vertical="center"/>
    </xf>
    <xf numFmtId="0" fontId="9" fillId="0" borderId="8" xfId="20" applyFont="1" applyBorder="1" applyAlignment="1">
      <alignment vertical="center"/>
    </xf>
    <xf numFmtId="179" fontId="9" fillId="0" borderId="8" xfId="20" applyNumberFormat="1" applyFont="1" applyBorder="1" applyAlignment="1">
      <alignment vertical="center"/>
    </xf>
    <xf numFmtId="0" fontId="9" fillId="0" borderId="9" xfId="20" applyFont="1" applyBorder="1" applyAlignment="1">
      <alignment vertical="center"/>
    </xf>
    <xf numFmtId="0" fontId="9" fillId="0" borderId="10" xfId="20" applyFont="1" applyBorder="1" applyAlignment="1">
      <alignment vertical="center"/>
    </xf>
    <xf numFmtId="179" fontId="9" fillId="0" borderId="10" xfId="20" applyNumberFormat="1" applyFont="1" applyBorder="1" applyAlignment="1">
      <alignment vertical="center"/>
    </xf>
    <xf numFmtId="0" fontId="9" fillId="0" borderId="11" xfId="20" applyFont="1" applyBorder="1" applyAlignment="1">
      <alignment vertical="center"/>
    </xf>
    <xf numFmtId="0" fontId="9" fillId="0" borderId="12" xfId="20" applyFont="1" applyBorder="1" applyAlignment="1">
      <alignment vertical="center"/>
    </xf>
    <xf numFmtId="179" fontId="9" fillId="0" borderId="12" xfId="20" applyNumberFormat="1" applyFont="1" applyBorder="1" applyAlignment="1">
      <alignment vertical="center"/>
    </xf>
    <xf numFmtId="0" fontId="8" fillId="0" borderId="12" xfId="20" applyFont="1" applyBorder="1"/>
    <xf numFmtId="0" fontId="9" fillId="0" borderId="7" xfId="20" applyFont="1" applyBorder="1" applyAlignment="1">
      <alignment horizontal="center" vertical="center"/>
    </xf>
    <xf numFmtId="0" fontId="9" fillId="0" borderId="8" xfId="20" applyFont="1" applyBorder="1" applyAlignment="1">
      <alignment horizontal="center" vertical="center"/>
    </xf>
    <xf numFmtId="0" fontId="7" fillId="0" borderId="0" xfId="20" applyAlignment="1">
      <alignment vertical="top" wrapText="1"/>
    </xf>
    <xf numFmtId="0" fontId="8" fillId="0" borderId="0" xfId="20" applyFont="1" applyAlignment="1">
      <alignment vertical="top" wrapText="1"/>
    </xf>
    <xf numFmtId="0" fontId="0" fillId="0" borderId="13" xfId="0" applyBorder="1" applyAlignment="1">
      <alignment vertical="center"/>
    </xf>
    <xf numFmtId="0" fontId="19" fillId="0" borderId="0" xfId="41" applyFont="1" applyAlignment="1">
      <alignment horizontal="center" vertical="center"/>
    </xf>
    <xf numFmtId="0" fontId="8" fillId="0" borderId="0" xfId="20" applyFont="1" applyAlignment="1">
      <alignment vertical="center"/>
    </xf>
    <xf numFmtId="0" fontId="7" fillId="0" borderId="14" xfId="0" applyFont="1" applyBorder="1" applyAlignment="1">
      <alignment horizontal="right"/>
    </xf>
    <xf numFmtId="0" fontId="7" fillId="0" borderId="15" xfId="0" applyFont="1" applyBorder="1" applyAlignment="1">
      <alignment horizontal="center"/>
    </xf>
    <xf numFmtId="0" fontId="0" fillId="0" borderId="15" xfId="0" applyBorder="1"/>
    <xf numFmtId="0" fontId="7" fillId="0" borderId="15" xfId="0" applyFont="1" applyBorder="1"/>
    <xf numFmtId="0" fontId="0" fillId="0" borderId="15" xfId="0" applyBorder="1" applyAlignment="1">
      <alignment vertical="center"/>
    </xf>
    <xf numFmtId="0" fontId="0" fillId="0" borderId="16" xfId="0" applyBorder="1" applyAlignment="1">
      <alignment vertical="center"/>
    </xf>
    <xf numFmtId="0" fontId="7" fillId="0" borderId="17" xfId="0" applyFont="1" applyBorder="1"/>
    <xf numFmtId="0" fontId="0" fillId="0" borderId="18" xfId="0" applyBorder="1" applyAlignment="1">
      <alignment vertical="center"/>
    </xf>
    <xf numFmtId="0" fontId="7" fillId="0" borderId="17" xfId="0" applyFont="1" applyBorder="1" applyAlignment="1">
      <alignment horizontal="right"/>
    </xf>
    <xf numFmtId="0" fontId="7" fillId="0" borderId="0" xfId="0" applyFont="1" applyAlignment="1">
      <alignment vertical="center" textRotation="255"/>
    </xf>
    <xf numFmtId="0" fontId="7" fillId="0" borderId="0" xfId="0" applyFont="1" applyAlignment="1">
      <alignment horizontal="right"/>
    </xf>
    <xf numFmtId="0" fontId="7" fillId="0" borderId="19" xfId="0" applyFont="1" applyBorder="1"/>
    <xf numFmtId="0" fontId="7" fillId="0" borderId="13" xfId="0" applyFont="1" applyBorder="1"/>
    <xf numFmtId="0" fontId="7" fillId="0" borderId="13" xfId="0" applyFont="1" applyBorder="1" applyAlignment="1">
      <alignment vertical="center" textRotation="255"/>
    </xf>
    <xf numFmtId="0" fontId="7" fillId="0" borderId="13" xfId="0" applyFont="1" applyBorder="1" applyAlignment="1">
      <alignment horizontal="center"/>
    </xf>
    <xf numFmtId="0" fontId="0" fillId="0" borderId="20" xfId="0" applyBorder="1" applyAlignment="1">
      <alignment vertical="center"/>
    </xf>
    <xf numFmtId="0" fontId="9" fillId="0" borderId="0" xfId="20" applyFont="1" applyAlignment="1">
      <alignment horizontal="right" vertical="center"/>
    </xf>
    <xf numFmtId="0" fontId="12" fillId="0" borderId="0" xfId="43" applyFont="1" applyAlignment="1">
      <alignment vertical="center"/>
    </xf>
    <xf numFmtId="0" fontId="12" fillId="0" borderId="21" xfId="43" applyFont="1" applyBorder="1" applyAlignment="1">
      <alignment vertical="center"/>
    </xf>
    <xf numFmtId="0" fontId="12" fillId="2" borderId="21" xfId="43" applyFont="1" applyFill="1" applyBorder="1" applyAlignment="1">
      <alignment horizontal="left" vertical="center"/>
    </xf>
    <xf numFmtId="0" fontId="12" fillId="0" borderId="0" xfId="43" applyFont="1"/>
    <xf numFmtId="0" fontId="12" fillId="0" borderId="0" xfId="43" quotePrefix="1" applyFont="1" applyAlignment="1">
      <alignment vertical="center"/>
    </xf>
    <xf numFmtId="0" fontId="12" fillId="0" borderId="21" xfId="43" applyFont="1" applyBorder="1" applyAlignment="1">
      <alignment horizontal="left" vertical="center"/>
    </xf>
    <xf numFmtId="0" fontId="12" fillId="0" borderId="0" xfId="43" quotePrefix="1" applyFont="1" applyAlignment="1">
      <alignment horizontal="center" vertical="center"/>
    </xf>
    <xf numFmtId="0" fontId="12" fillId="0" borderId="22" xfId="43" applyFont="1" applyBorder="1" applyAlignment="1">
      <alignment vertical="center"/>
    </xf>
    <xf numFmtId="0" fontId="12" fillId="2" borderId="21" xfId="43" applyFont="1" applyFill="1" applyBorder="1" applyAlignment="1">
      <alignment vertical="center"/>
    </xf>
    <xf numFmtId="0" fontId="12" fillId="0" borderId="0" xfId="43" applyFont="1" applyAlignment="1">
      <alignment horizontal="center"/>
    </xf>
    <xf numFmtId="0" fontId="12" fillId="0" borderId="0" xfId="43" applyFont="1" applyAlignment="1">
      <alignment horizontal="right" vertical="center"/>
    </xf>
    <xf numFmtId="0" fontId="13" fillId="0" borderId="0" xfId="40" applyFont="1" applyAlignment="1">
      <alignment vertical="center"/>
    </xf>
    <xf numFmtId="0" fontId="12" fillId="0" borderId="12" xfId="43" applyFont="1" applyBorder="1"/>
    <xf numFmtId="0" fontId="12" fillId="0" borderId="23" xfId="43" applyFont="1" applyBorder="1" applyAlignment="1">
      <alignment horizontal="center" vertical="center"/>
    </xf>
    <xf numFmtId="0" fontId="12" fillId="0" borderId="24" xfId="43" applyFont="1" applyBorder="1" applyAlignment="1">
      <alignment vertical="center"/>
    </xf>
    <xf numFmtId="0" fontId="12" fillId="0" borderId="25" xfId="43" applyFont="1" applyBorder="1" applyAlignment="1">
      <alignment vertical="center"/>
    </xf>
    <xf numFmtId="0" fontId="12" fillId="0" borderId="10" xfId="43" applyFont="1" applyBorder="1"/>
    <xf numFmtId="0" fontId="12" fillId="0" borderId="26" xfId="43" applyFont="1" applyBorder="1" applyAlignment="1">
      <alignment vertical="center"/>
    </xf>
    <xf numFmtId="0" fontId="12" fillId="0" borderId="12" xfId="43" applyFont="1" applyBorder="1" applyAlignment="1">
      <alignment vertical="center"/>
    </xf>
    <xf numFmtId="0" fontId="12" fillId="0" borderId="27" xfId="43" applyFont="1" applyBorder="1" applyAlignment="1">
      <alignment vertical="center"/>
    </xf>
    <xf numFmtId="0" fontId="12" fillId="0" borderId="28" xfId="43" applyFont="1" applyBorder="1" applyAlignment="1">
      <alignment horizontal="center" vertical="center"/>
    </xf>
    <xf numFmtId="0" fontId="12" fillId="0" borderId="29" xfId="43" applyFont="1" applyBorder="1" applyAlignment="1">
      <alignment horizontal="right" vertical="top"/>
    </xf>
    <xf numFmtId="0" fontId="12" fillId="0" borderId="0" xfId="43" applyFont="1" applyAlignment="1">
      <alignment horizontal="center" vertical="center"/>
    </xf>
    <xf numFmtId="0" fontId="12" fillId="0" borderId="30" xfId="43" applyFont="1" applyBorder="1" applyAlignment="1">
      <alignment horizontal="right" vertical="top"/>
    </xf>
    <xf numFmtId="0" fontId="12" fillId="0" borderId="29" xfId="43" applyFont="1" applyBorder="1" applyAlignment="1">
      <alignment vertical="center"/>
    </xf>
    <xf numFmtId="176" fontId="12" fillId="0" borderId="30" xfId="43" applyNumberFormat="1" applyFont="1" applyBorder="1" applyAlignment="1">
      <alignment horizontal="right" vertical="center"/>
    </xf>
    <xf numFmtId="180" fontId="12" fillId="0" borderId="31" xfId="43" applyNumberFormat="1" applyFont="1" applyBorder="1" applyAlignment="1">
      <alignment vertical="center"/>
    </xf>
    <xf numFmtId="181" fontId="12" fillId="0" borderId="0" xfId="43" applyNumberFormat="1" applyFont="1" applyAlignment="1">
      <alignment vertical="center"/>
    </xf>
    <xf numFmtId="0" fontId="12" fillId="0" borderId="32" xfId="43" applyFont="1" applyBorder="1" applyAlignment="1">
      <alignment vertical="center"/>
    </xf>
    <xf numFmtId="177" fontId="12" fillId="0" borderId="33" xfId="43" applyNumberFormat="1" applyFont="1" applyBorder="1" applyAlignment="1">
      <alignment vertical="center"/>
    </xf>
    <xf numFmtId="0" fontId="12" fillId="0" borderId="34" xfId="43" applyFont="1" applyBorder="1" applyAlignment="1">
      <alignment vertical="center"/>
    </xf>
    <xf numFmtId="0" fontId="12" fillId="0" borderId="35" xfId="43" applyFont="1" applyBorder="1" applyAlignment="1">
      <alignment horizontal="center" vertical="center"/>
    </xf>
    <xf numFmtId="0" fontId="12" fillId="0" borderId="36" xfId="43" applyFont="1" applyBorder="1" applyAlignment="1">
      <alignment vertical="center"/>
    </xf>
    <xf numFmtId="176" fontId="12" fillId="0" borderId="33" xfId="43" applyNumberFormat="1" applyFont="1" applyBorder="1" applyAlignment="1">
      <alignment horizontal="right" vertical="center"/>
    </xf>
    <xf numFmtId="0" fontId="12" fillId="0" borderId="37" xfId="43" applyFont="1" applyBorder="1" applyAlignment="1">
      <alignment horizontal="right" vertical="center"/>
    </xf>
    <xf numFmtId="0" fontId="12" fillId="0" borderId="35" xfId="43" applyFont="1" applyBorder="1" applyAlignment="1">
      <alignment vertical="center"/>
    </xf>
    <xf numFmtId="0" fontId="12" fillId="0" borderId="38" xfId="43" applyFont="1" applyBorder="1" applyAlignment="1">
      <alignment horizontal="right" vertical="center"/>
    </xf>
    <xf numFmtId="0" fontId="12" fillId="0" borderId="23" xfId="43" applyFont="1" applyBorder="1" applyAlignment="1">
      <alignment vertical="center"/>
    </xf>
    <xf numFmtId="180" fontId="12" fillId="0" borderId="37" xfId="43" applyNumberFormat="1" applyFont="1" applyBorder="1" applyAlignment="1">
      <alignment vertical="center"/>
    </xf>
    <xf numFmtId="0" fontId="12" fillId="0" borderId="35" xfId="43" applyFont="1" applyBorder="1" applyAlignment="1">
      <alignment horizontal="left" vertical="center" indent="1"/>
    </xf>
    <xf numFmtId="180" fontId="12" fillId="0" borderId="0" xfId="43" applyNumberFormat="1" applyFont="1" applyAlignment="1">
      <alignment horizontal="right" vertical="center"/>
    </xf>
    <xf numFmtId="0" fontId="15" fillId="0" borderId="22" xfId="43" applyFont="1" applyBorder="1" applyAlignment="1">
      <alignment horizontal="left" vertical="center" indent="1"/>
    </xf>
    <xf numFmtId="182" fontId="12" fillId="0" borderId="0" xfId="43" applyNumberFormat="1" applyFont="1" applyAlignment="1">
      <alignment vertical="center"/>
    </xf>
    <xf numFmtId="0" fontId="12" fillId="0" borderId="30" xfId="43" applyFont="1" applyBorder="1" applyAlignment="1">
      <alignment horizontal="right" vertical="center"/>
    </xf>
    <xf numFmtId="0" fontId="12" fillId="0" borderId="31" xfId="43" applyFont="1" applyBorder="1" applyAlignment="1">
      <alignment vertical="center" shrinkToFit="1"/>
    </xf>
    <xf numFmtId="49" fontId="12" fillId="0" borderId="23" xfId="43" applyNumberFormat="1" applyFont="1" applyBorder="1" applyAlignment="1">
      <alignment vertical="center"/>
    </xf>
    <xf numFmtId="49" fontId="12" fillId="0" borderId="31" xfId="43" applyNumberFormat="1" applyFont="1" applyBorder="1" applyAlignment="1">
      <alignment vertical="center" shrinkToFit="1"/>
    </xf>
    <xf numFmtId="49" fontId="12" fillId="0" borderId="23" xfId="43" applyNumberFormat="1" applyFont="1" applyBorder="1" applyAlignment="1">
      <alignment horizontal="left" vertical="center" indent="1"/>
    </xf>
    <xf numFmtId="182" fontId="12" fillId="0" borderId="0" xfId="1" applyNumberFormat="1" applyFont="1" applyFill="1" applyBorder="1" applyAlignment="1">
      <alignment vertical="center"/>
    </xf>
    <xf numFmtId="49" fontId="12" fillId="0" borderId="31" xfId="43" applyNumberFormat="1" applyFont="1" applyBorder="1" applyAlignment="1">
      <alignment horizontal="left" vertical="center" shrinkToFit="1"/>
    </xf>
    <xf numFmtId="3" fontId="12" fillId="0" borderId="0" xfId="43" applyNumberFormat="1" applyFont="1" applyAlignment="1">
      <alignment vertical="center"/>
    </xf>
    <xf numFmtId="49" fontId="12" fillId="0" borderId="28" xfId="43" applyNumberFormat="1" applyFont="1" applyBorder="1" applyAlignment="1">
      <alignment horizontal="left" vertical="center" indent="1"/>
    </xf>
    <xf numFmtId="0" fontId="12" fillId="0" borderId="37" xfId="43" applyFont="1" applyBorder="1" applyAlignment="1">
      <alignment horizontal="right" vertical="center" shrinkToFit="1"/>
    </xf>
    <xf numFmtId="0" fontId="12" fillId="0" borderId="8" xfId="43" applyFont="1" applyBorder="1" applyAlignment="1">
      <alignment vertical="center"/>
    </xf>
    <xf numFmtId="180" fontId="12" fillId="0" borderId="8" xfId="43" applyNumberFormat="1" applyFont="1" applyBorder="1" applyAlignment="1">
      <alignment horizontal="right" vertical="center"/>
    </xf>
    <xf numFmtId="180" fontId="12" fillId="0" borderId="39" xfId="43" applyNumberFormat="1" applyFont="1" applyBorder="1" applyAlignment="1">
      <alignment horizontal="right" vertical="center"/>
    </xf>
    <xf numFmtId="0" fontId="15" fillId="0" borderId="38" xfId="43" applyFont="1" applyBorder="1" applyAlignment="1">
      <alignment horizontal="left" vertical="center" indent="1"/>
    </xf>
    <xf numFmtId="49" fontId="12" fillId="0" borderId="0" xfId="43" applyNumberFormat="1" applyFont="1" applyAlignment="1">
      <alignment horizontal="center" vertical="center" shrinkToFit="1"/>
    </xf>
    <xf numFmtId="180" fontId="12" fillId="0" borderId="30" xfId="43" applyNumberFormat="1" applyFont="1" applyBorder="1" applyAlignment="1">
      <alignment horizontal="right" vertical="center"/>
    </xf>
    <xf numFmtId="0" fontId="12" fillId="0" borderId="40" xfId="43" applyFont="1" applyBorder="1" applyAlignment="1">
      <alignment vertical="center"/>
    </xf>
    <xf numFmtId="0" fontId="12" fillId="0" borderId="23" xfId="43" applyFont="1" applyBorder="1" applyAlignment="1">
      <alignment horizontal="left" vertical="center" indent="1"/>
    </xf>
    <xf numFmtId="0" fontId="12" fillId="0" borderId="31" xfId="43" applyFont="1" applyBorder="1" applyAlignment="1">
      <alignment horizontal="left" vertical="center" shrinkToFit="1"/>
    </xf>
    <xf numFmtId="49" fontId="12" fillId="0" borderId="23" xfId="43" applyNumberFormat="1" applyFont="1" applyBorder="1" applyAlignment="1">
      <alignment horizontal="left" vertical="center"/>
    </xf>
    <xf numFmtId="49" fontId="15" fillId="0" borderId="31" xfId="43" applyNumberFormat="1" applyFont="1" applyBorder="1" applyAlignment="1">
      <alignment horizontal="left" vertical="center" shrinkToFit="1"/>
    </xf>
    <xf numFmtId="0" fontId="12" fillId="0" borderId="23" xfId="43" applyFont="1" applyBorder="1"/>
    <xf numFmtId="49" fontId="12" fillId="0" borderId="0" xfId="43" applyNumberFormat="1" applyFont="1" applyAlignment="1">
      <alignment horizontal="left" vertical="center" indent="1"/>
    </xf>
    <xf numFmtId="0" fontId="12" fillId="0" borderId="31" xfId="43" applyFont="1" applyBorder="1" applyAlignment="1">
      <alignment horizontal="right" vertical="center"/>
    </xf>
    <xf numFmtId="0" fontId="12" fillId="0" borderId="23" xfId="43" applyFont="1" applyBorder="1" applyAlignment="1">
      <alignment horizontal="left" vertical="center"/>
    </xf>
    <xf numFmtId="182" fontId="12" fillId="0" borderId="0" xfId="43" applyNumberFormat="1" applyFont="1" applyAlignment="1">
      <alignment vertical="center" shrinkToFit="1"/>
    </xf>
    <xf numFmtId="182" fontId="12" fillId="0" borderId="0" xfId="43" applyNumberFormat="1" applyFont="1"/>
    <xf numFmtId="49" fontId="12" fillId="0" borderId="31" xfId="43" applyNumberFormat="1" applyFont="1" applyBorder="1" applyAlignment="1">
      <alignment horizontal="left" vertical="center" indent="1" shrinkToFit="1"/>
    </xf>
    <xf numFmtId="0" fontId="12" fillId="0" borderId="23" xfId="43" applyFont="1" applyBorder="1" applyAlignment="1">
      <alignment horizontal="right" vertical="center"/>
    </xf>
    <xf numFmtId="3" fontId="12" fillId="0" borderId="0" xfId="43" applyNumberFormat="1" applyFont="1" applyAlignment="1">
      <alignment horizontal="right" vertical="center"/>
    </xf>
    <xf numFmtId="182" fontId="12" fillId="0" borderId="0" xfId="1" applyNumberFormat="1" applyFont="1" applyFill="1" applyBorder="1" applyAlignment="1">
      <alignment vertical="center" shrinkToFit="1"/>
    </xf>
    <xf numFmtId="49" fontId="12" fillId="0" borderId="31" xfId="43" applyNumberFormat="1" applyFont="1" applyBorder="1" applyAlignment="1">
      <alignment horizontal="right" vertical="center" shrinkToFit="1"/>
    </xf>
    <xf numFmtId="0" fontId="12" fillId="0" borderId="28" xfId="43" applyFont="1" applyBorder="1" applyAlignment="1">
      <alignment horizontal="left" vertical="center" indent="1"/>
    </xf>
    <xf numFmtId="0" fontId="12" fillId="0" borderId="33" xfId="43" applyFont="1" applyBorder="1" applyAlignment="1">
      <alignment vertical="center"/>
    </xf>
    <xf numFmtId="0" fontId="15" fillId="0" borderId="37" xfId="43" applyFont="1" applyBorder="1"/>
    <xf numFmtId="0" fontId="12" fillId="0" borderId="31" xfId="43" applyFont="1" applyBorder="1" applyAlignment="1">
      <alignment vertical="center"/>
    </xf>
    <xf numFmtId="182" fontId="12" fillId="0" borderId="0" xfId="1" applyNumberFormat="1" applyFont="1" applyFill="1" applyBorder="1" applyAlignment="1">
      <alignment horizontal="right" vertical="center"/>
    </xf>
    <xf numFmtId="49" fontId="12" fillId="0" borderId="31" xfId="43" applyNumberFormat="1" applyFont="1" applyBorder="1" applyAlignment="1">
      <alignment horizontal="left" vertical="center" indent="1"/>
    </xf>
    <xf numFmtId="0" fontId="12" fillId="0" borderId="12" xfId="43" applyFont="1" applyBorder="1" applyAlignment="1">
      <alignment horizontal="right" vertical="center"/>
    </xf>
    <xf numFmtId="182" fontId="12" fillId="0" borderId="12" xfId="1" applyNumberFormat="1" applyFont="1" applyFill="1" applyBorder="1" applyAlignment="1">
      <alignment horizontal="right" vertical="center"/>
    </xf>
    <xf numFmtId="0" fontId="12" fillId="0" borderId="34" xfId="43" applyFont="1" applyBorder="1" applyAlignment="1">
      <alignment horizontal="right" vertical="center"/>
    </xf>
    <xf numFmtId="0" fontId="12" fillId="0" borderId="23" xfId="43" applyFont="1" applyBorder="1" applyAlignment="1">
      <alignment vertical="center" shrinkToFit="1"/>
    </xf>
    <xf numFmtId="49" fontId="12" fillId="0" borderId="23" xfId="43" applyNumberFormat="1" applyFont="1" applyBorder="1" applyAlignment="1">
      <alignment horizontal="left" vertical="center" shrinkToFit="1"/>
    </xf>
    <xf numFmtId="0" fontId="12" fillId="0" borderId="30" xfId="43" applyFont="1" applyBorder="1" applyAlignment="1">
      <alignment vertical="center"/>
    </xf>
    <xf numFmtId="49" fontId="15" fillId="0" borderId="28" xfId="43" applyNumberFormat="1" applyFont="1" applyBorder="1" applyAlignment="1">
      <alignment horizontal="left" vertical="center" indent="1"/>
    </xf>
    <xf numFmtId="49" fontId="12" fillId="0" borderId="0" xfId="43" applyNumberFormat="1" applyFont="1" applyAlignment="1">
      <alignment vertical="center"/>
    </xf>
    <xf numFmtId="49" fontId="12" fillId="0" borderId="0" xfId="43" quotePrefix="1" applyNumberFormat="1" applyFont="1" applyAlignment="1">
      <alignment vertical="center"/>
    </xf>
    <xf numFmtId="0" fontId="12" fillId="0" borderId="23" xfId="43" quotePrefix="1" applyFont="1" applyBorder="1" applyAlignment="1">
      <alignment horizontal="center" vertical="center"/>
    </xf>
    <xf numFmtId="49" fontId="12" fillId="0" borderId="31" xfId="43" applyNumberFormat="1" applyFont="1" applyBorder="1" applyAlignment="1">
      <alignment vertical="center"/>
    </xf>
    <xf numFmtId="182" fontId="12" fillId="0" borderId="0" xfId="1" quotePrefix="1" applyNumberFormat="1" applyFont="1" applyFill="1" applyBorder="1" applyAlignment="1">
      <alignment vertical="center"/>
    </xf>
    <xf numFmtId="49" fontId="15" fillId="0" borderId="31" xfId="43" applyNumberFormat="1" applyFont="1" applyBorder="1" applyAlignment="1">
      <alignment vertical="center"/>
    </xf>
    <xf numFmtId="49" fontId="15" fillId="0" borderId="23" xfId="43" applyNumberFormat="1" applyFont="1" applyBorder="1" applyAlignment="1">
      <alignment vertical="center"/>
    </xf>
    <xf numFmtId="182" fontId="12" fillId="0" borderId="0" xfId="1" quotePrefix="1" applyNumberFormat="1" applyFont="1" applyFill="1" applyBorder="1" applyAlignment="1">
      <alignment horizontal="right" vertical="center"/>
    </xf>
    <xf numFmtId="182" fontId="12" fillId="0" borderId="30" xfId="43" applyNumberFormat="1" applyFont="1" applyBorder="1" applyAlignment="1">
      <alignment horizontal="right" vertical="center"/>
    </xf>
    <xf numFmtId="182" fontId="12" fillId="0" borderId="0" xfId="43" applyNumberFormat="1" applyFont="1" applyAlignment="1">
      <alignment horizontal="right" vertical="center"/>
    </xf>
    <xf numFmtId="182" fontId="12" fillId="0" borderId="33" xfId="1" applyNumberFormat="1" applyFont="1" applyFill="1" applyBorder="1" applyAlignment="1">
      <alignment horizontal="right" vertical="center"/>
    </xf>
    <xf numFmtId="0" fontId="12" fillId="0" borderId="37" xfId="43" applyFont="1" applyBorder="1" applyAlignment="1">
      <alignment vertical="center"/>
    </xf>
    <xf numFmtId="0" fontId="12" fillId="0" borderId="4" xfId="43" applyFont="1" applyBorder="1" applyAlignment="1">
      <alignment vertical="center"/>
    </xf>
    <xf numFmtId="0" fontId="12" fillId="0" borderId="41" xfId="43" applyFont="1" applyBorder="1" applyAlignment="1">
      <alignment vertical="center"/>
    </xf>
    <xf numFmtId="0" fontId="12" fillId="0" borderId="5" xfId="43" applyFont="1" applyBorder="1" applyAlignment="1">
      <alignment vertical="center"/>
    </xf>
    <xf numFmtId="0" fontId="12" fillId="0" borderId="5" xfId="43" quotePrefix="1" applyFont="1" applyBorder="1" applyAlignment="1">
      <alignment vertical="center"/>
    </xf>
    <xf numFmtId="0" fontId="12" fillId="0" borderId="42" xfId="43" quotePrefix="1" applyFont="1" applyBorder="1" applyAlignment="1">
      <alignment horizontal="center" vertical="center"/>
    </xf>
    <xf numFmtId="0" fontId="12" fillId="0" borderId="43" xfId="43" applyFont="1" applyBorder="1" applyAlignment="1">
      <alignment vertical="center"/>
    </xf>
    <xf numFmtId="0" fontId="12" fillId="0" borderId="6" xfId="43" applyFont="1" applyBorder="1" applyAlignment="1">
      <alignment vertical="center"/>
    </xf>
    <xf numFmtId="0" fontId="12" fillId="0" borderId="39" xfId="43" applyFont="1" applyBorder="1" applyAlignment="1">
      <alignment horizontal="right" vertical="center"/>
    </xf>
    <xf numFmtId="0" fontId="15" fillId="0" borderId="23" xfId="43" applyFont="1" applyBorder="1" applyAlignment="1">
      <alignment horizontal="left" vertical="center" indent="1"/>
    </xf>
    <xf numFmtId="0" fontId="15" fillId="0" borderId="31" xfId="43" applyFont="1" applyBorder="1" applyAlignment="1">
      <alignment horizontal="left" vertical="center" indent="1" shrinkToFit="1"/>
    </xf>
    <xf numFmtId="0" fontId="12" fillId="0" borderId="31" xfId="43" applyFont="1" applyBorder="1" applyAlignment="1">
      <alignment horizontal="left" vertical="center" indent="1" shrinkToFit="1"/>
    </xf>
    <xf numFmtId="0" fontId="12" fillId="0" borderId="28" xfId="43" applyFont="1" applyBorder="1" applyAlignment="1">
      <alignment vertical="center"/>
    </xf>
    <xf numFmtId="49" fontId="12" fillId="0" borderId="0" xfId="43" applyNumberFormat="1" applyFont="1" applyAlignment="1">
      <alignment horizontal="right" vertical="center"/>
    </xf>
    <xf numFmtId="49" fontId="12" fillId="0" borderId="23" xfId="43" applyNumberFormat="1" applyFont="1" applyBorder="1" applyAlignment="1">
      <alignment vertical="top"/>
    </xf>
    <xf numFmtId="0" fontId="12" fillId="0" borderId="31" xfId="43" applyFont="1" applyBorder="1" applyAlignment="1">
      <alignment vertical="top" shrinkToFit="1"/>
    </xf>
    <xf numFmtId="0" fontId="12" fillId="0" borderId="31" xfId="43" quotePrefix="1" applyFont="1" applyBorder="1" applyAlignment="1">
      <alignment horizontal="left" vertical="center" indent="1"/>
    </xf>
    <xf numFmtId="0" fontId="12" fillId="0" borderId="31" xfId="43" quotePrefix="1" applyFont="1" applyBorder="1" applyAlignment="1">
      <alignment horizontal="left" vertical="center" shrinkToFit="1"/>
    </xf>
    <xf numFmtId="49" fontId="12" fillId="0" borderId="23" xfId="43" quotePrefix="1" applyNumberFormat="1" applyFont="1" applyBorder="1" applyAlignment="1">
      <alignment horizontal="left" vertical="center" indent="1"/>
    </xf>
    <xf numFmtId="0" fontId="12" fillId="0" borderId="31" xfId="43" applyFont="1" applyBorder="1" applyAlignment="1">
      <alignment horizontal="left" vertical="center"/>
    </xf>
    <xf numFmtId="0" fontId="12" fillId="0" borderId="1" xfId="43" applyFont="1" applyBorder="1" applyAlignment="1">
      <alignment vertical="center"/>
    </xf>
    <xf numFmtId="3" fontId="15" fillId="0" borderId="1" xfId="43" applyNumberFormat="1" applyFont="1" applyBorder="1" applyAlignment="1">
      <alignment horizontal="left" vertical="center" indent="1"/>
    </xf>
    <xf numFmtId="0" fontId="12" fillId="0" borderId="1" xfId="43" quotePrefix="1" applyFont="1" applyBorder="1" applyAlignment="1">
      <alignment vertical="center"/>
    </xf>
    <xf numFmtId="0" fontId="12" fillId="0" borderId="1" xfId="43" quotePrefix="1" applyFont="1" applyBorder="1" applyAlignment="1">
      <alignment horizontal="center" vertical="center"/>
    </xf>
    <xf numFmtId="178" fontId="15" fillId="0" borderId="31" xfId="43" applyNumberFormat="1" applyFont="1" applyBorder="1" applyAlignment="1">
      <alignment vertical="center" shrinkToFit="1"/>
    </xf>
    <xf numFmtId="178" fontId="15" fillId="0" borderId="31" xfId="43" quotePrefix="1" applyNumberFormat="1" applyFont="1" applyBorder="1" applyAlignment="1">
      <alignment horizontal="left" vertical="center" indent="1" shrinkToFit="1"/>
    </xf>
    <xf numFmtId="178" fontId="12" fillId="0" borderId="31" xfId="43" applyNumberFormat="1" applyFont="1" applyBorder="1" applyAlignment="1">
      <alignment vertical="center" shrinkToFit="1"/>
    </xf>
    <xf numFmtId="49" fontId="12" fillId="0" borderId="31" xfId="43" applyNumberFormat="1" applyFont="1" applyBorder="1" applyAlignment="1">
      <alignment horizontal="center" vertical="center" shrinkToFit="1"/>
    </xf>
    <xf numFmtId="0" fontId="15" fillId="0" borderId="22" xfId="43" applyFont="1" applyBorder="1" applyAlignment="1">
      <alignment vertical="center"/>
    </xf>
    <xf numFmtId="0" fontId="13" fillId="0" borderId="23" xfId="40" applyFont="1" applyBorder="1" applyAlignment="1">
      <alignment vertical="center"/>
    </xf>
    <xf numFmtId="182" fontId="12" fillId="0" borderId="30" xfId="1" applyNumberFormat="1" applyFont="1" applyFill="1" applyBorder="1" applyAlignment="1">
      <alignment horizontal="right" vertical="center"/>
    </xf>
    <xf numFmtId="49" fontId="12" fillId="0" borderId="23" xfId="43" quotePrefix="1" applyNumberFormat="1" applyFont="1" applyBorder="1" applyAlignment="1">
      <alignment vertical="center"/>
    </xf>
    <xf numFmtId="49" fontId="12" fillId="0" borderId="0" xfId="43" quotePrefix="1" applyNumberFormat="1" applyFont="1" applyAlignment="1">
      <alignment horizontal="right" vertical="center"/>
    </xf>
    <xf numFmtId="0" fontId="12" fillId="0" borderId="31" xfId="43" applyFont="1" applyBorder="1"/>
    <xf numFmtId="49" fontId="12" fillId="0" borderId="22" xfId="43" applyNumberFormat="1" applyFont="1" applyBorder="1" applyAlignment="1">
      <alignment horizontal="left" vertical="center" indent="1"/>
    </xf>
    <xf numFmtId="49" fontId="12" fillId="0" borderId="31" xfId="43" applyNumberFormat="1" applyFont="1" applyBorder="1" applyAlignment="1">
      <alignment horizontal="right" vertical="center"/>
    </xf>
    <xf numFmtId="0" fontId="12" fillId="0" borderId="40" xfId="43" applyFont="1" applyBorder="1"/>
    <xf numFmtId="0" fontId="12" fillId="0" borderId="45" xfId="43" applyFont="1" applyBorder="1"/>
    <xf numFmtId="0" fontId="12" fillId="3" borderId="38" xfId="43" applyFont="1" applyFill="1" applyBorder="1" applyAlignment="1">
      <alignment horizontal="right" vertical="center"/>
    </xf>
    <xf numFmtId="0" fontId="9" fillId="0" borderId="46" xfId="2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176" fontId="9" fillId="0" borderId="49" xfId="20" applyNumberFormat="1" applyFont="1" applyBorder="1" applyAlignment="1">
      <alignment vertical="center"/>
    </xf>
    <xf numFmtId="0" fontId="7" fillId="0" borderId="47" xfId="0" applyFont="1" applyBorder="1" applyAlignment="1">
      <alignment vertical="center"/>
    </xf>
    <xf numFmtId="0" fontId="7" fillId="0" borderId="48" xfId="0" applyFont="1" applyBorder="1" applyAlignment="1">
      <alignment vertical="center"/>
    </xf>
    <xf numFmtId="0" fontId="7" fillId="0" borderId="50" xfId="0" applyFont="1" applyBorder="1" applyAlignment="1">
      <alignment vertical="center"/>
    </xf>
    <xf numFmtId="176" fontId="9" fillId="0" borderId="25" xfId="20" applyNumberFormat="1" applyFont="1" applyBorder="1" applyAlignment="1">
      <alignment vertical="center"/>
    </xf>
    <xf numFmtId="0" fontId="7" fillId="0" borderId="10" xfId="0" applyFont="1" applyBorder="1"/>
    <xf numFmtId="0" fontId="7" fillId="0" borderId="44" xfId="0" applyFont="1" applyBorder="1"/>
    <xf numFmtId="176" fontId="9" fillId="0" borderId="10" xfId="20" applyNumberFormat="1" applyFont="1" applyBorder="1" applyAlignment="1">
      <alignment vertical="center"/>
    </xf>
    <xf numFmtId="176" fontId="9" fillId="0" borderId="44" xfId="20" applyNumberFormat="1" applyFont="1" applyBorder="1" applyAlignment="1">
      <alignment vertical="center"/>
    </xf>
    <xf numFmtId="0" fontId="7" fillId="0" borderId="10" xfId="0" applyFont="1" applyBorder="1" applyAlignment="1">
      <alignment vertical="center"/>
    </xf>
    <xf numFmtId="0" fontId="7" fillId="0" borderId="51" xfId="0" applyFont="1" applyBorder="1" applyAlignment="1">
      <alignment vertical="center"/>
    </xf>
    <xf numFmtId="176" fontId="9" fillId="0" borderId="52" xfId="20" applyNumberFormat="1" applyFont="1" applyBorder="1" applyAlignment="1">
      <alignment vertical="center"/>
    </xf>
    <xf numFmtId="0" fontId="7" fillId="0" borderId="53" xfId="0" applyFont="1" applyBorder="1" applyAlignment="1">
      <alignment vertical="center"/>
    </xf>
    <xf numFmtId="0" fontId="7" fillId="0" borderId="54" xfId="0" applyFont="1" applyBorder="1" applyAlignment="1">
      <alignment vertical="center"/>
    </xf>
    <xf numFmtId="176" fontId="9" fillId="0" borderId="53" xfId="20" applyNumberFormat="1" applyFont="1" applyBorder="1" applyAlignment="1">
      <alignment vertical="center"/>
    </xf>
    <xf numFmtId="176" fontId="9" fillId="0" borderId="54" xfId="20" applyNumberFormat="1" applyFont="1" applyBorder="1" applyAlignment="1">
      <alignment vertical="center"/>
    </xf>
    <xf numFmtId="176" fontId="9" fillId="0" borderId="35" xfId="20" applyNumberFormat="1" applyFont="1" applyBorder="1" applyAlignment="1">
      <alignment vertical="center"/>
    </xf>
    <xf numFmtId="0" fontId="7" fillId="0" borderId="8" xfId="0" applyFont="1" applyBorder="1" applyAlignment="1">
      <alignment vertical="center"/>
    </xf>
    <xf numFmtId="0" fontId="7" fillId="0" borderId="55" xfId="0" applyFont="1" applyBorder="1" applyAlignment="1">
      <alignment vertical="center"/>
    </xf>
    <xf numFmtId="0" fontId="7" fillId="0" borderId="44" xfId="0" applyFont="1" applyBorder="1" applyAlignment="1">
      <alignment vertical="center"/>
    </xf>
    <xf numFmtId="176" fontId="9" fillId="0" borderId="25" xfId="20" applyNumberFormat="1" applyFont="1" applyBorder="1" applyAlignment="1">
      <alignment horizontal="center" vertical="center"/>
    </xf>
    <xf numFmtId="0" fontId="7" fillId="0" borderId="10" xfId="0" applyFont="1" applyBorder="1" applyAlignment="1">
      <alignment horizontal="center" vertical="center"/>
    </xf>
    <xf numFmtId="0" fontId="7" fillId="0" borderId="51" xfId="0" applyFont="1" applyBorder="1" applyAlignment="1">
      <alignment horizontal="center" vertical="center"/>
    </xf>
    <xf numFmtId="176" fontId="9" fillId="0" borderId="25" xfId="20" applyNumberFormat="1" applyFont="1" applyBorder="1" applyAlignment="1">
      <alignment vertical="center" shrinkToFit="1"/>
    </xf>
    <xf numFmtId="0" fontId="7" fillId="0" borderId="10" xfId="0" applyFont="1" applyBorder="1" applyAlignment="1">
      <alignment vertical="center" shrinkToFit="1"/>
    </xf>
    <xf numFmtId="0" fontId="7" fillId="0" borderId="51" xfId="0" applyFont="1" applyBorder="1" applyAlignment="1">
      <alignment vertical="center" shrinkToFit="1"/>
    </xf>
    <xf numFmtId="0" fontId="8" fillId="0" borderId="56" xfId="20" applyFont="1" applyBorder="1" applyAlignment="1">
      <alignment horizontal="left" vertical="center"/>
    </xf>
    <xf numFmtId="0" fontId="8" fillId="0" borderId="57" xfId="20" applyFont="1" applyBorder="1" applyAlignment="1">
      <alignment horizontal="left" vertical="center"/>
    </xf>
    <xf numFmtId="0" fontId="8" fillId="0" borderId="58" xfId="20" applyFont="1" applyBorder="1" applyAlignment="1">
      <alignment horizontal="left" vertical="center"/>
    </xf>
    <xf numFmtId="0" fontId="9" fillId="0" borderId="59" xfId="20" applyFont="1" applyBorder="1" applyAlignment="1">
      <alignment vertical="center"/>
    </xf>
    <xf numFmtId="0" fontId="9" fillId="0" borderId="60" xfId="20" applyFont="1" applyBorder="1" applyAlignment="1">
      <alignment vertical="center"/>
    </xf>
    <xf numFmtId="0" fontId="20" fillId="0" borderId="59" xfId="20" applyFont="1" applyBorder="1" applyAlignment="1">
      <alignment horizontal="left" vertical="center"/>
    </xf>
    <xf numFmtId="0" fontId="20" fillId="0" borderId="60" xfId="20" applyFont="1" applyBorder="1" applyAlignment="1">
      <alignment horizontal="left" vertical="center"/>
    </xf>
    <xf numFmtId="0" fontId="21" fillId="0" borderId="21" xfId="20" applyFont="1" applyBorder="1" applyAlignment="1">
      <alignment horizontal="left" vertical="top" wrapText="1"/>
    </xf>
    <xf numFmtId="0" fontId="21" fillId="0" borderId="0" xfId="20" applyFont="1" applyAlignment="1">
      <alignment horizontal="left" vertical="top" wrapText="1"/>
    </xf>
    <xf numFmtId="0" fontId="21" fillId="0" borderId="22" xfId="20" applyFont="1" applyBorder="1" applyAlignment="1">
      <alignment horizontal="left" vertical="top" wrapText="1"/>
    </xf>
    <xf numFmtId="0" fontId="9" fillId="0" borderId="2" xfId="20" applyFont="1" applyBorder="1" applyAlignment="1">
      <alignment horizontal="center" vertical="center"/>
    </xf>
    <xf numFmtId="0" fontId="7" fillId="0" borderId="1" xfId="0" applyFont="1" applyBorder="1" applyAlignment="1">
      <alignment horizontal="center" vertical="center"/>
    </xf>
    <xf numFmtId="0" fontId="7" fillId="0" borderId="6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3" xfId="0" applyFont="1" applyBorder="1" applyAlignment="1">
      <alignment horizontal="center" vertical="center"/>
    </xf>
    <xf numFmtId="176" fontId="9" fillId="0" borderId="62" xfId="20" applyNumberFormat="1" applyFont="1" applyBorder="1" applyAlignment="1">
      <alignment horizontal="center" vertical="center"/>
    </xf>
    <xf numFmtId="0" fontId="7" fillId="0" borderId="28" xfId="0" applyFont="1" applyBorder="1" applyAlignment="1">
      <alignment horizontal="center" vertical="center"/>
    </xf>
    <xf numFmtId="0" fontId="7" fillId="0" borderId="3" xfId="0" applyFont="1" applyBorder="1" applyAlignment="1">
      <alignment horizontal="center" vertical="center"/>
    </xf>
    <xf numFmtId="0" fontId="7" fillId="0" borderId="34" xfId="0" applyFont="1" applyBorder="1" applyAlignment="1">
      <alignment horizontal="center" vertical="center"/>
    </xf>
    <xf numFmtId="0" fontId="12" fillId="0" borderId="2" xfId="43" applyFont="1" applyBorder="1" applyAlignment="1">
      <alignment horizontal="center" vertical="center"/>
    </xf>
    <xf numFmtId="0" fontId="12" fillId="0" borderId="1" xfId="43" applyFont="1" applyBorder="1" applyAlignment="1">
      <alignment horizontal="center" vertical="center"/>
    </xf>
    <xf numFmtId="0" fontId="12" fillId="0" borderId="61" xfId="43" applyFont="1" applyBorder="1" applyAlignment="1">
      <alignment horizontal="center" vertical="center"/>
    </xf>
    <xf numFmtId="0" fontId="12" fillId="0" borderId="11" xfId="43" applyFont="1" applyBorder="1" applyAlignment="1">
      <alignment horizontal="center" vertical="center"/>
    </xf>
    <xf numFmtId="0" fontId="12" fillId="0" borderId="12" xfId="43" applyFont="1" applyBorder="1" applyAlignment="1">
      <alignment horizontal="center" vertical="center"/>
    </xf>
    <xf numFmtId="0" fontId="12" fillId="0" borderId="33" xfId="43" applyFont="1" applyBorder="1" applyAlignment="1">
      <alignment horizontal="center" vertical="center"/>
    </xf>
    <xf numFmtId="180" fontId="12" fillId="0" borderId="27" xfId="43" applyNumberFormat="1" applyFont="1" applyBorder="1" applyAlignment="1">
      <alignment horizontal="right" vertical="center"/>
    </xf>
    <xf numFmtId="176" fontId="12" fillId="0" borderId="39" xfId="43" applyNumberFormat="1" applyFont="1" applyBorder="1" applyAlignment="1">
      <alignment horizontal="right" vertical="center"/>
    </xf>
    <xf numFmtId="176" fontId="12" fillId="0" borderId="33" xfId="43" applyNumberFormat="1" applyFont="1" applyBorder="1" applyAlignment="1">
      <alignment horizontal="right" vertical="center"/>
    </xf>
    <xf numFmtId="180" fontId="12" fillId="0" borderId="38" xfId="43" applyNumberFormat="1" applyFont="1" applyBorder="1" applyAlignment="1">
      <alignment horizontal="right" vertical="center"/>
    </xf>
    <xf numFmtId="0" fontId="12" fillId="0" borderId="37" xfId="43" applyFont="1" applyBorder="1" applyAlignment="1">
      <alignment horizontal="right" vertical="center"/>
    </xf>
    <xf numFmtId="0" fontId="12" fillId="0" borderId="62" xfId="43" applyFont="1" applyBorder="1" applyAlignment="1">
      <alignment horizontal="center" vertical="center"/>
    </xf>
    <xf numFmtId="0" fontId="12" fillId="0" borderId="23" xfId="43" applyFont="1" applyBorder="1" applyAlignment="1">
      <alignment horizontal="center" vertical="center"/>
    </xf>
    <xf numFmtId="0" fontId="12" fillId="0" borderId="30" xfId="43" applyFont="1" applyBorder="1" applyAlignment="1">
      <alignment horizontal="center" vertical="center"/>
    </xf>
    <xf numFmtId="0" fontId="12" fillId="0" borderId="28" xfId="43" applyFont="1" applyBorder="1" applyAlignment="1">
      <alignment horizontal="center" vertical="center"/>
    </xf>
    <xf numFmtId="0" fontId="12" fillId="0" borderId="63" xfId="43" applyFont="1" applyBorder="1" applyAlignment="1">
      <alignment horizontal="center" vertical="center"/>
    </xf>
    <xf numFmtId="0" fontId="12" fillId="0" borderId="37" xfId="43" applyFont="1" applyBorder="1" applyAlignment="1">
      <alignment horizontal="center" vertical="center"/>
    </xf>
    <xf numFmtId="0" fontId="12" fillId="0" borderId="36" xfId="43" applyFont="1" applyBorder="1" applyAlignment="1">
      <alignment horizontal="center" vertical="center"/>
    </xf>
    <xf numFmtId="0" fontId="12" fillId="0" borderId="32" xfId="43" applyFont="1" applyBorder="1" applyAlignment="1">
      <alignment horizontal="center" vertical="center"/>
    </xf>
    <xf numFmtId="0" fontId="12" fillId="0" borderId="8" xfId="43" applyFont="1" applyBorder="1" applyAlignment="1">
      <alignment horizontal="center" vertical="center"/>
    </xf>
    <xf numFmtId="0" fontId="12" fillId="0" borderId="39" xfId="43" applyFont="1" applyBorder="1" applyAlignment="1">
      <alignment horizontal="center" vertical="center"/>
    </xf>
    <xf numFmtId="180" fontId="12" fillId="0" borderId="32" xfId="43" applyNumberFormat="1" applyFont="1" applyBorder="1" applyAlignment="1">
      <alignment horizontal="right" vertical="center"/>
    </xf>
    <xf numFmtId="180" fontId="12" fillId="0" borderId="44" xfId="43" applyNumberFormat="1" applyFont="1" applyBorder="1" applyAlignment="1">
      <alignment horizontal="right" vertical="center"/>
    </xf>
    <xf numFmtId="0" fontId="12" fillId="0" borderId="22" xfId="43" applyFont="1" applyBorder="1" applyAlignment="1">
      <alignment horizontal="center" vertical="center"/>
    </xf>
    <xf numFmtId="0" fontId="12" fillId="0" borderId="34" xfId="43" applyFont="1" applyBorder="1" applyAlignment="1">
      <alignment horizontal="center" vertical="center"/>
    </xf>
    <xf numFmtId="0" fontId="14" fillId="0" borderId="7" xfId="43" applyFont="1" applyBorder="1" applyAlignment="1">
      <alignment horizontal="left" vertical="center" wrapText="1" indent="1"/>
    </xf>
    <xf numFmtId="0" fontId="14" fillId="0" borderId="8" xfId="43" applyFont="1" applyBorder="1" applyAlignment="1">
      <alignment horizontal="left" vertical="center" indent="1"/>
    </xf>
    <xf numFmtId="0" fontId="14" fillId="0" borderId="39" xfId="43" applyFont="1" applyBorder="1" applyAlignment="1">
      <alignment horizontal="left" vertical="center" indent="1"/>
    </xf>
    <xf numFmtId="0" fontId="14" fillId="0" borderId="21" xfId="43" applyFont="1" applyBorder="1" applyAlignment="1">
      <alignment horizontal="left" vertical="center" indent="1"/>
    </xf>
    <xf numFmtId="0" fontId="14" fillId="0" borderId="0" xfId="43" applyFont="1" applyAlignment="1">
      <alignment horizontal="left" vertical="center" indent="1"/>
    </xf>
    <xf numFmtId="0" fontId="14" fillId="0" borderId="30" xfId="43" applyFont="1" applyBorder="1" applyAlignment="1">
      <alignment horizontal="left" vertical="center" indent="1"/>
    </xf>
    <xf numFmtId="0" fontId="14" fillId="0" borderId="11" xfId="43" applyFont="1" applyBorder="1" applyAlignment="1">
      <alignment horizontal="left" vertical="center" indent="1"/>
    </xf>
    <xf numFmtId="0" fontId="14" fillId="0" borderId="12" xfId="43" applyFont="1" applyBorder="1" applyAlignment="1">
      <alignment horizontal="left" vertical="center" indent="1"/>
    </xf>
    <xf numFmtId="0" fontId="14" fillId="0" borderId="33" xfId="43" applyFont="1" applyBorder="1" applyAlignment="1">
      <alignment horizontal="left" vertical="center" indent="1"/>
    </xf>
    <xf numFmtId="0" fontId="12" fillId="0" borderId="35" xfId="43" applyFont="1" applyBorder="1" applyAlignment="1">
      <alignment horizontal="center" vertical="center"/>
    </xf>
    <xf numFmtId="49" fontId="12" fillId="0" borderId="23" xfId="43" applyNumberFormat="1" applyFont="1" applyBorder="1" applyAlignment="1">
      <alignment horizontal="left" vertical="center" shrinkToFit="1"/>
    </xf>
    <xf numFmtId="49" fontId="12" fillId="0" borderId="0" xfId="43" applyNumberFormat="1" applyFont="1" applyAlignment="1">
      <alignment horizontal="left" vertical="center" shrinkToFit="1"/>
    </xf>
    <xf numFmtId="0" fontId="12" fillId="0" borderId="23" xfId="43" applyFont="1" applyBorder="1" applyAlignment="1">
      <alignment horizontal="right" vertical="center"/>
    </xf>
    <xf numFmtId="0" fontId="12" fillId="0" borderId="0" xfId="43" applyFont="1" applyAlignment="1">
      <alignment horizontal="right" vertical="center"/>
    </xf>
    <xf numFmtId="0" fontId="12" fillId="0" borderId="29" xfId="43" applyFont="1" applyBorder="1" applyAlignment="1">
      <alignment horizontal="center" vertical="center"/>
    </xf>
    <xf numFmtId="176" fontId="12" fillId="0" borderId="30" xfId="43" applyNumberFormat="1" applyFont="1" applyBorder="1" applyAlignment="1">
      <alignment horizontal="right" vertical="center"/>
    </xf>
    <xf numFmtId="49" fontId="12" fillId="0" borderId="23" xfId="43" applyNumberFormat="1" applyFont="1" applyBorder="1" applyAlignment="1">
      <alignment horizontal="left" vertical="center"/>
    </xf>
    <xf numFmtId="0" fontId="7" fillId="0" borderId="0" xfId="0" applyFont="1" applyAlignment="1">
      <alignment vertical="center"/>
    </xf>
    <xf numFmtId="0" fontId="12" fillId="0" borderId="35" xfId="43"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cellXfs>
  <cellStyles count="44">
    <cellStyle name="桁区切り" xfId="1" builtinId="6"/>
    <cellStyle name="桁区切り 2" xfId="2" xr:uid="{00000000-0005-0000-0000-000001000000}"/>
    <cellStyle name="桁区切り 2 2" xfId="3" xr:uid="{00000000-0005-0000-0000-000002000000}"/>
    <cellStyle name="桁区切り 2 2 2" xfId="4" xr:uid="{00000000-0005-0000-0000-000003000000}"/>
    <cellStyle name="桁区切り 2 2 3" xfId="5" xr:uid="{00000000-0005-0000-0000-000004000000}"/>
    <cellStyle name="桁区切り 2 3" xfId="6" xr:uid="{00000000-0005-0000-0000-000005000000}"/>
    <cellStyle name="桁区切り 2 4" xfId="7" xr:uid="{00000000-0005-0000-0000-000006000000}"/>
    <cellStyle name="桁区切り 2 5" xfId="8" xr:uid="{00000000-0005-0000-0000-000007000000}"/>
    <cellStyle name="桁区切り 2 5 2" xfId="9" xr:uid="{00000000-0005-0000-0000-000008000000}"/>
    <cellStyle name="桁区切り 2 5 3" xfId="10" xr:uid="{00000000-0005-0000-0000-000009000000}"/>
    <cellStyle name="桁区切り 2 5 3 2" xfId="11" xr:uid="{00000000-0005-0000-0000-00000A000000}"/>
    <cellStyle name="桁区切り 2 5 4" xfId="12" xr:uid="{00000000-0005-0000-0000-00000B000000}"/>
    <cellStyle name="桁区切り 2 5 4 2" xfId="13" xr:uid="{00000000-0005-0000-0000-00000C000000}"/>
    <cellStyle name="桁区切り 3" xfId="14" xr:uid="{00000000-0005-0000-0000-00000D000000}"/>
    <cellStyle name="桁区切り 3 2" xfId="15" xr:uid="{00000000-0005-0000-0000-00000E000000}"/>
    <cellStyle name="桁区切り 4" xfId="16" xr:uid="{00000000-0005-0000-0000-00000F000000}"/>
    <cellStyle name="桁区切り 5" xfId="17" xr:uid="{00000000-0005-0000-0000-000010000000}"/>
    <cellStyle name="通貨 2" xfId="18" xr:uid="{00000000-0005-0000-0000-000011000000}"/>
    <cellStyle name="通貨 2 2" xfId="19" xr:uid="{00000000-0005-0000-0000-000012000000}"/>
    <cellStyle name="標準" xfId="0" builtinId="0"/>
    <cellStyle name="標準 2" xfId="20" xr:uid="{00000000-0005-0000-0000-000014000000}"/>
    <cellStyle name="標準 2 2" xfId="21" xr:uid="{00000000-0005-0000-0000-000015000000}"/>
    <cellStyle name="標準 2 2 2" xfId="22" xr:uid="{00000000-0005-0000-0000-000016000000}"/>
    <cellStyle name="標準 2 3" xfId="23" xr:uid="{00000000-0005-0000-0000-000017000000}"/>
    <cellStyle name="標準 2 4" xfId="24" xr:uid="{00000000-0005-0000-0000-000018000000}"/>
    <cellStyle name="標準 3" xfId="25" xr:uid="{00000000-0005-0000-0000-000019000000}"/>
    <cellStyle name="標準 3 2" xfId="26" xr:uid="{00000000-0005-0000-0000-00001A000000}"/>
    <cellStyle name="標準 3 3" xfId="27" xr:uid="{00000000-0005-0000-0000-00001B000000}"/>
    <cellStyle name="標準 3 4" xfId="28" xr:uid="{00000000-0005-0000-0000-00001C000000}"/>
    <cellStyle name="標準 4" xfId="29" xr:uid="{00000000-0005-0000-0000-00001D000000}"/>
    <cellStyle name="標準 4 2" xfId="30" xr:uid="{00000000-0005-0000-0000-00001E000000}"/>
    <cellStyle name="標準 5" xfId="31" xr:uid="{00000000-0005-0000-0000-00001F000000}"/>
    <cellStyle name="標準 5 2" xfId="32" xr:uid="{00000000-0005-0000-0000-000020000000}"/>
    <cellStyle name="標準 5 3" xfId="33" xr:uid="{00000000-0005-0000-0000-000021000000}"/>
    <cellStyle name="標準 5 4" xfId="34" xr:uid="{00000000-0005-0000-0000-000022000000}"/>
    <cellStyle name="標準 5 4 2" xfId="35" xr:uid="{00000000-0005-0000-0000-000023000000}"/>
    <cellStyle name="標準 5 4 3" xfId="36" xr:uid="{00000000-0005-0000-0000-000024000000}"/>
    <cellStyle name="標準 5 4 3 2" xfId="37" xr:uid="{00000000-0005-0000-0000-000025000000}"/>
    <cellStyle name="標準 6" xfId="38" xr:uid="{00000000-0005-0000-0000-000026000000}"/>
    <cellStyle name="標準 7" xfId="39" xr:uid="{00000000-0005-0000-0000-000027000000}"/>
    <cellStyle name="標準_【参考資料編】1部　03-01-02　23　【Ａ】　福祉事務所運営費" xfId="40" xr:uid="{00000000-0005-0000-0000-000028000000}"/>
    <cellStyle name="標準_③予算事業別調書(目次様式)" xfId="41" xr:uid="{00000000-0005-0000-0000-000029000000}"/>
    <cellStyle name="標準_④予算事業別調書(本体様式)" xfId="42" xr:uid="{00000000-0005-0000-0000-00002A000000}"/>
    <cellStyle name="標準_参3.　歳出予算調書" xfId="43" xr:uid="{00000000-0005-0000-0000-00002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54"/>
  <sheetViews>
    <sheetView tabSelected="1" view="pageBreakPreview" zoomScaleNormal="100" zoomScaleSheetLayoutView="100" workbookViewId="0">
      <selection activeCell="L6" sqref="L6:O6"/>
    </sheetView>
  </sheetViews>
  <sheetFormatPr defaultRowHeight="12.75"/>
  <cols>
    <col min="1" max="115" width="1.625" style="5" customWidth="1"/>
    <col min="116" max="116" width="9" style="5"/>
    <col min="117" max="117" width="11.5" style="5" bestFit="1" customWidth="1"/>
    <col min="118" max="16384" width="9" style="5"/>
  </cols>
  <sheetData>
    <row r="1" spans="1:117" ht="14.25">
      <c r="A1" s="4" t="s">
        <v>24</v>
      </c>
      <c r="BA1" s="6"/>
      <c r="BB1" s="7" t="s">
        <v>30</v>
      </c>
      <c r="BC1" s="6"/>
    </row>
    <row r="3" spans="1:117">
      <c r="AD3" s="8"/>
      <c r="AH3" s="8"/>
      <c r="AI3" s="8"/>
      <c r="AJ3" s="8"/>
      <c r="AK3" s="8"/>
      <c r="AL3" s="8"/>
      <c r="AM3" s="8"/>
      <c r="AS3" s="8"/>
      <c r="BB3" s="9" t="s">
        <v>47</v>
      </c>
    </row>
    <row r="4" spans="1:117">
      <c r="AD4" s="8"/>
      <c r="AH4" s="8"/>
      <c r="AI4" s="8"/>
      <c r="AJ4" s="8"/>
      <c r="AK4" s="8"/>
      <c r="AL4" s="8"/>
      <c r="AM4" s="8"/>
      <c r="AS4" s="8"/>
    </row>
    <row r="5" spans="1:117" ht="13.5" thickBot="1">
      <c r="AD5" s="8"/>
      <c r="AH5" s="8"/>
      <c r="AI5" s="8"/>
      <c r="AJ5" s="8"/>
      <c r="AK5" s="8"/>
      <c r="AL5" s="8"/>
      <c r="AM5" s="8"/>
      <c r="AS5" s="8"/>
      <c r="DM5" s="39"/>
    </row>
    <row r="6" spans="1:117" ht="15" thickBot="1">
      <c r="A6" s="225" t="s">
        <v>0</v>
      </c>
      <c r="B6" s="226"/>
      <c r="C6" s="226"/>
      <c r="D6" s="226"/>
      <c r="E6" s="226"/>
      <c r="F6" s="226"/>
      <c r="G6" s="226"/>
      <c r="H6" s="226"/>
      <c r="I6" s="226"/>
      <c r="J6" s="226"/>
      <c r="K6" s="227"/>
      <c r="L6" s="228"/>
      <c r="M6" s="228"/>
      <c r="N6" s="228"/>
      <c r="O6" s="229"/>
      <c r="P6" s="225" t="s">
        <v>1</v>
      </c>
      <c r="Q6" s="226"/>
      <c r="R6" s="226"/>
      <c r="S6" s="226"/>
      <c r="T6" s="226"/>
      <c r="U6" s="227"/>
      <c r="V6" s="230" t="s">
        <v>46</v>
      </c>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0"/>
      <c r="AZ6" s="230"/>
      <c r="BA6" s="230"/>
      <c r="BB6" s="231"/>
      <c r="DM6" s="39"/>
    </row>
    <row r="7" spans="1:117" ht="14.25">
      <c r="A7" s="10"/>
      <c r="B7" s="10"/>
      <c r="C7" s="10"/>
      <c r="D7" s="10"/>
      <c r="E7" s="10"/>
      <c r="F7" s="10"/>
      <c r="G7" s="10"/>
      <c r="H7" s="10"/>
      <c r="I7" s="10"/>
      <c r="J7" s="10"/>
      <c r="K7" s="10"/>
      <c r="L7" s="11"/>
      <c r="M7" s="11"/>
      <c r="N7" s="11"/>
      <c r="O7" s="11"/>
      <c r="P7" s="10"/>
      <c r="Q7" s="10"/>
      <c r="R7" s="10"/>
      <c r="S7" s="10"/>
      <c r="T7" s="10"/>
      <c r="U7" s="10"/>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DM7" s="39"/>
    </row>
    <row r="8" spans="1:117" ht="14.25">
      <c r="A8" s="13"/>
      <c r="B8" s="14" t="s">
        <v>20</v>
      </c>
      <c r="C8" s="15"/>
      <c r="D8" s="15"/>
      <c r="E8" s="15"/>
      <c r="F8" s="15"/>
      <c r="G8" s="15"/>
      <c r="H8" s="15"/>
      <c r="I8" s="15"/>
      <c r="J8" s="15"/>
      <c r="K8" s="15"/>
      <c r="L8" s="16"/>
      <c r="M8" s="16"/>
      <c r="N8" s="16"/>
      <c r="O8" s="16"/>
      <c r="P8" s="15"/>
      <c r="Q8" s="15"/>
      <c r="R8" s="15"/>
      <c r="S8" s="15"/>
      <c r="T8" s="15"/>
      <c r="U8" s="15"/>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DM8" s="39"/>
    </row>
    <row r="9" spans="1:117" ht="15" thickBot="1">
      <c r="A9" s="15"/>
      <c r="B9" s="15"/>
      <c r="C9" s="15"/>
      <c r="D9" s="15"/>
      <c r="E9" s="15"/>
      <c r="F9" s="15"/>
      <c r="G9" s="15"/>
      <c r="H9" s="15"/>
      <c r="I9" s="15"/>
      <c r="J9" s="15"/>
      <c r="K9" s="15"/>
      <c r="L9" s="16"/>
      <c r="M9" s="16"/>
      <c r="N9" s="16"/>
      <c r="O9" s="16"/>
      <c r="P9" s="15"/>
      <c r="Q9" s="15"/>
      <c r="R9" s="15"/>
      <c r="S9" s="15"/>
      <c r="T9" s="15"/>
      <c r="U9" s="15"/>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DM9" s="39"/>
    </row>
    <row r="10" spans="1:117" ht="14.25">
      <c r="A10" s="15"/>
      <c r="B10" s="17"/>
      <c r="C10" s="10"/>
      <c r="D10" s="10"/>
      <c r="E10" s="10"/>
      <c r="F10" s="10"/>
      <c r="G10" s="10"/>
      <c r="H10" s="10"/>
      <c r="I10" s="10"/>
      <c r="J10" s="10"/>
      <c r="K10" s="10"/>
      <c r="L10" s="11"/>
      <c r="M10" s="11"/>
      <c r="N10" s="11"/>
      <c r="O10" s="11"/>
      <c r="P10" s="10"/>
      <c r="Q10" s="10"/>
      <c r="R10" s="10"/>
      <c r="S10" s="10"/>
      <c r="T10" s="10"/>
      <c r="U10" s="10"/>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8"/>
    </row>
    <row r="11" spans="1:117" ht="12.75" customHeight="1">
      <c r="A11" s="15"/>
      <c r="B11" s="232" t="s">
        <v>237</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4"/>
    </row>
    <row r="12" spans="1:117" ht="13.5" customHeight="1">
      <c r="A12" s="15"/>
      <c r="B12" s="232"/>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4"/>
      <c r="BG12" s="3"/>
    </row>
    <row r="13" spans="1:117" ht="12.75" customHeight="1">
      <c r="A13" s="15"/>
      <c r="B13" s="232"/>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4"/>
    </row>
    <row r="14" spans="1:117" ht="12.75" customHeight="1">
      <c r="A14" s="15"/>
      <c r="B14" s="232"/>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4"/>
    </row>
    <row r="15" spans="1:117" ht="12.75" customHeight="1">
      <c r="A15" s="15"/>
      <c r="B15" s="232"/>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4"/>
    </row>
    <row r="16" spans="1:117" ht="12.75" customHeight="1">
      <c r="A16" s="15"/>
      <c r="B16" s="232"/>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4"/>
    </row>
    <row r="17" spans="1:255" ht="12.75" customHeight="1">
      <c r="A17" s="15"/>
      <c r="B17" s="232"/>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4"/>
    </row>
    <row r="18" spans="1:255" ht="12.75" customHeight="1">
      <c r="A18" s="15"/>
      <c r="B18" s="232"/>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4"/>
    </row>
    <row r="19" spans="1:255" ht="12.75" customHeight="1">
      <c r="A19" s="15"/>
      <c r="B19" s="232"/>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4"/>
    </row>
    <row r="20" spans="1:255" ht="12.75" customHeight="1">
      <c r="A20" s="15"/>
      <c r="B20" s="232"/>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4"/>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row>
    <row r="23" spans="1:255">
      <c r="B23" s="23"/>
    </row>
    <row r="24" spans="1:255" ht="14.25">
      <c r="B24" s="14" t="s">
        <v>21</v>
      </c>
      <c r="C24" s="15"/>
      <c r="D24" s="15"/>
      <c r="E24" s="15"/>
      <c r="F24" s="15"/>
      <c r="G24" s="15"/>
      <c r="H24" s="15"/>
      <c r="I24" s="15"/>
      <c r="J24" s="15"/>
      <c r="K24" s="15"/>
      <c r="L24" s="16"/>
      <c r="M24" s="16"/>
      <c r="N24" s="16"/>
      <c r="O24" s="16"/>
      <c r="P24" s="15"/>
      <c r="Q24" s="15"/>
      <c r="R24" s="15"/>
      <c r="S24" s="15"/>
      <c r="T24" s="15"/>
      <c r="U24" s="15"/>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255" ht="15" thickBot="1">
      <c r="B25" s="15"/>
      <c r="C25" s="15"/>
      <c r="D25" s="15"/>
      <c r="E25" s="15"/>
      <c r="F25" s="15"/>
      <c r="G25" s="15"/>
      <c r="H25" s="15"/>
      <c r="I25" s="15"/>
      <c r="J25" s="15"/>
      <c r="K25" s="15"/>
      <c r="L25" s="16"/>
      <c r="M25" s="16"/>
      <c r="N25" s="16"/>
      <c r="O25" s="16"/>
      <c r="P25" s="15"/>
      <c r="Q25" s="15"/>
      <c r="R25" s="15"/>
      <c r="S25" s="15"/>
      <c r="T25" s="15"/>
      <c r="U25" s="15"/>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57" t="s">
        <v>2</v>
      </c>
    </row>
    <row r="26" spans="1:255" s="3" customFormat="1" ht="13.5" customHeight="1">
      <c r="A26" s="15"/>
      <c r="B26" s="235" t="s">
        <v>19</v>
      </c>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7"/>
      <c r="AE26" s="241" t="s">
        <v>238</v>
      </c>
      <c r="AF26" s="236"/>
      <c r="AG26" s="236"/>
      <c r="AH26" s="236"/>
      <c r="AI26" s="236"/>
      <c r="AJ26" s="236"/>
      <c r="AK26" s="236"/>
      <c r="AL26" s="236"/>
      <c r="AM26" s="237"/>
      <c r="AN26" s="241" t="s">
        <v>239</v>
      </c>
      <c r="AO26" s="236"/>
      <c r="AP26" s="236"/>
      <c r="AQ26" s="236"/>
      <c r="AR26" s="236"/>
      <c r="AS26" s="236"/>
      <c r="AT26" s="236"/>
      <c r="AU26" s="236"/>
      <c r="AV26" s="237"/>
      <c r="AW26" s="241" t="s">
        <v>22</v>
      </c>
      <c r="AX26" s="236"/>
      <c r="AY26" s="236"/>
      <c r="AZ26" s="236"/>
      <c r="BA26" s="236"/>
      <c r="BB26" s="243"/>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row>
    <row r="27" spans="1:255" s="3" customFormat="1" ht="13.5">
      <c r="A27" s="15"/>
      <c r="B27" s="238"/>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40"/>
      <c r="AE27" s="242"/>
      <c r="AF27" s="239"/>
      <c r="AG27" s="239"/>
      <c r="AH27" s="239"/>
      <c r="AI27" s="239"/>
      <c r="AJ27" s="239"/>
      <c r="AK27" s="239"/>
      <c r="AL27" s="239"/>
      <c r="AM27" s="240"/>
      <c r="AN27" s="242"/>
      <c r="AO27" s="239"/>
      <c r="AP27" s="239"/>
      <c r="AQ27" s="239"/>
      <c r="AR27" s="239"/>
      <c r="AS27" s="239"/>
      <c r="AT27" s="239"/>
      <c r="AU27" s="239"/>
      <c r="AV27" s="240"/>
      <c r="AW27" s="242"/>
      <c r="AX27" s="239"/>
      <c r="AY27" s="239"/>
      <c r="AZ27" s="239"/>
      <c r="BA27" s="239"/>
      <c r="BB27" s="244"/>
      <c r="BC27" s="5"/>
      <c r="BD27" s="5"/>
      <c r="BE27" s="5"/>
      <c r="BF27" s="1"/>
      <c r="BG27" s="40"/>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s="3" customFormat="1" ht="18.75" customHeight="1">
      <c r="A28" s="15"/>
      <c r="B28" s="24" t="s">
        <v>48</v>
      </c>
      <c r="C28" s="25"/>
      <c r="D28" s="25"/>
      <c r="E28" s="25"/>
      <c r="F28" s="25"/>
      <c r="G28" s="25"/>
      <c r="H28" s="25"/>
      <c r="I28" s="25"/>
      <c r="J28" s="25"/>
      <c r="K28" s="25"/>
      <c r="L28" s="25"/>
      <c r="M28" s="25" t="s">
        <v>49</v>
      </c>
      <c r="N28" s="25"/>
      <c r="O28" s="25"/>
      <c r="P28" s="25"/>
      <c r="Q28" s="25"/>
      <c r="R28" s="25"/>
      <c r="S28" s="25"/>
      <c r="T28" s="25"/>
      <c r="U28" s="25"/>
      <c r="V28" s="25"/>
      <c r="W28" s="25"/>
      <c r="X28" s="25"/>
      <c r="Y28" s="25"/>
      <c r="Z28" s="26"/>
      <c r="AA28" s="26"/>
      <c r="AB28" s="26"/>
      <c r="AC28" s="26"/>
      <c r="AD28" s="26"/>
      <c r="AE28" s="203">
        <v>81</v>
      </c>
      <c r="AF28" s="206"/>
      <c r="AG28" s="206"/>
      <c r="AH28" s="206"/>
      <c r="AI28" s="206"/>
      <c r="AJ28" s="206"/>
      <c r="AK28" s="206"/>
      <c r="AL28" s="206"/>
      <c r="AM28" s="207"/>
      <c r="AN28" s="203">
        <v>67</v>
      </c>
      <c r="AO28" s="208"/>
      <c r="AP28" s="208"/>
      <c r="AQ28" s="208"/>
      <c r="AR28" s="208"/>
      <c r="AS28" s="208"/>
      <c r="AT28" s="208"/>
      <c r="AU28" s="208"/>
      <c r="AV28" s="218"/>
      <c r="AW28" s="203"/>
      <c r="AX28" s="208"/>
      <c r="AY28" s="208"/>
      <c r="AZ28" s="208"/>
      <c r="BA28" s="208"/>
      <c r="BB28" s="209"/>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row>
    <row r="29" spans="1:255" s="3" customFormat="1" ht="18.75" customHeight="1">
      <c r="A29" s="15"/>
      <c r="B29" s="27" t="s">
        <v>50</v>
      </c>
      <c r="C29" s="28"/>
      <c r="D29" s="28"/>
      <c r="E29" s="28"/>
      <c r="F29" s="28"/>
      <c r="G29" s="28"/>
      <c r="H29" s="28"/>
      <c r="I29" s="28"/>
      <c r="J29" s="28"/>
      <c r="K29" s="28"/>
      <c r="L29" s="28"/>
      <c r="M29" s="28" t="s">
        <v>51</v>
      </c>
      <c r="N29" s="28"/>
      <c r="O29" s="28"/>
      <c r="P29" s="28"/>
      <c r="Q29" s="28"/>
      <c r="R29" s="28"/>
      <c r="S29" s="28"/>
      <c r="T29" s="28"/>
      <c r="U29" s="28"/>
      <c r="V29" s="28"/>
      <c r="W29" s="28"/>
      <c r="X29" s="28"/>
      <c r="Y29" s="28"/>
      <c r="Z29" s="29"/>
      <c r="AA29" s="29"/>
      <c r="AB29" s="29"/>
      <c r="AC29" s="29"/>
      <c r="AD29" s="29"/>
      <c r="AE29" s="203">
        <v>375</v>
      </c>
      <c r="AF29" s="206"/>
      <c r="AG29" s="206"/>
      <c r="AH29" s="206"/>
      <c r="AI29" s="206"/>
      <c r="AJ29" s="206"/>
      <c r="AK29" s="206"/>
      <c r="AL29" s="206"/>
      <c r="AM29" s="207"/>
      <c r="AN29" s="203">
        <v>480</v>
      </c>
      <c r="AO29" s="208"/>
      <c r="AP29" s="208"/>
      <c r="AQ29" s="208"/>
      <c r="AR29" s="208"/>
      <c r="AS29" s="208"/>
      <c r="AT29" s="208"/>
      <c r="AU29" s="208"/>
      <c r="AV29" s="218"/>
      <c r="AW29" s="222"/>
      <c r="AX29" s="223"/>
      <c r="AY29" s="223"/>
      <c r="AZ29" s="223"/>
      <c r="BA29" s="223"/>
      <c r="BB29" s="224"/>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row>
    <row r="30" spans="1:255" s="3" customFormat="1" ht="18.75" customHeight="1">
      <c r="A30" s="15"/>
      <c r="B30" s="27" t="s">
        <v>52</v>
      </c>
      <c r="C30" s="28"/>
      <c r="D30" s="28"/>
      <c r="E30" s="28"/>
      <c r="F30" s="28"/>
      <c r="G30" s="28"/>
      <c r="H30" s="28"/>
      <c r="I30" s="28"/>
      <c r="J30" s="28"/>
      <c r="K30" s="28"/>
      <c r="L30" s="28"/>
      <c r="M30" s="28" t="s">
        <v>53</v>
      </c>
      <c r="N30" s="28"/>
      <c r="O30" s="28"/>
      <c r="P30" s="28"/>
      <c r="Q30" s="28"/>
      <c r="R30" s="28"/>
      <c r="S30" s="28"/>
      <c r="T30" s="28"/>
      <c r="U30" s="28"/>
      <c r="V30" s="28"/>
      <c r="W30" s="28"/>
      <c r="X30" s="28"/>
      <c r="Y30" s="28"/>
      <c r="Z30" s="29"/>
      <c r="AA30" s="29"/>
      <c r="AB30" s="29"/>
      <c r="AC30" s="29"/>
      <c r="AD30" s="29"/>
      <c r="AE30" s="203">
        <v>145</v>
      </c>
      <c r="AF30" s="206"/>
      <c r="AG30" s="206"/>
      <c r="AH30" s="206"/>
      <c r="AI30" s="206"/>
      <c r="AJ30" s="206"/>
      <c r="AK30" s="206"/>
      <c r="AL30" s="206"/>
      <c r="AM30" s="207"/>
      <c r="AN30" s="203">
        <f>133+1</f>
        <v>134</v>
      </c>
      <c r="AO30" s="208"/>
      <c r="AP30" s="208"/>
      <c r="AQ30" s="208"/>
      <c r="AR30" s="208"/>
      <c r="AS30" s="208"/>
      <c r="AT30" s="208"/>
      <c r="AU30" s="208"/>
      <c r="AV30" s="218"/>
      <c r="AW30" s="203"/>
      <c r="AX30" s="208"/>
      <c r="AY30" s="208"/>
      <c r="AZ30" s="208"/>
      <c r="BA30" s="208"/>
      <c r="BB30" s="209"/>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row>
    <row r="31" spans="1:255" s="3" customFormat="1" ht="18.75" customHeight="1">
      <c r="A31" s="15"/>
      <c r="B31" s="27" t="s">
        <v>56</v>
      </c>
      <c r="C31" s="28"/>
      <c r="D31" s="28"/>
      <c r="E31" s="28"/>
      <c r="F31" s="28"/>
      <c r="G31" s="28"/>
      <c r="H31" s="28"/>
      <c r="I31" s="28"/>
      <c r="J31" s="28"/>
      <c r="K31" s="28"/>
      <c r="L31" s="28"/>
      <c r="M31" s="16" t="s">
        <v>57</v>
      </c>
      <c r="N31" s="28"/>
      <c r="O31" s="28"/>
      <c r="P31" s="28"/>
      <c r="Q31" s="28"/>
      <c r="R31" s="28"/>
      <c r="S31" s="28"/>
      <c r="T31" s="28"/>
      <c r="U31" s="28"/>
      <c r="V31" s="28"/>
      <c r="W31" s="28"/>
      <c r="X31" s="28"/>
      <c r="Y31" s="28"/>
      <c r="Z31" s="29"/>
      <c r="AA31" s="29"/>
      <c r="AB31" s="29"/>
      <c r="AC31" s="29"/>
      <c r="AD31" s="29"/>
      <c r="AE31" s="203">
        <v>3</v>
      </c>
      <c r="AF31" s="206"/>
      <c r="AG31" s="206"/>
      <c r="AH31" s="206"/>
      <c r="AI31" s="206"/>
      <c r="AJ31" s="206"/>
      <c r="AK31" s="206"/>
      <c r="AL31" s="206"/>
      <c r="AM31" s="207"/>
      <c r="AN31" s="203">
        <v>0</v>
      </c>
      <c r="AO31" s="208"/>
      <c r="AP31" s="208"/>
      <c r="AQ31" s="208"/>
      <c r="AR31" s="208"/>
      <c r="AS31" s="208"/>
      <c r="AT31" s="208"/>
      <c r="AU31" s="208"/>
      <c r="AV31" s="218"/>
      <c r="AW31" s="203"/>
      <c r="AX31" s="208"/>
      <c r="AY31" s="208"/>
      <c r="AZ31" s="208"/>
      <c r="BA31" s="208"/>
      <c r="BB31" s="209"/>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5" s="3" customFormat="1" ht="18.75" customHeight="1">
      <c r="A32" s="15"/>
      <c r="B32" s="27" t="s">
        <v>54</v>
      </c>
      <c r="C32" s="31"/>
      <c r="D32" s="31"/>
      <c r="E32" s="31"/>
      <c r="F32" s="31"/>
      <c r="G32" s="31"/>
      <c r="H32" s="31"/>
      <c r="I32" s="31"/>
      <c r="J32" s="31"/>
      <c r="K32" s="31"/>
      <c r="L32" s="31"/>
      <c r="M32" s="28" t="s">
        <v>55</v>
      </c>
      <c r="N32" s="31"/>
      <c r="O32" s="31"/>
      <c r="P32" s="31"/>
      <c r="Q32" s="31"/>
      <c r="R32" s="31"/>
      <c r="S32" s="31"/>
      <c r="T32" s="31"/>
      <c r="U32" s="31"/>
      <c r="V32" s="31"/>
      <c r="W32" s="31"/>
      <c r="X32" s="31"/>
      <c r="Y32" s="31"/>
      <c r="Z32" s="32"/>
      <c r="AA32" s="32"/>
      <c r="AB32" s="32"/>
      <c r="AC32" s="32"/>
      <c r="AD32" s="32"/>
      <c r="AE32" s="203">
        <v>0</v>
      </c>
      <c r="AF32" s="206"/>
      <c r="AG32" s="206"/>
      <c r="AH32" s="206"/>
      <c r="AI32" s="206"/>
      <c r="AJ32" s="206"/>
      <c r="AK32" s="206"/>
      <c r="AL32" s="206"/>
      <c r="AM32" s="207"/>
      <c r="AN32" s="203">
        <v>38</v>
      </c>
      <c r="AO32" s="208"/>
      <c r="AP32" s="208"/>
      <c r="AQ32" s="208"/>
      <c r="AR32" s="208"/>
      <c r="AS32" s="208"/>
      <c r="AT32" s="208"/>
      <c r="AU32" s="208"/>
      <c r="AV32" s="218"/>
      <c r="AW32" s="219"/>
      <c r="AX32" s="220"/>
      <c r="AY32" s="220"/>
      <c r="AZ32" s="220"/>
      <c r="BA32" s="220"/>
      <c r="BB32" s="221"/>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s="3" customFormat="1" ht="18.75" customHeight="1">
      <c r="A33" s="15"/>
      <c r="B33" s="27"/>
      <c r="C33" s="28"/>
      <c r="D33" s="28"/>
      <c r="E33" s="28"/>
      <c r="F33" s="28"/>
      <c r="G33" s="28"/>
      <c r="H33" s="28"/>
      <c r="I33" s="28"/>
      <c r="J33" s="28"/>
      <c r="K33" s="28"/>
      <c r="L33" s="28"/>
      <c r="M33" s="28"/>
      <c r="N33" s="28"/>
      <c r="O33" s="28"/>
      <c r="P33" s="28"/>
      <c r="Q33" s="28"/>
      <c r="R33" s="28"/>
      <c r="S33" s="28"/>
      <c r="T33" s="28"/>
      <c r="U33" s="28"/>
      <c r="V33" s="28"/>
      <c r="W33" s="28"/>
      <c r="X33" s="28"/>
      <c r="Y33" s="28"/>
      <c r="Z33" s="29"/>
      <c r="AA33" s="29"/>
      <c r="AB33" s="29"/>
      <c r="AC33" s="29"/>
      <c r="AD33" s="29"/>
      <c r="AE33" s="203"/>
      <c r="AF33" s="204"/>
      <c r="AG33" s="204"/>
      <c r="AH33" s="204"/>
      <c r="AI33" s="204"/>
      <c r="AJ33" s="204"/>
      <c r="AK33" s="204"/>
      <c r="AL33" s="204"/>
      <c r="AM33" s="205"/>
      <c r="AN33" s="203"/>
      <c r="AO33" s="208"/>
      <c r="AP33" s="208"/>
      <c r="AQ33" s="208"/>
      <c r="AR33" s="208"/>
      <c r="AS33" s="208"/>
      <c r="AT33" s="208"/>
      <c r="AU33" s="208"/>
      <c r="AV33" s="218"/>
      <c r="AW33" s="203"/>
      <c r="AX33" s="208"/>
      <c r="AY33" s="208"/>
      <c r="AZ33" s="208"/>
      <c r="BA33" s="208"/>
      <c r="BB33" s="209"/>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s="3" customFormat="1" ht="18.75" customHeight="1">
      <c r="A34" s="15"/>
      <c r="B34" s="30"/>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203"/>
      <c r="AF34" s="204"/>
      <c r="AG34" s="204"/>
      <c r="AH34" s="204"/>
      <c r="AI34" s="204"/>
      <c r="AJ34" s="204"/>
      <c r="AK34" s="204"/>
      <c r="AL34" s="204"/>
      <c r="AM34" s="205"/>
      <c r="AN34" s="203"/>
      <c r="AO34" s="206"/>
      <c r="AP34" s="206"/>
      <c r="AQ34" s="206"/>
      <c r="AR34" s="206"/>
      <c r="AS34" s="206"/>
      <c r="AT34" s="206"/>
      <c r="AU34" s="206"/>
      <c r="AV34" s="207"/>
      <c r="AW34" s="203"/>
      <c r="AX34" s="208"/>
      <c r="AY34" s="208"/>
      <c r="AZ34" s="208"/>
      <c r="BA34" s="208"/>
      <c r="BB34" s="209"/>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s="3" customFormat="1" ht="18.75" customHeight="1" thickBot="1">
      <c r="A35" s="15"/>
      <c r="B35" s="34"/>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210"/>
      <c r="AF35" s="211"/>
      <c r="AG35" s="211"/>
      <c r="AH35" s="211"/>
      <c r="AI35" s="211"/>
      <c r="AJ35" s="211"/>
      <c r="AK35" s="211"/>
      <c r="AL35" s="211"/>
      <c r="AM35" s="212"/>
      <c r="AN35" s="210"/>
      <c r="AO35" s="213"/>
      <c r="AP35" s="213"/>
      <c r="AQ35" s="213"/>
      <c r="AR35" s="213"/>
      <c r="AS35" s="213"/>
      <c r="AT35" s="213"/>
      <c r="AU35" s="213"/>
      <c r="AV35" s="214"/>
      <c r="AW35" s="215"/>
      <c r="AX35" s="216"/>
      <c r="AY35" s="216"/>
      <c r="AZ35" s="216"/>
      <c r="BA35" s="216"/>
      <c r="BB35" s="217"/>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s="3" customFormat="1" ht="18.75" customHeight="1" thickTop="1" thickBot="1">
      <c r="A36" s="19"/>
      <c r="B36" s="196" t="s">
        <v>23</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8"/>
      <c r="AE36" s="199">
        <f>SUM(AE28:AM35)</f>
        <v>604</v>
      </c>
      <c r="AF36" s="200"/>
      <c r="AG36" s="200"/>
      <c r="AH36" s="200"/>
      <c r="AI36" s="200"/>
      <c r="AJ36" s="200"/>
      <c r="AK36" s="200"/>
      <c r="AL36" s="200"/>
      <c r="AM36" s="201"/>
      <c r="AN36" s="199">
        <f>SUM(AN28:AV35)</f>
        <v>719</v>
      </c>
      <c r="AO36" s="200"/>
      <c r="AP36" s="200"/>
      <c r="AQ36" s="200"/>
      <c r="AR36" s="200"/>
      <c r="AS36" s="200"/>
      <c r="AT36" s="200"/>
      <c r="AU36" s="200"/>
      <c r="AV36" s="201"/>
      <c r="AW36" s="199"/>
      <c r="AX36" s="200"/>
      <c r="AY36" s="200"/>
      <c r="AZ36" s="200"/>
      <c r="BA36" s="200"/>
      <c r="BB36" s="202"/>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13.5">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row>
    <row r="39" spans="1:255">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row>
    <row r="40" spans="1:255">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row>
    <row r="41" spans="1:255" ht="13.5">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row>
    <row r="42" spans="1:255" ht="13.5">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row>
    <row r="43" spans="1:255" ht="13.5">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row>
    <row r="44" spans="1:255" ht="13.5">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row>
    <row r="45" spans="1:255" ht="13.5">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row>
    <row r="46" spans="1:255" ht="13.5">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row>
    <row r="53" spans="5:54">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row>
    <row r="54" spans="5:54" ht="13.5">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row>
  </sheetData>
  <customSheetViews>
    <customSheetView guid="{5338FD55-483B-47D9-8C69-4F99172A9E71}" scale="70" showPageBreaks="1" fitToPage="1" printArea="1" view="pageBreakPreview" topLeftCell="A19">
      <selection activeCell="CD37" sqref="CD37"/>
      <pageMargins left="0.7" right="0.7" top="0.75" bottom="0.75" header="0.3" footer="0.3"/>
      <pageSetup paperSize="9" fitToHeight="0" orientation="portrait" r:id="rId1"/>
    </customSheetView>
    <customSheetView guid="{534B6DEF-019D-466C-9A8D-BB50D22C3C35}" scale="70" showPageBreaks="1" fitToPage="1" printArea="1" view="pageBreakPreview" topLeftCell="A19">
      <selection activeCell="AW32" sqref="AW32:BB32"/>
      <pageMargins left="0.7" right="0.7" top="0.75" bottom="0.75" header="0.3" footer="0.3"/>
      <pageSetup paperSize="9" fitToHeight="0" orientation="portrait" r:id="rId2"/>
    </customSheetView>
    <customSheetView guid="{BD1FEF24-848C-4EEC-AD76-60F4EB32D6DF}" scale="70" showPageBreaks="1" fitToPage="1" printArea="1" view="pageBreakPreview">
      <selection activeCell="R5" sqref="R5"/>
      <pageMargins left="0.7" right="0.7" top="0.75" bottom="0.75" header="0.3" footer="0.3"/>
      <pageSetup paperSize="9" fitToHeight="0" orientation="portrait" r:id="rId3"/>
    </customSheetView>
  </customSheetViews>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5"/>
  <pageMargins left="0.7" right="0.7" top="0.75" bottom="0.75" header="0.3" footer="0.3"/>
  <pageSetup paperSize="9" fitToHeight="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0"/>
  <sheetViews>
    <sheetView view="pageBreakPreview" zoomScaleNormal="85" zoomScaleSheetLayoutView="100" workbookViewId="0"/>
  </sheetViews>
  <sheetFormatPr defaultColWidth="3" defaultRowHeight="12"/>
  <cols>
    <col min="1" max="2" width="1.875" style="61" customWidth="1"/>
    <col min="3" max="3" width="17.25" style="61" customWidth="1"/>
    <col min="4" max="4" width="12.375" style="61" customWidth="1"/>
    <col min="5" max="6" width="8.625" style="61" customWidth="1"/>
    <col min="7" max="7" width="3.125" style="67" bestFit="1" customWidth="1"/>
    <col min="8" max="8" width="8.5" style="61" customWidth="1"/>
    <col min="9" max="9" width="32.625" style="61" customWidth="1"/>
    <col min="10" max="13" width="8.625" style="61" customWidth="1"/>
    <col min="14" max="16384" width="3" style="69"/>
  </cols>
  <sheetData>
    <row r="1" spans="1:10" ht="13.7" customHeight="1">
      <c r="A1" s="58" t="s">
        <v>58</v>
      </c>
      <c r="F1" s="58"/>
      <c r="I1" s="68" t="s">
        <v>31</v>
      </c>
    </row>
    <row r="2" spans="1:10" ht="7.5" customHeight="1">
      <c r="A2" s="58"/>
      <c r="F2" s="58"/>
    </row>
    <row r="3" spans="1:10" ht="13.7" customHeight="1">
      <c r="C3" s="194" t="s">
        <v>59</v>
      </c>
      <c r="D3" s="194"/>
      <c r="I3" s="70" t="s">
        <v>60</v>
      </c>
    </row>
    <row r="4" spans="1:10" ht="13.7" customHeight="1" thickBot="1"/>
    <row r="5" spans="1:10" ht="13.7" customHeight="1">
      <c r="A5" s="245" t="s">
        <v>32</v>
      </c>
      <c r="B5" s="246"/>
      <c r="C5" s="247"/>
      <c r="D5" s="246" t="s">
        <v>125</v>
      </c>
      <c r="E5" s="246"/>
      <c r="F5" s="247"/>
      <c r="G5" s="256" t="s">
        <v>33</v>
      </c>
      <c r="H5" s="247"/>
      <c r="I5" s="260" t="s">
        <v>126</v>
      </c>
    </row>
    <row r="6" spans="1:10" ht="13.7" customHeight="1">
      <c r="A6" s="248"/>
      <c r="B6" s="249"/>
      <c r="C6" s="250"/>
      <c r="D6" s="249"/>
      <c r="E6" s="249"/>
      <c r="F6" s="250"/>
      <c r="G6" s="257"/>
      <c r="H6" s="258"/>
      <c r="I6" s="261"/>
    </row>
    <row r="7" spans="1:10" ht="13.7" customHeight="1">
      <c r="A7" s="72"/>
      <c r="B7" s="73" t="s">
        <v>34</v>
      </c>
      <c r="C7" s="74"/>
      <c r="D7" s="262" t="s">
        <v>61</v>
      </c>
      <c r="E7" s="264" t="s">
        <v>35</v>
      </c>
      <c r="F7" s="265"/>
      <c r="G7" s="257"/>
      <c r="H7" s="258"/>
      <c r="I7" s="268" t="s">
        <v>35</v>
      </c>
    </row>
    <row r="8" spans="1:10" ht="13.7" customHeight="1">
      <c r="A8" s="75"/>
      <c r="B8" s="76"/>
      <c r="C8" s="77" t="s">
        <v>36</v>
      </c>
      <c r="D8" s="263"/>
      <c r="E8" s="249"/>
      <c r="F8" s="250"/>
      <c r="G8" s="259"/>
      <c r="H8" s="250"/>
      <c r="I8" s="269"/>
    </row>
    <row r="9" spans="1:10" ht="13.7" customHeight="1">
      <c r="A9" s="270" t="s">
        <v>62</v>
      </c>
      <c r="B9" s="271"/>
      <c r="C9" s="272"/>
      <c r="D9" s="79" t="s">
        <v>37</v>
      </c>
      <c r="E9" s="266">
        <f>INT(ROUND(K19/1000,0))</f>
        <v>715</v>
      </c>
      <c r="F9" s="266"/>
      <c r="G9" s="80"/>
      <c r="H9" s="81" t="s">
        <v>37</v>
      </c>
      <c r="I9" s="65"/>
      <c r="J9" s="61" t="s">
        <v>128</v>
      </c>
    </row>
    <row r="10" spans="1:10" ht="13.7" customHeight="1">
      <c r="A10" s="273"/>
      <c r="B10" s="274"/>
      <c r="C10" s="275"/>
      <c r="D10" s="82"/>
      <c r="E10" s="267"/>
      <c r="F10" s="251"/>
      <c r="G10" s="80"/>
      <c r="H10" s="83">
        <f>SUM(E9-I10)</f>
        <v>51</v>
      </c>
      <c r="I10" s="84">
        <f>SUM(I12,I42,I92,I146,I163)</f>
        <v>664</v>
      </c>
      <c r="J10" s="85" t="s">
        <v>127</v>
      </c>
    </row>
    <row r="11" spans="1:10" ht="13.7" customHeight="1">
      <c r="A11" s="276"/>
      <c r="B11" s="277"/>
      <c r="C11" s="278"/>
      <c r="D11" s="86"/>
      <c r="E11" s="251"/>
      <c r="F11" s="251"/>
      <c r="G11" s="78"/>
      <c r="H11" s="87"/>
      <c r="I11" s="88"/>
      <c r="J11" s="67" t="s">
        <v>142</v>
      </c>
    </row>
    <row r="12" spans="1:10" ht="13.7" customHeight="1">
      <c r="A12" s="59"/>
      <c r="B12" s="279" t="s">
        <v>63</v>
      </c>
      <c r="C12" s="265"/>
      <c r="D12" s="90"/>
      <c r="E12" s="251">
        <f>E14</f>
        <v>80</v>
      </c>
      <c r="F12" s="251"/>
      <c r="G12" s="89"/>
      <c r="H12" s="252">
        <f>SUM(E12-I12)</f>
        <v>-7</v>
      </c>
      <c r="I12" s="254">
        <f>I15</f>
        <v>87</v>
      </c>
      <c r="J12" s="61" t="s">
        <v>210</v>
      </c>
    </row>
    <row r="13" spans="1:10" ht="13.7" customHeight="1">
      <c r="A13" s="59"/>
      <c r="B13" s="257"/>
      <c r="C13" s="258"/>
      <c r="D13" s="82"/>
      <c r="E13" s="251"/>
      <c r="F13" s="251"/>
      <c r="G13" s="71"/>
      <c r="H13" s="253"/>
      <c r="I13" s="255"/>
      <c r="J13" s="61" t="s">
        <v>209</v>
      </c>
    </row>
    <row r="14" spans="1:10" ht="13.7" customHeight="1">
      <c r="A14" s="59"/>
      <c r="B14" s="93"/>
      <c r="C14" s="262" t="s">
        <v>64</v>
      </c>
      <c r="D14" s="90"/>
      <c r="E14" s="266">
        <f>INT(ROUND(F41/1000,0))</f>
        <v>80</v>
      </c>
      <c r="F14" s="266"/>
      <c r="G14" s="89"/>
      <c r="H14" s="252">
        <f>SUM(E14-I15)</f>
        <v>-7</v>
      </c>
      <c r="I14" s="94" t="s">
        <v>182</v>
      </c>
      <c r="J14" s="61" t="s">
        <v>207</v>
      </c>
    </row>
    <row r="15" spans="1:10" ht="13.7" customHeight="1">
      <c r="A15" s="59"/>
      <c r="B15" s="95"/>
      <c r="C15" s="263"/>
      <c r="D15" s="86"/>
      <c r="E15" s="267"/>
      <c r="F15" s="251"/>
      <c r="G15" s="78"/>
      <c r="H15" s="253"/>
      <c r="I15" s="96">
        <v>87</v>
      </c>
      <c r="J15" s="61" t="s">
        <v>208</v>
      </c>
    </row>
    <row r="16" spans="1:10" ht="13.7" customHeight="1">
      <c r="A16" s="59"/>
      <c r="B16" s="95"/>
      <c r="C16" s="97" t="s">
        <v>65</v>
      </c>
      <c r="D16" s="58"/>
      <c r="E16" s="98"/>
      <c r="F16" s="98"/>
      <c r="G16" s="71"/>
      <c r="H16" s="83"/>
      <c r="I16" s="99" t="s">
        <v>65</v>
      </c>
      <c r="J16" s="67" t="s">
        <v>142</v>
      </c>
    </row>
    <row r="17" spans="1:12" ht="13.7" customHeight="1">
      <c r="A17" s="59"/>
      <c r="B17" s="95"/>
      <c r="C17" s="95" t="s">
        <v>139</v>
      </c>
      <c r="D17" s="58"/>
      <c r="E17" s="98"/>
      <c r="F17" s="98"/>
      <c r="G17" s="71"/>
      <c r="H17" s="83"/>
      <c r="I17" s="185" t="s">
        <v>139</v>
      </c>
      <c r="J17" s="61" t="s">
        <v>221</v>
      </c>
    </row>
    <row r="18" spans="1:12" ht="13.7" customHeight="1">
      <c r="A18" s="59"/>
      <c r="B18" s="95"/>
      <c r="C18" s="103" t="s">
        <v>149</v>
      </c>
      <c r="E18" s="58"/>
      <c r="F18" s="100"/>
      <c r="G18" s="71"/>
      <c r="H18" s="101"/>
      <c r="I18" s="104" t="s">
        <v>149</v>
      </c>
    </row>
    <row r="19" spans="1:12" ht="13.7" customHeight="1">
      <c r="A19" s="59"/>
      <c r="B19" s="95"/>
      <c r="C19" s="105" t="s">
        <v>66</v>
      </c>
      <c r="E19" s="58"/>
      <c r="F19" s="106">
        <v>4320</v>
      </c>
      <c r="G19" s="71"/>
      <c r="H19" s="101"/>
      <c r="I19" s="107" t="s">
        <v>154</v>
      </c>
      <c r="J19" s="61" t="s">
        <v>23</v>
      </c>
      <c r="K19" s="127">
        <f>F41+F71+F83+F91+F126+F135+F144+F152+F165</f>
        <v>714893</v>
      </c>
    </row>
    <row r="20" spans="1:12" ht="13.7" customHeight="1">
      <c r="A20" s="59"/>
      <c r="B20" s="95"/>
      <c r="C20" s="95" t="s">
        <v>150</v>
      </c>
      <c r="E20" s="58"/>
      <c r="F20" s="106"/>
      <c r="G20" s="71"/>
      <c r="H20" s="101"/>
      <c r="I20" s="102" t="s">
        <v>150</v>
      </c>
    </row>
    <row r="21" spans="1:12" ht="13.7" customHeight="1">
      <c r="A21" s="59"/>
      <c r="B21" s="95"/>
      <c r="C21" s="105" t="s">
        <v>66</v>
      </c>
      <c r="E21" s="58"/>
      <c r="F21" s="106">
        <v>4320</v>
      </c>
      <c r="G21" s="71"/>
      <c r="H21" s="101"/>
      <c r="I21" s="107" t="s">
        <v>154</v>
      </c>
      <c r="K21" s="58"/>
      <c r="L21" s="58"/>
    </row>
    <row r="22" spans="1:12" ht="13.7" customHeight="1">
      <c r="A22" s="59"/>
      <c r="B22" s="95"/>
      <c r="C22" s="95" t="s">
        <v>151</v>
      </c>
      <c r="E22" s="58"/>
      <c r="F22" s="106"/>
      <c r="G22" s="71"/>
      <c r="H22" s="101"/>
      <c r="I22" s="102" t="s">
        <v>151</v>
      </c>
      <c r="K22" s="58"/>
      <c r="L22" s="58"/>
    </row>
    <row r="23" spans="1:12" ht="13.7" customHeight="1">
      <c r="A23" s="59"/>
      <c r="B23" s="95"/>
      <c r="C23" s="105" t="s">
        <v>231</v>
      </c>
      <c r="E23" s="58"/>
      <c r="F23" s="106">
        <v>4320</v>
      </c>
      <c r="G23" s="71"/>
      <c r="H23" s="101"/>
      <c r="I23" s="107" t="s">
        <v>155</v>
      </c>
      <c r="K23" s="58"/>
      <c r="L23" s="58"/>
    </row>
    <row r="24" spans="1:12" ht="13.7" customHeight="1">
      <c r="A24" s="59"/>
      <c r="B24" s="95"/>
      <c r="C24" s="95" t="s">
        <v>152</v>
      </c>
      <c r="E24" s="58"/>
      <c r="F24" s="106"/>
      <c r="G24" s="71"/>
      <c r="H24" s="101"/>
      <c r="I24" s="102" t="s">
        <v>152</v>
      </c>
      <c r="K24" s="58"/>
      <c r="L24" s="58"/>
    </row>
    <row r="25" spans="1:12" ht="13.7" customHeight="1">
      <c r="A25" s="59"/>
      <c r="B25" s="95"/>
      <c r="C25" s="105" t="s">
        <v>232</v>
      </c>
      <c r="E25" s="108"/>
      <c r="F25" s="106">
        <v>21600</v>
      </c>
      <c r="G25" s="71"/>
      <c r="H25" s="101"/>
      <c r="I25" s="107" t="s">
        <v>156</v>
      </c>
      <c r="K25" s="58"/>
      <c r="L25" s="58"/>
    </row>
    <row r="26" spans="1:12" ht="13.7" customHeight="1">
      <c r="A26" s="59"/>
      <c r="B26" s="95"/>
      <c r="C26" s="95" t="s">
        <v>153</v>
      </c>
      <c r="E26" s="108"/>
      <c r="F26" s="106"/>
      <c r="G26" s="71"/>
      <c r="H26" s="101"/>
      <c r="I26" s="102" t="s">
        <v>153</v>
      </c>
      <c r="K26" s="58"/>
      <c r="L26" s="58"/>
    </row>
    <row r="27" spans="1:12" ht="13.7" customHeight="1">
      <c r="A27" s="59"/>
      <c r="B27" s="95"/>
      <c r="C27" s="105" t="s">
        <v>67</v>
      </c>
      <c r="E27" s="108"/>
      <c r="F27" s="106">
        <v>2160</v>
      </c>
      <c r="G27" s="71"/>
      <c r="H27" s="101"/>
      <c r="I27" s="107" t="s">
        <v>157</v>
      </c>
      <c r="K27" s="58"/>
      <c r="L27" s="58"/>
    </row>
    <row r="28" spans="1:12" ht="13.7" customHeight="1">
      <c r="A28" s="59"/>
      <c r="B28" s="95"/>
      <c r="C28" s="105"/>
      <c r="E28" s="108"/>
      <c r="F28" s="106"/>
      <c r="G28" s="71"/>
      <c r="H28" s="101"/>
      <c r="I28" s="107"/>
      <c r="K28" s="108"/>
      <c r="L28" s="58"/>
    </row>
    <row r="29" spans="1:12" ht="13.7" customHeight="1">
      <c r="A29" s="59"/>
      <c r="B29" s="95"/>
      <c r="C29" s="95" t="s">
        <v>137</v>
      </c>
      <c r="D29" s="58"/>
      <c r="E29" s="98"/>
      <c r="F29" s="98"/>
      <c r="G29" s="71"/>
      <c r="H29" s="83"/>
      <c r="I29" s="185" t="s">
        <v>138</v>
      </c>
      <c r="K29" s="108"/>
      <c r="L29" s="58"/>
    </row>
    <row r="30" spans="1:12" ht="13.7" customHeight="1">
      <c r="A30" s="117"/>
      <c r="B30" s="95"/>
      <c r="C30" s="103" t="s">
        <v>97</v>
      </c>
      <c r="E30" s="58"/>
      <c r="F30" s="58"/>
      <c r="G30" s="71"/>
      <c r="H30" s="101"/>
      <c r="I30" s="104" t="s">
        <v>97</v>
      </c>
      <c r="K30" s="108"/>
      <c r="L30" s="58"/>
    </row>
    <row r="31" spans="1:12" ht="9" customHeight="1">
      <c r="A31" s="117"/>
      <c r="B31" s="95"/>
      <c r="C31" s="105" t="s">
        <v>98</v>
      </c>
      <c r="E31" s="58"/>
      <c r="F31" s="106">
        <v>4320</v>
      </c>
      <c r="G31" s="71"/>
      <c r="H31" s="101"/>
      <c r="I31" s="107" t="s">
        <v>158</v>
      </c>
      <c r="K31" s="108"/>
      <c r="L31" s="58"/>
    </row>
    <row r="32" spans="1:12" ht="13.7" customHeight="1">
      <c r="A32" s="117"/>
      <c r="B32" s="95"/>
      <c r="C32" s="103" t="s">
        <v>99</v>
      </c>
      <c r="E32" s="58"/>
      <c r="F32" s="106"/>
      <c r="G32" s="71"/>
      <c r="H32" s="101"/>
      <c r="I32" s="104" t="s">
        <v>99</v>
      </c>
    </row>
    <row r="33" spans="1:12" ht="13.7" customHeight="1">
      <c r="A33" s="117"/>
      <c r="B33" s="95"/>
      <c r="C33" s="105" t="s">
        <v>98</v>
      </c>
      <c r="E33" s="58"/>
      <c r="F33" s="106">
        <v>4320</v>
      </c>
      <c r="G33" s="71"/>
      <c r="H33" s="101"/>
      <c r="I33" s="107" t="s">
        <v>158</v>
      </c>
      <c r="K33" s="58"/>
      <c r="L33" s="58"/>
    </row>
    <row r="34" spans="1:12" ht="13.7" customHeight="1">
      <c r="A34" s="117"/>
      <c r="B34" s="95"/>
      <c r="C34" s="103" t="s">
        <v>100</v>
      </c>
      <c r="E34" s="58"/>
      <c r="F34" s="106"/>
      <c r="G34" s="71"/>
      <c r="H34" s="101"/>
      <c r="I34" s="104" t="s">
        <v>100</v>
      </c>
      <c r="K34" s="58"/>
      <c r="L34" s="58"/>
    </row>
    <row r="35" spans="1:12" ht="13.7" customHeight="1">
      <c r="A35" s="117"/>
      <c r="B35" s="95"/>
      <c r="C35" s="105" t="s">
        <v>101</v>
      </c>
      <c r="E35" s="58"/>
      <c r="F35" s="106">
        <v>17280</v>
      </c>
      <c r="G35" s="71"/>
      <c r="H35" s="101"/>
      <c r="I35" s="107" t="s">
        <v>159</v>
      </c>
      <c r="K35" s="58"/>
      <c r="L35" s="58"/>
    </row>
    <row r="36" spans="1:12" ht="13.7" customHeight="1">
      <c r="A36" s="117"/>
      <c r="B36" s="95"/>
      <c r="C36" s="125" t="s">
        <v>102</v>
      </c>
      <c r="D36" s="58"/>
      <c r="E36" s="58"/>
      <c r="F36" s="106"/>
      <c r="G36" s="71"/>
      <c r="H36" s="101"/>
      <c r="I36" s="119" t="s">
        <v>102</v>
      </c>
      <c r="K36" s="58"/>
      <c r="L36" s="58"/>
    </row>
    <row r="37" spans="1:12" ht="13.7" customHeight="1">
      <c r="A37" s="117"/>
      <c r="B37" s="95"/>
      <c r="C37" s="105" t="s">
        <v>103</v>
      </c>
      <c r="D37" s="146"/>
      <c r="E37" s="58"/>
      <c r="F37" s="106">
        <v>12960</v>
      </c>
      <c r="G37" s="71"/>
      <c r="H37" s="101"/>
      <c r="I37" s="107" t="s">
        <v>160</v>
      </c>
      <c r="K37" s="58"/>
      <c r="L37" s="58"/>
    </row>
    <row r="38" spans="1:12" ht="13.7" customHeight="1">
      <c r="A38" s="117"/>
      <c r="B38" s="95"/>
      <c r="C38" s="125" t="s">
        <v>104</v>
      </c>
      <c r="E38" s="58"/>
      <c r="F38" s="106"/>
      <c r="G38" s="71"/>
      <c r="H38" s="101"/>
      <c r="I38" s="119" t="s">
        <v>105</v>
      </c>
      <c r="K38" s="58"/>
      <c r="L38" s="58"/>
    </row>
    <row r="39" spans="1:12" ht="13.7" customHeight="1">
      <c r="A39" s="117"/>
      <c r="B39" s="95"/>
      <c r="C39" s="105" t="s">
        <v>106</v>
      </c>
      <c r="E39" s="58"/>
      <c r="F39" s="106">
        <v>4320</v>
      </c>
      <c r="G39" s="71"/>
      <c r="H39" s="101"/>
      <c r="I39" s="107" t="s">
        <v>161</v>
      </c>
      <c r="J39" s="58"/>
      <c r="K39" s="58"/>
      <c r="L39" s="58"/>
    </row>
    <row r="40" spans="1:12" ht="13.7" customHeight="1">
      <c r="A40" s="59"/>
      <c r="B40" s="95"/>
      <c r="C40" s="105"/>
      <c r="E40" s="108"/>
      <c r="F40" s="106"/>
      <c r="G40" s="71"/>
      <c r="H40" s="101"/>
      <c r="I40" s="107"/>
      <c r="J40" s="146"/>
      <c r="K40" s="58"/>
      <c r="L40" s="58"/>
    </row>
    <row r="41" spans="1:12" ht="13.7" customHeight="1">
      <c r="A41" s="59"/>
      <c r="B41" s="95"/>
      <c r="C41" s="109"/>
      <c r="E41" s="68" t="s">
        <v>68</v>
      </c>
      <c r="F41" s="106">
        <f>SUM(F19:F39)</f>
        <v>79920</v>
      </c>
      <c r="G41" s="71"/>
      <c r="H41" s="101"/>
      <c r="I41" s="110" t="s">
        <v>183</v>
      </c>
      <c r="K41" s="58"/>
      <c r="L41" s="58"/>
    </row>
    <row r="42" spans="1:12" ht="13.7" customHeight="1">
      <c r="A42" s="59"/>
      <c r="B42" s="279" t="s">
        <v>38</v>
      </c>
      <c r="C42" s="265"/>
      <c r="D42" s="90"/>
      <c r="E42" s="251">
        <f>SUM(E44,E75,E84)</f>
        <v>450</v>
      </c>
      <c r="F42" s="251"/>
      <c r="G42" s="89"/>
      <c r="H42" s="252">
        <f>SUM(E42-I42)</f>
        <v>-20</v>
      </c>
      <c r="I42" s="254">
        <f>SUM(I45,I76,I85)</f>
        <v>470</v>
      </c>
      <c r="K42" s="58"/>
      <c r="L42" s="58"/>
    </row>
    <row r="43" spans="1:12" ht="9" customHeight="1">
      <c r="A43" s="59"/>
      <c r="B43" s="257"/>
      <c r="C43" s="258"/>
      <c r="D43" s="82"/>
      <c r="E43" s="251"/>
      <c r="F43" s="251"/>
      <c r="G43" s="71"/>
      <c r="H43" s="253"/>
      <c r="I43" s="255"/>
      <c r="K43" s="108"/>
      <c r="L43" s="58"/>
    </row>
    <row r="44" spans="1:12" ht="13.7" customHeight="1">
      <c r="A44" s="59"/>
      <c r="B44" s="93"/>
      <c r="C44" s="262" t="s">
        <v>69</v>
      </c>
      <c r="D44" s="90"/>
      <c r="E44" s="266">
        <f>INT(ROUND(F71/1000,0))</f>
        <v>289</v>
      </c>
      <c r="F44" s="266"/>
      <c r="G44" s="89"/>
      <c r="H44" s="252">
        <f>SUM(E44-I45)</f>
        <v>-54</v>
      </c>
      <c r="I44" s="94" t="s">
        <v>184</v>
      </c>
      <c r="K44" s="68"/>
      <c r="L44" s="58"/>
    </row>
    <row r="45" spans="1:12" ht="13.7" customHeight="1">
      <c r="A45" s="59"/>
      <c r="B45" s="95"/>
      <c r="C45" s="263"/>
      <c r="D45" s="86"/>
      <c r="E45" s="267"/>
      <c r="F45" s="251"/>
      <c r="G45" s="78"/>
      <c r="H45" s="253"/>
      <c r="I45" s="96">
        <v>343</v>
      </c>
    </row>
    <row r="46" spans="1:12" ht="13.7" customHeight="1">
      <c r="A46" s="59"/>
      <c r="B46" s="95"/>
      <c r="C46" s="97" t="s">
        <v>65</v>
      </c>
      <c r="D46" s="111"/>
      <c r="E46" s="112"/>
      <c r="F46" s="113"/>
      <c r="G46" s="71"/>
      <c r="H46" s="83"/>
      <c r="I46" s="114" t="s">
        <v>65</v>
      </c>
    </row>
    <row r="47" spans="1:12" ht="13.7" customHeight="1">
      <c r="A47" s="59"/>
      <c r="B47" s="95"/>
      <c r="C47" s="280" t="s">
        <v>139</v>
      </c>
      <c r="D47" s="281"/>
      <c r="E47" s="58"/>
      <c r="F47" s="116"/>
      <c r="G47" s="71"/>
      <c r="H47" s="83"/>
      <c r="I47" s="107" t="s">
        <v>139</v>
      </c>
    </row>
    <row r="48" spans="1:12" ht="13.7" customHeight="1">
      <c r="A48" s="117"/>
      <c r="B48" s="95"/>
      <c r="C48" s="118" t="s">
        <v>220</v>
      </c>
      <c r="D48" s="58"/>
      <c r="E48" s="58"/>
      <c r="F48" s="106">
        <v>75900</v>
      </c>
      <c r="G48" s="71"/>
      <c r="H48" s="101"/>
      <c r="I48" s="119" t="s">
        <v>162</v>
      </c>
    </row>
    <row r="49" spans="1:12" ht="13.7" customHeight="1">
      <c r="A49" s="117"/>
      <c r="B49" s="95"/>
      <c r="C49" s="118" t="s">
        <v>219</v>
      </c>
      <c r="D49" s="58"/>
      <c r="E49" s="58"/>
      <c r="F49" s="106">
        <v>9108</v>
      </c>
      <c r="G49" s="71"/>
      <c r="H49" s="101"/>
      <c r="I49" s="119" t="s">
        <v>163</v>
      </c>
    </row>
    <row r="50" spans="1:12" ht="13.7" customHeight="1">
      <c r="A50" s="117"/>
      <c r="B50" s="95"/>
      <c r="C50" s="105" t="s">
        <v>70</v>
      </c>
      <c r="D50" s="58"/>
      <c r="E50" s="58"/>
      <c r="F50" s="106">
        <v>12495</v>
      </c>
      <c r="G50" s="71"/>
      <c r="H50" s="101"/>
      <c r="I50" s="119" t="s">
        <v>164</v>
      </c>
      <c r="J50" s="115"/>
    </row>
    <row r="51" spans="1:12" ht="13.7" customHeight="1">
      <c r="A51" s="117"/>
      <c r="B51" s="95"/>
      <c r="C51" s="105" t="s">
        <v>71</v>
      </c>
      <c r="D51" s="58"/>
      <c r="E51" s="58"/>
      <c r="F51" s="106">
        <v>34780</v>
      </c>
      <c r="G51" s="71"/>
      <c r="H51" s="101"/>
      <c r="I51" s="119" t="s">
        <v>165</v>
      </c>
      <c r="J51" s="58"/>
    </row>
    <row r="52" spans="1:12" ht="13.7" customHeight="1">
      <c r="A52" s="117"/>
      <c r="B52" s="95"/>
      <c r="C52" s="105" t="s">
        <v>196</v>
      </c>
      <c r="D52" s="58"/>
      <c r="E52" s="58"/>
      <c r="F52" s="106">
        <v>8690</v>
      </c>
      <c r="G52" s="71"/>
      <c r="H52" s="101"/>
      <c r="I52" s="119" t="s">
        <v>198</v>
      </c>
      <c r="J52" s="58"/>
    </row>
    <row r="53" spans="1:12" ht="13.7" customHeight="1">
      <c r="A53" s="117"/>
      <c r="B53" s="95"/>
      <c r="C53" s="105" t="s">
        <v>195</v>
      </c>
      <c r="D53" s="58"/>
      <c r="E53" s="58"/>
      <c r="F53" s="106">
        <v>6380</v>
      </c>
      <c r="G53" s="71"/>
      <c r="H53" s="101"/>
      <c r="I53" s="107" t="s">
        <v>199</v>
      </c>
      <c r="J53" s="58"/>
    </row>
    <row r="54" spans="1:12" ht="13.7" customHeight="1">
      <c r="A54" s="117"/>
      <c r="B54" s="95"/>
      <c r="C54" s="105" t="s">
        <v>197</v>
      </c>
      <c r="D54" s="58"/>
      <c r="E54" s="58"/>
      <c r="F54" s="106">
        <v>7359</v>
      </c>
      <c r="G54" s="71"/>
      <c r="H54" s="101"/>
      <c r="I54" s="107" t="s">
        <v>200</v>
      </c>
      <c r="J54" s="58"/>
    </row>
    <row r="55" spans="1:12" ht="13.7" customHeight="1">
      <c r="A55" s="117"/>
      <c r="B55" s="95"/>
      <c r="C55" s="105"/>
      <c r="D55" s="58"/>
      <c r="E55" s="58"/>
      <c r="F55" s="106"/>
      <c r="G55" s="71"/>
      <c r="H55" s="101"/>
      <c r="I55" s="107"/>
      <c r="J55" s="58"/>
    </row>
    <row r="56" spans="1:12" ht="13.7" customHeight="1">
      <c r="A56" s="117"/>
      <c r="B56" s="95"/>
      <c r="C56" s="120" t="s">
        <v>72</v>
      </c>
      <c r="D56" s="58"/>
      <c r="E56" s="58"/>
      <c r="F56" s="106"/>
      <c r="G56" s="71"/>
      <c r="H56" s="101"/>
      <c r="I56" s="107" t="s">
        <v>72</v>
      </c>
      <c r="J56" s="58"/>
    </row>
    <row r="57" spans="1:12" ht="13.7" customHeight="1">
      <c r="A57" s="117"/>
      <c r="B57" s="95"/>
      <c r="C57" s="105" t="s">
        <v>73</v>
      </c>
      <c r="D57" s="58"/>
      <c r="E57" s="58"/>
      <c r="F57" s="106">
        <v>1848</v>
      </c>
      <c r="G57" s="71"/>
      <c r="H57" s="101"/>
      <c r="I57" s="107" t="s">
        <v>166</v>
      </c>
      <c r="J57" s="58"/>
    </row>
    <row r="58" spans="1:12" ht="13.7" customHeight="1">
      <c r="A58" s="117"/>
      <c r="B58" s="95"/>
      <c r="C58" s="105"/>
      <c r="D58" s="58"/>
      <c r="E58" s="58"/>
      <c r="F58" s="106"/>
      <c r="G58" s="71"/>
      <c r="H58" s="101"/>
      <c r="I58" s="121"/>
      <c r="J58" s="58"/>
    </row>
    <row r="59" spans="1:12" ht="13.7" customHeight="1">
      <c r="A59" s="59"/>
      <c r="B59" s="95"/>
      <c r="C59" s="95" t="s">
        <v>137</v>
      </c>
      <c r="D59" s="58"/>
      <c r="E59" s="98"/>
      <c r="F59" s="98"/>
      <c r="G59" s="71"/>
      <c r="H59" s="83"/>
      <c r="I59" s="185" t="s">
        <v>138</v>
      </c>
      <c r="J59" s="58"/>
    </row>
    <row r="60" spans="1:12" ht="13.7" customHeight="1">
      <c r="A60" s="117"/>
      <c r="B60" s="95"/>
      <c r="C60" s="166" t="s">
        <v>222</v>
      </c>
      <c r="D60" s="58"/>
      <c r="E60" s="58"/>
      <c r="F60" s="100">
        <v>12650</v>
      </c>
      <c r="G60" s="71"/>
      <c r="H60" s="101"/>
      <c r="I60" s="167" t="s">
        <v>143</v>
      </c>
      <c r="J60" s="58"/>
    </row>
    <row r="61" spans="1:12" ht="13.7" customHeight="1">
      <c r="A61" s="117"/>
      <c r="B61" s="95"/>
      <c r="C61" s="118" t="s">
        <v>223</v>
      </c>
      <c r="D61" s="58"/>
      <c r="E61" s="58"/>
      <c r="F61" s="100">
        <v>3036</v>
      </c>
      <c r="G61" s="71"/>
      <c r="H61" s="101"/>
      <c r="I61" s="168" t="s">
        <v>144</v>
      </c>
    </row>
    <row r="62" spans="1:12" ht="13.7" customHeight="1">
      <c r="A62" s="117"/>
      <c r="B62" s="95"/>
      <c r="C62" s="105" t="s">
        <v>224</v>
      </c>
      <c r="D62" s="58"/>
      <c r="E62" s="58"/>
      <c r="F62" s="100">
        <v>3190</v>
      </c>
      <c r="G62" s="71"/>
      <c r="H62" s="101"/>
      <c r="I62" s="128" t="s">
        <v>145</v>
      </c>
    </row>
    <row r="63" spans="1:12" ht="13.7" customHeight="1">
      <c r="A63" s="117"/>
      <c r="B63" s="95"/>
      <c r="C63" s="118" t="s">
        <v>146</v>
      </c>
      <c r="D63" s="58"/>
      <c r="E63" s="58"/>
      <c r="F63" s="100">
        <v>2453</v>
      </c>
      <c r="G63" s="71"/>
      <c r="H63" s="101"/>
      <c r="I63" s="168" t="s">
        <v>147</v>
      </c>
    </row>
    <row r="64" spans="1:12" ht="13.7" customHeight="1">
      <c r="A64" s="117"/>
      <c r="B64" s="95"/>
      <c r="C64" s="118" t="s">
        <v>225</v>
      </c>
      <c r="D64" s="58"/>
      <c r="E64" s="58"/>
      <c r="F64" s="100">
        <v>3300</v>
      </c>
      <c r="G64" s="71"/>
      <c r="H64" s="101"/>
      <c r="I64" s="168" t="s">
        <v>148</v>
      </c>
      <c r="L64" s="127"/>
    </row>
    <row r="65" spans="1:12" ht="13.7" customHeight="1">
      <c r="A65" s="117"/>
      <c r="B65" s="95"/>
      <c r="C65" s="105"/>
      <c r="D65" s="58"/>
      <c r="E65" s="58"/>
      <c r="F65" s="106"/>
      <c r="G65" s="71"/>
      <c r="H65" s="101"/>
      <c r="I65" s="121"/>
    </row>
    <row r="66" spans="1:12" ht="13.7" customHeight="1">
      <c r="A66" s="117"/>
      <c r="B66" s="95"/>
      <c r="C66" s="122" t="s">
        <v>168</v>
      </c>
      <c r="D66" s="123"/>
      <c r="E66" s="68"/>
      <c r="F66" s="106"/>
      <c r="G66" s="71"/>
      <c r="H66" s="101"/>
      <c r="I66" s="176" t="s">
        <v>167</v>
      </c>
    </row>
    <row r="67" spans="1:12" ht="13.7" customHeight="1">
      <c r="A67" s="117"/>
      <c r="B67" s="95"/>
      <c r="C67" s="125" t="s">
        <v>201</v>
      </c>
      <c r="D67" s="58"/>
      <c r="E67" s="58"/>
      <c r="F67" s="100"/>
      <c r="G67" s="71"/>
      <c r="H67" s="101"/>
      <c r="I67" s="181" t="s">
        <v>169</v>
      </c>
      <c r="L67" s="127"/>
    </row>
    <row r="68" spans="1:12" ht="13.7" customHeight="1">
      <c r="A68" s="117"/>
      <c r="B68" s="95"/>
      <c r="C68" s="125" t="s">
        <v>203</v>
      </c>
      <c r="D68" s="58"/>
      <c r="E68" s="58"/>
      <c r="F68" s="126">
        <v>107800</v>
      </c>
      <c r="G68" s="71"/>
      <c r="H68" s="101"/>
      <c r="I68" s="182" t="s">
        <v>130</v>
      </c>
    </row>
    <row r="69" spans="1:12" ht="13.7" customHeight="1">
      <c r="A69" s="117"/>
      <c r="B69" s="95"/>
      <c r="C69" s="282" t="s">
        <v>204</v>
      </c>
      <c r="D69" s="283"/>
      <c r="E69" s="58"/>
      <c r="F69" s="126"/>
      <c r="G69" s="71"/>
      <c r="H69" s="101"/>
      <c r="I69" s="183" t="s">
        <v>170</v>
      </c>
    </row>
    <row r="70" spans="1:12" ht="13.7" customHeight="1">
      <c r="A70" s="117"/>
      <c r="B70" s="95"/>
      <c r="C70" s="125"/>
      <c r="D70" s="58"/>
      <c r="E70" s="58"/>
      <c r="F70" s="126"/>
      <c r="G70" s="71"/>
      <c r="H70" s="101"/>
      <c r="I70" s="183" t="s">
        <v>171</v>
      </c>
    </row>
    <row r="71" spans="1:12" ht="13.7" customHeight="1">
      <c r="A71" s="117"/>
      <c r="B71" s="95"/>
      <c r="C71" s="122"/>
      <c r="E71" s="130" t="s">
        <v>68</v>
      </c>
      <c r="F71" s="131">
        <f>SUM(F48:F70)</f>
        <v>288989</v>
      </c>
      <c r="G71" s="71"/>
      <c r="H71" s="101"/>
      <c r="I71" s="184" t="s">
        <v>129</v>
      </c>
      <c r="L71" s="127"/>
    </row>
    <row r="72" spans="1:12" ht="13.7" customHeight="1">
      <c r="A72" s="117"/>
      <c r="B72" s="95"/>
      <c r="C72" s="186"/>
      <c r="D72" s="69"/>
      <c r="E72" s="58"/>
      <c r="F72" s="100"/>
      <c r="G72" s="71"/>
      <c r="H72" s="101"/>
      <c r="I72" s="128"/>
    </row>
    <row r="73" spans="1:12" ht="13.7" customHeight="1">
      <c r="A73" s="117"/>
      <c r="B73" s="95"/>
      <c r="C73" s="129"/>
      <c r="D73" s="68"/>
      <c r="E73" s="58"/>
      <c r="F73" s="100"/>
      <c r="G73" s="71"/>
      <c r="H73" s="101"/>
      <c r="I73" s="132" t="s">
        <v>185</v>
      </c>
    </row>
    <row r="74" spans="1:12" ht="13.7" customHeight="1">
      <c r="A74" s="193"/>
      <c r="B74" s="86"/>
      <c r="C74" s="133"/>
      <c r="D74" s="76"/>
      <c r="E74" s="76"/>
      <c r="F74" s="134"/>
      <c r="G74" s="78"/>
      <c r="H74" s="134"/>
      <c r="I74" s="135"/>
    </row>
    <row r="75" spans="1:12" ht="13.7" customHeight="1">
      <c r="A75" s="117"/>
      <c r="B75" s="82"/>
      <c r="C75" s="284" t="s">
        <v>74</v>
      </c>
      <c r="D75" s="82"/>
      <c r="E75" s="266">
        <f>INT(ROUND(F83/1000,0))</f>
        <v>75</v>
      </c>
      <c r="F75" s="266"/>
      <c r="G75" s="71"/>
      <c r="H75" s="285">
        <f>SUM(E75-I76)</f>
        <v>1</v>
      </c>
      <c r="I75" s="124" t="s">
        <v>186</v>
      </c>
    </row>
    <row r="76" spans="1:12" ht="13.7" customHeight="1">
      <c r="A76" s="59"/>
      <c r="B76" s="95"/>
      <c r="C76" s="263"/>
      <c r="D76" s="86"/>
      <c r="E76" s="251"/>
      <c r="F76" s="251"/>
      <c r="G76" s="78"/>
      <c r="H76" s="253"/>
      <c r="I76" s="96">
        <v>74</v>
      </c>
    </row>
    <row r="77" spans="1:12" ht="5.25" customHeight="1">
      <c r="A77" s="59"/>
      <c r="B77" s="95"/>
      <c r="C77" s="97"/>
      <c r="D77" s="111"/>
      <c r="E77" s="98"/>
      <c r="F77" s="98"/>
      <c r="G77" s="71"/>
      <c r="H77" s="83"/>
      <c r="I77" s="99"/>
    </row>
    <row r="78" spans="1:12" ht="13.7" customHeight="1">
      <c r="A78" s="59"/>
      <c r="B78" s="95"/>
      <c r="C78" s="95" t="s">
        <v>75</v>
      </c>
      <c r="D78" s="58"/>
      <c r="E78" s="98"/>
      <c r="F78" s="98"/>
      <c r="G78" s="71"/>
      <c r="H78" s="83"/>
      <c r="I78" s="136" t="s">
        <v>75</v>
      </c>
    </row>
    <row r="79" spans="1:12" ht="13.7" customHeight="1">
      <c r="A79" s="59"/>
      <c r="B79" s="95"/>
      <c r="C79" s="105" t="s">
        <v>205</v>
      </c>
      <c r="D79" s="58"/>
      <c r="E79" s="68"/>
      <c r="F79" s="137">
        <v>74250</v>
      </c>
      <c r="G79" s="71"/>
      <c r="H79" s="83"/>
      <c r="I79" s="138" t="s">
        <v>76</v>
      </c>
    </row>
    <row r="80" spans="1:12" ht="13.7" customHeight="1">
      <c r="A80" s="59"/>
      <c r="B80" s="95"/>
      <c r="C80" s="95" t="s">
        <v>77</v>
      </c>
      <c r="D80" s="58"/>
      <c r="E80" s="98"/>
      <c r="F80" s="137"/>
      <c r="G80" s="71"/>
      <c r="H80" s="83"/>
      <c r="I80" s="136" t="s">
        <v>77</v>
      </c>
    </row>
    <row r="81" spans="1:11" ht="13.7" customHeight="1">
      <c r="A81" s="59"/>
      <c r="B81" s="95"/>
      <c r="C81" s="105" t="s">
        <v>206</v>
      </c>
      <c r="D81" s="58"/>
      <c r="E81" s="98"/>
      <c r="F81" s="137">
        <v>945</v>
      </c>
      <c r="G81" s="71"/>
      <c r="H81" s="83"/>
      <c r="I81" s="138" t="s">
        <v>78</v>
      </c>
    </row>
    <row r="82" spans="1:11" ht="13.7" customHeight="1">
      <c r="A82" s="59"/>
      <c r="B82" s="95"/>
      <c r="C82" s="105"/>
      <c r="D82" s="58"/>
      <c r="E82" s="98"/>
      <c r="F82" s="137"/>
      <c r="G82" s="71"/>
      <c r="H82" s="83"/>
      <c r="I82" s="191"/>
    </row>
    <row r="83" spans="1:11" ht="13.7" customHeight="1">
      <c r="A83" s="59"/>
      <c r="B83" s="82"/>
      <c r="C83" s="109"/>
      <c r="D83" s="139"/>
      <c r="E83" s="139" t="s">
        <v>68</v>
      </c>
      <c r="F83" s="140">
        <f>SUM(F79:F81)</f>
        <v>75195</v>
      </c>
      <c r="G83" s="78"/>
      <c r="H83" s="91"/>
      <c r="I83" s="141" t="s">
        <v>79</v>
      </c>
    </row>
    <row r="84" spans="1:11" ht="13.7" customHeight="1">
      <c r="A84" s="59"/>
      <c r="B84" s="95"/>
      <c r="C84" s="284" t="s">
        <v>80</v>
      </c>
      <c r="D84" s="82"/>
      <c r="E84" s="266">
        <f>INT(ROUND(F91/1000,0))</f>
        <v>86</v>
      </c>
      <c r="F84" s="266"/>
      <c r="G84" s="71"/>
      <c r="H84" s="285">
        <f>SUM(E84-I85)</f>
        <v>33</v>
      </c>
      <c r="I84" s="124" t="s">
        <v>187</v>
      </c>
    </row>
    <row r="85" spans="1:11" ht="13.7" customHeight="1">
      <c r="A85" s="59"/>
      <c r="B85" s="95"/>
      <c r="C85" s="263"/>
      <c r="D85" s="86"/>
      <c r="E85" s="251"/>
      <c r="F85" s="251"/>
      <c r="G85" s="78"/>
      <c r="H85" s="253"/>
      <c r="I85" s="96">
        <v>53</v>
      </c>
    </row>
    <row r="86" spans="1:11" ht="13.7" customHeight="1">
      <c r="A86" s="59"/>
      <c r="B86" s="95"/>
      <c r="C86" s="118"/>
      <c r="D86" s="111"/>
      <c r="E86" s="98"/>
      <c r="F86" s="98"/>
      <c r="G86" s="71"/>
      <c r="H86" s="83"/>
      <c r="I86" s="99"/>
    </row>
    <row r="87" spans="1:11" ht="13.7" customHeight="1">
      <c r="A87" s="59"/>
      <c r="B87" s="95"/>
      <c r="C87" s="142" t="s">
        <v>81</v>
      </c>
      <c r="D87" s="58"/>
      <c r="E87" s="98"/>
      <c r="F87" s="98"/>
      <c r="G87" s="71"/>
      <c r="H87" s="83"/>
      <c r="I87" s="136" t="s">
        <v>81</v>
      </c>
    </row>
    <row r="88" spans="1:11" ht="13.7" customHeight="1">
      <c r="A88" s="59"/>
      <c r="B88" s="95"/>
      <c r="C88" s="286" t="s">
        <v>192</v>
      </c>
      <c r="D88" s="287"/>
      <c r="E88" s="58"/>
      <c r="F88" s="106">
        <v>86075</v>
      </c>
      <c r="G88" s="71"/>
      <c r="H88" s="144"/>
      <c r="I88" s="138" t="s">
        <v>193</v>
      </c>
    </row>
    <row r="89" spans="1:11" ht="13.7" customHeight="1">
      <c r="A89" s="59"/>
      <c r="B89" s="95"/>
      <c r="C89" s="143" t="s">
        <v>82</v>
      </c>
      <c r="D89" s="68"/>
      <c r="E89" s="58"/>
      <c r="F89" s="106"/>
      <c r="G89" s="71"/>
      <c r="H89" s="144"/>
      <c r="I89" s="138" t="s">
        <v>131</v>
      </c>
    </row>
    <row r="90" spans="1:11" ht="13.7" customHeight="1">
      <c r="A90" s="59"/>
      <c r="B90" s="95"/>
      <c r="C90" s="143"/>
      <c r="D90" s="68"/>
      <c r="E90" s="58"/>
      <c r="F90" s="106"/>
      <c r="G90" s="71"/>
      <c r="H90" s="144"/>
      <c r="I90" s="138"/>
    </row>
    <row r="91" spans="1:11" ht="13.7" customHeight="1">
      <c r="A91" s="59"/>
      <c r="B91" s="95"/>
      <c r="C91" s="145"/>
      <c r="D91" s="76"/>
      <c r="E91" s="68" t="s">
        <v>68</v>
      </c>
      <c r="F91" s="106">
        <f>SUM(F88:F89)</f>
        <v>86075</v>
      </c>
      <c r="G91" s="71"/>
      <c r="H91" s="144"/>
      <c r="I91" s="92" t="s">
        <v>132</v>
      </c>
      <c r="K91" s="58"/>
    </row>
    <row r="92" spans="1:11" ht="13.7" customHeight="1">
      <c r="A92" s="117"/>
      <c r="B92" s="279" t="s">
        <v>83</v>
      </c>
      <c r="C92" s="265"/>
      <c r="D92" s="90"/>
      <c r="E92" s="251">
        <f>SUM(E94,E128,E137)</f>
        <v>148</v>
      </c>
      <c r="F92" s="251"/>
      <c r="G92" s="89"/>
      <c r="H92" s="252">
        <f>SUM(E92-I92)</f>
        <v>44</v>
      </c>
      <c r="I92" s="254">
        <f>SUM(I95,I129,I138)</f>
        <v>104</v>
      </c>
      <c r="K92" s="123"/>
    </row>
    <row r="93" spans="1:11" ht="13.7" customHeight="1">
      <c r="A93" s="59"/>
      <c r="B93" s="257"/>
      <c r="C93" s="258"/>
      <c r="D93" s="82"/>
      <c r="E93" s="251"/>
      <c r="F93" s="251"/>
      <c r="G93" s="71"/>
      <c r="H93" s="253"/>
      <c r="I93" s="255"/>
      <c r="K93" s="123"/>
    </row>
    <row r="94" spans="1:11" ht="13.7" customHeight="1">
      <c r="A94" s="59"/>
      <c r="B94" s="93"/>
      <c r="C94" s="262" t="s">
        <v>84</v>
      </c>
      <c r="D94" s="90"/>
      <c r="E94" s="251">
        <f>INT(ROUND(F126/1000,0))</f>
        <v>85</v>
      </c>
      <c r="F94" s="251"/>
      <c r="G94" s="89"/>
      <c r="H94" s="252">
        <f>SUM(E94-I95)</f>
        <v>22</v>
      </c>
      <c r="I94" s="195" t="s">
        <v>235</v>
      </c>
    </row>
    <row r="95" spans="1:11" ht="13.7" customHeight="1">
      <c r="A95" s="59"/>
      <c r="B95" s="95"/>
      <c r="C95" s="263"/>
      <c r="D95" s="86"/>
      <c r="E95" s="251"/>
      <c r="F95" s="251"/>
      <c r="G95" s="78"/>
      <c r="H95" s="253"/>
      <c r="I95" s="96">
        <v>63</v>
      </c>
    </row>
    <row r="96" spans="1:11" ht="13.7" customHeight="1">
      <c r="A96" s="59"/>
      <c r="B96" s="95"/>
      <c r="C96" s="97"/>
      <c r="D96" s="111"/>
      <c r="E96" s="98"/>
      <c r="F96" s="68"/>
      <c r="G96" s="71"/>
      <c r="H96" s="83"/>
      <c r="I96" s="99"/>
    </row>
    <row r="97" spans="1:9" ht="13.7" customHeight="1">
      <c r="A97" s="59"/>
      <c r="B97" s="95"/>
      <c r="C97" s="103" t="s">
        <v>140</v>
      </c>
      <c r="D97" s="146"/>
      <c r="E97" s="147"/>
      <c r="F97" s="147"/>
      <c r="G97" s="148"/>
      <c r="H97" s="144"/>
      <c r="I97" s="149" t="s">
        <v>140</v>
      </c>
    </row>
    <row r="98" spans="1:9" ht="13.7" customHeight="1">
      <c r="A98" s="59"/>
      <c r="B98" s="95"/>
      <c r="C98" s="105" t="s">
        <v>85</v>
      </c>
      <c r="D98" s="146"/>
      <c r="E98" s="147"/>
      <c r="F98" s="150">
        <v>5040</v>
      </c>
      <c r="G98" s="148"/>
      <c r="H98" s="144"/>
      <c r="I98" s="138" t="s">
        <v>133</v>
      </c>
    </row>
    <row r="99" spans="1:9" ht="13.7" customHeight="1">
      <c r="A99" s="59"/>
      <c r="B99" s="95"/>
      <c r="C99" s="105"/>
      <c r="D99" s="146"/>
      <c r="E99" s="147"/>
      <c r="F99" s="150"/>
      <c r="G99" s="148"/>
      <c r="H99" s="144"/>
      <c r="I99" s="138"/>
    </row>
    <row r="100" spans="1:9" ht="13.7" customHeight="1">
      <c r="A100" s="59"/>
      <c r="B100" s="95"/>
      <c r="C100" s="103" t="s">
        <v>107</v>
      </c>
      <c r="D100" s="146"/>
      <c r="E100" s="170"/>
      <c r="F100" s="108"/>
      <c r="G100" s="71"/>
      <c r="H100" s="83"/>
      <c r="I100" s="102" t="s">
        <v>107</v>
      </c>
    </row>
    <row r="101" spans="1:9" ht="13.7" customHeight="1">
      <c r="A101" s="59"/>
      <c r="B101" s="95"/>
      <c r="C101" s="105" t="s">
        <v>108</v>
      </c>
      <c r="D101" s="146"/>
      <c r="E101" s="147"/>
      <c r="F101" s="126">
        <v>1008</v>
      </c>
      <c r="G101" s="71"/>
      <c r="H101" s="83"/>
      <c r="I101" s="107" t="s">
        <v>109</v>
      </c>
    </row>
    <row r="102" spans="1:9" ht="13.7" customHeight="1">
      <c r="A102" s="59"/>
      <c r="B102" s="95"/>
      <c r="C102" s="105" t="s">
        <v>110</v>
      </c>
      <c r="D102" s="146"/>
      <c r="E102" s="170"/>
      <c r="F102" s="126"/>
      <c r="G102" s="71"/>
      <c r="H102" s="83"/>
      <c r="I102" s="107" t="s">
        <v>111</v>
      </c>
    </row>
    <row r="103" spans="1:9" ht="13.7" customHeight="1">
      <c r="A103" s="59"/>
      <c r="B103" s="95"/>
      <c r="C103" s="105" t="s">
        <v>215</v>
      </c>
      <c r="D103" s="146"/>
      <c r="E103" s="170"/>
      <c r="F103" s="126">
        <v>8064</v>
      </c>
      <c r="G103" s="71"/>
      <c r="H103" s="83"/>
      <c r="I103" s="107" t="s">
        <v>172</v>
      </c>
    </row>
    <row r="104" spans="1:9" ht="13.7" customHeight="1">
      <c r="A104" s="59"/>
      <c r="B104" s="95"/>
      <c r="C104" s="171" t="s">
        <v>112</v>
      </c>
      <c r="D104" s="146"/>
      <c r="E104" s="170"/>
      <c r="F104" s="126"/>
      <c r="G104" s="71"/>
      <c r="H104" s="83"/>
      <c r="I104" s="172" t="s">
        <v>112</v>
      </c>
    </row>
    <row r="105" spans="1:9" ht="13.7" customHeight="1">
      <c r="A105" s="59"/>
      <c r="B105" s="95"/>
      <c r="C105" s="105" t="s">
        <v>113</v>
      </c>
      <c r="D105" s="146"/>
      <c r="E105" s="170"/>
      <c r="F105" s="126">
        <v>2520</v>
      </c>
      <c r="G105" s="71"/>
      <c r="H105" s="83"/>
      <c r="I105" s="173" t="s">
        <v>114</v>
      </c>
    </row>
    <row r="106" spans="1:9" ht="13.7" customHeight="1">
      <c r="A106" s="59"/>
      <c r="B106" s="95"/>
      <c r="C106" s="105"/>
      <c r="D106" s="146"/>
      <c r="E106" s="170"/>
      <c r="F106" s="126"/>
      <c r="G106" s="71"/>
      <c r="H106" s="83"/>
      <c r="I106" s="173"/>
    </row>
    <row r="107" spans="1:9" ht="13.7" customHeight="1">
      <c r="A107" s="59"/>
      <c r="B107" s="95"/>
      <c r="C107" s="103" t="s">
        <v>115</v>
      </c>
      <c r="D107" s="146"/>
      <c r="E107" s="170"/>
      <c r="F107" s="126"/>
      <c r="G107" s="71"/>
      <c r="H107" s="83"/>
      <c r="I107" s="102" t="s">
        <v>173</v>
      </c>
    </row>
    <row r="108" spans="1:9" ht="13.7" customHeight="1">
      <c r="A108" s="59"/>
      <c r="B108" s="95"/>
      <c r="C108" s="105" t="s">
        <v>116</v>
      </c>
      <c r="D108" s="146"/>
      <c r="E108" s="170"/>
      <c r="F108" s="126"/>
      <c r="G108" s="71"/>
      <c r="H108" s="83"/>
      <c r="I108" s="119" t="s">
        <v>174</v>
      </c>
    </row>
    <row r="109" spans="1:9" ht="13.7" customHeight="1">
      <c r="A109" s="59"/>
      <c r="B109" s="95"/>
      <c r="C109" s="105" t="s">
        <v>117</v>
      </c>
      <c r="D109" s="146"/>
      <c r="E109" s="170"/>
      <c r="F109" s="126">
        <v>924</v>
      </c>
      <c r="G109" s="71"/>
      <c r="H109" s="83"/>
      <c r="I109" s="173" t="s">
        <v>175</v>
      </c>
    </row>
    <row r="110" spans="1:9" ht="13.7" customHeight="1">
      <c r="A110" s="59"/>
      <c r="B110" s="95"/>
      <c r="C110" s="105" t="s">
        <v>118</v>
      </c>
      <c r="D110" s="146"/>
      <c r="E110" s="170"/>
      <c r="F110" s="126"/>
      <c r="G110" s="71"/>
      <c r="H110" s="83"/>
      <c r="I110" s="119" t="s">
        <v>176</v>
      </c>
    </row>
    <row r="111" spans="1:9" ht="13.7" customHeight="1">
      <c r="A111" s="59"/>
      <c r="B111" s="95"/>
      <c r="C111" s="105" t="s">
        <v>119</v>
      </c>
      <c r="D111" s="146"/>
      <c r="E111" s="170"/>
      <c r="F111" s="126">
        <v>1008</v>
      </c>
      <c r="G111" s="71"/>
      <c r="H111" s="83"/>
      <c r="I111" s="174" t="s">
        <v>177</v>
      </c>
    </row>
    <row r="112" spans="1:9" ht="13.7" customHeight="1">
      <c r="A112" s="59"/>
      <c r="B112" s="95"/>
      <c r="C112" s="105"/>
      <c r="D112" s="146"/>
      <c r="E112" s="170"/>
      <c r="F112" s="126"/>
      <c r="G112" s="71"/>
      <c r="H112" s="83"/>
      <c r="I112" s="174"/>
    </row>
    <row r="113" spans="1:13" ht="13.7" customHeight="1">
      <c r="A113" s="59"/>
      <c r="B113" s="95"/>
      <c r="C113" s="103" t="s">
        <v>120</v>
      </c>
      <c r="D113" s="146"/>
      <c r="E113" s="146"/>
      <c r="F113" s="131"/>
      <c r="G113" s="71"/>
      <c r="H113" s="83"/>
      <c r="I113" s="102" t="s">
        <v>178</v>
      </c>
    </row>
    <row r="114" spans="1:13" ht="13.7" customHeight="1">
      <c r="A114" s="59"/>
      <c r="B114" s="95"/>
      <c r="C114" s="105" t="s">
        <v>226</v>
      </c>
      <c r="D114" s="146"/>
      <c r="E114" s="146"/>
      <c r="F114" s="131">
        <v>4560</v>
      </c>
      <c r="G114" s="71"/>
      <c r="H114" s="83"/>
      <c r="I114" s="174" t="s">
        <v>179</v>
      </c>
    </row>
    <row r="115" spans="1:13" ht="13.7" customHeight="1">
      <c r="A115" s="59"/>
      <c r="B115" s="95"/>
      <c r="C115" s="105"/>
      <c r="D115" s="146"/>
      <c r="E115" s="146"/>
      <c r="F115" s="69"/>
      <c r="G115" s="71"/>
      <c r="H115" s="101"/>
      <c r="I115" s="119"/>
    </row>
    <row r="116" spans="1:13" ht="13.7" customHeight="1">
      <c r="A116" s="59"/>
      <c r="B116" s="95"/>
      <c r="C116" s="103" t="s">
        <v>121</v>
      </c>
      <c r="D116" s="146"/>
      <c r="E116" s="146"/>
      <c r="F116" s="131"/>
      <c r="G116" s="71"/>
      <c r="H116" s="101"/>
      <c r="I116" s="107" t="s">
        <v>180</v>
      </c>
    </row>
    <row r="117" spans="1:13" ht="13.7" customHeight="1">
      <c r="A117" s="117"/>
      <c r="B117" s="95"/>
      <c r="C117" s="175" t="s">
        <v>202</v>
      </c>
      <c r="D117" s="146"/>
      <c r="E117" s="146"/>
      <c r="F117" s="131">
        <v>44952</v>
      </c>
      <c r="G117" s="71"/>
      <c r="H117" s="101"/>
      <c r="I117" s="174" t="s">
        <v>181</v>
      </c>
    </row>
    <row r="118" spans="1:13" ht="13.7" customHeight="1">
      <c r="A118" s="117"/>
      <c r="B118" s="95"/>
      <c r="C118" s="175"/>
      <c r="D118" s="146"/>
      <c r="E118" s="146"/>
      <c r="F118" s="131"/>
      <c r="G118" s="71"/>
      <c r="H118" s="101"/>
      <c r="I118" s="174"/>
    </row>
    <row r="119" spans="1:13" ht="13.7" customHeight="1">
      <c r="A119" s="117"/>
      <c r="B119" s="95"/>
      <c r="C119" s="188" t="s">
        <v>214</v>
      </c>
      <c r="D119" s="146"/>
      <c r="E119" s="146"/>
      <c r="F119" s="131"/>
      <c r="G119" s="71"/>
      <c r="H119" s="101"/>
      <c r="I119" s="124" t="s">
        <v>216</v>
      </c>
    </row>
    <row r="120" spans="1:13" ht="13.7" customHeight="1">
      <c r="A120" s="117"/>
      <c r="B120" s="95"/>
      <c r="C120" s="188" t="s">
        <v>211</v>
      </c>
      <c r="D120" s="146"/>
      <c r="E120" s="146"/>
      <c r="F120" s="131">
        <v>1974</v>
      </c>
      <c r="G120" s="71"/>
      <c r="H120" s="101"/>
      <c r="I120" s="174"/>
    </row>
    <row r="121" spans="1:13" ht="13.7" customHeight="1">
      <c r="A121" s="117"/>
      <c r="B121" s="95"/>
      <c r="C121" s="175" t="s">
        <v>233</v>
      </c>
      <c r="D121" s="146"/>
      <c r="E121" s="146"/>
      <c r="F121" s="131"/>
      <c r="G121" s="71"/>
      <c r="H121" s="101"/>
      <c r="I121" s="174"/>
    </row>
    <row r="122" spans="1:13" ht="13.7" customHeight="1">
      <c r="A122" s="117"/>
      <c r="B122" s="95"/>
      <c r="C122" s="188" t="s">
        <v>212</v>
      </c>
      <c r="D122" s="146"/>
      <c r="E122" s="146"/>
      <c r="F122" s="131">
        <v>1974</v>
      </c>
      <c r="G122" s="71"/>
      <c r="H122" s="101"/>
      <c r="I122" s="174"/>
    </row>
    <row r="123" spans="1:13" ht="13.7" customHeight="1">
      <c r="A123" s="117"/>
      <c r="B123" s="95"/>
      <c r="C123" s="175" t="s">
        <v>233</v>
      </c>
      <c r="D123" s="146"/>
      <c r="E123" s="146"/>
      <c r="F123" s="131"/>
      <c r="G123" s="71"/>
      <c r="H123" s="101"/>
      <c r="I123" s="174"/>
    </row>
    <row r="124" spans="1:13" ht="13.7" customHeight="1">
      <c r="A124" s="117"/>
      <c r="B124" s="95"/>
      <c r="C124" s="188" t="s">
        <v>213</v>
      </c>
      <c r="D124" s="146"/>
      <c r="E124" s="146"/>
      <c r="F124" s="131">
        <v>13000</v>
      </c>
      <c r="G124" s="71"/>
      <c r="H124" s="101"/>
      <c r="I124" s="174"/>
    </row>
    <row r="125" spans="1:13" ht="13.7" customHeight="1">
      <c r="A125" s="117"/>
      <c r="B125" s="95"/>
      <c r="C125" s="175" t="s">
        <v>234</v>
      </c>
      <c r="D125" s="69"/>
      <c r="E125" s="69"/>
      <c r="F125" s="69"/>
      <c r="G125" s="71"/>
      <c r="H125" s="101"/>
      <c r="I125" s="119"/>
    </row>
    <row r="126" spans="1:13" ht="13.7" customHeight="1">
      <c r="A126" s="117"/>
      <c r="B126" s="95"/>
      <c r="C126" s="122"/>
      <c r="D126" s="123"/>
      <c r="E126" s="68" t="s">
        <v>68</v>
      </c>
      <c r="F126" s="126">
        <f>SUM(F98:F125)</f>
        <v>85024</v>
      </c>
      <c r="G126" s="71"/>
      <c r="H126" s="101"/>
      <c r="I126" s="190"/>
    </row>
    <row r="127" spans="1:13" ht="13.7" customHeight="1">
      <c r="A127" s="59"/>
      <c r="B127" s="95"/>
      <c r="C127" s="103"/>
      <c r="D127" s="146"/>
      <c r="E127" s="147"/>
      <c r="F127" s="147"/>
      <c r="G127" s="148"/>
      <c r="H127" s="144"/>
      <c r="I127" s="151"/>
    </row>
    <row r="128" spans="1:13" ht="13.7" customHeight="1">
      <c r="A128" s="59"/>
      <c r="B128" s="95"/>
      <c r="C128" s="262" t="s">
        <v>86</v>
      </c>
      <c r="D128" s="90"/>
      <c r="E128" s="251">
        <f>INT(ROUND(F135/1000,0))+1</f>
        <v>25</v>
      </c>
      <c r="F128" s="251"/>
      <c r="G128" s="89"/>
      <c r="H128" s="252">
        <f>SUM(E128-I129)</f>
        <v>2</v>
      </c>
      <c r="I128" s="94" t="s">
        <v>188</v>
      </c>
      <c r="M128" s="123"/>
    </row>
    <row r="129" spans="1:9" ht="13.7" customHeight="1">
      <c r="A129" s="59"/>
      <c r="B129" s="95"/>
      <c r="C129" s="263"/>
      <c r="D129" s="86"/>
      <c r="E129" s="251"/>
      <c r="F129" s="251"/>
      <c r="G129" s="78"/>
      <c r="H129" s="253"/>
      <c r="I129" s="96">
        <v>23</v>
      </c>
    </row>
    <row r="130" spans="1:9" ht="13.7" customHeight="1">
      <c r="A130" s="59"/>
      <c r="B130" s="95"/>
      <c r="C130" s="97"/>
      <c r="D130" s="111"/>
      <c r="E130" s="98"/>
      <c r="F130" s="69"/>
      <c r="G130" s="71"/>
      <c r="H130" s="83"/>
      <c r="I130" s="99"/>
    </row>
    <row r="131" spans="1:9" ht="13.7" customHeight="1">
      <c r="A131" s="59"/>
      <c r="B131" s="95"/>
      <c r="C131" s="95" t="s">
        <v>87</v>
      </c>
      <c r="D131" s="58"/>
      <c r="E131" s="98"/>
      <c r="F131" s="137"/>
      <c r="G131" s="71"/>
      <c r="H131" s="83"/>
      <c r="I131" s="136" t="s">
        <v>87</v>
      </c>
    </row>
    <row r="132" spans="1:9" ht="13.7" customHeight="1">
      <c r="A132" s="59"/>
      <c r="B132" s="95"/>
      <c r="C132" s="105" t="s">
        <v>88</v>
      </c>
      <c r="D132" s="58"/>
      <c r="E132" s="98"/>
      <c r="F132" s="137">
        <v>22770</v>
      </c>
      <c r="G132" s="71"/>
      <c r="H132" s="83"/>
      <c r="I132" s="138" t="s">
        <v>89</v>
      </c>
    </row>
    <row r="133" spans="1:9" ht="13.7" customHeight="1">
      <c r="A133" s="59"/>
      <c r="B133" s="95"/>
      <c r="C133" s="152" t="s">
        <v>90</v>
      </c>
      <c r="D133" s="146"/>
      <c r="E133" s="147"/>
      <c r="F133" s="153">
        <v>1700</v>
      </c>
      <c r="G133" s="148"/>
      <c r="H133" s="144"/>
      <c r="I133" s="151" t="s">
        <v>134</v>
      </c>
    </row>
    <row r="134" spans="1:9" ht="13.7" customHeight="1">
      <c r="A134" s="59"/>
      <c r="B134" s="95"/>
      <c r="C134" s="152"/>
      <c r="D134" s="146"/>
      <c r="E134" s="147"/>
      <c r="F134" s="153"/>
      <c r="G134" s="148"/>
      <c r="H134" s="144"/>
      <c r="I134" s="151"/>
    </row>
    <row r="135" spans="1:9" ht="13.7" customHeight="1">
      <c r="A135" s="59"/>
      <c r="B135" s="95"/>
      <c r="C135" s="152"/>
      <c r="D135" s="146"/>
      <c r="E135" s="189" t="s">
        <v>68</v>
      </c>
      <c r="F135" s="137">
        <f>F132+F133</f>
        <v>24470</v>
      </c>
      <c r="G135" s="148"/>
      <c r="H135" s="144"/>
      <c r="I135" s="192" t="s">
        <v>217</v>
      </c>
    </row>
    <row r="136" spans="1:9" ht="13.7" customHeight="1">
      <c r="A136" s="59"/>
      <c r="B136" s="95"/>
      <c r="C136" s="169"/>
      <c r="D136" s="76"/>
      <c r="E136" s="139"/>
      <c r="F136" s="156"/>
      <c r="G136" s="71"/>
      <c r="H136" s="83"/>
      <c r="I136" s="157"/>
    </row>
    <row r="137" spans="1:9" ht="13.7" customHeight="1">
      <c r="A137" s="59"/>
      <c r="B137" s="95"/>
      <c r="C137" s="262" t="s">
        <v>91</v>
      </c>
      <c r="D137" s="90"/>
      <c r="E137" s="251">
        <f>INT(ROUND(F144/1000,0))</f>
        <v>38</v>
      </c>
      <c r="F137" s="251"/>
      <c r="G137" s="89"/>
      <c r="H137" s="252">
        <f>SUM(E137-I138)</f>
        <v>20</v>
      </c>
      <c r="I137" s="94" t="s">
        <v>189</v>
      </c>
    </row>
    <row r="138" spans="1:9" ht="13.7" customHeight="1">
      <c r="A138" s="59"/>
      <c r="B138" s="95"/>
      <c r="C138" s="263"/>
      <c r="D138" s="86"/>
      <c r="E138" s="251"/>
      <c r="F138" s="251"/>
      <c r="G138" s="78"/>
      <c r="H138" s="253"/>
      <c r="I138" s="96">
        <v>18</v>
      </c>
    </row>
    <row r="139" spans="1:9">
      <c r="A139" s="59"/>
      <c r="B139" s="95"/>
      <c r="C139" s="97"/>
      <c r="D139" s="111"/>
      <c r="E139" s="69"/>
      <c r="F139" s="69"/>
      <c r="G139" s="71"/>
      <c r="H139" s="83"/>
      <c r="I139" s="99"/>
    </row>
    <row r="140" spans="1:9" ht="13.7" customHeight="1">
      <c r="A140" s="59"/>
      <c r="B140" s="95"/>
      <c r="C140" s="95" t="s">
        <v>92</v>
      </c>
      <c r="D140" s="58"/>
      <c r="E140" s="98"/>
      <c r="F140" s="154"/>
      <c r="G140" s="80"/>
      <c r="H140" s="83"/>
      <c r="I140" s="136" t="s">
        <v>92</v>
      </c>
    </row>
    <row r="141" spans="1:9" ht="13.7" customHeight="1">
      <c r="A141" s="59"/>
      <c r="B141" s="95"/>
      <c r="C141" s="105" t="s">
        <v>190</v>
      </c>
      <c r="D141" s="58"/>
      <c r="E141" s="98"/>
      <c r="F141" s="155">
        <v>20010</v>
      </c>
      <c r="G141" s="71"/>
      <c r="H141" s="83"/>
      <c r="I141" s="138" t="s">
        <v>191</v>
      </c>
    </row>
    <row r="142" spans="1:9" ht="13.7" customHeight="1">
      <c r="A142" s="59"/>
      <c r="B142" s="95"/>
      <c r="C142" s="95" t="s">
        <v>93</v>
      </c>
      <c r="D142" s="58"/>
      <c r="E142" s="68"/>
      <c r="F142" s="187">
        <v>18410</v>
      </c>
      <c r="G142" s="71"/>
      <c r="H142" s="83"/>
      <c r="I142" s="136" t="s">
        <v>94</v>
      </c>
    </row>
    <row r="143" spans="1:9" ht="13.7" customHeight="1">
      <c r="A143" s="59"/>
      <c r="B143" s="95"/>
      <c r="C143" s="95"/>
      <c r="D143" s="58"/>
      <c r="E143" s="68"/>
      <c r="F143" s="187"/>
      <c r="G143" s="71"/>
      <c r="H143" s="83"/>
      <c r="I143" s="136"/>
    </row>
    <row r="144" spans="1:9" ht="13.7" customHeight="1">
      <c r="A144" s="59"/>
      <c r="B144" s="95"/>
      <c r="C144" s="95"/>
      <c r="D144" s="58"/>
      <c r="E144" s="68" t="s">
        <v>68</v>
      </c>
      <c r="F144" s="137">
        <f>F142+F141</f>
        <v>38420</v>
      </c>
      <c r="G144" s="71"/>
      <c r="H144" s="83"/>
      <c r="I144" s="124" t="s">
        <v>218</v>
      </c>
    </row>
    <row r="145" spans="1:9" ht="13.7" customHeight="1">
      <c r="A145" s="59"/>
      <c r="B145" s="95"/>
      <c r="C145" s="169"/>
      <c r="D145" s="76"/>
      <c r="E145" s="139"/>
      <c r="F145" s="156"/>
      <c r="G145" s="71"/>
      <c r="H145" s="83"/>
      <c r="I145" s="157"/>
    </row>
    <row r="146" spans="1:9" ht="13.7" customHeight="1">
      <c r="A146" s="59"/>
      <c r="B146" s="288" t="s">
        <v>141</v>
      </c>
      <c r="C146" s="265"/>
      <c r="D146" s="90"/>
      <c r="E146" s="251">
        <f>E148</f>
        <v>3</v>
      </c>
      <c r="F146" s="251"/>
      <c r="G146" s="89"/>
      <c r="H146" s="252">
        <f>E146-I146</f>
        <v>0</v>
      </c>
      <c r="I146" s="254">
        <f>I149</f>
        <v>3</v>
      </c>
    </row>
    <row r="147" spans="1:9" ht="21.75" customHeight="1">
      <c r="A147" s="59"/>
      <c r="B147" s="259"/>
      <c r="C147" s="250"/>
      <c r="D147" s="82"/>
      <c r="E147" s="251"/>
      <c r="F147" s="251"/>
      <c r="G147" s="71"/>
      <c r="H147" s="253"/>
      <c r="I147" s="255"/>
    </row>
    <row r="148" spans="1:9">
      <c r="A148" s="59"/>
      <c r="B148" s="71"/>
      <c r="C148" s="284" t="s">
        <v>122</v>
      </c>
      <c r="D148" s="90"/>
      <c r="E148" s="251">
        <f>INT(ROUND(F152/1000,0))</f>
        <v>3</v>
      </c>
      <c r="F148" s="251"/>
      <c r="G148" s="89"/>
      <c r="H148" s="252">
        <f>SUM(E148-I149)</f>
        <v>0</v>
      </c>
      <c r="I148" s="94" t="s">
        <v>136</v>
      </c>
    </row>
    <row r="149" spans="1:9" ht="13.7" customHeight="1">
      <c r="A149" s="59"/>
      <c r="B149" s="71"/>
      <c r="C149" s="263"/>
      <c r="D149" s="86"/>
      <c r="E149" s="251"/>
      <c r="F149" s="251"/>
      <c r="G149" s="78"/>
      <c r="H149" s="253"/>
      <c r="I149" s="96">
        <v>3</v>
      </c>
    </row>
    <row r="150" spans="1:9" ht="13.7" customHeight="1">
      <c r="A150" s="59"/>
      <c r="B150" s="82"/>
      <c r="C150" s="97"/>
      <c r="D150" s="111"/>
      <c r="E150" s="112"/>
      <c r="F150" s="165"/>
      <c r="G150" s="148"/>
      <c r="H150" s="144"/>
      <c r="I150" s="99"/>
    </row>
    <row r="151" spans="1:9" ht="13.7" customHeight="1">
      <c r="A151" s="59"/>
      <c r="B151" s="82"/>
      <c r="C151" s="125" t="s">
        <v>227</v>
      </c>
      <c r="D151" s="58"/>
      <c r="E151" s="62"/>
      <c r="F151" s="62"/>
      <c r="G151" s="148"/>
      <c r="H151" s="144"/>
      <c r="I151" s="176" t="s">
        <v>123</v>
      </c>
    </row>
    <row r="152" spans="1:9" ht="13.7" customHeight="1">
      <c r="A152" s="59"/>
      <c r="B152" s="95"/>
      <c r="C152" s="105" t="s">
        <v>228</v>
      </c>
      <c r="D152" s="58"/>
      <c r="E152" s="62"/>
      <c r="F152" s="150">
        <v>2600</v>
      </c>
      <c r="G152" s="148"/>
      <c r="H152" s="144"/>
      <c r="I152" s="138" t="s">
        <v>124</v>
      </c>
    </row>
    <row r="153" spans="1:9" ht="13.7" customHeight="1">
      <c r="A153" s="59"/>
      <c r="B153" s="95"/>
      <c r="C153" s="109"/>
      <c r="D153" s="58"/>
      <c r="E153" s="62"/>
      <c r="F153" s="150"/>
      <c r="G153" s="148"/>
      <c r="H153" s="144"/>
      <c r="I153" s="138"/>
    </row>
    <row r="154" spans="1:9" ht="13.7" customHeight="1">
      <c r="A154" s="59"/>
      <c r="B154" s="288" t="s">
        <v>229</v>
      </c>
      <c r="C154" s="265"/>
      <c r="D154" s="90"/>
      <c r="E154" s="251">
        <f>E156</f>
        <v>0</v>
      </c>
      <c r="F154" s="251"/>
      <c r="G154" s="89"/>
      <c r="H154" s="252">
        <f>E154-I154</f>
        <v>0</v>
      </c>
      <c r="I154" s="254">
        <f>I157</f>
        <v>0</v>
      </c>
    </row>
    <row r="155" spans="1:9" ht="21.75" customHeight="1">
      <c r="A155" s="59"/>
      <c r="B155" s="259"/>
      <c r="C155" s="250"/>
      <c r="D155" s="82"/>
      <c r="E155" s="251"/>
      <c r="F155" s="251"/>
      <c r="G155" s="71"/>
      <c r="H155" s="253"/>
      <c r="I155" s="255"/>
    </row>
    <row r="156" spans="1:9">
      <c r="A156" s="59"/>
      <c r="B156" s="71"/>
      <c r="C156" s="284" t="s">
        <v>230</v>
      </c>
      <c r="D156" s="90"/>
      <c r="E156" s="251">
        <f>INT(ROUND(F160/1000,0))</f>
        <v>0</v>
      </c>
      <c r="F156" s="251"/>
      <c r="G156" s="89"/>
      <c r="H156" s="252">
        <f>SUM(E156-I157)</f>
        <v>0</v>
      </c>
      <c r="I156" s="94" t="s">
        <v>236</v>
      </c>
    </row>
    <row r="157" spans="1:9" ht="13.7" customHeight="1">
      <c r="A157" s="59"/>
      <c r="B157" s="71"/>
      <c r="C157" s="263"/>
      <c r="D157" s="86"/>
      <c r="E157" s="251"/>
      <c r="F157" s="251"/>
      <c r="G157" s="78"/>
      <c r="H157" s="253"/>
      <c r="I157" s="96">
        <v>0</v>
      </c>
    </row>
    <row r="158" spans="1:9" ht="13.7" customHeight="1">
      <c r="A158" s="59"/>
      <c r="B158" s="82"/>
      <c r="C158" s="97"/>
      <c r="D158" s="111"/>
      <c r="E158" s="112"/>
      <c r="F158" s="165"/>
      <c r="G158" s="148"/>
      <c r="H158" s="144"/>
      <c r="I158" s="99"/>
    </row>
    <row r="159" spans="1:9" ht="13.7" customHeight="1">
      <c r="A159" s="59"/>
      <c r="B159" s="82"/>
      <c r="C159" s="125"/>
      <c r="D159" s="58"/>
      <c r="E159" s="62"/>
      <c r="F159" s="62"/>
      <c r="G159" s="148"/>
      <c r="H159" s="144"/>
      <c r="I159" s="176"/>
    </row>
    <row r="160" spans="1:9" ht="13.7" customHeight="1">
      <c r="A160" s="59"/>
      <c r="B160" s="95"/>
      <c r="C160" s="105"/>
      <c r="D160" s="58"/>
      <c r="E160" s="62"/>
      <c r="F160" s="150"/>
      <c r="G160" s="148"/>
      <c r="H160" s="144"/>
      <c r="I160" s="138"/>
    </row>
    <row r="161" spans="1:10" ht="13.7" customHeight="1">
      <c r="A161" s="59"/>
      <c r="B161" s="95"/>
      <c r="C161" s="109"/>
      <c r="D161" s="58"/>
      <c r="E161" s="62"/>
      <c r="F161" s="150"/>
      <c r="G161" s="148"/>
      <c r="H161" s="144"/>
      <c r="I161" s="138"/>
    </row>
    <row r="162" spans="1:10" ht="13.7" customHeight="1">
      <c r="A162" s="59"/>
      <c r="B162" s="279" t="s">
        <v>95</v>
      </c>
      <c r="C162" s="265"/>
      <c r="D162" s="90"/>
      <c r="E162" s="251">
        <f>INT(ROUND(F165/1000,0))</f>
        <v>34</v>
      </c>
      <c r="F162" s="251"/>
      <c r="G162" s="89"/>
      <c r="H162" s="252">
        <f>SUM(E162-I163)</f>
        <v>34</v>
      </c>
      <c r="I162" s="94" t="s">
        <v>194</v>
      </c>
    </row>
    <row r="163" spans="1:10" ht="13.7" customHeight="1">
      <c r="A163" s="59"/>
      <c r="B163" s="259"/>
      <c r="C163" s="250"/>
      <c r="D163" s="82"/>
      <c r="E163" s="251"/>
      <c r="F163" s="251"/>
      <c r="G163" s="78"/>
      <c r="H163" s="253"/>
      <c r="I163" s="96">
        <v>0</v>
      </c>
    </row>
    <row r="164" spans="1:10" ht="13.7" customHeight="1">
      <c r="A164" s="59"/>
      <c r="B164" s="82"/>
      <c r="C164" s="118"/>
      <c r="D164" s="111"/>
      <c r="E164" s="62"/>
      <c r="F164" s="150"/>
      <c r="G164" s="148"/>
      <c r="H164" s="144"/>
      <c r="I164" s="99"/>
    </row>
    <row r="165" spans="1:10" ht="13.7" customHeight="1">
      <c r="A165" s="59"/>
      <c r="B165" s="82"/>
      <c r="C165" s="95" t="s">
        <v>96</v>
      </c>
      <c r="D165" s="58"/>
      <c r="E165" s="62"/>
      <c r="F165" s="150">
        <v>34200</v>
      </c>
      <c r="G165" s="148"/>
      <c r="H165" s="144"/>
      <c r="I165" s="136" t="s">
        <v>135</v>
      </c>
    </row>
    <row r="166" spans="1:10" ht="13.7" customHeight="1" thickBot="1">
      <c r="A166" s="158"/>
      <c r="B166" s="159"/>
      <c r="C166" s="160"/>
      <c r="D166" s="160"/>
      <c r="E166" s="160"/>
      <c r="F166" s="161"/>
      <c r="G166" s="162"/>
      <c r="H166" s="163"/>
      <c r="I166" s="164"/>
    </row>
    <row r="167" spans="1:10" ht="13.7" customHeight="1">
      <c r="A167" s="177"/>
      <c r="B167" s="177"/>
      <c r="C167" s="178"/>
      <c r="D167" s="177"/>
      <c r="E167" s="179"/>
      <c r="F167" s="179"/>
      <c r="G167" s="180"/>
      <c r="H167" s="177"/>
      <c r="I167" s="178"/>
    </row>
    <row r="168" spans="1:10" ht="13.7" customHeight="1">
      <c r="A168" s="60" t="s">
        <v>39</v>
      </c>
      <c r="C168" s="58"/>
      <c r="D168" s="58"/>
      <c r="E168" s="62"/>
      <c r="F168" s="62"/>
      <c r="G168" s="64"/>
      <c r="H168" s="58"/>
      <c r="I168" s="58"/>
    </row>
    <row r="169" spans="1:10" ht="13.7" customHeight="1">
      <c r="A169" s="63" t="s">
        <v>40</v>
      </c>
      <c r="C169" s="58"/>
      <c r="D169" s="58"/>
      <c r="E169" s="62"/>
      <c r="F169" s="62"/>
      <c r="G169" s="64"/>
      <c r="H169" s="58"/>
      <c r="I169" s="58"/>
    </row>
    <row r="170" spans="1:10" ht="14.1" customHeight="1">
      <c r="A170" s="63"/>
      <c r="C170" s="58" t="s">
        <v>41</v>
      </c>
      <c r="D170" s="58"/>
      <c r="E170" s="62"/>
      <c r="F170" s="62"/>
      <c r="G170" s="64"/>
      <c r="H170" s="58"/>
      <c r="I170" s="58"/>
    </row>
    <row r="171" spans="1:10">
      <c r="A171" s="63" t="s">
        <v>42</v>
      </c>
      <c r="C171" s="58"/>
      <c r="D171" s="58"/>
      <c r="E171" s="62"/>
      <c r="F171" s="62"/>
      <c r="G171" s="64"/>
      <c r="H171" s="58"/>
      <c r="I171" s="58"/>
    </row>
    <row r="172" spans="1:10" s="61" customFormat="1">
      <c r="A172" s="66"/>
      <c r="B172" s="58"/>
      <c r="D172" s="58"/>
      <c r="E172" s="62"/>
      <c r="F172" s="62"/>
      <c r="G172" s="64"/>
      <c r="H172" s="58"/>
      <c r="I172" s="58"/>
      <c r="J172" s="58"/>
    </row>
    <row r="173" spans="1:10" s="61" customFormat="1">
      <c r="A173" s="63" t="s">
        <v>43</v>
      </c>
      <c r="C173" s="58"/>
      <c r="D173" s="58"/>
      <c r="E173" s="62"/>
      <c r="F173" s="62"/>
      <c r="G173" s="64"/>
      <c r="H173" s="58"/>
      <c r="I173" s="58"/>
      <c r="J173" s="58"/>
    </row>
    <row r="174" spans="1:10" s="61" customFormat="1">
      <c r="A174" s="59"/>
      <c r="B174" s="58"/>
      <c r="D174" s="58"/>
      <c r="E174" s="62"/>
      <c r="F174" s="62"/>
      <c r="G174" s="64"/>
      <c r="H174" s="58"/>
      <c r="I174" s="58"/>
      <c r="J174" s="58"/>
    </row>
    <row r="175" spans="1:10">
      <c r="A175" s="59" t="s">
        <v>44</v>
      </c>
      <c r="C175" s="58"/>
      <c r="D175" s="58"/>
      <c r="E175" s="62"/>
      <c r="F175" s="62"/>
      <c r="G175" s="64"/>
      <c r="H175" s="58"/>
      <c r="I175" s="58"/>
    </row>
    <row r="176" spans="1:10">
      <c r="A176" s="59" t="s">
        <v>45</v>
      </c>
      <c r="B176" s="58"/>
      <c r="C176" s="58"/>
      <c r="D176" s="58"/>
      <c r="E176" s="62"/>
      <c r="F176" s="62"/>
      <c r="G176" s="64"/>
      <c r="H176" s="58"/>
      <c r="I176" s="58"/>
    </row>
    <row r="180" ht="22.5" customHeight="1"/>
    <row r="181" ht="22.5" customHeight="1"/>
    <row r="182" ht="22.5" customHeight="1"/>
    <row r="183" ht="22.5" customHeight="1"/>
    <row r="184" ht="22.5" customHeight="1"/>
    <row r="185" ht="22.5" customHeight="1"/>
    <row r="186" ht="22.5" customHeight="1"/>
    <row r="187" ht="22.5" customHeight="1"/>
    <row r="188" ht="22.5" customHeight="1"/>
    <row r="189" ht="22.5" customHeight="1"/>
    <row r="190" ht="22.5" customHeight="1"/>
  </sheetData>
  <customSheetViews>
    <customSheetView guid="{5338FD55-483B-47D9-8C69-4F99172A9E71}" showPageBreaks="1" fitToPage="1" printArea="1" state="hidden" view="pageBreakPreview">
      <rowBreaks count="2" manualBreakCount="2">
        <brk id="64" max="8" man="1"/>
        <brk id="127" max="8" man="1"/>
      </rowBreaks>
      <pageMargins left="0.7" right="0.7" top="0.75" bottom="0.75" header="0.3" footer="0.3"/>
      <pageSetup paperSize="9" scale="94" fitToHeight="0" orientation="portrait" r:id="rId1"/>
    </customSheetView>
    <customSheetView guid="{534B6DEF-019D-466C-9A8D-BB50D22C3C35}" showPageBreaks="1" fitToPage="1" printArea="1" state="hidden" view="pageBreakPreview">
      <rowBreaks count="2" manualBreakCount="2">
        <brk id="64" max="8" man="1"/>
        <brk id="127" max="8" man="1"/>
      </rowBreaks>
      <pageMargins left="0.7" right="0.7" top="0.75" bottom="0.75" header="0.3" footer="0.3"/>
      <pageSetup paperSize="9" scale="94" fitToHeight="0" orientation="portrait" r:id="rId2"/>
    </customSheetView>
    <customSheetView guid="{BD1FEF24-848C-4EEC-AD76-60F4EB32D6DF}" showPageBreaks="1" fitToPage="1" printArea="1" state="hidden" view="pageBreakPreview">
      <rowBreaks count="2" manualBreakCount="2">
        <brk id="64" max="8" man="1"/>
        <brk id="127" max="8" man="1"/>
      </rowBreaks>
      <pageMargins left="0.7" right="0.7" top="0.75" bottom="0.75" header="0.3" footer="0.3"/>
      <pageSetup paperSize="9" scale="94" fitToHeight="0" orientation="portrait" r:id="rId3"/>
    </customSheetView>
  </customSheetViews>
  <mergeCells count="62">
    <mergeCell ref="I154:I155"/>
    <mergeCell ref="C156:C157"/>
    <mergeCell ref="E156:F157"/>
    <mergeCell ref="H156:H157"/>
    <mergeCell ref="B146:C147"/>
    <mergeCell ref="E146:F147"/>
    <mergeCell ref="H146:H147"/>
    <mergeCell ref="I146:I147"/>
    <mergeCell ref="C137:C138"/>
    <mergeCell ref="E137:F138"/>
    <mergeCell ref="H137:H138"/>
    <mergeCell ref="B162:C163"/>
    <mergeCell ref="E162:F163"/>
    <mergeCell ref="H162:H163"/>
    <mergeCell ref="C148:C149"/>
    <mergeCell ref="E148:F149"/>
    <mergeCell ref="H148:H149"/>
    <mergeCell ref="B154:C155"/>
    <mergeCell ref="E154:F155"/>
    <mergeCell ref="H154:H155"/>
    <mergeCell ref="I92:I93"/>
    <mergeCell ref="C94:C95"/>
    <mergeCell ref="E94:F95"/>
    <mergeCell ref="H94:H95"/>
    <mergeCell ref="C128:C129"/>
    <mergeCell ref="E128:F129"/>
    <mergeCell ref="H128:H129"/>
    <mergeCell ref="C84:C85"/>
    <mergeCell ref="E84:F85"/>
    <mergeCell ref="H84:H85"/>
    <mergeCell ref="B92:C93"/>
    <mergeCell ref="E92:F93"/>
    <mergeCell ref="H92:H93"/>
    <mergeCell ref="C88:D88"/>
    <mergeCell ref="C47:D47"/>
    <mergeCell ref="C69:D69"/>
    <mergeCell ref="C75:C76"/>
    <mergeCell ref="E75:F76"/>
    <mergeCell ref="H75:H76"/>
    <mergeCell ref="B42:C43"/>
    <mergeCell ref="E42:F43"/>
    <mergeCell ref="H42:H43"/>
    <mergeCell ref="I42:I43"/>
    <mergeCell ref="C44:C45"/>
    <mergeCell ref="E44:F45"/>
    <mergeCell ref="H44:H45"/>
    <mergeCell ref="C14:C15"/>
    <mergeCell ref="E14:F15"/>
    <mergeCell ref="H14:H15"/>
    <mergeCell ref="I7:I8"/>
    <mergeCell ref="A9:C11"/>
    <mergeCell ref="E9:F11"/>
    <mergeCell ref="B12:C13"/>
    <mergeCell ref="A5:C6"/>
    <mergeCell ref="D5:F6"/>
    <mergeCell ref="E12:F13"/>
    <mergeCell ref="H12:H13"/>
    <mergeCell ref="I12:I13"/>
    <mergeCell ref="G5:H8"/>
    <mergeCell ref="I5:I6"/>
    <mergeCell ref="D7:D8"/>
    <mergeCell ref="E7:F8"/>
  </mergeCells>
  <phoneticPr fontId="5"/>
  <pageMargins left="0.7" right="0.7" top="0.75" bottom="0.75" header="0.3" footer="0.3"/>
  <pageSetup paperSize="9" scale="94" fitToHeight="0" orientation="portrait" r:id="rId4"/>
  <rowBreaks count="2" manualBreakCount="2">
    <brk id="64" max="8" man="1"/>
    <brk id="1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41" t="s">
        <v>3</v>
      </c>
      <c r="C3" s="42" t="s">
        <v>4</v>
      </c>
      <c r="D3" s="43" t="s">
        <v>28</v>
      </c>
      <c r="E3" s="44"/>
      <c r="F3" s="44"/>
      <c r="G3" s="44"/>
      <c r="H3" s="44"/>
      <c r="I3" s="44"/>
      <c r="J3" s="44"/>
      <c r="K3" s="45"/>
      <c r="L3" s="45"/>
      <c r="M3" s="45"/>
      <c r="N3" s="45"/>
      <c r="O3" s="45"/>
      <c r="P3" s="45"/>
      <c r="Q3" s="46"/>
    </row>
    <row r="4" spans="2:17" ht="3.75" customHeight="1">
      <c r="B4" s="47"/>
      <c r="C4" s="2"/>
      <c r="D4" s="3"/>
      <c r="E4" s="3"/>
      <c r="F4" s="3"/>
      <c r="G4" s="3"/>
      <c r="H4" s="3"/>
      <c r="I4" s="3"/>
      <c r="J4" s="3"/>
      <c r="Q4" s="48"/>
    </row>
    <row r="5" spans="2:17">
      <c r="B5" s="47"/>
      <c r="C5" s="2"/>
      <c r="D5" s="3" t="s">
        <v>5</v>
      </c>
      <c r="E5" s="3"/>
      <c r="F5" s="3"/>
      <c r="G5" s="3"/>
      <c r="H5" s="2" t="s">
        <v>29</v>
      </c>
      <c r="I5" s="3" t="s">
        <v>6</v>
      </c>
      <c r="J5" s="3"/>
      <c r="Q5" s="48"/>
    </row>
    <row r="6" spans="2:17" ht="4.5" customHeight="1">
      <c r="B6" s="47"/>
      <c r="C6" s="2"/>
      <c r="D6" s="3"/>
      <c r="E6" s="3"/>
      <c r="F6" s="3"/>
      <c r="G6" s="3"/>
      <c r="H6" s="3"/>
      <c r="I6" s="3"/>
      <c r="J6" s="3"/>
      <c r="Q6" s="48"/>
    </row>
    <row r="7" spans="2:17">
      <c r="B7" s="49" t="s">
        <v>7</v>
      </c>
      <c r="C7" s="2" t="s">
        <v>8</v>
      </c>
      <c r="D7" t="s">
        <v>25</v>
      </c>
      <c r="E7"/>
      <c r="F7" s="3"/>
      <c r="G7" s="3"/>
      <c r="H7" s="3"/>
      <c r="I7" s="3"/>
      <c r="J7" s="3"/>
      <c r="Q7" s="48"/>
    </row>
    <row r="8" spans="2:17" ht="3.75" customHeight="1">
      <c r="B8" s="47"/>
      <c r="C8" s="3"/>
      <c r="D8" s="3"/>
      <c r="E8" s="3"/>
      <c r="F8" s="3"/>
      <c r="G8" s="3"/>
      <c r="H8" s="3"/>
      <c r="I8" s="3"/>
      <c r="J8" s="3"/>
      <c r="Q8" s="48"/>
    </row>
    <row r="9" spans="2:17">
      <c r="B9" s="47"/>
      <c r="C9" s="3"/>
      <c r="D9" s="3" t="s">
        <v>9</v>
      </c>
      <c r="E9" s="3"/>
      <c r="F9" s="3"/>
      <c r="G9" s="3"/>
      <c r="H9" s="3"/>
      <c r="I9" s="3"/>
      <c r="J9" s="3"/>
      <c r="Q9" s="48"/>
    </row>
    <row r="10" spans="2:17" ht="12.75" customHeight="1">
      <c r="B10" s="47"/>
      <c r="C10" s="3"/>
      <c r="D10" s="3" t="s">
        <v>10</v>
      </c>
      <c r="E10" s="3"/>
      <c r="F10" s="3"/>
      <c r="G10" s="3"/>
      <c r="H10" s="3"/>
      <c r="I10" s="3"/>
      <c r="J10" s="3"/>
      <c r="Q10" s="48"/>
    </row>
    <row r="11" spans="2:17" ht="12.75" customHeight="1">
      <c r="B11" s="47"/>
      <c r="C11" s="3"/>
      <c r="D11" s="3" t="s">
        <v>11</v>
      </c>
      <c r="E11" s="3"/>
      <c r="F11" s="3"/>
      <c r="G11" s="3"/>
      <c r="H11" s="2" t="s">
        <v>26</v>
      </c>
      <c r="I11" s="3" t="s">
        <v>12</v>
      </c>
      <c r="J11" s="3"/>
      <c r="Q11" s="48"/>
    </row>
    <row r="12" spans="2:17" ht="12.75" customHeight="1">
      <c r="B12" s="47"/>
      <c r="C12" s="3"/>
      <c r="D12" s="3" t="s">
        <v>13</v>
      </c>
      <c r="E12" s="3"/>
      <c r="F12" s="3"/>
      <c r="G12" s="3"/>
      <c r="H12" s="2"/>
      <c r="I12" s="3"/>
      <c r="J12" s="3"/>
      <c r="Q12" s="48"/>
    </row>
    <row r="13" spans="2:17" ht="12.75" customHeight="1">
      <c r="B13" s="47"/>
      <c r="C13" s="3"/>
      <c r="D13" s="3" t="s">
        <v>14</v>
      </c>
      <c r="E13" s="3"/>
      <c r="F13" s="3"/>
      <c r="G13" s="3"/>
      <c r="H13" s="2"/>
      <c r="I13" s="3"/>
      <c r="J13" s="3"/>
      <c r="Q13" s="48"/>
    </row>
    <row r="14" spans="2:17" ht="12.75" customHeight="1">
      <c r="B14" s="47"/>
      <c r="C14" s="3"/>
      <c r="D14" s="50" t="s">
        <v>27</v>
      </c>
      <c r="E14" s="3"/>
      <c r="F14" s="3"/>
      <c r="G14" s="3"/>
      <c r="H14" s="2"/>
      <c r="I14" s="3"/>
      <c r="J14" s="3"/>
      <c r="Q14" s="48"/>
    </row>
    <row r="15" spans="2:17" ht="4.5" customHeight="1">
      <c r="B15" s="47"/>
      <c r="C15" s="3"/>
      <c r="D15" s="3"/>
      <c r="E15" s="3"/>
      <c r="F15" s="3"/>
      <c r="G15" s="3"/>
      <c r="H15" s="2"/>
      <c r="I15" s="3"/>
      <c r="J15" s="51"/>
      <c r="Q15" s="48"/>
    </row>
    <row r="16" spans="2:17">
      <c r="B16" s="47"/>
      <c r="C16" s="3"/>
      <c r="D16" s="3" t="s">
        <v>15</v>
      </c>
      <c r="E16" s="3"/>
      <c r="F16" s="3"/>
      <c r="G16" s="3"/>
      <c r="H16" s="2"/>
      <c r="I16" s="3"/>
      <c r="J16" s="3"/>
      <c r="Q16" s="48"/>
    </row>
    <row r="17" spans="2:17">
      <c r="B17" s="47"/>
      <c r="C17" s="3"/>
      <c r="D17" s="3" t="s">
        <v>16</v>
      </c>
      <c r="E17" s="3"/>
      <c r="F17" s="3"/>
      <c r="G17" s="3"/>
      <c r="H17" s="289" t="s">
        <v>26</v>
      </c>
      <c r="I17" s="290" t="s">
        <v>17</v>
      </c>
      <c r="J17" s="290"/>
      <c r="K17" s="290"/>
      <c r="Q17" s="48"/>
    </row>
    <row r="18" spans="2:17">
      <c r="B18" s="47"/>
      <c r="C18" s="3"/>
      <c r="D18" s="3" t="s">
        <v>18</v>
      </c>
      <c r="E18" s="3"/>
      <c r="F18" s="3"/>
      <c r="G18" s="3"/>
      <c r="H18" s="289"/>
      <c r="I18" s="290"/>
      <c r="J18" s="290"/>
      <c r="K18" s="290"/>
      <c r="Q18" s="48"/>
    </row>
    <row r="19" spans="2:17" ht="15">
      <c r="B19" s="52"/>
      <c r="C19" s="53"/>
      <c r="D19" s="54" t="s">
        <v>27</v>
      </c>
      <c r="E19" s="53"/>
      <c r="F19" s="53"/>
      <c r="G19" s="53"/>
      <c r="H19" s="55"/>
      <c r="I19" s="53"/>
      <c r="J19" s="53"/>
      <c r="K19" s="38"/>
      <c r="L19" s="38"/>
      <c r="M19" s="38"/>
      <c r="N19" s="38"/>
      <c r="O19" s="38"/>
      <c r="P19" s="38"/>
      <c r="Q19" s="56"/>
    </row>
    <row r="20" spans="2:17" ht="13.5" customHeight="1">
      <c r="B20" s="3"/>
      <c r="C20" s="3"/>
      <c r="D20" s="3"/>
      <c r="E20" s="3"/>
      <c r="F20" s="3"/>
      <c r="G20" s="3"/>
      <c r="H20" s="2"/>
      <c r="I20" s="3"/>
      <c r="J20" s="3"/>
    </row>
    <row r="21" spans="2:17">
      <c r="B21" s="3"/>
      <c r="C21" s="3"/>
      <c r="D21" s="3"/>
      <c r="E21" s="3"/>
      <c r="F21" s="3"/>
      <c r="G21" s="3"/>
      <c r="H21" s="3"/>
      <c r="I21" s="3"/>
      <c r="J21" s="3"/>
    </row>
  </sheetData>
  <customSheetViews>
    <customSheetView guid="{5338FD55-483B-47D9-8C69-4F99172A9E71}" showGridLines="0" state="hidden">
      <selection activeCell="O29" sqref="O29"/>
      <pageMargins left="0.7" right="0.7" top="0.75" bottom="0.75" header="0.3" footer="0.3"/>
      <pageSetup paperSize="9" orientation="portrait" r:id="rId1"/>
    </customSheetView>
    <customSheetView guid="{534B6DEF-019D-466C-9A8D-BB50D22C3C35}" showGridLines="0" state="hidden">
      <selection activeCell="O29" sqref="O29"/>
      <pageMargins left="0.7" right="0.7" top="0.75" bottom="0.75" header="0.3" footer="0.3"/>
      <pageSetup paperSize="9" orientation="portrait" r:id="rId2"/>
    </customSheetView>
    <customSheetView guid="{BD1FEF24-848C-4EEC-AD76-60F4EB32D6DF}" showGridLines="0" state="hidden">
      <selection activeCell="O29" sqref="O29"/>
      <pageMargins left="0.7" right="0.7" top="0.75" bottom="0.75" header="0.3" footer="0.3"/>
      <pageSetup paperSize="9" orientation="portrait" r:id="rId3"/>
    </customSheetView>
  </customSheetViews>
  <mergeCells count="2">
    <mergeCell ref="H17:H18"/>
    <mergeCell ref="I17:K18"/>
  </mergeCell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様式4付属資料①</vt:lpstr>
      <vt:lpstr>様式９</vt:lpstr>
      <vt:lpstr>カメラ</vt:lpstr>
      <vt:lpstr>様式4付属資料①!Print_Area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2023-11-27T02:32:25Z</cp:lastPrinted>
  <dcterms:created xsi:type="dcterms:W3CDTF">1997-01-08T22:48:59Z</dcterms:created>
  <dcterms:modified xsi:type="dcterms:W3CDTF">2023-12-11T08:25:36Z</dcterms:modified>
</cp:coreProperties>
</file>