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91EB359C-90C5-40DB-877D-553F659BCE51}" xr6:coauthVersionLast="47" xr6:coauthVersionMax="47" xr10:uidLastSave="{00000000-0000-0000-0000-000000000000}"/>
  <bookViews>
    <workbookView xWindow="-120" yWindow="-120" windowWidth="20730" windowHeight="1116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様式4付属資料①!$A$1:$BB$32</definedName>
    <definedName name="_xlnm.Print_Area" localSheetId="7">様式4付属資料②!$A$1:$AD$89</definedName>
    <definedName name="_xlnm.Print_Area" localSheetId="8">様式5!$A$1:$L$52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8" i="86" l="1"/>
  <c r="AD28" i="86"/>
  <c r="AC28" i="86"/>
  <c r="Y28" i="86"/>
  <c r="X28" i="86"/>
  <c r="W28" i="86"/>
  <c r="Z28" i="86"/>
  <c r="AA28" i="86"/>
  <c r="U28" i="86"/>
  <c r="J28" i="86"/>
  <c r="AE27" i="86"/>
  <c r="AD27" i="86"/>
  <c r="AC27" i="86"/>
  <c r="Y27" i="86"/>
  <c r="X27" i="86"/>
  <c r="Z27" i="86"/>
  <c r="AA27" i="86"/>
  <c r="W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X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W22" i="86"/>
  <c r="Z22" i="86"/>
  <c r="AA22" i="86"/>
  <c r="U22" i="86"/>
  <c r="Q22" i="86"/>
  <c r="P22" i="86"/>
  <c r="O22" i="86"/>
  <c r="N22" i="86"/>
  <c r="M22" i="86"/>
  <c r="J22" i="86"/>
  <c r="A22" i="86"/>
  <c r="A23" i="86"/>
  <c r="A24" i="86"/>
  <c r="A25" i="86"/>
  <c r="A26" i="86"/>
  <c r="A27" i="86"/>
  <c r="AE21" i="86"/>
  <c r="AD21" i="86"/>
  <c r="AC21" i="86"/>
  <c r="Y21" i="86"/>
  <c r="Z21" i="86"/>
  <c r="AA21" i="86"/>
  <c r="X21" i="86"/>
  <c r="W21" i="86"/>
  <c r="U21" i="86"/>
  <c r="Q21" i="86"/>
  <c r="P21" i="86"/>
  <c r="O21" i="86"/>
  <c r="N21" i="86"/>
  <c r="M21" i="86"/>
  <c r="J21" i="86"/>
  <c r="AE19" i="86"/>
  <c r="AD19" i="86"/>
  <c r="AC19" i="86"/>
  <c r="Y19" i="86"/>
  <c r="Z19" i="86"/>
  <c r="AA19" i="86"/>
  <c r="X19" i="86"/>
  <c r="W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X17" i="86"/>
  <c r="Z17" i="86"/>
  <c r="AA17" i="86"/>
  <c r="W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Z11" i="86"/>
  <c r="AA11" i="86"/>
  <c r="W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7" i="84"/>
  <c r="E84"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G77" i="84"/>
  <c r="I77" i="84"/>
  <c r="K77" i="84"/>
  <c r="M77" i="84"/>
  <c r="O77" i="84"/>
  <c r="Q77" i="84"/>
  <c r="S77" i="84"/>
  <c r="U77" i="84"/>
  <c r="W77" i="84"/>
  <c r="Y77" i="84"/>
  <c r="AA77" i="84"/>
  <c r="G76" i="84"/>
  <c r="I76" i="84"/>
  <c r="K76" i="84"/>
  <c r="M76" i="84"/>
  <c r="O76" i="84"/>
  <c r="Q76" i="84"/>
  <c r="S76" i="84"/>
  <c r="U76" i="84"/>
  <c r="W76" i="84"/>
  <c r="Y76" i="84"/>
  <c r="AA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I71" i="84"/>
  <c r="K71" i="84"/>
  <c r="M71" i="84"/>
  <c r="O71" i="84"/>
  <c r="Q71" i="84"/>
  <c r="S71" i="84"/>
  <c r="U71" i="84"/>
  <c r="W71" i="84"/>
  <c r="Y71" i="84"/>
  <c r="AA71" i="84"/>
  <c r="G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G59" i="84"/>
  <c r="I59" i="84"/>
  <c r="G58" i="84"/>
  <c r="I58" i="84"/>
  <c r="K58" i="84"/>
  <c r="M58" i="84"/>
  <c r="O58" i="84"/>
  <c r="Q58" i="84"/>
  <c r="S58" i="84"/>
  <c r="U58" i="84"/>
  <c r="W58" i="84"/>
  <c r="Y58" i="84"/>
  <c r="AA58" i="84"/>
  <c r="G57" i="84"/>
  <c r="G81" i="84"/>
  <c r="G87" i="84"/>
  <c r="I57" i="84"/>
  <c r="K57" i="84"/>
  <c r="G56" i="84"/>
  <c r="G80" i="84"/>
  <c r="G8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5" i="84"/>
  <c r="F20" i="84"/>
  <c r="F19"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7" i="84"/>
  <c r="F15" i="84"/>
  <c r="F6" i="84"/>
  <c r="F80" i="84"/>
  <c r="F86" i="84"/>
  <c r="AE32" i="83"/>
  <c r="I34" i="82"/>
  <c r="H34" i="82"/>
  <c r="K27" i="82"/>
  <c r="G27" i="82"/>
  <c r="F27" i="82"/>
  <c r="H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E11" i="82"/>
  <c r="I11" i="82"/>
  <c r="F10" i="82"/>
  <c r="H10" i="82"/>
  <c r="E10" i="82"/>
  <c r="I10" i="82"/>
  <c r="I9" i="82"/>
  <c r="H9" i="82"/>
  <c r="I8" i="82"/>
  <c r="H8" i="82"/>
  <c r="Z9" i="86"/>
  <c r="AA9" i="86"/>
  <c r="Z12" i="86"/>
  <c r="AA12" i="86"/>
  <c r="Z15" i="86"/>
  <c r="AA15" i="86"/>
  <c r="Z10" i="86"/>
  <c r="AA10" i="86"/>
  <c r="Z8" i="86"/>
  <c r="AA8" i="86"/>
  <c r="Z24" i="86"/>
  <c r="AA24" i="86"/>
  <c r="Z25" i="86"/>
  <c r="AA25" i="86"/>
  <c r="H11" i="82"/>
  <c r="I27" i="82"/>
  <c r="K65" i="84"/>
  <c r="M65" i="84"/>
  <c r="O65" i="84"/>
  <c r="Q65" i="84"/>
  <c r="S65" i="84"/>
  <c r="U65" i="84"/>
  <c r="W65" i="84"/>
  <c r="Y65" i="84"/>
  <c r="AA65" i="84"/>
  <c r="M57" i="84"/>
  <c r="F81" i="84"/>
  <c r="F87" i="84"/>
  <c r="O57" i="84"/>
  <c r="Q57" i="84"/>
  <c r="S57" i="84"/>
  <c r="AD63" i="84"/>
  <c r="AC63" i="84"/>
  <c r="AC71" i="84"/>
  <c r="AD71" i="84"/>
  <c r="AD64" i="84"/>
  <c r="AC64" i="84"/>
  <c r="AD66" i="84"/>
  <c r="AC66" i="84"/>
  <c r="AD67" i="84"/>
  <c r="AC67" i="84"/>
  <c r="AD75" i="84"/>
  <c r="AC75" i="84"/>
  <c r="AD76" i="84"/>
  <c r="AC76" i="84"/>
  <c r="AD73" i="84"/>
  <c r="AC73" i="84"/>
  <c r="AC58" i="84"/>
  <c r="AD58" i="84"/>
  <c r="AD68" i="84"/>
  <c r="AC68" i="84"/>
  <c r="AC77" i="84"/>
  <c r="AD77" i="84"/>
  <c r="AC62" i="84"/>
  <c r="AD62" i="84"/>
  <c r="AC69" i="84"/>
  <c r="AD69" i="84"/>
  <c r="AD78" i="84"/>
  <c r="AC78" i="84"/>
  <c r="AC60" i="84"/>
  <c r="AD60" i="84"/>
  <c r="AC74" i="84"/>
  <c r="AD74" i="84"/>
  <c r="AD79" i="84"/>
  <c r="AC79" i="84"/>
  <c r="AC70" i="84"/>
  <c r="AD70" i="84"/>
  <c r="AD72" i="84"/>
  <c r="AC72" i="84"/>
  <c r="AC65" i="84"/>
  <c r="AD65" i="84"/>
  <c r="K59" i="84"/>
  <c r="I81" i="84"/>
  <c r="I87" i="84"/>
  <c r="AC61" i="84"/>
  <c r="AD61" i="84"/>
  <c r="F14" i="84"/>
  <c r="I56" i="84"/>
  <c r="K81" i="84"/>
  <c r="K87" i="84"/>
  <c r="M59" i="84"/>
  <c r="I80" i="84"/>
  <c r="I86" i="84"/>
  <c r="K56" i="84"/>
  <c r="U57" i="84"/>
  <c r="W57" i="84"/>
  <c r="K80" i="84"/>
  <c r="K86" i="84"/>
  <c r="M56" i="84"/>
  <c r="O59" i="84"/>
  <c r="M81" i="84"/>
  <c r="M87" i="84"/>
  <c r="O56" i="84"/>
  <c r="M80" i="84"/>
  <c r="M86" i="84"/>
  <c r="Q59" i="84"/>
  <c r="O81" i="84"/>
  <c r="O87" i="84"/>
  <c r="Y57" i="84"/>
  <c r="AA57" i="84"/>
  <c r="S59" i="84"/>
  <c r="Q81" i="84"/>
  <c r="Q87" i="84"/>
  <c r="O80" i="84"/>
  <c r="O86" i="84"/>
  <c r="Q56" i="84"/>
  <c r="Q80" i="84"/>
  <c r="Q86" i="84"/>
  <c r="S56" i="84"/>
  <c r="U59" i="84"/>
  <c r="S81" i="84"/>
  <c r="S87" i="84"/>
  <c r="AC57" i="84"/>
  <c r="AD57" i="84"/>
  <c r="W59" i="84"/>
  <c r="U81" i="84"/>
  <c r="U87" i="84"/>
  <c r="S80" i="84"/>
  <c r="S86" i="84"/>
  <c r="U56" i="84"/>
  <c r="W56" i="84"/>
  <c r="U80" i="84"/>
  <c r="U86" i="84"/>
  <c r="Y59" i="84"/>
  <c r="W81" i="84"/>
  <c r="W87" i="84"/>
  <c r="AA59" i="84"/>
  <c r="Y81" i="84"/>
  <c r="Y87" i="84"/>
  <c r="W80" i="84"/>
  <c r="W86" i="84"/>
  <c r="Y56" i="84"/>
  <c r="Y80" i="84"/>
  <c r="Y86" i="84"/>
  <c r="AA56" i="84"/>
  <c r="AD59" i="84"/>
  <c r="AD81" i="84"/>
  <c r="AD87" i="84"/>
  <c r="AC59" i="84"/>
  <c r="AC81" i="84"/>
  <c r="AC87" i="84"/>
  <c r="AA81" i="84"/>
  <c r="AA87" i="84"/>
  <c r="AD56" i="84"/>
  <c r="AD80" i="84"/>
  <c r="AD86" i="84"/>
  <c r="AC56" i="84"/>
  <c r="AC80" i="84"/>
  <c r="AC86" i="84"/>
  <c r="AA80" i="84"/>
  <c r="AA86" i="84"/>
  <c r="AN32"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<sst xmlns="http://schemas.openxmlformats.org/spreadsheetml/2006/main" count="865" uniqueCount="500">
  <si>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</si>
  <si>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</si>
  <si>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</si>
  <si>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</si>
  <si>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</si>
  <si>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</si>
  <si>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</si>
  <si>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</si>
  <si>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</si>
  <si>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</si>
  <si>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</si>
  <si>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</si>
  <si>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</si>
  <si>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</si>
  <si>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</si>
  <si>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</si>
  <si>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</si>
  <si>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</si>
  <si>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</si>
  <si>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</si>
  <si>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</si>
  <si>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</si>
  <si>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</si>
  <si>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</si>
  <si>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</si>
  <si>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</si>
  <si>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</si>
  <si>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</si>
  <si>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</si>
  <si>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</si>
  <si>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</si>
  <si>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</si>
  <si>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</si>
  <si>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</si>
  <si>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</si>
  <si>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</si>
  <si>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</si>
  <si>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</si>
  <si>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</si>
  <si>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</si>
  <si>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</si>
  <si>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</si>
  <si>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</si>
  <si>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</si>
  <si>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</si>
  <si>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</si>
  <si>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</si>
  <si>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</si>
  <si>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</si>
  <si>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</si>
  <si>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</si>
  <si>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</si>
  <si>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</si>
  <si>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</si>
  <si>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</si>
  <si>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</si>
  <si>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</si>
  <si>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</si>
  <si>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</si>
  <si>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</si>
  <si>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</si>
  <si>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</si>
  <si>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</si>
  <si>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</si>
  <si>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</si>
  <si>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</si>
  <si>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</si>
  <si>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</si>
  <si>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</si>
  <si>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</si>
  <si>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</si>
  <si>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</si>
  <si>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</si>
  <si>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</si>
  <si>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</si>
  <si>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</si>
  <si>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</si>
  <si>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</si>
  <si>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</si>
  <si>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</si>
  <si>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</si>
  <si>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</si>
  <si>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</si>
  <si>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</si>
  <si>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</si>
  <si>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</si>
  <si>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</si>
  <si>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</si>
  <si>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</si>
  <si>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</si>
  <si>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</si>
  <si>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</si>
  <si>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</si>
  <si>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</si>
  <si>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</si>
  <si>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</si>
  <si>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</si>
  <si>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</si>
  <si>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</si>
  <si>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</si>
  <si>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</si>
  <si>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</si>
  <si>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</si>
  <si>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</si>
  <si>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</si>
  <si>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</si>
  <si>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</si>
  <si>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</si>
  <si>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</si>
  <si>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</si>
  <si>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</si>
  <si>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</si>
  <si>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</si>
  <si>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</si>
  <si>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</si>
  <si>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</si>
  <si>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</si>
  <si>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</si>
  <si>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</si>
  <si>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</si>
  <si>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</si>
  <si>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</si>
  <si>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</si>
  <si>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</si>
  <si>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</si>
  <si>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</si>
  <si>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</si>
  <si>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</si>
  <si>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</si>
  <si>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</si>
  <si>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</si>
  <si>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</si>
  <si>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</si>
  <si>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</si>
  <si>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</si>
  <si>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</si>
  <si>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</si>
  <si>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</si>
  <si>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</si>
  <si>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</si>
  <si>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</si>
  <si>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</si>
  <si>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</si>
  <si>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</si>
  <si>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</si>
  <si>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</si>
  <si>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</si>
  <si>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</si>
  <si>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</si>
  <si>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</si>
  <si>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</si>
  <si>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</si>
  <si>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</si>
  <si>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</si>
  <si>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</si>
  <si>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</si>
  <si>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</si>
  <si>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</si>
  <si>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</si>
  <si>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</si>
  <si>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</si>
  <si>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</si>
  <si>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</si>
  <si>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</si>
  <si>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</si>
  <si>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</si>
  <si>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</si>
  <si>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</si>
  <si>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</si>
  <si>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</si>
  <si>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</si>
  <si>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</si>
  <si>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</si>
  <si>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</si>
  <si>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</si>
  <si>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</si>
  <si>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</si>
  <si>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</si>
  <si>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</si>
  <si>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</si>
  <si>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</si>
  <si>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</si>
  <si>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</si>
  <si>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</si>
  <si>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</si>
  <si>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</si>
  <si>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</si>
  <si>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</si>
  <si>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</si>
  <si>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</si>
  <si>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</si>
  <si>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</si>
  <si>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</si>
  <si>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</si>
  <si>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</si>
  <si>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</si>
  <si>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</si>
  <si>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</si>
  <si>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</si>
  <si>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</si>
  <si>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</si>
  <si>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</si>
  <si>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</si>
  <si>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</si>
  <si>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</si>
  <si>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</si>
  <si>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</si>
  <si>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</si>
  <si>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</si>
  <si>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</si>
  <si>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</si>
  <si>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</si>
  <si>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</si>
  <si>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</si>
  <si>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</si>
  <si>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</si>
  <si>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</si>
  <si>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</si>
  <si>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</si>
  <si>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</si>
  <si>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</si>
  <si>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</si>
  <si>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</si>
  <si>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</si>
  <si>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</si>
  <si>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</si>
  <si>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</si>
  <si>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</si>
  <si>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</si>
  <si>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</si>
  <si>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</si>
  <si>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</si>
  <si>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</si>
  <si>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</si>
  <si>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</si>
  <si>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</si>
  <si>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</si>
  <si>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</si>
  <si>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</si>
  <si>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</si>
  <si>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</si>
  <si>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</si>
  <si>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</si>
  <si>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</si>
  <si>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</si>
  <si>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</si>
  <si>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</si>
  <si>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</si>
  <si>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</si>
  <si>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</si>
  <si>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</si>
  <si>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</si>
  <si>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</si>
  <si>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</si>
  <si>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</si>
  <si>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</si>
  <si>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</si>
  <si>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</si>
  <si>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</si>
  <si>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</si>
  <si>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</si>
  <si>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</si>
  <si>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</si>
  <si>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</si>
  <si>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</si>
  <si>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</si>
  <si>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</si>
  <si>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</si>
  <si>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</si>
  <si>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</si>
  <si>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</si>
  <si>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</si>
  <si>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</si>
  <si>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</si>
  <si>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</si>
  <si>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</si>
  <si>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</si>
  <si>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</si>
  <si>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</si>
  <si>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</si>
  <si>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</si>
  <si>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</si>
  <si>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</si>
  <si>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</si>
  <si>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</si>
  <si>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</si>
  <si>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</si>
  <si>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</si>
  <si>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</si>
  <si>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</si>
  <si>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</si>
  <si>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</si>
  <si>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</si>
  <si>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</si>
  <si>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</si>
  <si>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</si>
  <si>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</si>
  <si>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</si>
  <si>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</si>
  <si>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</si>
  <si>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</si>
  <si>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</si>
  <si>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</si>
  <si>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</si>
  <si>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</si>
  <si>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</si>
  <si>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</si>
  <si>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</si>
  <si>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</si>
  <si>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</si>
  <si>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</si>
  <si>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</si>
  <si>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</si>
  <si>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</si>
  <si>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</si>
  <si>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</si>
  <si>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</si>
  <si>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</si>
  <si>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</si>
  <si>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</si>
  <si>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</si>
  <si>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</si>
  <si>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</si>
  <si>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</si>
  <si>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</si>
  <si>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</si>
  <si>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</si>
  <si>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</si>
  <si>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</si>
  <si>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</si>
  <si>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</si>
  <si>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</si>
  <si>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</si>
  <si>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</si>
  <si>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</si>
  <si>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</si>
  <si>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</si>
  <si>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</si>
  <si>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</si>
  <si>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</si>
  <si>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</si>
  <si>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</si>
  <si>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</si>
  <si>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</si>
  <si>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</si>
  <si>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</si>
  <si>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</si>
  <si>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</si>
  <si>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</si>
  <si>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</si>
  <si>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</si>
  <si>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</si>
  <si>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</si>
  <si>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</si>
  <si>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</si>
  <si>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</si>
  <si>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</si>
  <si>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</si>
  <si>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</si>
  <si>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</si>
  <si>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</si>
  <si>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</si>
  <si>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</si>
  <si>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</si>
  <si>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</si>
  <si>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</si>
  <si>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</si>
  <si>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</si>
  <si>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</si>
  <si>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</si>
  <si>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</si>
  <si>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</si>
  <si>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</si>
  <si>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</si>
  <si>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</si>
  <si>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</si>
  <si>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</si>
  <si>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</si>
  <si>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</si>
  <si>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</si>
  <si>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</si>
  <si>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</si>
  <si>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</si>
  <si>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</si>
  <si>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</si>
  <si>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</si>
  <si>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</si>
  <si>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</si>
  <si>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</si>
  <si>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</si>
  <si>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</si>
  <si>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</si>
  <si>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</si>
  <si>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</si>
  <si>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</si>
  <si>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</si>
  <si>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</si>
  <si>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</si>
  <si>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</si>
  <si>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</si>
  <si>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</si>
  <si>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</si>
  <si>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</si>
  <si>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</si>
  <si>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</si>
  <si>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</si>
  <si>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</si>
  <si>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</si>
  <si>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</si>
  <si>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</si>
  <si>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</si>
  <si>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</si>
  <si>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</si>
  <si>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</si>
  <si>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</si>
  <si>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</si>
  <si>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</si>
  <si>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</si>
  <si>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</si>
  <si>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</si>
  <si>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</si>
  <si>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</si>
  <si>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</si>
  <si>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</si>
  <si>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</si>
  <si>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</si>
  <si>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</si>
  <si>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</si>
  <si>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</si>
  <si>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</si>
  <si>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</si>
  <si>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</si>
  <si>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</si>
  <si>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</si>
  <si>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</si>
  <si>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</si>
  <si>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</si>
  <si>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</si>
  <si>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</si>
  <si>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</si>
  <si>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</si>
  <si>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</si>
  <si>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</si>
  <si>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</si>
  <si>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</si>
  <si>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</si>
  <si>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</si>
  <si>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</si>
  <si>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</si>
  <si>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</si>
  <si>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</si>
  <si>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</si>
  <si>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</si>
  <si>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</si>
  <si>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</si>
  <si>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</si>
  <si>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</si>
  <si>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</si>
  <si>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</si>
  <si>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</si>
  <si>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</si>
  <si>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</si>
  <si>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</si>
  <si>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</si>
  <si>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</si>
  <si>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</si>
  <si>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</si>
  <si>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</si>
  <si>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</si>
  <si>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</si>
  <si>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</si>
  <si>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</si>
  <si>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</si>
  <si>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</si>
  <si>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</si>
  <si>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</si>
  <si>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</si>
  <si>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</si>
  <si>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</si>
  <si>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</si>
  <si>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</si>
  <si>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</si>
  <si>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</si>
  <si>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</si>
  <si>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</si>
  <si>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</si>
  <si>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</si>
  <si>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</si>
  <si>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</si>
  <si>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</si>
  <si>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</si>
  <si>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</si>
  <si>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</si>
  <si>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t>
    <rPh sb="0" eb="1">
      <t>ショ</t>
    </rPh>
    <rPh sb="1" eb="2">
      <t>ゾク</t>
    </rPh>
    <rPh sb="2" eb="3">
      <t>メイ</t>
    </rPh>
    <rPh sb="4" eb="6">
      <t>ナニワ</t>
    </rPh>
    <rPh sb="6" eb="7">
      <t>ク</t>
    </rPh>
    <rPh sb="7" eb="9">
      <t>ヤクショ</t>
    </rPh>
    <phoneticPr fontId="2"/>
  </si>
  <si>
    <t>地域活動事業</t>
    <phoneticPr fontId="35"/>
  </si>
  <si>
    <t>　特定の分野ではなく、防犯・防災、子ども・青少年、福祉など広く地域のまちづくり全般を活動対象とする地域活動協議会は、特定分野の活動団体の活動対象とならない活動分野を補完しながら地域経営を行う準行政的機能を有しており、同協議会のもとで行われる公益性のある活動に対して補助を行うことで、自律的な地域運営を促進し、地域コミュニティの醸成・地域住民の福祉の増進を図る。</t>
    <phoneticPr fontId="35"/>
  </si>
  <si>
    <t>・運営費補助金　
（補助限度額：活動費補助金の交付額の25%（25%に相当する額が50万円に満たない場合が当該額。活動費補助金の交付額が100万円未満である場合は、活動費補助金の交付額の50%））</t>
    <phoneticPr fontId="5"/>
  </si>
  <si>
    <t>5年度当初</t>
    <rPh sb="1" eb="3">
      <t>ネンド</t>
    </rPh>
    <rPh sb="3" eb="5">
      <t>トウショ</t>
    </rPh>
    <phoneticPr fontId="5"/>
  </si>
  <si>
    <t>・活動費補助金　
（補助率：100％）</t>
    <phoneticPr fontId="5"/>
  </si>
  <si>
    <t>6年度予算案</t>
    <rPh sb="3" eb="5">
      <t>ヨサン</t>
    </rPh>
    <rPh sb="5" eb="6">
      <t>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</si>
</sst>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0;&quot;△ &quot;#,##0.0"/>
  </numFmts>
  <fonts count="38">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6"/>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6" fillId="0" borderId="0" applyFont="0" applyFill="0" applyBorder="0" applyAlignment="0" applyProtection="0">
      <alignment vertical="center"/>
    </xf>
    <xf numFmtId="0" fontId="10" fillId="0" borderId="0"/>
    <xf numFmtId="0" fontId="10" fillId="0" borderId="0"/>
    <xf numFmtId="0" fontId="36" fillId="0" borderId="0"/>
    <xf numFmtId="0" fontId="10" fillId="0" borderId="0"/>
    <xf numFmtId="0" fontId="1" fillId="0" borderId="0"/>
    <xf numFmtId="0" fontId="1" fillId="0" borderId="0"/>
    <xf numFmtId="0" fontId="1" fillId="0" borderId="0"/>
    <xf numFmtId="0" fontId="1" fillId="0" borderId="0"/>
  </cellStyleXfs>
  <cellXfs count="652">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5" xfId="8" applyNumberFormat="1" applyFont="1" applyBorder="1" applyAlignment="1">
      <alignment vertical="center" shrinkToFit="1"/>
    </xf>
    <xf numFmtId="178" fontId="12" fillId="0" borderId="45"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6" fillId="0" borderId="0" xfId="9" applyFont="1" applyAlignment="1">
      <alignment horizontal="righ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34" xfId="3" applyFont="1" applyBorder="1" applyAlignment="1">
      <alignment vertical="center"/>
    </xf>
    <xf numFmtId="0" fontId="12" fillId="0" borderId="20" xfId="3" applyFont="1" applyBorder="1"/>
    <xf numFmtId="0" fontId="15" fillId="0" borderId="49" xfId="3" applyFont="1" applyBorder="1" applyAlignment="1">
      <alignment horizontal="center" vertical="center"/>
    </xf>
    <xf numFmtId="0" fontId="15" fillId="0" borderId="1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0"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1"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2"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7" fillId="0" borderId="0" xfId="8" applyFont="1" applyAlignment="1">
      <alignment horizontal="center" vertical="center"/>
    </xf>
    <xf numFmtId="0" fontId="12" fillId="0" borderId="0" xfId="3" applyFont="1" applyAlignment="1">
      <alignment vertical="center"/>
    </xf>
    <xf numFmtId="0" fontId="10" fillId="0" borderId="53" xfId="0" applyFont="1" applyBorder="1" applyAlignment="1">
      <alignment horizontal="right"/>
    </xf>
    <xf numFmtId="0" fontId="10" fillId="0" borderId="54" xfId="0" applyFont="1" applyBorder="1" applyAlignment="1">
      <alignment horizontal="center"/>
    </xf>
    <xf numFmtId="0" fontId="0" fillId="0" borderId="54" xfId="0" applyBorder="1"/>
    <xf numFmtId="0" fontId="10" fillId="0" borderId="54" xfId="0" applyFont="1" applyBorder="1"/>
    <xf numFmtId="0" fontId="0" fillId="0" borderId="54" xfId="0" applyBorder="1" applyAlignment="1">
      <alignment vertical="center"/>
    </xf>
    <xf numFmtId="0" fontId="0" fillId="0" borderId="55" xfId="0" applyBorder="1" applyAlignment="1">
      <alignment vertical="center"/>
    </xf>
    <xf numFmtId="0" fontId="10" fillId="0" borderId="56" xfId="0" applyFont="1" applyBorder="1"/>
    <xf numFmtId="0" fontId="0" fillId="0" borderId="57" xfId="0" applyBorder="1" applyAlignment="1">
      <alignment vertical="center"/>
    </xf>
    <xf numFmtId="0" fontId="10" fillId="0" borderId="56"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8" xfId="0" applyFont="1" applyBorder="1"/>
    <xf numFmtId="0" fontId="10" fillId="0" borderId="51" xfId="0" applyFont="1" applyBorder="1"/>
    <xf numFmtId="0" fontId="10" fillId="0" borderId="51" xfId="0" applyFont="1" applyBorder="1" applyAlignment="1">
      <alignment vertical="center" textRotation="255"/>
    </xf>
    <xf numFmtId="0" fontId="10" fillId="0" borderId="51" xfId="0" applyFont="1" applyBorder="1" applyAlignment="1">
      <alignment horizontal="center"/>
    </xf>
    <xf numFmtId="0" fontId="0" fillId="0" borderId="59"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0"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60" xfId="8" applyNumberFormat="1" applyFont="1" applyBorder="1" applyAlignment="1">
      <alignment horizontal="center" vertical="center"/>
    </xf>
    <xf numFmtId="177" fontId="28" fillId="0" borderId="60"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1" xfId="8" applyFont="1" applyBorder="1" applyAlignment="1">
      <alignment horizontal="center" vertical="center"/>
    </xf>
    <xf numFmtId="177" fontId="23" fillId="0" borderId="62" xfId="8" applyNumberFormat="1" applyFont="1" applyBorder="1" applyAlignment="1">
      <alignment horizontal="right" vertical="center" shrinkToFit="1"/>
    </xf>
    <xf numFmtId="0" fontId="23" fillId="0" borderId="62" xfId="3" applyFont="1" applyBorder="1" applyAlignment="1">
      <alignment vertical="center"/>
    </xf>
    <xf numFmtId="177" fontId="12" fillId="0" borderId="63" xfId="8" applyNumberFormat="1" applyFont="1" applyBorder="1" applyAlignment="1">
      <alignment horizontal="right" vertical="center" shrinkToFit="1"/>
    </xf>
    <xf numFmtId="177" fontId="12" fillId="0" borderId="64" xfId="8" applyNumberFormat="1" applyFont="1" applyBorder="1" applyAlignment="1">
      <alignment horizontal="right" vertical="center" shrinkToFit="1"/>
    </xf>
    <xf numFmtId="0" fontId="21" fillId="0" borderId="64" xfId="8" applyFont="1" applyBorder="1" applyAlignment="1">
      <alignment horizontal="left" vertical="center"/>
    </xf>
    <xf numFmtId="0" fontId="23" fillId="0" borderId="65" xfId="3" applyFont="1" applyBorder="1" applyAlignment="1">
      <alignment vertical="center"/>
    </xf>
    <xf numFmtId="177" fontId="22" fillId="0" borderId="60"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6" xfId="8" applyNumberFormat="1" applyFont="1" applyBorder="1" applyAlignment="1">
      <alignment horizontal="left" vertical="center" wrapText="1"/>
    </xf>
    <xf numFmtId="177" fontId="22" fillId="0" borderId="67" xfId="8" applyNumberFormat="1" applyFont="1" applyBorder="1" applyAlignment="1">
      <alignment horizontal="center" vertical="center"/>
    </xf>
    <xf numFmtId="177" fontId="28" fillId="0" borderId="67"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3" xfId="0" applyFont="1" applyBorder="1" applyAlignment="1">
      <alignment vertical="center" shrinkToFit="1"/>
    </xf>
    <xf numFmtId="0" fontId="7" fillId="0" borderId="63" xfId="0" applyFont="1" applyBorder="1" applyAlignment="1">
      <alignment horizontal="center" vertical="center"/>
    </xf>
    <xf numFmtId="0" fontId="7" fillId="0" borderId="64" xfId="0" applyFont="1" applyBorder="1" applyAlignment="1">
      <alignment vertical="center"/>
    </xf>
    <xf numFmtId="0" fontId="7" fillId="0" borderId="68" xfId="0" applyFont="1" applyBorder="1" applyAlignment="1">
      <alignment vertical="center"/>
    </xf>
    <xf numFmtId="0" fontId="7" fillId="0" borderId="69" xfId="0" applyFont="1" applyBorder="1" applyAlignment="1">
      <alignment vertical="center"/>
    </xf>
    <xf numFmtId="0" fontId="7" fillId="0" borderId="63" xfId="0" applyFont="1" applyBorder="1" applyAlignment="1">
      <alignment vertical="center"/>
    </xf>
    <xf numFmtId="0" fontId="7" fillId="0" borderId="70"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2"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8" xfId="0" applyFont="1" applyBorder="1" applyAlignment="1">
      <alignment horizontal="center" vertical="center"/>
    </xf>
    <xf numFmtId="0" fontId="7" fillId="0" borderId="65" xfId="0" applyFont="1" applyBorder="1" applyAlignment="1">
      <alignment vertical="center"/>
    </xf>
    <xf numFmtId="0" fontId="10" fillId="0" borderId="0" xfId="0" applyFont="1" applyAlignment="1">
      <alignment vertical="center"/>
    </xf>
    <xf numFmtId="0" fontId="10" fillId="0" borderId="0" xfId="3"/>
    <xf numFmtId="176" fontId="9" fillId="0" borderId="19" xfId="7" applyNumberFormat="1" applyFont="1" applyBorder="1" applyAlignment="1">
      <alignment horizontal="left" wrapText="1"/>
    </xf>
    <xf numFmtId="176" fontId="9" fillId="0" borderId="0" xfId="7" applyNumberFormat="1" applyFont="1" applyAlignment="1">
      <alignment horizontal="left" wrapText="1"/>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80" xfId="7" applyFont="1" applyBorder="1" applyAlignment="1">
      <alignment horizontal="center" vertical="center"/>
    </xf>
    <xf numFmtId="0" fontId="3" fillId="0" borderId="2"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72" xfId="7" applyFont="1" applyBorder="1" applyAlignment="1">
      <alignment horizontal="distributed" vertical="center" wrapText="1"/>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1" xfId="7" applyFont="1" applyBorder="1" applyAlignment="1">
      <alignment horizontal="distributed"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5" xfId="7" applyFont="1" applyBorder="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5" xfId="7" applyFont="1" applyBorder="1" applyAlignment="1">
      <alignment horizontal="distributed" vertical="center"/>
    </xf>
    <xf numFmtId="0" fontId="3" fillId="0" borderId="47" xfId="7" applyFont="1" applyBorder="1" applyAlignment="1">
      <alignment horizontal="center" vertical="center"/>
    </xf>
    <xf numFmtId="0" fontId="3" fillId="0" borderId="4" xfId="7" applyFont="1" applyBorder="1" applyAlignment="1">
      <alignment horizontal="center" vertical="center"/>
    </xf>
    <xf numFmtId="0" fontId="3" fillId="0" borderId="32"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4"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77" xfId="7" applyFont="1" applyBorder="1" applyAlignment="1">
      <alignment horizontal="center" vertical="center"/>
    </xf>
    <xf numFmtId="0" fontId="3" fillId="0" borderId="42" xfId="7" applyFont="1" applyBorder="1" applyAlignment="1">
      <alignment horizontal="center" vertical="center"/>
    </xf>
    <xf numFmtId="0" fontId="3" fillId="0" borderId="71" xfId="7" applyFont="1" applyBorder="1" applyAlignment="1">
      <alignment horizontal="center" vertical="center"/>
    </xf>
    <xf numFmtId="0" fontId="3" fillId="0" borderId="73" xfId="7" applyFont="1" applyBorder="1" applyAlignment="1">
      <alignment horizontal="center" vertical="center"/>
    </xf>
    <xf numFmtId="0" fontId="3" fillId="0" borderId="74" xfId="7" applyFont="1" applyBorder="1" applyAlignment="1">
      <alignment horizontal="center" vertical="center"/>
    </xf>
    <xf numFmtId="0" fontId="3" fillId="0" borderId="8" xfId="7" applyFont="1" applyBorder="1" applyAlignment="1">
      <alignment vertical="center" wrapText="1"/>
    </xf>
    <xf numFmtId="0" fontId="3" fillId="0" borderId="11" xfId="7" applyFont="1" applyBorder="1" applyAlignment="1">
      <alignment vertical="center" wrapText="1"/>
    </xf>
    <xf numFmtId="0" fontId="3" fillId="0" borderId="75" xfId="7" applyFont="1" applyBorder="1" applyAlignment="1">
      <alignment horizontal="center" vertical="center"/>
    </xf>
    <xf numFmtId="0" fontId="3" fillId="0" borderId="76" xfId="7" applyFont="1" applyBorder="1" applyAlignment="1">
      <alignment horizontal="center" vertical="center"/>
    </xf>
    <xf numFmtId="0" fontId="3" fillId="0" borderId="7" xfId="7" applyFont="1" applyBorder="1" applyAlignment="1">
      <alignment horizontal="distributed" vertical="center"/>
    </xf>
    <xf numFmtId="0" fontId="3" fillId="0" borderId="72" xfId="7" applyFont="1" applyBorder="1" applyAlignment="1">
      <alignment horizontal="distributed" vertical="center"/>
    </xf>
    <xf numFmtId="0" fontId="3" fillId="0" borderId="18" xfId="7" applyFont="1" applyBorder="1" applyAlignment="1">
      <alignment vertical="center" wrapText="1"/>
    </xf>
    <xf numFmtId="176" fontId="9" fillId="0" borderId="20" xfId="7" applyNumberFormat="1" applyFont="1" applyBorder="1" applyAlignment="1">
      <alignment horizontal="left"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0" xfId="7" applyFont="1" applyBorder="1" applyAlignment="1">
      <alignment horizontal="distributed" vertical="center" justifyLastLine="1"/>
    </xf>
    <xf numFmtId="0" fontId="3" fillId="0" borderId="72" xfId="7" applyFont="1" applyBorder="1" applyAlignment="1">
      <alignment horizontal="center" vertical="center"/>
    </xf>
    <xf numFmtId="0" fontId="3" fillId="0" borderId="83" xfId="7" applyFont="1" applyBorder="1" applyAlignment="1">
      <alignment horizontal="center" vertical="center"/>
    </xf>
    <xf numFmtId="0" fontId="3" fillId="0" borderId="84" xfId="7" applyFont="1" applyBorder="1" applyAlignment="1">
      <alignment horizontal="center" vertical="center"/>
    </xf>
    <xf numFmtId="0" fontId="3" fillId="0" borderId="7" xfId="7" applyFont="1" applyBorder="1" applyAlignment="1">
      <alignment vertical="center" wrapText="1"/>
    </xf>
    <xf numFmtId="0" fontId="3" fillId="0" borderId="63"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1"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5" xfId="7" applyFont="1" applyBorder="1" applyAlignment="1">
      <alignment horizontal="center" vertical="center"/>
    </xf>
    <xf numFmtId="0" fontId="10" fillId="0" borderId="86" xfId="0" applyFont="1" applyBorder="1"/>
    <xf numFmtId="0" fontId="3" fillId="0" borderId="1" xfId="7" applyFont="1" applyBorder="1" applyAlignment="1">
      <alignment horizontal="center" vertical="center"/>
    </xf>
    <xf numFmtId="0" fontId="3" fillId="0" borderId="82" xfId="7" applyFont="1" applyBorder="1" applyAlignment="1">
      <alignment horizontal="center" vertical="center"/>
    </xf>
    <xf numFmtId="0" fontId="3" fillId="0" borderId="47"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81" xfId="7" applyFont="1" applyBorder="1" applyAlignment="1">
      <alignment horizontal="center" vertical="center"/>
    </xf>
    <xf numFmtId="0" fontId="3" fillId="0" borderId="33" xfId="7" applyFont="1" applyBorder="1" applyAlignment="1">
      <alignment horizontal="center" vertical="center"/>
    </xf>
    <xf numFmtId="0" fontId="7" fillId="0" borderId="83" xfId="7" applyFont="1" applyBorder="1" applyAlignment="1">
      <alignment horizontal="center" vertical="center" wrapText="1"/>
    </xf>
    <xf numFmtId="0" fontId="10" fillId="0" borderId="84" xfId="0" applyFont="1" applyBorder="1"/>
    <xf numFmtId="0" fontId="10" fillId="0" borderId="18" xfId="0" applyFont="1" applyBorder="1"/>
    <xf numFmtId="0" fontId="3" fillId="0" borderId="1" xfId="7" applyFont="1" applyBorder="1" applyAlignment="1">
      <alignment horizontal="center"/>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5" xfId="7" applyFont="1" applyBorder="1" applyAlignment="1">
      <alignment horizontal="center" vertical="center"/>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6" xfId="7" applyFont="1" applyBorder="1" applyAlignment="1">
      <alignment horizontal="center" vertical="center"/>
    </xf>
    <xf numFmtId="0" fontId="3" fillId="0" borderId="19" xfId="7" applyFont="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87" xfId="0" applyFont="1" applyBorder="1" applyAlignment="1">
      <alignment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45"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88" xfId="0" applyFont="1" applyBorder="1" applyAlignment="1">
      <alignment horizontal="center" vertical="center"/>
    </xf>
    <xf numFmtId="0" fontId="7" fillId="0" borderId="68" xfId="0" applyFont="1" applyBorder="1" applyAlignment="1">
      <alignment horizontal="center" vertical="center"/>
    </xf>
    <xf numFmtId="0" fontId="7" fillId="0" borderId="64"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center" vertical="center"/>
    </xf>
    <xf numFmtId="0" fontId="7" fillId="0" borderId="50" xfId="0" applyFont="1" applyBorder="1" applyAlignment="1">
      <alignment horizontal="center" vertical="center"/>
    </xf>
    <xf numFmtId="0" fontId="7" fillId="0" borderId="64" xfId="0" applyFont="1" applyBorder="1" applyAlignment="1">
      <alignment horizontal="right" vertical="center"/>
    </xf>
    <xf numFmtId="0" fontId="7" fillId="0" borderId="69" xfId="0" applyFont="1" applyBorder="1" applyAlignment="1">
      <alignment horizontal="right"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64" xfId="0" applyFont="1" applyBorder="1" applyAlignment="1">
      <alignment vertical="center"/>
    </xf>
    <xf numFmtId="0" fontId="7" fillId="0" borderId="68" xfId="0" applyFont="1" applyBorder="1" applyAlignment="1">
      <alignment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87"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0" fontId="13" fillId="0" borderId="41" xfId="8" applyFont="1"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8" xfId="8" applyNumberFormat="1" applyFont="1" applyBorder="1" applyAlignment="1">
      <alignment horizontal="center" vertical="center"/>
    </xf>
    <xf numFmtId="176" fontId="13" fillId="0" borderId="82"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18"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18"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35" xfId="8" applyFont="1" applyBorder="1" applyAlignment="1">
      <alignment horizontal="center" vertical="center"/>
    </xf>
    <xf numFmtId="0" fontId="12" fillId="0" borderId="21" xfId="8" applyFont="1" applyBorder="1" applyAlignment="1">
      <alignment horizontal="center" vertical="center"/>
    </xf>
    <xf numFmtId="0" fontId="12" fillId="0" borderId="46" xfId="8" applyFont="1" applyBorder="1" applyAlignment="1">
      <alignment horizontal="center" vertical="center"/>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0" fontId="12" fillId="0" borderId="15" xfId="8" applyFont="1" applyBorder="1" applyAlignment="1">
      <alignment horizontal="center" vertical="center"/>
    </xf>
    <xf numFmtId="177" fontId="13" fillId="0" borderId="49"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1" xfId="8" applyFont="1" applyBorder="1" applyAlignment="1">
      <alignment horizontal="center"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11" xfId="8" applyFont="1" applyBorder="1" applyAlignment="1">
      <alignment horizontal="left" vertical="center" wrapText="1"/>
    </xf>
    <xf numFmtId="177" fontId="13" fillId="0" borderId="7" xfId="8" applyNumberFormat="1" applyFont="1" applyBorder="1" applyAlignment="1">
      <alignment horizontal="center" vertical="center" wrapText="1"/>
    </xf>
    <xf numFmtId="0" fontId="13" fillId="0" borderId="7" xfId="8" applyFont="1" applyBorder="1" applyAlignment="1">
      <alignment horizontal="left"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0" fontId="15" fillId="0" borderId="100" xfId="3"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177" fontId="15" fillId="0" borderId="103" xfId="3" applyNumberFormat="1"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0" fontId="10" fillId="0" borderId="104" xfId="0" applyFont="1" applyBorder="1" applyAlignment="1">
      <alignment vertical="center"/>
    </xf>
    <xf numFmtId="177" fontId="15" fillId="0" borderId="43" xfId="3" applyNumberFormat="1" applyFont="1" applyBorder="1" applyAlignment="1">
      <alignment vertical="center"/>
    </xf>
    <xf numFmtId="0" fontId="10" fillId="0" borderId="44" xfId="0" applyFont="1" applyBorder="1"/>
    <xf numFmtId="0" fontId="10" fillId="0" borderId="39" xfId="0" applyFont="1" applyBorder="1"/>
    <xf numFmtId="177" fontId="15" fillId="0" borderId="44" xfId="3" applyNumberFormat="1" applyFont="1" applyBorder="1" applyAlignment="1">
      <alignment vertical="center"/>
    </xf>
    <xf numFmtId="177" fontId="15" fillId="0" borderId="39" xfId="3" applyNumberFormat="1" applyFont="1" applyBorder="1" applyAlignment="1">
      <alignment vertical="center"/>
    </xf>
    <xf numFmtId="0" fontId="10" fillId="0" borderId="44" xfId="0" applyFont="1" applyBorder="1" applyAlignment="1">
      <alignment vertical="center"/>
    </xf>
    <xf numFmtId="0" fontId="10" fillId="0" borderId="62" xfId="0" applyFont="1" applyBorder="1" applyAlignment="1">
      <alignment vertical="center"/>
    </xf>
    <xf numFmtId="177" fontId="15" fillId="0" borderId="97" xfId="3" applyNumberFormat="1"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5" fillId="0" borderId="47"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177" fontId="15" fillId="0" borderId="98" xfId="3" applyNumberFormat="1" applyFont="1" applyBorder="1" applyAlignment="1">
      <alignment vertical="center"/>
    </xf>
    <xf numFmtId="177" fontId="15" fillId="0" borderId="99"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0" fillId="0" borderId="44" xfId="3" applyBorder="1" applyAlignment="1">
      <alignment vertical="center"/>
    </xf>
    <xf numFmtId="0" fontId="10" fillId="0" borderId="39" xfId="3" applyBorder="1" applyAlignment="1">
      <alignment vertical="center"/>
    </xf>
    <xf numFmtId="0" fontId="10" fillId="0" borderId="62" xfId="3" applyBorder="1" applyAlignment="1">
      <alignment vertical="center"/>
    </xf>
    <xf numFmtId="0" fontId="10" fillId="0" borderId="87" xfId="3" applyBorder="1" applyAlignment="1">
      <alignment vertical="center" wrapText="1"/>
    </xf>
    <xf numFmtId="0" fontId="10" fillId="0" borderId="44" xfId="3" applyBorder="1" applyAlignment="1">
      <alignment vertical="center" wrapText="1"/>
    </xf>
    <xf numFmtId="0" fontId="10" fillId="0" borderId="39" xfId="3" applyBorder="1" applyAlignment="1">
      <alignment vertical="center" wrapText="1"/>
    </xf>
    <xf numFmtId="0" fontId="13" fillId="0" borderId="87" xfId="3" applyFont="1" applyBorder="1" applyAlignment="1">
      <alignment vertical="center" wrapText="1"/>
    </xf>
    <xf numFmtId="0" fontId="13" fillId="0" borderId="44" xfId="3" applyFont="1" applyBorder="1" applyAlignment="1">
      <alignment vertical="center" wrapText="1"/>
    </xf>
    <xf numFmtId="0" fontId="13" fillId="0" borderId="39" xfId="3" applyFont="1" applyBorder="1" applyAlignment="1">
      <alignment vertical="center" wrapText="1"/>
    </xf>
    <xf numFmtId="0" fontId="12" fillId="0" borderId="92" xfId="3" applyFont="1" applyBorder="1" applyAlignment="1">
      <alignment horizontal="left" vertical="center"/>
    </xf>
    <xf numFmtId="0" fontId="12" fillId="0" borderId="93" xfId="3" applyFont="1" applyBorder="1" applyAlignment="1">
      <alignment horizontal="left" vertical="center"/>
    </xf>
    <xf numFmtId="0" fontId="12" fillId="0" borderId="94" xfId="3" applyFont="1" applyBorder="1" applyAlignment="1">
      <alignment horizontal="left" vertical="center"/>
    </xf>
    <xf numFmtId="0" fontId="15" fillId="0" borderId="95" xfId="3" applyFont="1" applyBorder="1" applyAlignment="1">
      <alignment vertical="center"/>
    </xf>
    <xf numFmtId="0" fontId="15" fillId="0" borderId="96" xfId="3" applyFont="1" applyBorder="1" applyAlignment="1">
      <alignment vertical="center"/>
    </xf>
    <xf numFmtId="0" fontId="15" fillId="0" borderId="95" xfId="3" applyFont="1" applyBorder="1" applyAlignment="1">
      <alignment horizontal="left" vertical="center"/>
    </xf>
    <xf numFmtId="0" fontId="15" fillId="0" borderId="96"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1" xfId="8" applyFont="1" applyBorder="1" applyAlignment="1">
      <alignment horizontal="center" vertical="center"/>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17" fillId="0" borderId="11" xfId="8" applyFont="1" applyBorder="1" applyAlignment="1">
      <alignment horizontal="left" vertical="center" wrapText="1"/>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49" fontId="23" fillId="0" borderId="43" xfId="8" applyNumberFormat="1" applyFont="1" applyBorder="1" applyAlignment="1">
      <alignment vertical="center" wrapText="1"/>
    </xf>
    <xf numFmtId="49" fontId="23" fillId="0" borderId="39" xfId="8" applyNumberFormat="1" applyFont="1" applyBorder="1" applyAlignment="1">
      <alignment vertical="center" wrapText="1"/>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2"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2"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2" xfId="8" applyFont="1" applyBorder="1" applyAlignment="1">
      <alignment horizontal="center" vertical="center"/>
    </xf>
    <xf numFmtId="0" fontId="23" fillId="0" borderId="105" xfId="8" applyFont="1" applyBorder="1" applyAlignment="1">
      <alignment horizontal="center" vertical="center"/>
    </xf>
    <xf numFmtId="0" fontId="23" fillId="0" borderId="106" xfId="8" applyFont="1" applyBorder="1" applyAlignment="1">
      <alignment horizontal="center" vertical="center"/>
    </xf>
    <xf numFmtId="49" fontId="23" fillId="0" borderId="44" xfId="8" applyNumberFormat="1" applyFont="1" applyBorder="1" applyAlignment="1">
      <alignment vertical="center" wrapText="1"/>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0" fontId="23" fillId="0" borderId="88" xfId="8" applyFont="1" applyBorder="1" applyAlignment="1">
      <alignment horizontal="center" vertical="center"/>
    </xf>
    <xf numFmtId="0" fontId="23" fillId="0" borderId="68" xfId="8" applyFont="1" applyBorder="1" applyAlignment="1">
      <alignment horizontal="center" vertical="center"/>
    </xf>
    <xf numFmtId="0" fontId="23" fillId="0" borderId="69" xfId="8"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6" xfId="5" xr:uid="{00000000-0005-0000-0000-000005000000}"/>
    <cellStyle name="標準 7"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781" name="左中かっこ 1">
          <a:extLst>
            <a:ext uri="{FF2B5EF4-FFF2-40B4-BE49-F238E27FC236}">
              <a16:creationId xmlns:a16="http://schemas.microsoft.com/office/drawing/2014/main" id="{A2F3DF08-37E4-11B0-B93B-8EE4E9491D0F}"/>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782" name="正方形/長方形 1">
          <a:extLst>
            <a:ext uri="{FF2B5EF4-FFF2-40B4-BE49-F238E27FC236}">
              <a16:creationId xmlns:a16="http://schemas.microsoft.com/office/drawing/2014/main" id="{F1F72B6A-340E-8363-6CB5-F066F5121E26}"/>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173" name="図 2">
              <a:extLst>
                <a:ext uri="{FF2B5EF4-FFF2-40B4-BE49-F238E27FC236}">
                  <a16:creationId xmlns:a16="http://schemas.microsoft.com/office/drawing/2014/main" id="{C89E3175-3C0E-8528-D41F-92DEFE82C064}"/>
                </a:ext>
              </a:extLst>
            </xdr:cNvPr>
            <xdr:cNvPicPr>
              <a:picLocks noChangeAspect="1" noChangeArrowheads="1"/>
              <a:extLst>
                <a:ext uri="{84589F7E-364E-4C9E-8A38-B11213B215E9}">
                  <a14:cameraTool cellRange="カメラ!$B$3:$Q$19" spid="_x0000_s59178"/>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030" name="図 5">
              <a:extLst>
                <a:ext uri="{FF2B5EF4-FFF2-40B4-BE49-F238E27FC236}">
                  <a16:creationId xmlns:a16="http://schemas.microsoft.com/office/drawing/2014/main" id="{F8FA477B-3C8D-1E6A-D99D-1E369CC23E10}"/>
                </a:ext>
              </a:extLst>
            </xdr:cNvPr>
            <xdr:cNvPicPr>
              <a:picLocks noChangeAspect="1" noChangeArrowheads="1"/>
              <a:extLst>
                <a:ext uri="{84589F7E-364E-4C9E-8A38-B11213B215E9}">
                  <a14:cameraTool cellRange="$W$55:$X$58" spid="_x0000_s66040"/>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031" name="図 6">
              <a:extLst>
                <a:ext uri="{FF2B5EF4-FFF2-40B4-BE49-F238E27FC236}">
                  <a16:creationId xmlns:a16="http://schemas.microsoft.com/office/drawing/2014/main" id="{B8DB0D05-7AD9-0AF9-9469-A57C303F4BDE}"/>
                </a:ext>
              </a:extLst>
            </xdr:cNvPr>
            <xdr:cNvPicPr>
              <a:picLocks noChangeAspect="1" noChangeArrowheads="1"/>
              <a:extLst>
                <a:ext uri="{84589F7E-364E-4C9E-8A38-B11213B215E9}">
                  <a14:cameraTool cellRange="$W$60:$X$64" spid="_x0000_s66041"/>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492</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415</v>
      </c>
    </row>
    <row r="19" spans="1:8" ht="12.6" customHeight="1"/>
    <row r="20" spans="1:8">
      <c r="B20" s="5" t="s">
        <v>127</v>
      </c>
      <c r="G20" s="2" t="s">
        <v>416</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196" t="s">
        <v>109</v>
      </c>
      <c r="C3" s="197" t="s">
        <v>110</v>
      </c>
      <c r="D3" s="198" t="s">
        <v>332</v>
      </c>
      <c r="E3" s="199"/>
      <c r="F3" s="199"/>
      <c r="G3" s="199"/>
      <c r="H3" s="199"/>
      <c r="I3" s="199"/>
      <c r="J3" s="199"/>
      <c r="K3" s="200"/>
      <c r="L3" s="200"/>
      <c r="M3" s="200"/>
      <c r="N3" s="200"/>
      <c r="O3" s="200"/>
      <c r="P3" s="200"/>
      <c r="Q3" s="201"/>
    </row>
    <row r="4" spans="2:17" ht="3.75" customHeight="1">
      <c r="B4" s="202"/>
      <c r="C4" s="71"/>
      <c r="D4" s="72"/>
      <c r="E4" s="72"/>
      <c r="F4" s="72"/>
      <c r="G4" s="72"/>
      <c r="H4" s="72"/>
      <c r="I4" s="72"/>
      <c r="J4" s="72"/>
      <c r="Q4" s="203"/>
    </row>
    <row r="5" spans="2:17">
      <c r="B5" s="202"/>
      <c r="C5" s="71"/>
      <c r="D5" s="72" t="s">
        <v>111</v>
      </c>
      <c r="E5" s="72"/>
      <c r="F5" s="72"/>
      <c r="G5" s="72"/>
      <c r="H5" s="71" t="s">
        <v>333</v>
      </c>
      <c r="I5" s="72" t="s">
        <v>112</v>
      </c>
      <c r="J5" s="72"/>
      <c r="Q5" s="203"/>
    </row>
    <row r="6" spans="2:17" ht="4.5" customHeight="1">
      <c r="B6" s="202"/>
      <c r="C6" s="71"/>
      <c r="D6" s="72"/>
      <c r="E6" s="72"/>
      <c r="F6" s="72"/>
      <c r="G6" s="72"/>
      <c r="H6" s="72"/>
      <c r="I6" s="72"/>
      <c r="J6" s="72"/>
      <c r="Q6" s="203"/>
    </row>
    <row r="7" spans="2:17">
      <c r="B7" s="204" t="s">
        <v>113</v>
      </c>
      <c r="C7" s="71" t="s">
        <v>114</v>
      </c>
      <c r="D7" t="s">
        <v>329</v>
      </c>
      <c r="E7"/>
      <c r="F7" s="72"/>
      <c r="G7" s="72"/>
      <c r="H7" s="72"/>
      <c r="I7" s="72"/>
      <c r="J7" s="72"/>
      <c r="Q7" s="203"/>
    </row>
    <row r="8" spans="2:17" ht="3.75" customHeight="1">
      <c r="B8" s="202"/>
      <c r="C8" s="72"/>
      <c r="D8" s="72"/>
      <c r="E8" s="72"/>
      <c r="F8" s="72"/>
      <c r="G8" s="72"/>
      <c r="H8" s="72"/>
      <c r="I8" s="72"/>
      <c r="J8" s="72"/>
      <c r="Q8" s="203"/>
    </row>
    <row r="9" spans="2:17">
      <c r="B9" s="202"/>
      <c r="C9" s="72"/>
      <c r="D9" s="72" t="s">
        <v>115</v>
      </c>
      <c r="E9" s="72"/>
      <c r="F9" s="72"/>
      <c r="G9" s="72"/>
      <c r="H9" s="72"/>
      <c r="I9" s="72"/>
      <c r="J9" s="72"/>
      <c r="Q9" s="203"/>
    </row>
    <row r="10" spans="2:17" ht="12.75" customHeight="1">
      <c r="B10" s="202"/>
      <c r="C10" s="72"/>
      <c r="D10" s="72" t="s">
        <v>116</v>
      </c>
      <c r="E10" s="72"/>
      <c r="F10" s="72"/>
      <c r="G10" s="72"/>
      <c r="H10" s="72"/>
      <c r="I10" s="72"/>
      <c r="J10" s="72"/>
      <c r="Q10" s="203"/>
    </row>
    <row r="11" spans="2:17" ht="12.75" customHeight="1">
      <c r="B11" s="202"/>
      <c r="C11" s="72"/>
      <c r="D11" s="72" t="s">
        <v>117</v>
      </c>
      <c r="E11" s="72"/>
      <c r="F11" s="72"/>
      <c r="G11" s="72"/>
      <c r="H11" s="71" t="s">
        <v>330</v>
      </c>
      <c r="I11" s="72" t="s">
        <v>118</v>
      </c>
      <c r="J11" s="72"/>
      <c r="Q11" s="203"/>
    </row>
    <row r="12" spans="2:17" ht="12.75" customHeight="1">
      <c r="B12" s="202"/>
      <c r="C12" s="72"/>
      <c r="D12" s="72" t="s">
        <v>119</v>
      </c>
      <c r="E12" s="72"/>
      <c r="F12" s="72"/>
      <c r="G12" s="72"/>
      <c r="H12" s="71"/>
      <c r="I12" s="72"/>
      <c r="J12" s="72"/>
      <c r="Q12" s="203"/>
    </row>
    <row r="13" spans="2:17" ht="12.75" customHeight="1">
      <c r="B13" s="202"/>
      <c r="C13" s="72"/>
      <c r="D13" s="72" t="s">
        <v>120</v>
      </c>
      <c r="E13" s="72"/>
      <c r="F13" s="72"/>
      <c r="G13" s="72"/>
      <c r="H13" s="71"/>
      <c r="I13" s="72"/>
      <c r="J13" s="72"/>
      <c r="Q13" s="203"/>
    </row>
    <row r="14" spans="2:17" ht="12.75" customHeight="1">
      <c r="B14" s="202"/>
      <c r="C14" s="72"/>
      <c r="D14" s="205" t="s">
        <v>331</v>
      </c>
      <c r="E14" s="72"/>
      <c r="F14" s="72"/>
      <c r="G14" s="72"/>
      <c r="H14" s="71"/>
      <c r="I14" s="72"/>
      <c r="J14" s="72"/>
      <c r="Q14" s="203"/>
    </row>
    <row r="15" spans="2:17" ht="4.5" customHeight="1">
      <c r="B15" s="202"/>
      <c r="C15" s="72"/>
      <c r="D15" s="72"/>
      <c r="E15" s="72"/>
      <c r="F15" s="72"/>
      <c r="G15" s="72"/>
      <c r="H15" s="71"/>
      <c r="I15" s="72"/>
      <c r="J15" s="206"/>
      <c r="Q15" s="203"/>
    </row>
    <row r="16" spans="2:17">
      <c r="B16" s="202"/>
      <c r="C16" s="72"/>
      <c r="D16" s="72" t="s">
        <v>121</v>
      </c>
      <c r="E16" s="72"/>
      <c r="F16" s="72"/>
      <c r="G16" s="72"/>
      <c r="H16" s="71"/>
      <c r="I16" s="72"/>
      <c r="J16" s="72"/>
      <c r="Q16" s="203"/>
    </row>
    <row r="17" spans="2:17">
      <c r="B17" s="202"/>
      <c r="C17" s="72"/>
      <c r="D17" s="72" t="s">
        <v>122</v>
      </c>
      <c r="E17" s="72"/>
      <c r="F17" s="72"/>
      <c r="G17" s="72"/>
      <c r="H17" s="650" t="s">
        <v>330</v>
      </c>
      <c r="I17" s="651" t="s">
        <v>123</v>
      </c>
      <c r="J17" s="651"/>
      <c r="K17" s="651"/>
      <c r="Q17" s="203"/>
    </row>
    <row r="18" spans="2:17">
      <c r="B18" s="202"/>
      <c r="C18" s="72"/>
      <c r="D18" s="72" t="s">
        <v>124</v>
      </c>
      <c r="E18" s="72"/>
      <c r="F18" s="72"/>
      <c r="G18" s="72"/>
      <c r="H18" s="650"/>
      <c r="I18" s="651"/>
      <c r="J18" s="651"/>
      <c r="K18" s="651"/>
      <c r="Q18" s="203"/>
    </row>
    <row r="19" spans="2:17" ht="15">
      <c r="B19" s="207"/>
      <c r="C19" s="208"/>
      <c r="D19" s="209" t="s">
        <v>331</v>
      </c>
      <c r="E19" s="208"/>
      <c r="F19" s="208"/>
      <c r="G19" s="208"/>
      <c r="H19" s="210"/>
      <c r="I19" s="208"/>
      <c r="J19" s="208"/>
      <c r="K19" s="183"/>
      <c r="L19" s="183"/>
      <c r="M19" s="183"/>
      <c r="N19" s="183"/>
      <c r="O19" s="183"/>
      <c r="P19" s="183"/>
      <c r="Q19" s="211"/>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57" t="s">
        <v>50</v>
      </c>
      <c r="B6" s="358"/>
      <c r="C6" s="359"/>
      <c r="D6" s="353" t="s">
        <v>51</v>
      </c>
      <c r="E6" s="354"/>
      <c r="F6" s="354"/>
      <c r="G6" s="354"/>
      <c r="H6" s="355"/>
      <c r="I6" s="12"/>
      <c r="J6" s="353" t="s">
        <v>17</v>
      </c>
      <c r="K6" s="354"/>
      <c r="L6" s="355"/>
      <c r="M6" s="346" t="s">
        <v>52</v>
      </c>
      <c r="N6" s="14"/>
      <c r="O6" s="15"/>
      <c r="P6" s="16"/>
      <c r="Q6" s="16"/>
      <c r="R6" s="342" t="s">
        <v>158</v>
      </c>
      <c r="S6" s="63"/>
      <c r="T6" s="64"/>
    </row>
    <row r="7" spans="1:21" ht="17.25" customHeight="1">
      <c r="A7" s="360"/>
      <c r="B7" s="361"/>
      <c r="C7" s="362"/>
      <c r="D7" s="356" t="s">
        <v>155</v>
      </c>
      <c r="E7" s="356" t="s">
        <v>53</v>
      </c>
      <c r="F7" s="356" t="s">
        <v>54</v>
      </c>
      <c r="G7" s="340" t="s">
        <v>55</v>
      </c>
      <c r="H7" s="352" t="s">
        <v>56</v>
      </c>
      <c r="I7" s="12"/>
      <c r="J7" s="350"/>
      <c r="K7" s="350"/>
      <c r="L7" s="350" t="s">
        <v>56</v>
      </c>
      <c r="M7" s="347"/>
      <c r="N7" s="349" t="s">
        <v>156</v>
      </c>
      <c r="O7" s="95"/>
      <c r="P7" s="340" t="s">
        <v>18</v>
      </c>
      <c r="Q7" s="340" t="s">
        <v>19</v>
      </c>
      <c r="R7" s="343"/>
      <c r="S7" s="63"/>
      <c r="T7" s="64"/>
    </row>
    <row r="8" spans="1:21" ht="17.25" customHeight="1">
      <c r="A8" s="363"/>
      <c r="B8" s="364"/>
      <c r="C8" s="365"/>
      <c r="D8" s="356"/>
      <c r="E8" s="356"/>
      <c r="F8" s="356"/>
      <c r="G8" s="340"/>
      <c r="H8" s="352"/>
      <c r="I8" s="18"/>
      <c r="J8" s="351"/>
      <c r="K8" s="351"/>
      <c r="L8" s="351"/>
      <c r="M8" s="348"/>
      <c r="N8" s="340"/>
      <c r="O8" s="104" t="s">
        <v>157</v>
      </c>
      <c r="P8" s="340"/>
      <c r="Q8" s="340"/>
      <c r="R8" s="344"/>
      <c r="S8" s="63"/>
      <c r="T8" s="64"/>
    </row>
    <row r="9" spans="1:21" ht="17.25" customHeight="1">
      <c r="A9" s="369" t="s">
        <v>166</v>
      </c>
      <c r="B9" s="370"/>
      <c r="C9" s="96" t="s">
        <v>456</v>
      </c>
      <c r="D9" s="66"/>
      <c r="E9" s="66"/>
      <c r="F9" s="21"/>
      <c r="G9" s="21"/>
      <c r="H9" s="21"/>
      <c r="I9" s="18"/>
      <c r="J9" s="21"/>
      <c r="K9" s="21"/>
      <c r="L9" s="22"/>
      <c r="M9" s="22"/>
      <c r="N9" s="40"/>
      <c r="O9" s="41"/>
      <c r="P9" s="22"/>
      <c r="Q9" s="23"/>
      <c r="R9" s="24"/>
      <c r="S9" s="12"/>
      <c r="T9" s="64"/>
    </row>
    <row r="10" spans="1:21" ht="17.25" customHeight="1">
      <c r="A10" s="371"/>
      <c r="B10" s="372"/>
      <c r="C10" s="25" t="s">
        <v>457</v>
      </c>
      <c r="D10" s="67"/>
      <c r="E10" s="67"/>
      <c r="F10" s="26"/>
      <c r="G10" s="26"/>
      <c r="H10" s="26"/>
      <c r="I10" s="18"/>
      <c r="J10" s="26"/>
      <c r="K10" s="26"/>
      <c r="L10" s="27"/>
      <c r="M10" s="27"/>
      <c r="N10" s="42"/>
      <c r="O10" s="43"/>
      <c r="P10" s="27"/>
      <c r="Q10" s="28"/>
      <c r="R10" s="29"/>
      <c r="S10" s="12"/>
      <c r="T10" s="64"/>
    </row>
    <row r="11" spans="1:21" ht="17.25" customHeight="1">
      <c r="A11" s="373"/>
      <c r="B11" s="374"/>
      <c r="C11" s="30" t="s">
        <v>458</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66" t="s">
        <v>20</v>
      </c>
      <c r="C12" s="96" t="s">
        <v>456</v>
      </c>
      <c r="D12" s="21"/>
      <c r="E12" s="21"/>
      <c r="F12" s="21"/>
      <c r="G12" s="21"/>
      <c r="H12" s="21"/>
      <c r="I12" s="18"/>
      <c r="J12" s="21"/>
      <c r="K12" s="21"/>
      <c r="L12" s="21"/>
      <c r="M12" s="21"/>
      <c r="N12" s="21"/>
      <c r="O12" s="44"/>
      <c r="P12" s="21"/>
      <c r="Q12" s="34"/>
      <c r="R12" s="24"/>
      <c r="S12" s="12"/>
      <c r="T12" s="64"/>
      <c r="U12" s="70" t="s">
        <v>439</v>
      </c>
    </row>
    <row r="13" spans="1:21" ht="17.25" customHeight="1" thickTop="1" thickBot="1">
      <c r="A13" s="35"/>
      <c r="B13" s="367"/>
      <c r="C13" s="25" t="s">
        <v>457</v>
      </c>
      <c r="D13" s="26"/>
      <c r="E13" s="26"/>
      <c r="F13" s="26"/>
      <c r="G13" s="26"/>
      <c r="H13" s="26"/>
      <c r="I13" s="18"/>
      <c r="J13" s="26"/>
      <c r="K13" s="26"/>
      <c r="L13" s="26"/>
      <c r="M13" s="18"/>
      <c r="N13" s="53"/>
      <c r="O13" s="11"/>
      <c r="P13" s="26"/>
      <c r="Q13" s="18"/>
      <c r="R13" s="97"/>
      <c r="S13" s="12"/>
      <c r="T13" s="64"/>
      <c r="U13" s="53"/>
    </row>
    <row r="14" spans="1:21" ht="17.25" customHeight="1" thickTop="1">
      <c r="A14" s="35"/>
      <c r="B14" s="368"/>
      <c r="C14" s="30" t="s">
        <v>458</v>
      </c>
      <c r="D14" s="26"/>
      <c r="E14" s="31"/>
      <c r="F14" s="31"/>
      <c r="G14" s="31"/>
      <c r="H14" s="31"/>
      <c r="I14" s="18"/>
      <c r="J14" s="31"/>
      <c r="K14" s="31"/>
      <c r="L14" s="31"/>
      <c r="M14" s="31"/>
      <c r="N14" s="31"/>
      <c r="O14" s="45"/>
      <c r="P14" s="31"/>
      <c r="Q14" s="36"/>
      <c r="R14" s="37"/>
      <c r="S14" s="11"/>
      <c r="T14" s="64"/>
      <c r="U14" s="65"/>
    </row>
    <row r="15" spans="1:21" ht="17.25" customHeight="1">
      <c r="A15" s="35"/>
      <c r="B15" s="366" t="s">
        <v>165</v>
      </c>
      <c r="C15" s="96" t="s">
        <v>456</v>
      </c>
      <c r="D15" s="375"/>
      <c r="E15" s="336"/>
      <c r="F15" s="336"/>
      <c r="G15" s="336"/>
      <c r="H15" s="336"/>
      <c r="I15" s="18"/>
      <c r="J15" s="21"/>
      <c r="K15" s="21"/>
      <c r="L15" s="21"/>
      <c r="M15" s="21"/>
      <c r="N15" s="336"/>
      <c r="O15" s="336"/>
      <c r="P15" s="336"/>
      <c r="Q15" s="336"/>
      <c r="R15" s="24"/>
      <c r="S15" s="12"/>
      <c r="T15" s="64"/>
      <c r="U15" s="278" t="s">
        <v>107</v>
      </c>
    </row>
    <row r="16" spans="1:21" ht="17.25" customHeight="1">
      <c r="A16" s="35"/>
      <c r="B16" s="367"/>
      <c r="C16" s="25" t="s">
        <v>457</v>
      </c>
      <c r="D16" s="375"/>
      <c r="E16" s="337"/>
      <c r="F16" s="337"/>
      <c r="G16" s="337"/>
      <c r="H16" s="337"/>
      <c r="I16" s="18"/>
      <c r="J16" s="26"/>
      <c r="K16" s="26"/>
      <c r="L16" s="26"/>
      <c r="M16" s="26"/>
      <c r="N16" s="337"/>
      <c r="O16" s="337"/>
      <c r="P16" s="337"/>
      <c r="Q16" s="337"/>
      <c r="R16" s="29"/>
      <c r="S16" s="12"/>
      <c r="T16" s="64"/>
      <c r="U16" s="19"/>
    </row>
    <row r="17" spans="1:21" ht="17.25" customHeight="1">
      <c r="A17" s="35"/>
      <c r="B17" s="368"/>
      <c r="C17" s="30" t="s">
        <v>458</v>
      </c>
      <c r="D17" s="336"/>
      <c r="E17" s="338"/>
      <c r="F17" s="338"/>
      <c r="G17" s="338"/>
      <c r="H17" s="338"/>
      <c r="I17" s="18"/>
      <c r="J17" s="31"/>
      <c r="K17" s="31"/>
      <c r="L17" s="31"/>
      <c r="M17" s="31"/>
      <c r="N17" s="338"/>
      <c r="O17" s="338"/>
      <c r="P17" s="338"/>
      <c r="Q17" s="338"/>
      <c r="R17" s="37"/>
      <c r="S17" s="11"/>
      <c r="T17" s="64"/>
      <c r="U17" s="334" t="s">
        <v>449</v>
      </c>
    </row>
    <row r="18" spans="1:21" ht="17.25" customHeight="1">
      <c r="A18" s="35"/>
      <c r="B18" s="366" t="s">
        <v>34</v>
      </c>
      <c r="C18" s="96" t="s">
        <v>456</v>
      </c>
      <c r="D18" s="21"/>
      <c r="E18" s="21"/>
      <c r="F18" s="21"/>
      <c r="G18" s="21"/>
      <c r="H18" s="21"/>
      <c r="I18" s="18"/>
      <c r="J18" s="21"/>
      <c r="K18" s="21"/>
      <c r="L18" s="21"/>
      <c r="M18" s="21"/>
      <c r="N18" s="22"/>
      <c r="O18" s="22"/>
      <c r="P18" s="21"/>
      <c r="Q18" s="34"/>
      <c r="R18" s="24"/>
      <c r="S18" s="12"/>
      <c r="T18" s="64"/>
      <c r="U18" s="335"/>
    </row>
    <row r="19" spans="1:21" ht="17.25" customHeight="1">
      <c r="A19" s="35"/>
      <c r="B19" s="367"/>
      <c r="C19" s="25" t="s">
        <v>457</v>
      </c>
      <c r="D19" s="26"/>
      <c r="E19" s="26"/>
      <c r="F19" s="26"/>
      <c r="G19" s="26"/>
      <c r="H19" s="26"/>
      <c r="I19" s="18"/>
      <c r="J19" s="26"/>
      <c r="K19" s="26"/>
      <c r="L19" s="26"/>
      <c r="M19" s="26"/>
      <c r="N19" s="27"/>
      <c r="O19" s="27"/>
      <c r="P19" s="26"/>
      <c r="Q19" s="18"/>
      <c r="R19" s="29"/>
      <c r="S19" s="12"/>
      <c r="T19" s="64"/>
      <c r="U19" s="19"/>
    </row>
    <row r="20" spans="1:21" ht="17.25" customHeight="1">
      <c r="A20" s="35"/>
      <c r="B20" s="368"/>
      <c r="C20" s="30" t="s">
        <v>458</v>
      </c>
      <c r="D20" s="26"/>
      <c r="E20" s="31"/>
      <c r="F20" s="31"/>
      <c r="G20" s="31"/>
      <c r="H20" s="31"/>
      <c r="I20" s="18"/>
      <c r="J20" s="31"/>
      <c r="K20" s="31"/>
      <c r="L20" s="31"/>
      <c r="M20" s="31"/>
      <c r="N20" s="20"/>
      <c r="O20" s="20"/>
      <c r="P20" s="31"/>
      <c r="Q20" s="36"/>
      <c r="R20" s="37"/>
      <c r="S20" s="11"/>
      <c r="T20" s="64"/>
      <c r="U20" s="334" t="s">
        <v>450</v>
      </c>
    </row>
    <row r="21" spans="1:21" ht="17.25" customHeight="1">
      <c r="A21" s="35"/>
      <c r="B21" s="380" t="s">
        <v>436</v>
      </c>
      <c r="C21" s="96" t="s">
        <v>456</v>
      </c>
      <c r="D21" s="21"/>
      <c r="E21" s="21"/>
      <c r="F21" s="21"/>
      <c r="G21" s="21"/>
      <c r="H21" s="21"/>
      <c r="I21" s="18"/>
      <c r="J21" s="21"/>
      <c r="K21" s="21"/>
      <c r="L21" s="21"/>
      <c r="M21" s="21"/>
      <c r="N21" s="22"/>
      <c r="O21" s="22"/>
      <c r="P21" s="21"/>
      <c r="Q21" s="18"/>
      <c r="R21" s="32"/>
      <c r="S21" s="11"/>
      <c r="T21" s="64"/>
      <c r="U21" s="335"/>
    </row>
    <row r="22" spans="1:21" ht="17.25" customHeight="1">
      <c r="A22" s="35"/>
      <c r="B22" s="381"/>
      <c r="C22" s="25" t="s">
        <v>457</v>
      </c>
      <c r="D22" s="26"/>
      <c r="E22" s="26"/>
      <c r="F22" s="26"/>
      <c r="G22" s="26"/>
      <c r="H22" s="26"/>
      <c r="I22" s="18"/>
      <c r="J22" s="26"/>
      <c r="K22" s="26"/>
      <c r="L22" s="26"/>
      <c r="M22" s="26"/>
      <c r="N22" s="27"/>
      <c r="O22" s="27"/>
      <c r="P22" s="26"/>
      <c r="Q22" s="18"/>
      <c r="R22" s="32"/>
      <c r="S22" s="11"/>
      <c r="T22" s="64"/>
      <c r="U22" s="335"/>
    </row>
    <row r="23" spans="1:21" ht="17.25" customHeight="1">
      <c r="A23" s="35"/>
      <c r="B23" s="381"/>
      <c r="C23" s="30" t="s">
        <v>458</v>
      </c>
      <c r="D23" s="26"/>
      <c r="E23" s="26"/>
      <c r="F23" s="26"/>
      <c r="G23" s="26"/>
      <c r="H23" s="26"/>
      <c r="I23" s="18"/>
      <c r="J23" s="31"/>
      <c r="K23" s="31"/>
      <c r="L23" s="31"/>
      <c r="M23" s="31"/>
      <c r="N23" s="20"/>
      <c r="O23" s="20"/>
      <c r="P23" s="26"/>
      <c r="Q23" s="36"/>
      <c r="R23" s="37"/>
      <c r="S23" s="11"/>
      <c r="T23" s="64"/>
      <c r="U23" s="19"/>
    </row>
    <row r="24" spans="1:21" ht="17.25" customHeight="1">
      <c r="A24" s="35"/>
      <c r="B24" s="380" t="s">
        <v>459</v>
      </c>
      <c r="C24" s="96" t="s">
        <v>456</v>
      </c>
      <c r="D24" s="21"/>
      <c r="E24" s="21"/>
      <c r="F24" s="21"/>
      <c r="G24" s="21"/>
      <c r="H24" s="21"/>
      <c r="I24" s="18"/>
      <c r="J24" s="21"/>
      <c r="K24" s="21"/>
      <c r="L24" s="21"/>
      <c r="M24" s="21"/>
      <c r="N24" s="22"/>
      <c r="O24" s="22"/>
      <c r="P24" s="21"/>
      <c r="Q24" s="18"/>
      <c r="R24" s="32"/>
      <c r="S24" s="11"/>
      <c r="T24" s="64"/>
      <c r="U24" s="11"/>
    </row>
    <row r="25" spans="1:21" ht="17.25" customHeight="1">
      <c r="A25" s="35"/>
      <c r="B25" s="381"/>
      <c r="C25" s="25" t="s">
        <v>457</v>
      </c>
      <c r="D25" s="26"/>
      <c r="E25" s="26"/>
      <c r="F25" s="26"/>
      <c r="G25" s="26"/>
      <c r="H25" s="26"/>
      <c r="I25" s="18"/>
      <c r="J25" s="26"/>
      <c r="K25" s="26"/>
      <c r="L25" s="26"/>
      <c r="M25" s="26"/>
      <c r="N25" s="27"/>
      <c r="O25" s="27"/>
      <c r="P25" s="26"/>
      <c r="Q25" s="18"/>
      <c r="R25" s="32"/>
      <c r="S25" s="11"/>
      <c r="T25" s="64"/>
      <c r="U25" s="335" t="s">
        <v>451</v>
      </c>
    </row>
    <row r="26" spans="1:21" ht="17.25" customHeight="1">
      <c r="A26" s="35"/>
      <c r="B26" s="381"/>
      <c r="C26" s="30" t="s">
        <v>458</v>
      </c>
      <c r="D26" s="26"/>
      <c r="E26" s="26"/>
      <c r="F26" s="26"/>
      <c r="G26" s="26"/>
      <c r="H26" s="26"/>
      <c r="I26" s="18"/>
      <c r="J26" s="31"/>
      <c r="K26" s="31"/>
      <c r="L26" s="31"/>
      <c r="M26" s="31"/>
      <c r="N26" s="20"/>
      <c r="O26" s="20"/>
      <c r="P26" s="26"/>
      <c r="Q26" s="36"/>
      <c r="R26" s="37"/>
      <c r="S26" s="11"/>
      <c r="T26" s="64"/>
      <c r="U26" s="335"/>
    </row>
    <row r="27" spans="1:21" ht="17.25" customHeight="1">
      <c r="A27" s="35"/>
      <c r="B27" s="380" t="s">
        <v>203</v>
      </c>
      <c r="C27" s="96" t="s">
        <v>456</v>
      </c>
      <c r="D27" s="21"/>
      <c r="E27" s="336"/>
      <c r="F27" s="336"/>
      <c r="G27" s="336"/>
      <c r="H27" s="21"/>
      <c r="I27" s="18"/>
      <c r="J27" s="21"/>
      <c r="K27" s="26"/>
      <c r="L27" s="21"/>
      <c r="M27" s="21"/>
      <c r="N27" s="22"/>
      <c r="O27" s="22"/>
      <c r="P27" s="21"/>
      <c r="Q27" s="18"/>
      <c r="R27" s="32"/>
      <c r="S27" s="11"/>
      <c r="T27" s="64"/>
      <c r="U27" s="19"/>
    </row>
    <row r="28" spans="1:21" ht="17.25" customHeight="1">
      <c r="A28" s="35"/>
      <c r="B28" s="381"/>
      <c r="C28" s="25" t="s">
        <v>457</v>
      </c>
      <c r="D28" s="26"/>
      <c r="E28" s="337"/>
      <c r="F28" s="337"/>
      <c r="G28" s="337"/>
      <c r="H28" s="26"/>
      <c r="I28" s="18"/>
      <c r="J28" s="26"/>
      <c r="K28" s="26"/>
      <c r="L28" s="26"/>
      <c r="M28" s="26"/>
      <c r="N28" s="27"/>
      <c r="O28" s="27"/>
      <c r="P28" s="26"/>
      <c r="Q28" s="18"/>
      <c r="R28" s="32"/>
      <c r="S28" s="11"/>
      <c r="T28" s="64"/>
      <c r="U28" s="335" t="s">
        <v>452</v>
      </c>
    </row>
    <row r="29" spans="1:21" ht="17.25" customHeight="1">
      <c r="A29" s="35"/>
      <c r="B29" s="381"/>
      <c r="C29" s="30" t="s">
        <v>458</v>
      </c>
      <c r="D29" s="26"/>
      <c r="E29" s="338"/>
      <c r="F29" s="338"/>
      <c r="G29" s="338"/>
      <c r="H29" s="31"/>
      <c r="I29" s="18"/>
      <c r="J29" s="31"/>
      <c r="K29" s="31"/>
      <c r="L29" s="31"/>
      <c r="M29" s="31"/>
      <c r="N29" s="20"/>
      <c r="O29" s="20"/>
      <c r="P29" s="26"/>
      <c r="Q29" s="18"/>
      <c r="R29" s="32"/>
      <c r="S29" s="11"/>
      <c r="T29" s="64"/>
      <c r="U29" s="387"/>
    </row>
    <row r="30" spans="1:21" ht="17.25" customHeight="1">
      <c r="A30" s="35"/>
      <c r="B30" s="380" t="s">
        <v>125</v>
      </c>
      <c r="C30" s="96" t="s">
        <v>456</v>
      </c>
      <c r="D30" s="21"/>
      <c r="E30" s="21"/>
      <c r="F30" s="21"/>
      <c r="G30" s="21"/>
      <c r="H30" s="21"/>
      <c r="I30" s="18"/>
      <c r="J30" s="26"/>
      <c r="K30" s="26"/>
      <c r="L30" s="26"/>
      <c r="M30" s="26"/>
      <c r="N30" s="40"/>
      <c r="O30" s="41"/>
      <c r="P30" s="22"/>
      <c r="Q30" s="23"/>
      <c r="R30" s="24"/>
      <c r="S30" s="11"/>
      <c r="T30" s="64"/>
      <c r="U30" s="19"/>
    </row>
    <row r="31" spans="1:21" ht="17.25" customHeight="1">
      <c r="A31" s="35"/>
      <c r="B31" s="381"/>
      <c r="C31" s="25" t="s">
        <v>457</v>
      </c>
      <c r="D31" s="26"/>
      <c r="E31" s="26"/>
      <c r="F31" s="26"/>
      <c r="G31" s="26"/>
      <c r="H31" s="26"/>
      <c r="I31" s="18"/>
      <c r="J31" s="26"/>
      <c r="K31" s="26"/>
      <c r="L31" s="26"/>
      <c r="M31" s="26"/>
      <c r="N31" s="42"/>
      <c r="O31" s="43"/>
      <c r="P31" s="27"/>
      <c r="Q31" s="28"/>
      <c r="R31" s="29"/>
      <c r="S31" s="11"/>
      <c r="T31" s="64"/>
      <c r="U31" s="280"/>
    </row>
    <row r="32" spans="1:21" ht="17.25" customHeight="1" thickBot="1">
      <c r="A32" s="38"/>
      <c r="B32" s="386"/>
      <c r="C32" s="30" t="s">
        <v>458</v>
      </c>
      <c r="D32" s="26"/>
      <c r="E32" s="26"/>
      <c r="F32" s="26"/>
      <c r="G32" s="26"/>
      <c r="H32" s="26"/>
      <c r="I32" s="18"/>
      <c r="J32" s="26"/>
      <c r="K32" s="26"/>
      <c r="L32" s="26"/>
      <c r="M32" s="26"/>
      <c r="N32" s="26"/>
      <c r="O32" s="18"/>
      <c r="P32" s="26"/>
      <c r="Q32" s="18"/>
      <c r="R32" s="48"/>
      <c r="S32" s="11"/>
      <c r="T32" s="64"/>
      <c r="U32" s="335" t="s">
        <v>453</v>
      </c>
    </row>
    <row r="33" spans="1:21" ht="17.25" customHeight="1">
      <c r="A33" s="388" t="s">
        <v>159</v>
      </c>
      <c r="B33" s="389"/>
      <c r="C33" s="13"/>
      <c r="D33" s="385" t="s">
        <v>155</v>
      </c>
      <c r="E33" s="385" t="s">
        <v>39</v>
      </c>
      <c r="F33" s="385" t="s">
        <v>54</v>
      </c>
      <c r="G33" s="341" t="s">
        <v>35</v>
      </c>
      <c r="H33" s="392" t="s">
        <v>25</v>
      </c>
      <c r="I33" s="12"/>
      <c r="J33" s="353" t="s">
        <v>17</v>
      </c>
      <c r="K33" s="354"/>
      <c r="L33" s="355"/>
      <c r="M33" s="346" t="s">
        <v>52</v>
      </c>
      <c r="N33" s="339" t="s">
        <v>156</v>
      </c>
      <c r="O33" s="98"/>
      <c r="P33" s="341" t="s">
        <v>18</v>
      </c>
      <c r="Q33" s="341" t="s">
        <v>19</v>
      </c>
      <c r="R33" s="342" t="s">
        <v>158</v>
      </c>
      <c r="S33" s="63"/>
      <c r="T33" s="64"/>
      <c r="U33" s="387"/>
    </row>
    <row r="34" spans="1:21" ht="17.25" customHeight="1">
      <c r="A34" s="371"/>
      <c r="B34" s="390"/>
      <c r="C34" s="20"/>
      <c r="D34" s="356"/>
      <c r="E34" s="356"/>
      <c r="F34" s="356"/>
      <c r="G34" s="340"/>
      <c r="H34" s="352"/>
      <c r="I34" s="18"/>
      <c r="J34" s="19"/>
      <c r="K34" s="19"/>
      <c r="L34" s="17" t="s">
        <v>25</v>
      </c>
      <c r="M34" s="384"/>
      <c r="N34" s="340"/>
      <c r="O34" s="104" t="s">
        <v>157</v>
      </c>
      <c r="P34" s="340"/>
      <c r="Q34" s="340"/>
      <c r="R34" s="345"/>
      <c r="S34" s="63"/>
      <c r="T34" s="64"/>
      <c r="U34" s="19"/>
    </row>
    <row r="35" spans="1:21" ht="17.25" customHeight="1">
      <c r="A35" s="371"/>
      <c r="B35" s="390"/>
      <c r="C35" s="96" t="s">
        <v>456</v>
      </c>
      <c r="D35" s="66"/>
      <c r="E35" s="66"/>
      <c r="F35" s="21"/>
      <c r="G35" s="21"/>
      <c r="H35" s="21"/>
      <c r="I35" s="18"/>
      <c r="J35" s="21"/>
      <c r="K35" s="21"/>
      <c r="L35" s="22"/>
      <c r="M35" s="22"/>
      <c r="N35" s="40"/>
      <c r="O35" s="41"/>
      <c r="P35" s="22"/>
      <c r="Q35" s="23"/>
      <c r="R35" s="24"/>
      <c r="S35" s="12"/>
      <c r="T35" s="64"/>
      <c r="U35" s="335" t="s">
        <v>454</v>
      </c>
    </row>
    <row r="36" spans="1:21" ht="17.25" customHeight="1">
      <c r="A36" s="371"/>
      <c r="B36" s="390"/>
      <c r="C36" s="25" t="s">
        <v>457</v>
      </c>
      <c r="D36" s="67"/>
      <c r="E36" s="67"/>
      <c r="F36" s="26"/>
      <c r="G36" s="26"/>
      <c r="H36" s="26"/>
      <c r="I36" s="18"/>
      <c r="J36" s="26"/>
      <c r="K36" s="26"/>
      <c r="L36" s="27"/>
      <c r="M36" s="27"/>
      <c r="N36" s="42"/>
      <c r="O36" s="43"/>
      <c r="P36" s="27"/>
      <c r="Q36" s="28"/>
      <c r="R36" s="29"/>
      <c r="S36" s="12"/>
      <c r="T36" s="64"/>
      <c r="U36" s="387"/>
    </row>
    <row r="37" spans="1:21" ht="17.25" customHeight="1">
      <c r="A37" s="373"/>
      <c r="B37" s="391"/>
      <c r="C37" s="30" t="s">
        <v>458</v>
      </c>
      <c r="D37" s="68"/>
      <c r="E37" s="68"/>
      <c r="F37" s="31"/>
      <c r="G37" s="31"/>
      <c r="H37" s="31"/>
      <c r="I37" s="18"/>
      <c r="J37" s="31"/>
      <c r="K37" s="31"/>
      <c r="L37" s="31"/>
      <c r="M37" s="31"/>
      <c r="N37" s="26"/>
      <c r="O37" s="36"/>
      <c r="P37" s="31"/>
      <c r="Q37" s="18"/>
      <c r="R37" s="32"/>
      <c r="S37" s="11"/>
      <c r="T37" s="64"/>
      <c r="U37" s="19"/>
    </row>
    <row r="38" spans="1:21" ht="17.25" customHeight="1">
      <c r="A38" s="33"/>
      <c r="B38" s="366" t="s">
        <v>160</v>
      </c>
      <c r="C38" s="96" t="s">
        <v>456</v>
      </c>
      <c r="D38" s="21"/>
      <c r="E38" s="21"/>
      <c r="F38" s="21"/>
      <c r="G38" s="21"/>
      <c r="H38" s="21"/>
      <c r="I38" s="18"/>
      <c r="J38" s="21"/>
      <c r="K38" s="21"/>
      <c r="L38" s="21"/>
      <c r="M38" s="21"/>
      <c r="N38" s="22"/>
      <c r="O38" s="22"/>
      <c r="P38" s="21"/>
      <c r="Q38" s="34"/>
      <c r="R38" s="54"/>
      <c r="S38" s="12"/>
      <c r="T38" s="64"/>
      <c r="U38" s="334" t="s">
        <v>455</v>
      </c>
    </row>
    <row r="39" spans="1:21" ht="17.25" customHeight="1">
      <c r="A39" s="35"/>
      <c r="B39" s="367"/>
      <c r="C39" s="25" t="s">
        <v>457</v>
      </c>
      <c r="D39" s="26"/>
      <c r="E39" s="26"/>
      <c r="F39" s="26"/>
      <c r="G39" s="26"/>
      <c r="H39" s="26"/>
      <c r="I39" s="18"/>
      <c r="J39" s="26"/>
      <c r="K39" s="26"/>
      <c r="L39" s="26"/>
      <c r="M39" s="18"/>
      <c r="N39" s="27"/>
      <c r="O39" s="27"/>
      <c r="P39" s="26"/>
      <c r="Q39" s="18"/>
      <c r="R39" s="32"/>
      <c r="S39" s="12"/>
      <c r="T39" s="64"/>
      <c r="U39" s="387"/>
    </row>
    <row r="40" spans="1:21" ht="17.25" customHeight="1">
      <c r="A40" s="35"/>
      <c r="B40" s="368"/>
      <c r="C40" s="30" t="s">
        <v>458</v>
      </c>
      <c r="D40" s="26"/>
      <c r="E40" s="31"/>
      <c r="F40" s="31"/>
      <c r="G40" s="31"/>
      <c r="H40" s="31"/>
      <c r="I40" s="18"/>
      <c r="J40" s="31"/>
      <c r="K40" s="31"/>
      <c r="L40" s="31"/>
      <c r="M40" s="31"/>
      <c r="N40" s="20"/>
      <c r="O40" s="20"/>
      <c r="P40" s="26"/>
      <c r="Q40" s="18"/>
      <c r="R40" s="32"/>
      <c r="S40" s="11"/>
      <c r="T40" s="64"/>
      <c r="U40" s="19"/>
    </row>
    <row r="41" spans="1:21" ht="17.25" customHeight="1">
      <c r="A41" s="35"/>
      <c r="B41" s="366" t="s">
        <v>161</v>
      </c>
      <c r="C41" s="96" t="s">
        <v>456</v>
      </c>
      <c r="D41" s="21"/>
      <c r="E41" s="21"/>
      <c r="F41" s="21"/>
      <c r="G41" s="21"/>
      <c r="H41" s="21"/>
      <c r="I41" s="18"/>
      <c r="J41" s="21"/>
      <c r="K41" s="21"/>
      <c r="L41" s="21"/>
      <c r="M41" s="21"/>
      <c r="N41" s="22"/>
      <c r="O41" s="22"/>
      <c r="P41" s="21"/>
      <c r="Q41" s="34"/>
      <c r="R41" s="54"/>
      <c r="S41" s="12"/>
      <c r="T41" s="64"/>
      <c r="U41" s="334"/>
    </row>
    <row r="42" spans="1:21" ht="17.25" customHeight="1">
      <c r="A42" s="35"/>
      <c r="B42" s="367"/>
      <c r="C42" s="25" t="s">
        <v>457</v>
      </c>
      <c r="D42" s="26"/>
      <c r="E42" s="26"/>
      <c r="F42" s="26"/>
      <c r="G42" s="26"/>
      <c r="H42" s="26"/>
      <c r="I42" s="18"/>
      <c r="J42" s="26"/>
      <c r="K42" s="26"/>
      <c r="L42" s="26"/>
      <c r="M42" s="18"/>
      <c r="N42" s="27"/>
      <c r="O42" s="27"/>
      <c r="P42" s="26"/>
      <c r="Q42" s="18"/>
      <c r="R42" s="32"/>
      <c r="S42" s="12"/>
      <c r="T42" s="64"/>
      <c r="U42" s="335"/>
    </row>
    <row r="43" spans="1:21" ht="17.25" customHeight="1">
      <c r="A43" s="35"/>
      <c r="B43" s="368"/>
      <c r="C43" s="30" t="s">
        <v>458</v>
      </c>
      <c r="D43" s="26"/>
      <c r="E43" s="31"/>
      <c r="F43" s="31"/>
      <c r="G43" s="31"/>
      <c r="H43" s="31"/>
      <c r="I43" s="18"/>
      <c r="J43" s="31"/>
      <c r="K43" s="31"/>
      <c r="L43" s="31"/>
      <c r="M43" s="31"/>
      <c r="N43" s="20"/>
      <c r="O43" s="20"/>
      <c r="P43" s="26"/>
      <c r="Q43" s="18"/>
      <c r="R43" s="32"/>
      <c r="S43" s="11"/>
      <c r="T43" s="64"/>
      <c r="U43" s="11"/>
    </row>
    <row r="44" spans="1:21" ht="17.25" customHeight="1">
      <c r="A44" s="35"/>
      <c r="B44" s="366" t="s">
        <v>177</v>
      </c>
      <c r="C44" s="96" t="s">
        <v>456</v>
      </c>
      <c r="D44" s="21"/>
      <c r="E44" s="21"/>
      <c r="F44" s="21"/>
      <c r="G44" s="21"/>
      <c r="H44" s="21"/>
      <c r="I44" s="18"/>
      <c r="J44" s="21"/>
      <c r="K44" s="21"/>
      <c r="L44" s="21"/>
      <c r="M44" s="21"/>
      <c r="N44" s="22"/>
      <c r="O44" s="22"/>
      <c r="P44" s="21"/>
      <c r="Q44" s="34"/>
      <c r="R44" s="24"/>
      <c r="S44" s="12"/>
      <c r="T44" s="64"/>
      <c r="U44" s="335"/>
    </row>
    <row r="45" spans="1:21" ht="17.25" customHeight="1">
      <c r="A45" s="35"/>
      <c r="B45" s="367"/>
      <c r="C45" s="25" t="s">
        <v>457</v>
      </c>
      <c r="D45" s="26"/>
      <c r="E45" s="26"/>
      <c r="F45" s="26"/>
      <c r="G45" s="26"/>
      <c r="H45" s="26"/>
      <c r="I45" s="18"/>
      <c r="J45" s="26"/>
      <c r="K45" s="26"/>
      <c r="L45" s="26"/>
      <c r="M45" s="26"/>
      <c r="N45" s="27"/>
      <c r="O45" s="27"/>
      <c r="P45" s="26"/>
      <c r="Q45" s="18"/>
      <c r="R45" s="29"/>
      <c r="S45" s="12"/>
      <c r="T45" s="64"/>
      <c r="U45" s="335"/>
    </row>
    <row r="46" spans="1:21" ht="17.25" customHeight="1">
      <c r="A46" s="35"/>
      <c r="B46" s="368"/>
      <c r="C46" s="30" t="s">
        <v>458</v>
      </c>
      <c r="D46" s="26"/>
      <c r="E46" s="31"/>
      <c r="F46" s="31"/>
      <c r="G46" s="31"/>
      <c r="H46" s="31"/>
      <c r="I46" s="18"/>
      <c r="J46" s="31"/>
      <c r="K46" s="31"/>
      <c r="L46" s="31"/>
      <c r="M46" s="31"/>
      <c r="N46" s="20"/>
      <c r="O46" s="20"/>
      <c r="P46" s="31"/>
      <c r="Q46" s="36"/>
      <c r="R46" s="37"/>
      <c r="S46" s="11"/>
      <c r="T46" s="64"/>
      <c r="U46" s="11"/>
    </row>
    <row r="47" spans="1:21" ht="17.25" customHeight="1">
      <c r="A47" s="35"/>
      <c r="B47" s="380" t="s">
        <v>162</v>
      </c>
      <c r="C47" s="96" t="s">
        <v>456</v>
      </c>
      <c r="D47" s="21"/>
      <c r="E47" s="21"/>
      <c r="F47" s="21"/>
      <c r="G47" s="21"/>
      <c r="H47" s="21"/>
      <c r="I47" s="18"/>
      <c r="J47" s="21"/>
      <c r="K47" s="21"/>
      <c r="L47" s="21"/>
      <c r="M47" s="21"/>
      <c r="N47" s="22"/>
      <c r="O47" s="22"/>
      <c r="P47" s="21"/>
      <c r="Q47" s="18"/>
      <c r="R47" s="32"/>
      <c r="S47" s="11"/>
      <c r="T47" s="64"/>
    </row>
    <row r="48" spans="1:21" ht="17.25" customHeight="1">
      <c r="A48" s="35"/>
      <c r="B48" s="381"/>
      <c r="C48" s="25" t="s">
        <v>457</v>
      </c>
      <c r="D48" s="26"/>
      <c r="E48" s="26"/>
      <c r="F48" s="26"/>
      <c r="G48" s="26"/>
      <c r="H48" s="26"/>
      <c r="I48" s="18"/>
      <c r="J48" s="26"/>
      <c r="K48" s="26"/>
      <c r="L48" s="26"/>
      <c r="M48" s="26"/>
      <c r="N48" s="27"/>
      <c r="O48" s="27"/>
      <c r="P48" s="26"/>
      <c r="Q48" s="18"/>
      <c r="R48" s="32"/>
      <c r="S48" s="11"/>
      <c r="T48" s="64"/>
    </row>
    <row r="49" spans="1:21" ht="17.25" customHeight="1">
      <c r="A49" s="35"/>
      <c r="B49" s="381"/>
      <c r="C49" s="30" t="s">
        <v>458</v>
      </c>
      <c r="D49" s="26"/>
      <c r="E49" s="26"/>
      <c r="F49" s="26"/>
      <c r="G49" s="26"/>
      <c r="H49" s="26"/>
      <c r="I49" s="18"/>
      <c r="J49" s="31"/>
      <c r="K49" s="31"/>
      <c r="L49" s="31"/>
      <c r="M49" s="31"/>
      <c r="N49" s="20"/>
      <c r="O49" s="20"/>
      <c r="P49" s="26"/>
      <c r="Q49" s="18"/>
      <c r="R49" s="32"/>
      <c r="S49" s="11"/>
      <c r="T49" s="64"/>
    </row>
    <row r="50" spans="1:21" ht="17.25" customHeight="1">
      <c r="A50" s="35"/>
      <c r="B50" s="380" t="s">
        <v>163</v>
      </c>
      <c r="C50" s="96" t="s">
        <v>456</v>
      </c>
      <c r="D50" s="21"/>
      <c r="E50" s="21"/>
      <c r="F50" s="21"/>
      <c r="G50" s="21"/>
      <c r="H50" s="21"/>
      <c r="I50" s="18"/>
      <c r="J50" s="26"/>
      <c r="K50" s="26"/>
      <c r="L50" s="26"/>
      <c r="M50" s="26"/>
      <c r="N50" s="40"/>
      <c r="O50" s="41"/>
      <c r="P50" s="22"/>
      <c r="Q50" s="23"/>
      <c r="R50" s="24"/>
      <c r="S50" s="12"/>
      <c r="T50" s="64"/>
    </row>
    <row r="51" spans="1:21" ht="17.25" customHeight="1">
      <c r="A51" s="35"/>
      <c r="B51" s="381"/>
      <c r="C51" s="25" t="s">
        <v>457</v>
      </c>
      <c r="D51" s="26"/>
      <c r="E51" s="26"/>
      <c r="F51" s="26"/>
      <c r="G51" s="26"/>
      <c r="H51" s="26"/>
      <c r="I51" s="18"/>
      <c r="J51" s="26"/>
      <c r="K51" s="26"/>
      <c r="L51" s="26"/>
      <c r="M51" s="26"/>
      <c r="N51" s="42"/>
      <c r="O51" s="43"/>
      <c r="P51" s="27"/>
      <c r="Q51" s="28"/>
      <c r="R51" s="29"/>
      <c r="S51" s="12"/>
      <c r="T51" s="64"/>
      <c r="U51" s="93"/>
    </row>
    <row r="52" spans="1:21" ht="17.25" customHeight="1" thickBot="1">
      <c r="A52" s="38"/>
      <c r="B52" s="386"/>
      <c r="C52" s="46" t="s">
        <v>458</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57" t="s">
        <v>22</v>
      </c>
      <c r="B54" s="359"/>
      <c r="C54" s="96" t="s">
        <v>456</v>
      </c>
      <c r="D54" s="378"/>
      <c r="E54" s="283"/>
      <c r="F54" s="378"/>
      <c r="G54" s="382"/>
      <c r="H54" s="50"/>
      <c r="I54" s="18"/>
      <c r="J54" s="49"/>
      <c r="K54" s="49"/>
      <c r="L54" s="13"/>
      <c r="M54" s="13"/>
      <c r="N54" s="56"/>
      <c r="O54" s="57"/>
      <c r="P54" s="13"/>
      <c r="Q54" s="51"/>
      <c r="R54" s="52"/>
      <c r="S54" s="55"/>
      <c r="T54" s="64"/>
    </row>
    <row r="55" spans="1:21" ht="17.25" customHeight="1" thickBot="1">
      <c r="A55" s="376"/>
      <c r="B55" s="377"/>
      <c r="C55" s="46" t="s">
        <v>457</v>
      </c>
      <c r="D55" s="379"/>
      <c r="E55" s="284"/>
      <c r="F55" s="379"/>
      <c r="G55" s="383"/>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57" t="s">
        <v>164</v>
      </c>
      <c r="B57" s="359"/>
      <c r="C57" s="100" t="s">
        <v>456</v>
      </c>
      <c r="D57" s="378"/>
      <c r="E57" s="378"/>
      <c r="F57" s="378"/>
      <c r="G57" s="382"/>
      <c r="H57" s="50"/>
      <c r="I57" s="18"/>
      <c r="J57" s="49"/>
      <c r="K57" s="49"/>
      <c r="L57" s="13"/>
      <c r="M57" s="13"/>
      <c r="N57" s="56"/>
      <c r="O57" s="57"/>
      <c r="P57" s="13"/>
      <c r="Q57" s="51"/>
      <c r="R57" s="52"/>
      <c r="S57" s="12"/>
      <c r="T57" s="64"/>
    </row>
    <row r="58" spans="1:21" ht="17.25" customHeight="1" thickBot="1">
      <c r="A58" s="376"/>
      <c r="B58" s="377"/>
      <c r="C58" s="46" t="s">
        <v>457</v>
      </c>
      <c r="D58" s="379"/>
      <c r="E58" s="379"/>
      <c r="F58" s="379"/>
      <c r="G58" s="383"/>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E33:E34"/>
    <mergeCell ref="U32:U33"/>
    <mergeCell ref="H33:H34"/>
    <mergeCell ref="U35:U36"/>
    <mergeCell ref="U41:U42"/>
    <mergeCell ref="B38:B40"/>
    <mergeCell ref="A54:B55"/>
    <mergeCell ref="B44:B46"/>
    <mergeCell ref="B50:B52"/>
    <mergeCell ref="U38:U39"/>
    <mergeCell ref="B47:B49"/>
    <mergeCell ref="U44:U45"/>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B24:B26"/>
    <mergeCell ref="A33:B37"/>
    <mergeCell ref="B30:B32"/>
    <mergeCell ref="D33:D34"/>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Q7:Q8"/>
    <mergeCell ref="R6:R8"/>
    <mergeCell ref="O15:O17"/>
    <mergeCell ref="N15:N17"/>
    <mergeCell ref="R33:R34"/>
    <mergeCell ref="P15:P17"/>
    <mergeCell ref="Q33:Q34"/>
    <mergeCell ref="U17:U18"/>
    <mergeCell ref="U20:U22"/>
    <mergeCell ref="U25:U26"/>
    <mergeCell ref="Q15:Q17"/>
    <mergeCell ref="N33:N34"/>
    <mergeCell ref="P33:P34"/>
    <mergeCell ref="U28:U29"/>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57" t="s">
        <v>50</v>
      </c>
      <c r="C6" s="358"/>
      <c r="D6" s="359"/>
      <c r="E6" s="353" t="s">
        <v>51</v>
      </c>
      <c r="F6" s="354"/>
      <c r="G6" s="354"/>
      <c r="H6" s="354"/>
      <c r="I6" s="355"/>
      <c r="J6" s="12"/>
      <c r="K6" s="353" t="s">
        <v>17</v>
      </c>
      <c r="L6" s="354"/>
      <c r="M6" s="355"/>
      <c r="N6" s="346" t="s">
        <v>52</v>
      </c>
      <c r="O6" s="14"/>
      <c r="P6" s="15"/>
      <c r="Q6" s="16"/>
      <c r="R6" s="16"/>
      <c r="S6" s="342" t="s">
        <v>158</v>
      </c>
      <c r="T6" s="63"/>
      <c r="U6" s="64"/>
      <c r="V6" s="65"/>
    </row>
    <row r="7" spans="2:22" ht="14.25" customHeight="1">
      <c r="B7" s="360"/>
      <c r="C7" s="361"/>
      <c r="D7" s="362"/>
      <c r="E7" s="350" t="s">
        <v>155</v>
      </c>
      <c r="F7" s="350" t="s">
        <v>39</v>
      </c>
      <c r="G7" s="350" t="s">
        <v>54</v>
      </c>
      <c r="H7" s="336"/>
      <c r="I7" s="350" t="s">
        <v>25</v>
      </c>
      <c r="J7" s="12"/>
      <c r="K7" s="350"/>
      <c r="L7" s="350"/>
      <c r="M7" s="350" t="s">
        <v>25</v>
      </c>
      <c r="N7" s="347"/>
      <c r="O7" s="349" t="s">
        <v>156</v>
      </c>
      <c r="P7" s="95"/>
      <c r="Q7" s="340" t="s">
        <v>18</v>
      </c>
      <c r="R7" s="340" t="s">
        <v>19</v>
      </c>
      <c r="S7" s="343"/>
      <c r="T7" s="63"/>
      <c r="U7" s="64"/>
      <c r="V7" s="103"/>
    </row>
    <row r="8" spans="2:22" ht="14.25" customHeight="1">
      <c r="B8" s="363"/>
      <c r="C8" s="364"/>
      <c r="D8" s="365"/>
      <c r="E8" s="351"/>
      <c r="F8" s="351"/>
      <c r="G8" s="351"/>
      <c r="H8" s="337"/>
      <c r="I8" s="351"/>
      <c r="J8" s="18"/>
      <c r="K8" s="351"/>
      <c r="L8" s="351"/>
      <c r="M8" s="351"/>
      <c r="N8" s="348"/>
      <c r="O8" s="340"/>
      <c r="P8" s="104" t="s">
        <v>157</v>
      </c>
      <c r="Q8" s="340"/>
      <c r="R8" s="340"/>
      <c r="S8" s="344"/>
      <c r="T8" s="63"/>
      <c r="U8" s="64"/>
      <c r="V8" s="11"/>
    </row>
    <row r="9" spans="2:22" ht="14.25" customHeight="1">
      <c r="B9" s="369" t="s">
        <v>167</v>
      </c>
      <c r="C9" s="370"/>
      <c r="D9" s="96" t="s">
        <v>456</v>
      </c>
      <c r="E9" s="66"/>
      <c r="F9" s="66"/>
      <c r="G9" s="21"/>
      <c r="H9" s="337"/>
      <c r="I9" s="21"/>
      <c r="J9" s="18"/>
      <c r="K9" s="21"/>
      <c r="L9" s="21"/>
      <c r="M9" s="22"/>
      <c r="N9" s="22"/>
      <c r="O9" s="40"/>
      <c r="P9" s="41"/>
      <c r="Q9" s="22"/>
      <c r="R9" s="23"/>
      <c r="S9" s="24"/>
      <c r="T9" s="12"/>
      <c r="U9" s="64"/>
    </row>
    <row r="10" spans="2:22" ht="14.25" customHeight="1">
      <c r="B10" s="371"/>
      <c r="C10" s="372"/>
      <c r="D10" s="25" t="s">
        <v>457</v>
      </c>
      <c r="E10" s="67"/>
      <c r="F10" s="67"/>
      <c r="G10" s="26"/>
      <c r="H10" s="337"/>
      <c r="I10" s="26"/>
      <c r="J10" s="18"/>
      <c r="K10" s="26"/>
      <c r="L10" s="26"/>
      <c r="M10" s="27"/>
      <c r="N10" s="27"/>
      <c r="O10" s="42"/>
      <c r="P10" s="43"/>
      <c r="Q10" s="27"/>
      <c r="R10" s="28"/>
      <c r="S10" s="29"/>
      <c r="T10" s="12"/>
      <c r="U10" s="64"/>
      <c r="V10" s="93"/>
    </row>
    <row r="11" spans="2:22" ht="14.25" customHeight="1">
      <c r="B11" s="373"/>
      <c r="C11" s="374"/>
      <c r="D11" s="30" t="s">
        <v>458</v>
      </c>
      <c r="E11" s="68"/>
      <c r="F11" s="68"/>
      <c r="G11" s="31"/>
      <c r="H11" s="338"/>
      <c r="I11" s="31"/>
      <c r="J11" s="18"/>
      <c r="K11" s="31"/>
      <c r="L11" s="31"/>
      <c r="M11" s="31"/>
      <c r="N11" s="31"/>
      <c r="O11" s="26"/>
      <c r="P11" s="36"/>
      <c r="Q11" s="31"/>
      <c r="R11" s="18"/>
      <c r="S11" s="32"/>
      <c r="T11" s="11"/>
      <c r="U11" s="64"/>
      <c r="V11" s="93"/>
    </row>
    <row r="12" spans="2:22" ht="14.25" customHeight="1">
      <c r="B12" s="33"/>
      <c r="C12" s="366" t="s">
        <v>171</v>
      </c>
      <c r="D12" s="96" t="s">
        <v>456</v>
      </c>
      <c r="E12" s="21"/>
      <c r="F12" s="21"/>
      <c r="G12" s="21"/>
      <c r="H12" s="375"/>
      <c r="I12" s="21"/>
      <c r="J12" s="18"/>
      <c r="K12" s="21"/>
      <c r="L12" s="21"/>
      <c r="M12" s="21"/>
      <c r="N12" s="21"/>
      <c r="O12" s="21"/>
      <c r="P12" s="44"/>
      <c r="Q12" s="21"/>
      <c r="R12" s="34"/>
      <c r="S12" s="24"/>
      <c r="T12" s="12"/>
      <c r="U12" s="64"/>
      <c r="V12" s="11"/>
    </row>
    <row r="13" spans="2:22" ht="14.25" customHeight="1">
      <c r="B13" s="35"/>
      <c r="C13" s="367"/>
      <c r="D13" s="25" t="s">
        <v>457</v>
      </c>
      <c r="E13" s="26"/>
      <c r="F13" s="26"/>
      <c r="G13" s="26"/>
      <c r="H13" s="375"/>
      <c r="I13" s="26"/>
      <c r="J13" s="18"/>
      <c r="K13" s="26"/>
      <c r="L13" s="26"/>
      <c r="M13" s="26"/>
      <c r="N13" s="26"/>
      <c r="O13" s="26"/>
      <c r="P13" s="11"/>
      <c r="Q13" s="26"/>
      <c r="R13" s="18"/>
      <c r="S13" s="29"/>
      <c r="T13" s="12"/>
      <c r="U13" s="64"/>
    </row>
    <row r="14" spans="2:22" ht="14.25" customHeight="1">
      <c r="B14" s="35"/>
      <c r="C14" s="368"/>
      <c r="D14" s="30" t="s">
        <v>458</v>
      </c>
      <c r="E14" s="31"/>
      <c r="F14" s="31"/>
      <c r="G14" s="31"/>
      <c r="H14" s="336"/>
      <c r="I14" s="31"/>
      <c r="J14" s="18"/>
      <c r="K14" s="31"/>
      <c r="L14" s="31"/>
      <c r="M14" s="31"/>
      <c r="N14" s="31"/>
      <c r="O14" s="31"/>
      <c r="P14" s="45"/>
      <c r="Q14" s="31"/>
      <c r="R14" s="36"/>
      <c r="S14" s="37"/>
      <c r="T14" s="11"/>
      <c r="U14" s="64"/>
      <c r="V14" s="93"/>
    </row>
    <row r="15" spans="2:22" ht="14.25" customHeight="1">
      <c r="B15" s="35"/>
      <c r="C15" s="366" t="s">
        <v>34</v>
      </c>
      <c r="D15" s="96" t="s">
        <v>456</v>
      </c>
      <c r="E15" s="21"/>
      <c r="F15" s="21"/>
      <c r="G15" s="21"/>
      <c r="H15" s="375"/>
      <c r="I15" s="21"/>
      <c r="J15" s="18"/>
      <c r="K15" s="21"/>
      <c r="L15" s="21"/>
      <c r="M15" s="21"/>
      <c r="N15" s="21"/>
      <c r="O15" s="22"/>
      <c r="P15" s="22"/>
      <c r="Q15" s="21"/>
      <c r="R15" s="34"/>
      <c r="S15" s="24"/>
      <c r="T15" s="12"/>
      <c r="U15" s="64"/>
      <c r="V15" s="93"/>
    </row>
    <row r="16" spans="2:22" ht="14.25" customHeight="1">
      <c r="B16" s="35"/>
      <c r="C16" s="367"/>
      <c r="D16" s="25" t="s">
        <v>457</v>
      </c>
      <c r="E16" s="26"/>
      <c r="F16" s="26"/>
      <c r="G16" s="26"/>
      <c r="H16" s="375"/>
      <c r="I16" s="26"/>
      <c r="J16" s="18"/>
      <c r="K16" s="26"/>
      <c r="L16" s="26"/>
      <c r="M16" s="26"/>
      <c r="N16" s="26"/>
      <c r="O16" s="27"/>
      <c r="P16" s="27"/>
      <c r="Q16" s="26"/>
      <c r="R16" s="18"/>
      <c r="S16" s="29"/>
      <c r="T16" s="12"/>
      <c r="U16" s="64"/>
      <c r="V16" s="93"/>
    </row>
    <row r="17" spans="2:22" ht="14.25" customHeight="1">
      <c r="B17" s="35"/>
      <c r="C17" s="368"/>
      <c r="D17" s="30" t="s">
        <v>458</v>
      </c>
      <c r="E17" s="31"/>
      <c r="F17" s="31"/>
      <c r="G17" s="31"/>
      <c r="H17" s="336"/>
      <c r="I17" s="31"/>
      <c r="J17" s="18"/>
      <c r="K17" s="31"/>
      <c r="L17" s="31"/>
      <c r="M17" s="31"/>
      <c r="N17" s="31"/>
      <c r="O17" s="20"/>
      <c r="P17" s="20"/>
      <c r="Q17" s="31"/>
      <c r="R17" s="36"/>
      <c r="S17" s="37"/>
      <c r="T17" s="11"/>
      <c r="U17" s="64"/>
      <c r="V17" s="11"/>
    </row>
    <row r="18" spans="2:22" ht="14.25" customHeight="1">
      <c r="B18" s="35"/>
      <c r="C18" s="380" t="s">
        <v>437</v>
      </c>
      <c r="D18" s="96" t="s">
        <v>456</v>
      </c>
      <c r="E18" s="21"/>
      <c r="F18" s="21"/>
      <c r="G18" s="21"/>
      <c r="H18" s="375"/>
      <c r="I18" s="21"/>
      <c r="J18" s="18"/>
      <c r="K18" s="21"/>
      <c r="L18" s="26"/>
      <c r="M18" s="21"/>
      <c r="N18" s="21"/>
      <c r="O18" s="42"/>
      <c r="P18" s="43"/>
      <c r="Q18" s="21"/>
      <c r="R18" s="18"/>
      <c r="S18" s="32"/>
      <c r="T18" s="11"/>
      <c r="U18" s="64"/>
    </row>
    <row r="19" spans="2:22" ht="14.25" customHeight="1">
      <c r="B19" s="35"/>
      <c r="C19" s="381"/>
      <c r="D19" s="25" t="s">
        <v>457</v>
      </c>
      <c r="E19" s="26"/>
      <c r="F19" s="26"/>
      <c r="G19" s="26"/>
      <c r="H19" s="375"/>
      <c r="I19" s="26"/>
      <c r="J19" s="18"/>
      <c r="K19" s="26"/>
      <c r="L19" s="26"/>
      <c r="M19" s="26"/>
      <c r="N19" s="26"/>
      <c r="O19" s="42"/>
      <c r="P19" s="43"/>
      <c r="Q19" s="26"/>
      <c r="R19" s="18"/>
      <c r="S19" s="32"/>
      <c r="T19" s="11"/>
      <c r="U19" s="64"/>
      <c r="V19" s="93"/>
    </row>
    <row r="20" spans="2:22" ht="14.25" customHeight="1">
      <c r="B20" s="35"/>
      <c r="C20" s="395"/>
      <c r="D20" s="30" t="s">
        <v>458</v>
      </c>
      <c r="E20" s="26"/>
      <c r="F20" s="26"/>
      <c r="G20" s="26"/>
      <c r="H20" s="336"/>
      <c r="I20" s="26"/>
      <c r="J20" s="18"/>
      <c r="K20" s="26"/>
      <c r="L20" s="31"/>
      <c r="M20" s="26"/>
      <c r="N20" s="26"/>
      <c r="O20" s="31"/>
      <c r="P20" s="36"/>
      <c r="Q20" s="26"/>
      <c r="R20" s="36"/>
      <c r="S20" s="37"/>
      <c r="T20" s="11"/>
      <c r="U20" s="64"/>
      <c r="V20" s="93"/>
    </row>
    <row r="21" spans="2:22" ht="14.25" customHeight="1">
      <c r="B21" s="35"/>
      <c r="C21" s="380" t="s">
        <v>459</v>
      </c>
      <c r="D21" s="96" t="s">
        <v>456</v>
      </c>
      <c r="E21" s="21"/>
      <c r="F21" s="21"/>
      <c r="G21" s="21"/>
      <c r="H21" s="375"/>
      <c r="I21" s="21"/>
      <c r="J21" s="18"/>
      <c r="K21" s="21"/>
      <c r="L21" s="26"/>
      <c r="M21" s="21"/>
      <c r="N21" s="21"/>
      <c r="O21" s="42"/>
      <c r="P21" s="43"/>
      <c r="Q21" s="21"/>
      <c r="R21" s="18"/>
      <c r="S21" s="32"/>
      <c r="T21" s="11"/>
      <c r="U21" s="64"/>
    </row>
    <row r="22" spans="2:22" ht="14.25" customHeight="1">
      <c r="B22" s="35"/>
      <c r="C22" s="381"/>
      <c r="D22" s="25" t="s">
        <v>457</v>
      </c>
      <c r="E22" s="26"/>
      <c r="F22" s="26"/>
      <c r="G22" s="26"/>
      <c r="H22" s="375"/>
      <c r="I22" s="26"/>
      <c r="J22" s="18"/>
      <c r="K22" s="26"/>
      <c r="L22" s="26"/>
      <c r="M22" s="26"/>
      <c r="N22" s="26"/>
      <c r="O22" s="42"/>
      <c r="P22" s="43"/>
      <c r="Q22" s="26"/>
      <c r="R22" s="18"/>
      <c r="S22" s="32"/>
      <c r="T22" s="11"/>
      <c r="U22" s="64"/>
      <c r="V22" s="93"/>
    </row>
    <row r="23" spans="2:22" ht="14.25" customHeight="1">
      <c r="B23" s="35"/>
      <c r="C23" s="395"/>
      <c r="D23" s="30" t="s">
        <v>458</v>
      </c>
      <c r="E23" s="26"/>
      <c r="F23" s="26"/>
      <c r="G23" s="26"/>
      <c r="H23" s="336"/>
      <c r="I23" s="26"/>
      <c r="J23" s="18"/>
      <c r="K23" s="26"/>
      <c r="L23" s="31"/>
      <c r="M23" s="26"/>
      <c r="N23" s="26"/>
      <c r="O23" s="31"/>
      <c r="P23" s="36"/>
      <c r="Q23" s="26"/>
      <c r="R23" s="36"/>
      <c r="S23" s="37"/>
      <c r="T23" s="11"/>
      <c r="U23" s="64"/>
      <c r="V23" s="93"/>
    </row>
    <row r="24" spans="2:22" ht="14.25" customHeight="1">
      <c r="B24" s="94"/>
      <c r="C24" s="380" t="s">
        <v>203</v>
      </c>
      <c r="D24" s="96" t="s">
        <v>456</v>
      </c>
      <c r="E24" s="21"/>
      <c r="F24" s="336"/>
      <c r="G24" s="336"/>
      <c r="H24" s="336"/>
      <c r="I24" s="21"/>
      <c r="J24" s="18"/>
      <c r="K24" s="21"/>
      <c r="L24" s="26"/>
      <c r="M24" s="21"/>
      <c r="N24" s="21"/>
      <c r="O24" s="22"/>
      <c r="P24" s="22"/>
      <c r="Q24" s="21"/>
      <c r="R24" s="18"/>
      <c r="S24" s="32"/>
      <c r="T24" s="11"/>
      <c r="U24" s="64"/>
      <c r="V24" s="93"/>
    </row>
    <row r="25" spans="2:22" ht="14.25" customHeight="1">
      <c r="B25" s="94"/>
      <c r="C25" s="381"/>
      <c r="D25" s="25" t="s">
        <v>457</v>
      </c>
      <c r="E25" s="26"/>
      <c r="F25" s="337"/>
      <c r="G25" s="337"/>
      <c r="H25" s="337"/>
      <c r="I25" s="26"/>
      <c r="J25" s="18"/>
      <c r="K25" s="26"/>
      <c r="L25" s="26"/>
      <c r="M25" s="26"/>
      <c r="N25" s="26"/>
      <c r="O25" s="27"/>
      <c r="P25" s="27"/>
      <c r="Q25" s="26"/>
      <c r="R25" s="18"/>
      <c r="S25" s="32"/>
      <c r="T25" s="11"/>
      <c r="U25" s="64"/>
      <c r="V25" s="93"/>
    </row>
    <row r="26" spans="2:22" ht="14.25" customHeight="1" thickBot="1">
      <c r="B26" s="94"/>
      <c r="C26" s="386"/>
      <c r="D26" s="30" t="s">
        <v>458</v>
      </c>
      <c r="E26" s="26"/>
      <c r="F26" s="406"/>
      <c r="G26" s="406"/>
      <c r="H26" s="406"/>
      <c r="I26" s="31"/>
      <c r="J26" s="18"/>
      <c r="K26" s="31"/>
      <c r="L26" s="31"/>
      <c r="M26" s="31"/>
      <c r="N26" s="31"/>
      <c r="O26" s="20"/>
      <c r="P26" s="20"/>
      <c r="Q26" s="26"/>
      <c r="R26" s="18"/>
      <c r="S26" s="32"/>
      <c r="T26" s="11"/>
      <c r="U26" s="64"/>
      <c r="V26" s="93"/>
    </row>
    <row r="27" spans="2:22" ht="14.25" customHeight="1">
      <c r="B27" s="388" t="s">
        <v>159</v>
      </c>
      <c r="C27" s="389"/>
      <c r="D27" s="13"/>
      <c r="E27" s="405" t="s">
        <v>401</v>
      </c>
      <c r="F27" s="405" t="s">
        <v>39</v>
      </c>
      <c r="G27" s="405" t="s">
        <v>54</v>
      </c>
      <c r="H27" s="409"/>
      <c r="I27" s="405" t="s">
        <v>25</v>
      </c>
      <c r="J27" s="12"/>
      <c r="K27" s="353" t="s">
        <v>17</v>
      </c>
      <c r="L27" s="354"/>
      <c r="M27" s="355"/>
      <c r="N27" s="346" t="s">
        <v>52</v>
      </c>
      <c r="O27" s="339" t="s">
        <v>156</v>
      </c>
      <c r="P27" s="98"/>
      <c r="Q27" s="341" t="s">
        <v>18</v>
      </c>
      <c r="R27" s="341" t="s">
        <v>19</v>
      </c>
      <c r="S27" s="342" t="s">
        <v>158</v>
      </c>
      <c r="T27" s="63"/>
      <c r="U27" s="64"/>
      <c r="V27" s="93"/>
    </row>
    <row r="28" spans="2:22" ht="14.25" customHeight="1">
      <c r="B28" s="371"/>
      <c r="C28" s="390"/>
      <c r="D28" s="20"/>
      <c r="E28" s="351"/>
      <c r="F28" s="351"/>
      <c r="G28" s="351"/>
      <c r="H28" s="337"/>
      <c r="I28" s="351"/>
      <c r="J28" s="18"/>
      <c r="K28" s="19"/>
      <c r="L28" s="19"/>
      <c r="M28" s="17" t="s">
        <v>25</v>
      </c>
      <c r="N28" s="384"/>
      <c r="O28" s="340"/>
      <c r="P28" s="104" t="s">
        <v>157</v>
      </c>
      <c r="Q28" s="340"/>
      <c r="R28" s="340"/>
      <c r="S28" s="345"/>
      <c r="T28" s="63"/>
      <c r="U28" s="64"/>
      <c r="V28" s="11"/>
    </row>
    <row r="29" spans="2:22" ht="14.25" customHeight="1">
      <c r="B29" s="371"/>
      <c r="C29" s="390"/>
      <c r="D29" s="96" t="s">
        <v>456</v>
      </c>
      <c r="E29" s="66"/>
      <c r="F29" s="66"/>
      <c r="G29" s="21"/>
      <c r="H29" s="337"/>
      <c r="I29" s="21"/>
      <c r="J29" s="18"/>
      <c r="K29" s="21"/>
      <c r="L29" s="21"/>
      <c r="M29" s="22"/>
      <c r="N29" s="22"/>
      <c r="O29" s="40"/>
      <c r="P29" s="41"/>
      <c r="Q29" s="22"/>
      <c r="R29" s="23"/>
      <c r="S29" s="24"/>
      <c r="T29" s="12"/>
      <c r="U29" s="64"/>
    </row>
    <row r="30" spans="2:22" ht="14.25" customHeight="1">
      <c r="B30" s="371"/>
      <c r="C30" s="390"/>
      <c r="D30" s="25" t="s">
        <v>457</v>
      </c>
      <c r="E30" s="67"/>
      <c r="F30" s="67"/>
      <c r="G30" s="26"/>
      <c r="H30" s="337"/>
      <c r="I30" s="26"/>
      <c r="J30" s="18"/>
      <c r="K30" s="26"/>
      <c r="L30" s="26"/>
      <c r="M30" s="27"/>
      <c r="N30" s="27"/>
      <c r="O30" s="42"/>
      <c r="P30" s="43"/>
      <c r="Q30" s="27"/>
      <c r="R30" s="28"/>
      <c r="S30" s="29"/>
      <c r="T30" s="12"/>
      <c r="U30" s="64"/>
      <c r="V30" s="93"/>
    </row>
    <row r="31" spans="2:22" ht="14.25" customHeight="1">
      <c r="B31" s="373"/>
      <c r="C31" s="391"/>
      <c r="D31" s="30" t="s">
        <v>458</v>
      </c>
      <c r="E31" s="68"/>
      <c r="F31" s="68"/>
      <c r="G31" s="31"/>
      <c r="H31" s="338"/>
      <c r="I31" s="31"/>
      <c r="J31" s="18"/>
      <c r="K31" s="31"/>
      <c r="L31" s="31"/>
      <c r="M31" s="31"/>
      <c r="N31" s="31"/>
      <c r="O31" s="26"/>
      <c r="P31" s="36"/>
      <c r="Q31" s="31"/>
      <c r="R31" s="18"/>
      <c r="S31" s="32"/>
      <c r="T31" s="11"/>
      <c r="U31" s="64"/>
      <c r="V31" s="93"/>
    </row>
    <row r="32" spans="2:22" ht="14.25" customHeight="1">
      <c r="B32" s="33"/>
      <c r="C32" s="366" t="s">
        <v>160</v>
      </c>
      <c r="D32" s="96" t="s">
        <v>456</v>
      </c>
      <c r="E32" s="21"/>
      <c r="F32" s="21"/>
      <c r="G32" s="21"/>
      <c r="H32" s="375"/>
      <c r="I32" s="21"/>
      <c r="J32" s="18"/>
      <c r="K32" s="21"/>
      <c r="L32" s="21"/>
      <c r="M32" s="21"/>
      <c r="N32" s="34"/>
      <c r="O32" s="21"/>
      <c r="P32" s="44"/>
      <c r="Q32" s="21"/>
      <c r="R32" s="34"/>
      <c r="S32" s="24"/>
      <c r="T32" s="12"/>
      <c r="U32" s="64"/>
      <c r="V32" s="65" t="s">
        <v>107</v>
      </c>
    </row>
    <row r="33" spans="2:22" ht="14.25" customHeight="1">
      <c r="B33" s="35"/>
      <c r="C33" s="367"/>
      <c r="D33" s="25" t="s">
        <v>457</v>
      </c>
      <c r="E33" s="26"/>
      <c r="F33" s="26"/>
      <c r="G33" s="26"/>
      <c r="H33" s="375"/>
      <c r="I33" s="26"/>
      <c r="J33" s="18"/>
      <c r="K33" s="26"/>
      <c r="L33" s="26"/>
      <c r="M33" s="26"/>
      <c r="N33" s="18"/>
      <c r="O33" s="26"/>
      <c r="P33" s="11"/>
      <c r="Q33" s="26"/>
      <c r="R33" s="18"/>
      <c r="S33" s="29"/>
      <c r="T33" s="12"/>
      <c r="U33" s="64"/>
      <c r="V33" s="103" t="s">
        <v>136</v>
      </c>
    </row>
    <row r="34" spans="2:22" ht="14.25" customHeight="1">
      <c r="B34" s="35"/>
      <c r="C34" s="368"/>
      <c r="D34" s="30" t="s">
        <v>458</v>
      </c>
      <c r="E34" s="31"/>
      <c r="F34" s="31"/>
      <c r="G34" s="31"/>
      <c r="H34" s="336"/>
      <c r="I34" s="31"/>
      <c r="J34" s="18"/>
      <c r="K34" s="31"/>
      <c r="L34" s="31"/>
      <c r="M34" s="31"/>
      <c r="N34" s="36"/>
      <c r="O34" s="31"/>
      <c r="P34" s="45"/>
      <c r="Q34" s="31"/>
      <c r="R34" s="36"/>
      <c r="S34" s="37"/>
      <c r="T34" s="11"/>
      <c r="U34" s="64"/>
      <c r="V34" s="19"/>
    </row>
    <row r="35" spans="2:22" ht="14.25" customHeight="1">
      <c r="B35" s="35"/>
      <c r="C35" s="366" t="s">
        <v>161</v>
      </c>
      <c r="D35" s="96" t="s">
        <v>456</v>
      </c>
      <c r="E35" s="21"/>
      <c r="F35" s="21"/>
      <c r="G35" s="21"/>
      <c r="H35" s="375"/>
      <c r="I35" s="21"/>
      <c r="J35" s="18"/>
      <c r="K35" s="21"/>
      <c r="L35" s="21"/>
      <c r="M35" s="21"/>
      <c r="N35" s="21"/>
      <c r="O35" s="22"/>
      <c r="P35" s="22"/>
      <c r="Q35" s="21"/>
      <c r="R35" s="34"/>
      <c r="S35" s="24"/>
      <c r="T35" s="12"/>
      <c r="U35" s="64"/>
      <c r="V35" s="334" t="s">
        <v>449</v>
      </c>
    </row>
    <row r="36" spans="2:22" ht="14.25" customHeight="1">
      <c r="B36" s="35"/>
      <c r="C36" s="367"/>
      <c r="D36" s="25" t="s">
        <v>457</v>
      </c>
      <c r="E36" s="26"/>
      <c r="F36" s="26"/>
      <c r="G36" s="26"/>
      <c r="H36" s="375"/>
      <c r="I36" s="26"/>
      <c r="J36" s="18"/>
      <c r="K36" s="26"/>
      <c r="L36" s="26"/>
      <c r="M36" s="26"/>
      <c r="N36" s="26"/>
      <c r="O36" s="27"/>
      <c r="P36" s="27"/>
      <c r="Q36" s="26"/>
      <c r="R36" s="18"/>
      <c r="S36" s="29"/>
      <c r="T36" s="12"/>
      <c r="U36" s="64"/>
      <c r="V36" s="387"/>
    </row>
    <row r="37" spans="2:22" ht="14.25" customHeight="1">
      <c r="B37" s="35"/>
      <c r="C37" s="368"/>
      <c r="D37" s="30" t="s">
        <v>458</v>
      </c>
      <c r="E37" s="31"/>
      <c r="F37" s="31"/>
      <c r="G37" s="31"/>
      <c r="H37" s="336"/>
      <c r="I37" s="31"/>
      <c r="J37" s="18"/>
      <c r="K37" s="31"/>
      <c r="L37" s="31"/>
      <c r="M37" s="31"/>
      <c r="N37" s="31"/>
      <c r="O37" s="20"/>
      <c r="P37" s="20"/>
      <c r="Q37" s="31"/>
      <c r="R37" s="36"/>
      <c r="S37" s="37"/>
      <c r="T37" s="11"/>
      <c r="U37" s="64"/>
      <c r="V37" s="19"/>
    </row>
    <row r="38" spans="2:22" ht="14.25" customHeight="1">
      <c r="B38" s="94"/>
      <c r="C38" s="380" t="s">
        <v>162</v>
      </c>
      <c r="D38" s="96" t="s">
        <v>456</v>
      </c>
      <c r="E38" s="26"/>
      <c r="F38" s="26"/>
      <c r="G38" s="26"/>
      <c r="H38" s="375"/>
      <c r="I38" s="26"/>
      <c r="J38" s="18"/>
      <c r="K38" s="26"/>
      <c r="L38" s="26"/>
      <c r="M38" s="27"/>
      <c r="N38" s="27"/>
      <c r="O38" s="42"/>
      <c r="P38" s="43"/>
      <c r="Q38" s="27"/>
      <c r="R38" s="28"/>
      <c r="S38" s="29"/>
      <c r="T38" s="11"/>
      <c r="U38" s="64"/>
      <c r="V38" s="334" t="s">
        <v>450</v>
      </c>
    </row>
    <row r="39" spans="2:22" ht="14.25" customHeight="1">
      <c r="B39" s="94"/>
      <c r="C39" s="381"/>
      <c r="D39" s="25" t="s">
        <v>457</v>
      </c>
      <c r="E39" s="26"/>
      <c r="F39" s="26"/>
      <c r="G39" s="26"/>
      <c r="H39" s="375"/>
      <c r="I39" s="26"/>
      <c r="J39" s="18"/>
      <c r="K39" s="26"/>
      <c r="L39" s="26"/>
      <c r="M39" s="27"/>
      <c r="N39" s="27"/>
      <c r="O39" s="42"/>
      <c r="P39" s="43"/>
      <c r="Q39" s="27"/>
      <c r="R39" s="28"/>
      <c r="S39" s="29"/>
      <c r="T39" s="11"/>
      <c r="U39" s="64"/>
      <c r="V39" s="335"/>
    </row>
    <row r="40" spans="2:22" ht="14.25" customHeight="1" thickBot="1">
      <c r="B40" s="101"/>
      <c r="C40" s="386"/>
      <c r="D40" s="46" t="s">
        <v>458</v>
      </c>
      <c r="E40" s="39"/>
      <c r="F40" s="39"/>
      <c r="G40" s="39"/>
      <c r="H40" s="379"/>
      <c r="I40" s="39"/>
      <c r="J40" s="18"/>
      <c r="K40" s="39"/>
      <c r="L40" s="39"/>
      <c r="M40" s="39"/>
      <c r="N40" s="39"/>
      <c r="O40" s="39"/>
      <c r="P40" s="47"/>
      <c r="Q40" s="39"/>
      <c r="R40" s="47"/>
      <c r="S40" s="48"/>
      <c r="T40" s="11"/>
      <c r="U40" s="64"/>
      <c r="V40" s="387"/>
    </row>
    <row r="41" spans="2:22" ht="15" customHeight="1">
      <c r="U41" s="64"/>
      <c r="V41" s="19"/>
    </row>
    <row r="42" spans="2:22" ht="15" customHeight="1" thickBot="1">
      <c r="B42" s="11"/>
      <c r="C42" s="11" t="s">
        <v>169</v>
      </c>
      <c r="J42" s="11"/>
      <c r="K42" s="11"/>
      <c r="S42" s="8" t="s">
        <v>16</v>
      </c>
      <c r="T42" s="8"/>
      <c r="V42" s="335" t="s">
        <v>451</v>
      </c>
    </row>
    <row r="43" spans="2:22" ht="14.25" customHeight="1">
      <c r="B43" s="357" t="s">
        <v>50</v>
      </c>
      <c r="C43" s="358"/>
      <c r="D43" s="359"/>
      <c r="E43" s="353" t="s">
        <v>51</v>
      </c>
      <c r="F43" s="354"/>
      <c r="G43" s="354"/>
      <c r="H43" s="358"/>
      <c r="I43" s="355"/>
      <c r="J43" s="282"/>
      <c r="K43" s="353" t="s">
        <v>17</v>
      </c>
      <c r="L43" s="354"/>
      <c r="M43" s="355"/>
      <c r="N43" s="346" t="s">
        <v>52</v>
      </c>
      <c r="O43" s="14"/>
      <c r="P43" s="15"/>
      <c r="Q43" s="16"/>
      <c r="R43" s="16"/>
      <c r="S43" s="342" t="s">
        <v>158</v>
      </c>
      <c r="T43" s="63"/>
      <c r="U43" s="64"/>
      <c r="V43" s="387"/>
    </row>
    <row r="44" spans="2:22" ht="14.25" customHeight="1">
      <c r="B44" s="360"/>
      <c r="C44" s="361"/>
      <c r="D44" s="362"/>
      <c r="E44" s="336"/>
      <c r="F44" s="350" t="s">
        <v>39</v>
      </c>
      <c r="G44" s="350" t="s">
        <v>54</v>
      </c>
      <c r="H44" s="340" t="s">
        <v>35</v>
      </c>
      <c r="I44" s="350" t="s">
        <v>25</v>
      </c>
      <c r="J44" s="12"/>
      <c r="K44" s="350"/>
      <c r="L44" s="350"/>
      <c r="M44" s="350" t="s">
        <v>25</v>
      </c>
      <c r="N44" s="347"/>
      <c r="O44" s="349" t="s">
        <v>156</v>
      </c>
      <c r="P44" s="95"/>
      <c r="Q44" s="340" t="s">
        <v>18</v>
      </c>
      <c r="R44" s="340" t="s">
        <v>19</v>
      </c>
      <c r="S44" s="343"/>
      <c r="T44" s="63"/>
      <c r="U44" s="64"/>
      <c r="V44" s="19"/>
    </row>
    <row r="45" spans="2:22" ht="14.25" customHeight="1">
      <c r="B45" s="363"/>
      <c r="C45" s="364"/>
      <c r="D45" s="365"/>
      <c r="E45" s="337"/>
      <c r="F45" s="351"/>
      <c r="G45" s="351"/>
      <c r="H45" s="340"/>
      <c r="I45" s="351"/>
      <c r="J45" s="18"/>
      <c r="K45" s="351"/>
      <c r="L45" s="351"/>
      <c r="M45" s="351"/>
      <c r="N45" s="348"/>
      <c r="O45" s="340"/>
      <c r="P45" s="104" t="s">
        <v>157</v>
      </c>
      <c r="Q45" s="340"/>
      <c r="R45" s="340"/>
      <c r="S45" s="344"/>
      <c r="T45" s="63"/>
      <c r="U45" s="64"/>
      <c r="V45" s="334" t="s">
        <v>452</v>
      </c>
    </row>
    <row r="46" spans="2:22" ht="14.25" customHeight="1">
      <c r="B46" s="369" t="s">
        <v>170</v>
      </c>
      <c r="C46" s="370"/>
      <c r="D46" s="96" t="s">
        <v>456</v>
      </c>
      <c r="E46" s="337"/>
      <c r="F46" s="66"/>
      <c r="G46" s="21"/>
      <c r="H46" s="21"/>
      <c r="I46" s="21"/>
      <c r="J46" s="18"/>
      <c r="K46" s="21"/>
      <c r="L46" s="21"/>
      <c r="M46" s="22"/>
      <c r="N46" s="22"/>
      <c r="O46" s="40"/>
      <c r="P46" s="41"/>
      <c r="Q46" s="22"/>
      <c r="R46" s="23"/>
      <c r="S46" s="24"/>
      <c r="T46" s="12"/>
      <c r="U46" s="64"/>
      <c r="V46" s="387"/>
    </row>
    <row r="47" spans="2:22" ht="14.25" customHeight="1">
      <c r="B47" s="371"/>
      <c r="C47" s="372"/>
      <c r="D47" s="25" t="s">
        <v>457</v>
      </c>
      <c r="E47" s="337"/>
      <c r="F47" s="67"/>
      <c r="G47" s="26"/>
      <c r="H47" s="26"/>
      <c r="I47" s="26"/>
      <c r="J47" s="18"/>
      <c r="K47" s="26"/>
      <c r="L47" s="26"/>
      <c r="M47" s="27"/>
      <c r="N47" s="27"/>
      <c r="O47" s="42"/>
      <c r="P47" s="43"/>
      <c r="Q47" s="27"/>
      <c r="R47" s="28"/>
      <c r="S47" s="29"/>
      <c r="T47" s="12"/>
      <c r="U47" s="64"/>
      <c r="V47" s="19"/>
    </row>
    <row r="48" spans="2:22" ht="14.25" customHeight="1">
      <c r="B48" s="373"/>
      <c r="C48" s="374"/>
      <c r="D48" s="30" t="s">
        <v>458</v>
      </c>
      <c r="E48" s="338"/>
      <c r="F48" s="68"/>
      <c r="G48" s="31"/>
      <c r="H48" s="31"/>
      <c r="I48" s="31"/>
      <c r="J48" s="18"/>
      <c r="K48" s="31"/>
      <c r="L48" s="31"/>
      <c r="M48" s="31"/>
      <c r="N48" s="31"/>
      <c r="O48" s="26"/>
      <c r="P48" s="36"/>
      <c r="Q48" s="31"/>
      <c r="R48" s="18"/>
      <c r="S48" s="32"/>
      <c r="T48" s="11"/>
      <c r="U48" s="64"/>
      <c r="V48" s="335" t="s">
        <v>453</v>
      </c>
    </row>
    <row r="49" spans="2:22" ht="14.25" customHeight="1">
      <c r="B49" s="33"/>
      <c r="C49" s="366" t="s">
        <v>172</v>
      </c>
      <c r="D49" s="96" t="s">
        <v>456</v>
      </c>
      <c r="E49" s="375"/>
      <c r="F49" s="21"/>
      <c r="G49" s="21"/>
      <c r="H49" s="21"/>
      <c r="I49" s="21"/>
      <c r="J49" s="18"/>
      <c r="K49" s="21"/>
      <c r="L49" s="21"/>
      <c r="M49" s="21"/>
      <c r="N49" s="21"/>
      <c r="O49" s="21"/>
      <c r="P49" s="44"/>
      <c r="Q49" s="21"/>
      <c r="R49" s="34"/>
      <c r="S49" s="24"/>
      <c r="T49" s="12"/>
      <c r="U49" s="64"/>
      <c r="V49" s="387"/>
    </row>
    <row r="50" spans="2:22" ht="14.25" customHeight="1">
      <c r="B50" s="35"/>
      <c r="C50" s="367"/>
      <c r="D50" s="25" t="s">
        <v>457</v>
      </c>
      <c r="E50" s="375"/>
      <c r="F50" s="26"/>
      <c r="G50" s="26"/>
      <c r="H50" s="26"/>
      <c r="I50" s="26"/>
      <c r="J50" s="18"/>
      <c r="K50" s="26"/>
      <c r="L50" s="26"/>
      <c r="M50" s="26"/>
      <c r="N50" s="26"/>
      <c r="O50" s="26"/>
      <c r="P50" s="11"/>
      <c r="Q50" s="26"/>
      <c r="R50" s="18"/>
      <c r="S50" s="29"/>
      <c r="T50" s="12"/>
      <c r="U50" s="64"/>
      <c r="V50" s="19"/>
    </row>
    <row r="51" spans="2:22" ht="14.25" customHeight="1">
      <c r="B51" s="35"/>
      <c r="C51" s="368"/>
      <c r="D51" s="30" t="s">
        <v>458</v>
      </c>
      <c r="E51" s="336"/>
      <c r="F51" s="31"/>
      <c r="G51" s="31"/>
      <c r="H51" s="31"/>
      <c r="I51" s="31"/>
      <c r="J51" s="18"/>
      <c r="K51" s="31"/>
      <c r="L51" s="31"/>
      <c r="M51" s="31"/>
      <c r="N51" s="31"/>
      <c r="O51" s="31"/>
      <c r="P51" s="45"/>
      <c r="Q51" s="31"/>
      <c r="R51" s="36"/>
      <c r="S51" s="37"/>
      <c r="T51" s="11"/>
      <c r="U51" s="64"/>
      <c r="V51" s="335" t="s">
        <v>454</v>
      </c>
    </row>
    <row r="52" spans="2:22" ht="14.25" customHeight="1">
      <c r="B52" s="35"/>
      <c r="C52" s="366" t="s">
        <v>34</v>
      </c>
      <c r="D52" s="96" t="s">
        <v>456</v>
      </c>
      <c r="E52" s="375"/>
      <c r="F52" s="21"/>
      <c r="G52" s="21"/>
      <c r="H52" s="21"/>
      <c r="I52" s="21"/>
      <c r="J52" s="18"/>
      <c r="K52" s="21"/>
      <c r="L52" s="21"/>
      <c r="M52" s="21"/>
      <c r="N52" s="21"/>
      <c r="O52" s="22"/>
      <c r="P52" s="22"/>
      <c r="Q52" s="21"/>
      <c r="R52" s="34"/>
      <c r="S52" s="24"/>
      <c r="T52" s="12"/>
      <c r="U52" s="64"/>
      <c r="V52" s="387"/>
    </row>
    <row r="53" spans="2:22" ht="14.25" customHeight="1">
      <c r="B53" s="35"/>
      <c r="C53" s="367"/>
      <c r="D53" s="25" t="s">
        <v>457</v>
      </c>
      <c r="E53" s="375"/>
      <c r="F53" s="26"/>
      <c r="G53" s="26"/>
      <c r="H53" s="26"/>
      <c r="I53" s="26"/>
      <c r="J53" s="18"/>
      <c r="K53" s="26"/>
      <c r="L53" s="26"/>
      <c r="M53" s="26"/>
      <c r="N53" s="26"/>
      <c r="O53" s="27"/>
      <c r="P53" s="27"/>
      <c r="Q53" s="26"/>
      <c r="R53" s="18"/>
      <c r="S53" s="29"/>
      <c r="T53" s="12"/>
      <c r="U53" s="64"/>
      <c r="V53" s="19"/>
    </row>
    <row r="54" spans="2:22" ht="14.25" customHeight="1">
      <c r="B54" s="35"/>
      <c r="C54" s="368"/>
      <c r="D54" s="30" t="s">
        <v>458</v>
      </c>
      <c r="E54" s="336"/>
      <c r="F54" s="31"/>
      <c r="G54" s="31"/>
      <c r="H54" s="31"/>
      <c r="I54" s="31"/>
      <c r="J54" s="18"/>
      <c r="K54" s="31"/>
      <c r="L54" s="31"/>
      <c r="M54" s="31"/>
      <c r="N54" s="31"/>
      <c r="O54" s="20"/>
      <c r="P54" s="20"/>
      <c r="Q54" s="31"/>
      <c r="R54" s="36"/>
      <c r="S54" s="37"/>
      <c r="T54" s="11"/>
      <c r="U54" s="64"/>
      <c r="V54" s="334" t="s">
        <v>455</v>
      </c>
    </row>
    <row r="55" spans="2:22" ht="14.25" customHeight="1">
      <c r="B55" s="35"/>
      <c r="C55" s="380" t="s">
        <v>437</v>
      </c>
      <c r="D55" s="96" t="s">
        <v>456</v>
      </c>
      <c r="E55" s="375"/>
      <c r="F55" s="21"/>
      <c r="G55" s="21"/>
      <c r="H55" s="21"/>
      <c r="I55" s="21"/>
      <c r="J55" s="18"/>
      <c r="K55" s="21"/>
      <c r="L55" s="26"/>
      <c r="M55" s="21"/>
      <c r="N55" s="21"/>
      <c r="O55" s="42"/>
      <c r="P55" s="43"/>
      <c r="Q55" s="21"/>
      <c r="R55" s="18"/>
      <c r="S55" s="32"/>
      <c r="T55" s="11"/>
      <c r="U55" s="64"/>
      <c r="V55" s="387"/>
    </row>
    <row r="56" spans="2:22" ht="14.25" customHeight="1">
      <c r="B56" s="35"/>
      <c r="C56" s="381"/>
      <c r="D56" s="25" t="s">
        <v>457</v>
      </c>
      <c r="E56" s="375"/>
      <c r="F56" s="26"/>
      <c r="G56" s="26"/>
      <c r="H56" s="26"/>
      <c r="I56" s="26"/>
      <c r="J56" s="18"/>
      <c r="K56" s="26"/>
      <c r="L56" s="26"/>
      <c r="M56" s="26"/>
      <c r="N56" s="26"/>
      <c r="O56" s="42"/>
      <c r="P56" s="43"/>
      <c r="Q56" s="26"/>
      <c r="R56" s="18"/>
      <c r="S56" s="32"/>
      <c r="T56" s="11"/>
      <c r="U56" s="64"/>
      <c r="V56" s="19"/>
    </row>
    <row r="57" spans="2:22" ht="14.25" customHeight="1">
      <c r="B57" s="35"/>
      <c r="C57" s="395"/>
      <c r="D57" s="30" t="s">
        <v>458</v>
      </c>
      <c r="E57" s="375"/>
      <c r="F57" s="31"/>
      <c r="G57" s="31"/>
      <c r="H57" s="31"/>
      <c r="I57" s="31"/>
      <c r="J57" s="36"/>
      <c r="K57" s="31"/>
      <c r="L57" s="31"/>
      <c r="M57" s="31"/>
      <c r="N57" s="31"/>
      <c r="O57" s="31"/>
      <c r="P57" s="36"/>
      <c r="Q57" s="31"/>
      <c r="R57" s="36"/>
      <c r="S57" s="37"/>
      <c r="T57" s="11"/>
      <c r="U57" s="64"/>
      <c r="V57" s="335"/>
    </row>
    <row r="58" spans="2:22" ht="14.25" customHeight="1">
      <c r="B58" s="35"/>
      <c r="C58" s="381" t="s">
        <v>459</v>
      </c>
      <c r="D58" s="25" t="s">
        <v>456</v>
      </c>
      <c r="E58" s="26"/>
      <c r="F58" s="26"/>
      <c r="G58" s="26"/>
      <c r="H58" s="338"/>
      <c r="I58" s="26"/>
      <c r="J58" s="18"/>
      <c r="K58" s="26"/>
      <c r="L58" s="26"/>
      <c r="M58" s="26"/>
      <c r="N58" s="26"/>
      <c r="O58" s="42"/>
      <c r="P58" s="43"/>
      <c r="Q58" s="26"/>
      <c r="R58" s="18"/>
      <c r="S58" s="32"/>
      <c r="T58" s="11"/>
      <c r="U58" s="64"/>
      <c r="V58" s="335"/>
    </row>
    <row r="59" spans="2:22" ht="14.25" customHeight="1">
      <c r="B59" s="35"/>
      <c r="C59" s="381"/>
      <c r="D59" s="25" t="s">
        <v>457</v>
      </c>
      <c r="E59" s="26"/>
      <c r="F59" s="26"/>
      <c r="G59" s="26"/>
      <c r="H59" s="375"/>
      <c r="I59" s="26"/>
      <c r="J59" s="18"/>
      <c r="K59" s="26"/>
      <c r="L59" s="26"/>
      <c r="M59" s="26"/>
      <c r="N59" s="26"/>
      <c r="O59" s="42"/>
      <c r="P59" s="43"/>
      <c r="Q59" s="26"/>
      <c r="R59" s="18"/>
      <c r="S59" s="32"/>
      <c r="T59" s="11"/>
      <c r="U59" s="64"/>
      <c r="V59" s="11"/>
    </row>
    <row r="60" spans="2:22" ht="14.25" customHeight="1" thickBot="1">
      <c r="B60" s="38"/>
      <c r="C60" s="386"/>
      <c r="D60" s="46" t="s">
        <v>458</v>
      </c>
      <c r="E60" s="39"/>
      <c r="F60" s="39"/>
      <c r="G60" s="39"/>
      <c r="H60" s="379"/>
      <c r="I60" s="39"/>
      <c r="J60" s="47"/>
      <c r="K60" s="39"/>
      <c r="L60" s="39"/>
      <c r="M60" s="39"/>
      <c r="N60" s="39"/>
      <c r="O60" s="39"/>
      <c r="P60" s="47"/>
      <c r="Q60" s="39"/>
      <c r="R60" s="47"/>
      <c r="S60" s="48"/>
      <c r="T60" s="11"/>
      <c r="U60" s="64"/>
      <c r="V60" s="93"/>
    </row>
    <row r="61" spans="2:22" ht="15" customHeight="1" thickBot="1">
      <c r="U61" s="64"/>
      <c r="V61" s="93"/>
    </row>
    <row r="62" spans="2:22" ht="15" customHeight="1">
      <c r="B62" s="407" t="s">
        <v>180</v>
      </c>
      <c r="C62" s="359"/>
      <c r="D62" s="100" t="s">
        <v>456</v>
      </c>
      <c r="E62" s="49"/>
      <c r="F62" s="49"/>
      <c r="G62" s="49"/>
      <c r="H62" s="49"/>
      <c r="I62" s="49"/>
      <c r="J62" s="18"/>
      <c r="K62" s="49"/>
      <c r="L62" s="49"/>
      <c r="M62" s="49"/>
      <c r="N62" s="49"/>
      <c r="O62" s="56"/>
      <c r="P62" s="57"/>
      <c r="Q62" s="49"/>
      <c r="R62" s="79"/>
      <c r="S62" s="102"/>
      <c r="U62" s="64"/>
      <c r="V62" s="93"/>
    </row>
    <row r="63" spans="2:22" ht="15" customHeight="1">
      <c r="B63" s="408"/>
      <c r="C63" s="362"/>
      <c r="D63" s="25" t="s">
        <v>457</v>
      </c>
      <c r="E63" s="26"/>
      <c r="F63" s="26"/>
      <c r="G63" s="26"/>
      <c r="H63" s="26"/>
      <c r="I63" s="26"/>
      <c r="J63" s="18"/>
      <c r="K63" s="26"/>
      <c r="L63" s="26"/>
      <c r="M63" s="26"/>
      <c r="N63" s="26"/>
      <c r="O63" s="42"/>
      <c r="P63" s="43"/>
      <c r="Q63" s="26"/>
      <c r="R63" s="18"/>
      <c r="S63" s="32"/>
      <c r="U63" s="64"/>
      <c r="V63" s="93"/>
    </row>
    <row r="64" spans="2:22" ht="15" customHeight="1" thickBot="1">
      <c r="B64" s="376"/>
      <c r="C64" s="377"/>
      <c r="D64" s="46" t="s">
        <v>458</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410"/>
      <c r="B67" s="407" t="s">
        <v>181</v>
      </c>
      <c r="C67" s="359"/>
      <c r="D67" s="401" t="s">
        <v>457</v>
      </c>
      <c r="E67" s="392"/>
      <c r="F67" s="392"/>
      <c r="G67" s="392"/>
      <c r="H67" s="392"/>
      <c r="I67" s="414"/>
      <c r="J67" s="18"/>
      <c r="K67" s="405"/>
      <c r="L67" s="405"/>
      <c r="M67" s="405"/>
      <c r="N67" s="397"/>
      <c r="O67" s="411"/>
      <c r="P67" s="399"/>
      <c r="Q67" s="405"/>
      <c r="R67" s="403"/>
      <c r="S67" s="393"/>
      <c r="T67" s="186"/>
      <c r="U67" s="64"/>
      <c r="V67" s="393"/>
    </row>
    <row r="68" spans="1:22" ht="15" customHeight="1" thickBot="1">
      <c r="A68" s="410"/>
      <c r="B68" s="376"/>
      <c r="C68" s="377"/>
      <c r="D68" s="402"/>
      <c r="E68" s="396"/>
      <c r="F68" s="396"/>
      <c r="G68" s="396"/>
      <c r="H68" s="396"/>
      <c r="I68" s="413"/>
      <c r="J68" s="18"/>
      <c r="K68" s="413"/>
      <c r="L68" s="413"/>
      <c r="M68" s="413"/>
      <c r="N68" s="398"/>
      <c r="O68" s="412"/>
      <c r="P68" s="400"/>
      <c r="Q68" s="413"/>
      <c r="R68" s="404"/>
      <c r="S68" s="412"/>
      <c r="U68" s="64"/>
      <c r="V68" s="394"/>
    </row>
    <row r="69" spans="1:22" ht="13.5" customHeight="1" thickBot="1"/>
    <row r="70" spans="1:22" ht="17.25" customHeight="1">
      <c r="B70" s="357" t="s">
        <v>443</v>
      </c>
      <c r="C70" s="359"/>
      <c r="D70" s="100" t="s">
        <v>456</v>
      </c>
      <c r="E70" s="409"/>
      <c r="F70" s="283"/>
      <c r="G70" s="409"/>
      <c r="H70" s="409"/>
      <c r="I70" s="50"/>
      <c r="J70" s="18"/>
      <c r="K70" s="49"/>
      <c r="L70" s="49"/>
      <c r="M70" s="13"/>
      <c r="N70" s="13"/>
      <c r="O70" s="56"/>
      <c r="P70" s="57"/>
      <c r="Q70" s="13"/>
      <c r="R70" s="51"/>
      <c r="S70" s="52"/>
      <c r="T70" s="55"/>
      <c r="U70" s="64"/>
    </row>
    <row r="71" spans="1:22" ht="17.25" customHeight="1" thickBot="1">
      <c r="B71" s="376"/>
      <c r="C71" s="377"/>
      <c r="D71" s="46" t="s">
        <v>457</v>
      </c>
      <c r="E71" s="406"/>
      <c r="F71" s="284"/>
      <c r="G71" s="406"/>
      <c r="H71" s="406"/>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407" t="s">
        <v>444</v>
      </c>
      <c r="C73" s="359"/>
      <c r="D73" s="100" t="s">
        <v>456</v>
      </c>
      <c r="E73" s="409"/>
      <c r="F73" s="283"/>
      <c r="G73" s="409"/>
      <c r="H73" s="409"/>
      <c r="I73" s="50"/>
      <c r="J73" s="18"/>
      <c r="K73" s="49"/>
      <c r="L73" s="49"/>
      <c r="M73" s="13"/>
      <c r="N73" s="13"/>
      <c r="O73" s="56"/>
      <c r="P73" s="57"/>
      <c r="Q73" s="13"/>
      <c r="R73" s="51"/>
      <c r="S73" s="52"/>
      <c r="T73" s="55"/>
      <c r="U73" s="64"/>
    </row>
    <row r="74" spans="1:22" ht="17.25" customHeight="1" thickBot="1">
      <c r="B74" s="376"/>
      <c r="C74" s="377"/>
      <c r="D74" s="46" t="s">
        <v>457</v>
      </c>
      <c r="E74" s="406"/>
      <c r="F74" s="284"/>
      <c r="G74" s="406"/>
      <c r="H74" s="406"/>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 ref="A67:A68"/>
    <mergeCell ref="C38:C40"/>
    <mergeCell ref="B67:C68"/>
    <mergeCell ref="O67:O68"/>
    <mergeCell ref="M67:M68"/>
    <mergeCell ref="K44:K45"/>
    <mergeCell ref="E44:E48"/>
    <mergeCell ref="F44:F45"/>
    <mergeCell ref="C52:C54"/>
    <mergeCell ref="G44:G45"/>
    <mergeCell ref="I67:I68"/>
    <mergeCell ref="H67:H68"/>
    <mergeCell ref="K67:K68"/>
    <mergeCell ref="E67:E68"/>
    <mergeCell ref="F67:F68"/>
    <mergeCell ref="K43:M43"/>
    <mergeCell ref="L44:L45"/>
    <mergeCell ref="N43:N45"/>
    <mergeCell ref="H35:H37"/>
    <mergeCell ref="V35:V36"/>
    <mergeCell ref="V45:V46"/>
    <mergeCell ref="V38:V40"/>
    <mergeCell ref="V42:V43"/>
    <mergeCell ref="M44:M45"/>
    <mergeCell ref="S43:S45"/>
    <mergeCell ref="Q44:Q45"/>
    <mergeCell ref="C35:C37"/>
    <mergeCell ref="B27:C31"/>
    <mergeCell ref="B62:C64"/>
    <mergeCell ref="B46:C48"/>
    <mergeCell ref="H27:H31"/>
    <mergeCell ref="C32:C34"/>
    <mergeCell ref="H38:H40"/>
    <mergeCell ref="E49:E51"/>
    <mergeCell ref="C49:C51"/>
    <mergeCell ref="E43:I43"/>
    <mergeCell ref="E52:E54"/>
    <mergeCell ref="H44:H45"/>
    <mergeCell ref="I44:I45"/>
    <mergeCell ref="B43:D45"/>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C15:C17"/>
    <mergeCell ref="B9:C11"/>
    <mergeCell ref="C12:C14"/>
    <mergeCell ref="C18:C20"/>
    <mergeCell ref="F24:F26"/>
    <mergeCell ref="G24:G26"/>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S27:S28"/>
    <mergeCell ref="Q27:Q28"/>
    <mergeCell ref="N27:N28"/>
    <mergeCell ref="K27:M27"/>
    <mergeCell ref="O27:O28"/>
    <mergeCell ref="R44:R45"/>
    <mergeCell ref="H58:H60"/>
    <mergeCell ref="V67:V68"/>
    <mergeCell ref="C55:C57"/>
    <mergeCell ref="E55:E57"/>
    <mergeCell ref="G67:G68"/>
    <mergeCell ref="N67:N68"/>
    <mergeCell ref="P67:P68"/>
    <mergeCell ref="D67:D68"/>
    <mergeCell ref="R67:R68"/>
    <mergeCell ref="C58:C60"/>
    <mergeCell ref="O44:O45"/>
    <mergeCell ref="Q67:Q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53" t="s">
        <v>88</v>
      </c>
      <c r="D2" s="354"/>
      <c r="E2" s="354"/>
      <c r="F2" s="354"/>
      <c r="G2" s="355"/>
      <c r="H2" s="353" t="s">
        <v>89</v>
      </c>
      <c r="I2" s="354"/>
      <c r="J2" s="354"/>
      <c r="K2" s="354"/>
      <c r="L2" s="354"/>
      <c r="M2" s="355"/>
      <c r="N2" s="79"/>
      <c r="O2" s="16"/>
      <c r="P2" s="80"/>
      <c r="Q2" s="428"/>
      <c r="R2" s="429"/>
      <c r="S2" s="429"/>
      <c r="T2" s="430"/>
      <c r="U2" s="397" t="s">
        <v>36</v>
      </c>
      <c r="V2" s="426"/>
    </row>
    <row r="3" spans="1:22" ht="18" customHeight="1">
      <c r="B3" s="76" t="s">
        <v>37</v>
      </c>
      <c r="C3" s="350" t="s">
        <v>38</v>
      </c>
      <c r="D3" s="350" t="s">
        <v>39</v>
      </c>
      <c r="E3" s="350" t="s">
        <v>90</v>
      </c>
      <c r="F3" s="350" t="s">
        <v>40</v>
      </c>
      <c r="G3" s="350" t="s">
        <v>25</v>
      </c>
      <c r="H3" s="415" t="s">
        <v>91</v>
      </c>
      <c r="I3" s="416"/>
      <c r="J3" s="417" t="s">
        <v>92</v>
      </c>
      <c r="K3" s="418"/>
      <c r="L3" s="417" t="s">
        <v>44</v>
      </c>
      <c r="M3" s="418"/>
      <c r="N3" s="431" t="s">
        <v>52</v>
      </c>
      <c r="O3" s="361"/>
      <c r="P3" s="362"/>
      <c r="Q3" s="417" t="s">
        <v>93</v>
      </c>
      <c r="R3" s="418"/>
      <c r="S3" s="417" t="s">
        <v>94</v>
      </c>
      <c r="T3" s="418"/>
      <c r="U3" s="18"/>
      <c r="V3" s="81"/>
    </row>
    <row r="4" spans="1:22" ht="18" customHeight="1">
      <c r="B4" s="82"/>
      <c r="C4" s="351"/>
      <c r="D4" s="351"/>
      <c r="E4" s="351"/>
      <c r="F4" s="351"/>
      <c r="G4" s="351"/>
      <c r="H4" s="424" t="s">
        <v>95</v>
      </c>
      <c r="I4" s="425"/>
      <c r="J4" s="419"/>
      <c r="K4" s="365"/>
      <c r="L4" s="419"/>
      <c r="M4" s="365"/>
      <c r="N4" s="419"/>
      <c r="O4" s="364"/>
      <c r="P4" s="365"/>
      <c r="Q4" s="419"/>
      <c r="R4" s="365"/>
      <c r="S4" s="419"/>
      <c r="T4" s="365"/>
      <c r="U4" s="419" t="s">
        <v>96</v>
      </c>
      <c r="V4" s="427"/>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53" t="s">
        <v>88</v>
      </c>
      <c r="D9" s="354"/>
      <c r="E9" s="354"/>
      <c r="F9" s="354"/>
      <c r="G9" s="355"/>
      <c r="H9" s="353" t="s">
        <v>98</v>
      </c>
      <c r="I9" s="354"/>
      <c r="J9" s="354"/>
      <c r="K9" s="354"/>
      <c r="L9" s="355"/>
      <c r="M9" s="422" t="s">
        <v>99</v>
      </c>
      <c r="N9" s="423"/>
      <c r="O9" s="14"/>
      <c r="P9" s="15"/>
      <c r="Q9" s="74"/>
      <c r="R9" s="15"/>
      <c r="S9" s="15"/>
      <c r="T9" s="397" t="s">
        <v>24</v>
      </c>
      <c r="U9" s="359"/>
      <c r="V9" s="52" t="s">
        <v>36</v>
      </c>
    </row>
    <row r="10" spans="1:22" ht="18" customHeight="1">
      <c r="B10" s="76" t="s">
        <v>37</v>
      </c>
      <c r="C10" s="350" t="s">
        <v>38</v>
      </c>
      <c r="D10" s="350" t="s">
        <v>39</v>
      </c>
      <c r="E10" s="350" t="s">
        <v>40</v>
      </c>
      <c r="F10" s="350" t="s">
        <v>41</v>
      </c>
      <c r="G10" s="350" t="s">
        <v>25</v>
      </c>
      <c r="H10" s="350" t="s">
        <v>42</v>
      </c>
      <c r="I10" s="417" t="s">
        <v>43</v>
      </c>
      <c r="J10" s="418"/>
      <c r="K10" s="417" t="s">
        <v>44</v>
      </c>
      <c r="L10" s="418"/>
      <c r="M10" s="28"/>
      <c r="N10" s="77"/>
      <c r="O10" s="85" t="s">
        <v>45</v>
      </c>
      <c r="P10" s="86"/>
      <c r="Q10" s="87"/>
      <c r="R10" s="417" t="s">
        <v>26</v>
      </c>
      <c r="S10" s="432"/>
      <c r="T10" s="431" t="s">
        <v>46</v>
      </c>
      <c r="U10" s="362"/>
      <c r="V10" s="32"/>
    </row>
    <row r="11" spans="1:22" ht="18" customHeight="1">
      <c r="B11" s="88"/>
      <c r="C11" s="351"/>
      <c r="D11" s="351"/>
      <c r="E11" s="351"/>
      <c r="F11" s="351"/>
      <c r="G11" s="351"/>
      <c r="H11" s="351"/>
      <c r="I11" s="419"/>
      <c r="J11" s="365"/>
      <c r="K11" s="419"/>
      <c r="L11" s="365"/>
      <c r="M11" s="420" t="s">
        <v>47</v>
      </c>
      <c r="N11" s="421"/>
      <c r="O11" s="20" t="s">
        <v>27</v>
      </c>
      <c r="P11" s="89"/>
      <c r="Q11" s="83"/>
      <c r="R11" s="419"/>
      <c r="S11" s="364"/>
      <c r="T11" s="419" t="s">
        <v>48</v>
      </c>
      <c r="U11" s="365"/>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410</v>
      </c>
      <c r="H19" s="11" t="s">
        <v>409</v>
      </c>
    </row>
    <row r="20" spans="2:8" ht="18" customHeight="1">
      <c r="B20" s="11" t="s">
        <v>448</v>
      </c>
    </row>
    <row r="21" spans="2:8" ht="3.75" customHeight="1"/>
    <row r="22" spans="2:8" ht="18" customHeight="1">
      <c r="B22" s="11" t="s">
        <v>280</v>
      </c>
    </row>
    <row r="23" spans="2:8" ht="3.75" customHeight="1"/>
    <row r="24" spans="2:8" ht="18" customHeight="1">
      <c r="B24" s="11" t="s">
        <v>460</v>
      </c>
    </row>
    <row r="25" spans="2:8" ht="18" customHeight="1">
      <c r="B25" s="11" t="s">
        <v>392</v>
      </c>
    </row>
    <row r="26" spans="2:8" ht="18" customHeight="1">
      <c r="B26" s="11" t="s">
        <v>393</v>
      </c>
    </row>
    <row r="27" spans="2:8" ht="18" customHeight="1">
      <c r="B27" s="11" t="s">
        <v>404</v>
      </c>
    </row>
    <row r="28" spans="2:8" ht="18" customHeight="1">
      <c r="B28" s="11" t="s">
        <v>411</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79" customFormat="1" ht="18" customHeight="1">
      <c r="B38" s="11" t="s">
        <v>461</v>
      </c>
      <c r="D38" s="11"/>
      <c r="L38" s="11"/>
      <c r="M38" s="11"/>
      <c r="N38" s="11"/>
    </row>
    <row r="39" spans="2:14" s="279" customFormat="1" ht="18" customHeight="1">
      <c r="B39" s="11" t="s">
        <v>413</v>
      </c>
      <c r="D39" s="11"/>
      <c r="L39" s="11"/>
      <c r="M39" s="11"/>
      <c r="N39" s="11"/>
    </row>
    <row r="40" spans="2:14" s="279" customFormat="1" ht="3.75" customHeight="1">
      <c r="B40" s="11"/>
      <c r="C40" s="11"/>
      <c r="D40" s="11"/>
      <c r="L40" s="11"/>
      <c r="M40" s="11"/>
      <c r="N40" s="11"/>
    </row>
    <row r="41" spans="2:14" s="279" customFormat="1" ht="18" customHeight="1">
      <c r="B41" s="11" t="s">
        <v>462</v>
      </c>
      <c r="D41" s="11"/>
      <c r="L41" s="11"/>
      <c r="M41" s="11"/>
      <c r="N41" s="11"/>
    </row>
    <row r="42" spans="2:14" s="279" customFormat="1" ht="18" customHeight="1">
      <c r="B42" s="11" t="s">
        <v>463</v>
      </c>
      <c r="D42" s="11"/>
      <c r="L42" s="11"/>
      <c r="M42" s="11"/>
      <c r="N42" s="11"/>
    </row>
    <row r="43" spans="2:14" s="279" customFormat="1" ht="18" customHeight="1">
      <c r="B43" s="11" t="s">
        <v>464</v>
      </c>
      <c r="D43" s="11"/>
      <c r="L43" s="11"/>
      <c r="M43" s="11"/>
      <c r="N43" s="11"/>
    </row>
    <row r="44" spans="2:14" ht="18" customHeight="1">
      <c r="B44" s="11" t="s">
        <v>440</v>
      </c>
    </row>
    <row r="45" spans="2:14" ht="18" customHeight="1">
      <c r="B45" s="11" t="s">
        <v>137</v>
      </c>
    </row>
    <row r="46" spans="2:14" ht="18" customHeight="1">
      <c r="B46" s="11" t="s">
        <v>148</v>
      </c>
    </row>
    <row r="47" spans="2:14" ht="18" customHeight="1">
      <c r="B47" s="11" t="s">
        <v>412</v>
      </c>
    </row>
    <row r="48" spans="2:14" ht="18" customHeight="1">
      <c r="B48" s="11" t="s">
        <v>405</v>
      </c>
    </row>
    <row r="49" spans="2:15" ht="18" customHeight="1">
      <c r="B49" s="11" t="s">
        <v>407</v>
      </c>
    </row>
    <row r="50" spans="2:15" ht="18" customHeight="1">
      <c r="B50" s="11" t="s">
        <v>408</v>
      </c>
    </row>
    <row r="51" spans="2:15" ht="18" customHeight="1">
      <c r="B51" s="11" t="s">
        <v>465</v>
      </c>
    </row>
    <row r="52" spans="2:15" ht="18" customHeight="1">
      <c r="B52" s="11" t="s">
        <v>466</v>
      </c>
    </row>
    <row r="53" spans="2:15" ht="18" customHeight="1">
      <c r="B53" s="11" t="s">
        <v>445</v>
      </c>
    </row>
    <row r="54" spans="2:15" ht="18" customHeight="1">
      <c r="B54" s="11" t="s">
        <v>152</v>
      </c>
    </row>
    <row r="55" spans="2:15" ht="18" customHeight="1">
      <c r="B55" s="11" t="s">
        <v>446</v>
      </c>
    </row>
    <row r="56" spans="2:15" ht="3.75" customHeight="1"/>
    <row r="57" spans="2:15" ht="18" customHeight="1">
      <c r="B57" s="11" t="s">
        <v>424</v>
      </c>
    </row>
    <row r="58" spans="2:15" ht="3.75" customHeight="1"/>
    <row r="59" spans="2:15" ht="18" customHeight="1">
      <c r="B59" s="11" t="s">
        <v>447</v>
      </c>
    </row>
    <row r="60" spans="2:15" ht="3.75" customHeight="1"/>
    <row r="61" spans="2:15" ht="18" customHeight="1">
      <c r="B61" s="11" t="s">
        <v>432</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442</v>
      </c>
      <c r="J64" s="11" t="s">
        <v>144</v>
      </c>
      <c r="O64" s="11" t="s">
        <v>179</v>
      </c>
    </row>
    <row r="65" spans="2:22" ht="18" customHeight="1">
      <c r="J65" s="11" t="s">
        <v>145</v>
      </c>
    </row>
    <row r="66" spans="2:22" ht="18" customHeight="1">
      <c r="K66" s="11" t="s">
        <v>467</v>
      </c>
    </row>
    <row r="67" spans="2:22" ht="18" customHeight="1">
      <c r="K67" s="11" t="s">
        <v>441</v>
      </c>
      <c r="V67" s="11" t="s">
        <v>139</v>
      </c>
    </row>
    <row r="68" spans="2:22" ht="18" customHeight="1">
      <c r="I68" s="11" t="s">
        <v>151</v>
      </c>
    </row>
    <row r="69" spans="2:22" ht="3.75" customHeight="1"/>
    <row r="70" spans="2:22" ht="18" customHeight="1">
      <c r="B70" s="11" t="s">
        <v>433</v>
      </c>
    </row>
    <row r="71" spans="2:22" ht="3.75" customHeight="1">
      <c r="H71" s="11" t="s">
        <v>32</v>
      </c>
    </row>
    <row r="72" spans="2:22" ht="18" customHeight="1">
      <c r="B72" s="11" t="s">
        <v>434</v>
      </c>
    </row>
    <row r="73" spans="2:22" ht="18" customHeight="1">
      <c r="B73" s="11" t="s">
        <v>468</v>
      </c>
    </row>
    <row r="74" spans="2:22" ht="3.75" customHeight="1"/>
    <row r="75" spans="2:22" ht="18" customHeight="1">
      <c r="B75" s="11" t="s">
        <v>435</v>
      </c>
    </row>
    <row r="76" spans="2:22" ht="3.75" customHeight="1"/>
    <row r="77" spans="2:22" ht="18" customHeight="1">
      <c r="B77" s="11" t="s">
        <v>469</v>
      </c>
    </row>
  </sheetData>
  <mergeCells count="34">
    <mergeCell ref="T9:U9"/>
    <mergeCell ref="T10:U10"/>
    <mergeCell ref="T11:U11"/>
    <mergeCell ref="N3:P3"/>
    <mergeCell ref="Q3:R4"/>
    <mergeCell ref="S3:T4"/>
    <mergeCell ref="R10:S11"/>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H2:M2"/>
    <mergeCell ref="H3:I3"/>
    <mergeCell ref="J3:K4"/>
    <mergeCell ref="L3:M4"/>
    <mergeCell ref="M11:N11"/>
    <mergeCell ref="M9:N9"/>
    <mergeCell ref="H9:L9"/>
    <mergeCell ref="H10:H11"/>
    <mergeCell ref="I10:J11"/>
    <mergeCell ref="K10:L11"/>
    <mergeCell ref="H4:I4"/>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79" customWidth="1"/>
    <col min="2" max="2" width="16.625" style="279" customWidth="1"/>
    <col min="3" max="4" width="4.875" style="279" customWidth="1"/>
    <col min="5" max="11" width="9.125" style="279" customWidth="1"/>
    <col min="12" max="13" width="2.5" style="279" customWidth="1"/>
    <col min="14" max="14" width="5.5" style="279" customWidth="1"/>
    <col min="15" max="22" width="9.125" style="279" customWidth="1"/>
    <col min="23" max="16384" width="8.375" style="279"/>
  </cols>
  <sheetData>
    <row r="1" spans="1:22" ht="22.5" customHeight="1">
      <c r="A1" s="279" t="s">
        <v>57</v>
      </c>
      <c r="V1" s="285" t="s">
        <v>106</v>
      </c>
    </row>
    <row r="2" spans="1:22" ht="22.5" customHeight="1">
      <c r="C2" s="286" t="s">
        <v>182</v>
      </c>
      <c r="D2" s="286"/>
      <c r="E2" s="286"/>
      <c r="F2" s="286"/>
      <c r="U2" s="287" t="s">
        <v>58</v>
      </c>
    </row>
    <row r="3" spans="1:22" ht="22.5" customHeight="1" thickBot="1">
      <c r="A3" s="288"/>
      <c r="B3" s="288"/>
      <c r="C3" s="288"/>
      <c r="D3" s="288"/>
      <c r="E3" s="288"/>
      <c r="R3" s="289"/>
      <c r="S3" s="289"/>
      <c r="T3" s="289"/>
      <c r="U3" s="289"/>
      <c r="V3" s="285" t="s">
        <v>59</v>
      </c>
    </row>
    <row r="4" spans="1:22" ht="22.5" customHeight="1">
      <c r="A4" s="468" t="s">
        <v>60</v>
      </c>
      <c r="B4" s="469"/>
      <c r="C4" s="466" t="s">
        <v>188</v>
      </c>
      <c r="D4" s="467"/>
      <c r="E4" s="467"/>
      <c r="F4" s="467"/>
      <c r="G4" s="467"/>
      <c r="H4" s="475"/>
      <c r="I4" s="466" t="s">
        <v>61</v>
      </c>
      <c r="J4" s="467"/>
      <c r="K4" s="467"/>
      <c r="L4" s="467" t="s">
        <v>83</v>
      </c>
      <c r="M4" s="467"/>
      <c r="N4" s="467"/>
      <c r="O4" s="467"/>
      <c r="P4" s="467"/>
      <c r="Q4" s="290"/>
      <c r="R4" s="458" t="s">
        <v>62</v>
      </c>
      <c r="S4" s="456"/>
      <c r="T4" s="456"/>
      <c r="U4" s="457"/>
      <c r="V4" s="291"/>
    </row>
    <row r="5" spans="1:22" s="288" customFormat="1" ht="22.5" customHeight="1">
      <c r="A5" s="470"/>
      <c r="B5" s="471"/>
      <c r="C5" s="477" t="s">
        <v>470</v>
      </c>
      <c r="D5" s="478"/>
      <c r="E5" s="447" t="s">
        <v>183</v>
      </c>
      <c r="F5" s="447" t="s">
        <v>184</v>
      </c>
      <c r="G5" s="476" t="s">
        <v>185</v>
      </c>
      <c r="H5" s="447" t="s">
        <v>63</v>
      </c>
      <c r="I5" s="292"/>
      <c r="J5" s="292"/>
      <c r="K5" s="292"/>
      <c r="L5" s="441"/>
      <c r="M5" s="442"/>
      <c r="N5" s="462"/>
      <c r="O5" s="292"/>
      <c r="P5" s="447" t="s">
        <v>63</v>
      </c>
      <c r="Q5" s="294" t="s">
        <v>64</v>
      </c>
      <c r="R5" s="441" t="s">
        <v>5</v>
      </c>
      <c r="S5" s="295"/>
      <c r="T5" s="447" t="s">
        <v>65</v>
      </c>
      <c r="U5" s="447" t="s">
        <v>66</v>
      </c>
      <c r="V5" s="296" t="s">
        <v>67</v>
      </c>
    </row>
    <row r="6" spans="1:22" s="288" customFormat="1" ht="22.5" customHeight="1">
      <c r="A6" s="472"/>
      <c r="B6" s="463"/>
      <c r="C6" s="479"/>
      <c r="D6" s="480"/>
      <c r="E6" s="448"/>
      <c r="F6" s="448"/>
      <c r="G6" s="448"/>
      <c r="H6" s="448"/>
      <c r="I6" s="294"/>
      <c r="J6" s="294"/>
      <c r="K6" s="294"/>
      <c r="L6" s="444"/>
      <c r="M6" s="445"/>
      <c r="N6" s="463"/>
      <c r="O6" s="294"/>
      <c r="P6" s="448"/>
      <c r="Q6" s="294" t="s">
        <v>68</v>
      </c>
      <c r="R6" s="448"/>
      <c r="S6" s="294" t="s">
        <v>69</v>
      </c>
      <c r="T6" s="448"/>
      <c r="U6" s="448"/>
      <c r="V6" s="296" t="s">
        <v>68</v>
      </c>
    </row>
    <row r="7" spans="1:22" s="288" customFormat="1" ht="18" customHeight="1">
      <c r="A7" s="464" t="s">
        <v>471</v>
      </c>
      <c r="B7" s="465"/>
      <c r="C7" s="473"/>
      <c r="D7" s="474"/>
      <c r="E7" s="292"/>
      <c r="F7" s="292"/>
      <c r="G7" s="292"/>
      <c r="H7" s="292"/>
      <c r="I7" s="292"/>
      <c r="J7" s="292"/>
      <c r="K7" s="292"/>
      <c r="L7" s="441"/>
      <c r="M7" s="442"/>
      <c r="N7" s="293"/>
      <c r="O7" s="292"/>
      <c r="P7" s="292"/>
      <c r="Q7" s="292"/>
      <c r="R7" s="292"/>
      <c r="S7" s="292"/>
      <c r="T7" s="292"/>
      <c r="U7" s="292"/>
      <c r="V7" s="297"/>
    </row>
    <row r="8" spans="1:22" s="288" customFormat="1" ht="18" customHeight="1">
      <c r="A8" s="298"/>
      <c r="B8" s="299" t="s">
        <v>186</v>
      </c>
      <c r="C8" s="473"/>
      <c r="D8" s="474"/>
      <c r="E8" s="300"/>
      <c r="F8" s="300"/>
      <c r="G8" s="300"/>
      <c r="H8" s="300"/>
      <c r="I8" s="300"/>
      <c r="J8" s="300"/>
      <c r="K8" s="300"/>
      <c r="L8" s="449"/>
      <c r="M8" s="450"/>
      <c r="N8" s="293"/>
      <c r="O8" s="292"/>
      <c r="P8" s="292"/>
      <c r="Q8" s="292"/>
      <c r="R8" s="292"/>
      <c r="S8" s="292"/>
      <c r="T8" s="292"/>
      <c r="U8" s="292"/>
      <c r="V8" s="297"/>
    </row>
    <row r="9" spans="1:22" s="288" customFormat="1" ht="18" customHeight="1">
      <c r="A9" s="464" t="s">
        <v>472</v>
      </c>
      <c r="B9" s="465"/>
      <c r="C9" s="473"/>
      <c r="D9" s="474"/>
      <c r="E9" s="292"/>
      <c r="F9" s="292"/>
      <c r="G9" s="292"/>
      <c r="H9" s="292"/>
      <c r="I9" s="292"/>
      <c r="J9" s="292"/>
      <c r="K9" s="292"/>
      <c r="L9" s="441"/>
      <c r="M9" s="442"/>
      <c r="N9" s="293"/>
      <c r="O9" s="292"/>
      <c r="P9" s="292"/>
      <c r="Q9" s="292"/>
      <c r="R9" s="292"/>
      <c r="S9" s="292"/>
      <c r="T9" s="292"/>
      <c r="U9" s="292"/>
      <c r="V9" s="297"/>
    </row>
    <row r="10" spans="1:22" s="288" customFormat="1" ht="18" customHeight="1">
      <c r="A10" s="298"/>
      <c r="B10" s="299" t="s">
        <v>186</v>
      </c>
      <c r="C10" s="473"/>
      <c r="D10" s="474"/>
      <c r="E10" s="300"/>
      <c r="F10" s="300"/>
      <c r="G10" s="300"/>
      <c r="H10" s="300"/>
      <c r="I10" s="300"/>
      <c r="J10" s="300"/>
      <c r="K10" s="300"/>
      <c r="L10" s="449"/>
      <c r="M10" s="450"/>
      <c r="N10" s="293"/>
      <c r="O10" s="292"/>
      <c r="P10" s="292"/>
      <c r="Q10" s="292"/>
      <c r="R10" s="292"/>
      <c r="S10" s="292"/>
      <c r="T10" s="292"/>
      <c r="U10" s="292"/>
      <c r="V10" s="297"/>
    </row>
    <row r="11" spans="1:22" s="288" customFormat="1" ht="18" customHeight="1">
      <c r="A11" s="483" t="s">
        <v>473</v>
      </c>
      <c r="B11" s="484"/>
      <c r="C11" s="473"/>
      <c r="D11" s="474"/>
      <c r="E11" s="292"/>
      <c r="F11" s="292"/>
      <c r="G11" s="292"/>
      <c r="H11" s="292"/>
      <c r="I11" s="292"/>
      <c r="J11" s="292"/>
      <c r="K11" s="292"/>
      <c r="L11" s="441"/>
      <c r="M11" s="442"/>
      <c r="N11" s="293"/>
      <c r="O11" s="292"/>
      <c r="P11" s="292"/>
      <c r="Q11" s="292"/>
      <c r="R11" s="292"/>
      <c r="S11" s="292"/>
      <c r="T11" s="292"/>
      <c r="U11" s="292"/>
      <c r="V11" s="297"/>
    </row>
    <row r="12" spans="1:22" ht="18" customHeight="1" thickBot="1">
      <c r="A12" s="301"/>
      <c r="B12" s="302" t="s">
        <v>186</v>
      </c>
      <c r="C12" s="460"/>
      <c r="D12" s="461"/>
      <c r="E12" s="303"/>
      <c r="F12" s="303"/>
      <c r="G12" s="303"/>
      <c r="H12" s="303"/>
      <c r="I12" s="303"/>
      <c r="J12" s="303"/>
      <c r="K12" s="303"/>
      <c r="L12" s="481"/>
      <c r="M12" s="482"/>
      <c r="N12" s="306"/>
      <c r="O12" s="307"/>
      <c r="P12" s="307"/>
      <c r="Q12" s="307"/>
      <c r="R12" s="307"/>
      <c r="S12" s="307"/>
      <c r="T12" s="307"/>
      <c r="U12" s="307"/>
      <c r="V12" s="308"/>
    </row>
    <row r="13" spans="1:22" ht="18.75" customHeight="1"/>
    <row r="14" spans="1:22" ht="22.5" customHeight="1">
      <c r="C14" s="454" t="s">
        <v>70</v>
      </c>
      <c r="D14" s="454"/>
      <c r="E14" s="454"/>
      <c r="F14" s="454"/>
      <c r="G14" s="454"/>
      <c r="H14" s="454"/>
    </row>
    <row r="15" spans="1:22" ht="18.75" customHeight="1" thickBot="1"/>
    <row r="16" spans="1:22" ht="22.5" customHeight="1">
      <c r="A16" s="455" t="s">
        <v>71</v>
      </c>
      <c r="B16" s="456"/>
      <c r="C16" s="456"/>
      <c r="D16" s="456"/>
      <c r="E16" s="456"/>
      <c r="F16" s="456"/>
      <c r="G16" s="456"/>
      <c r="H16" s="456"/>
      <c r="I16" s="456"/>
      <c r="J16" s="456"/>
      <c r="K16" s="457"/>
      <c r="L16" s="458" t="s">
        <v>72</v>
      </c>
      <c r="M16" s="456"/>
      <c r="N16" s="456"/>
      <c r="O16" s="456"/>
      <c r="P16" s="456"/>
      <c r="Q16" s="456"/>
      <c r="R16" s="456"/>
      <c r="S16" s="456"/>
      <c r="T16" s="456"/>
      <c r="U16" s="456"/>
      <c r="V16" s="459"/>
    </row>
    <row r="17" spans="1:22" ht="11.25">
      <c r="A17" s="309"/>
      <c r="B17" s="442" t="s">
        <v>198</v>
      </c>
      <c r="C17" s="442"/>
      <c r="D17" s="310"/>
      <c r="E17" s="447" t="s">
        <v>474</v>
      </c>
      <c r="F17" s="447" t="s">
        <v>475</v>
      </c>
      <c r="G17" s="447" t="s">
        <v>74</v>
      </c>
      <c r="H17" s="441" t="s">
        <v>75</v>
      </c>
      <c r="I17" s="442"/>
      <c r="J17" s="442"/>
      <c r="K17" s="462"/>
      <c r="L17" s="441" t="s">
        <v>73</v>
      </c>
      <c r="M17" s="442"/>
      <c r="N17" s="442"/>
      <c r="O17" s="462"/>
      <c r="P17" s="447" t="s">
        <v>474</v>
      </c>
      <c r="Q17" s="447" t="s">
        <v>475</v>
      </c>
      <c r="R17" s="447" t="s">
        <v>74</v>
      </c>
      <c r="S17" s="441" t="s">
        <v>75</v>
      </c>
      <c r="T17" s="442"/>
      <c r="U17" s="442"/>
      <c r="V17" s="443"/>
    </row>
    <row r="18" spans="1:22" ht="13.5" customHeight="1">
      <c r="A18" s="311"/>
      <c r="B18" s="445"/>
      <c r="C18" s="445"/>
      <c r="D18" s="312" t="s">
        <v>197</v>
      </c>
      <c r="E18" s="448"/>
      <c r="F18" s="448"/>
      <c r="G18" s="448"/>
      <c r="H18" s="444"/>
      <c r="I18" s="445"/>
      <c r="J18" s="445"/>
      <c r="K18" s="463"/>
      <c r="L18" s="444"/>
      <c r="M18" s="445"/>
      <c r="N18" s="445"/>
      <c r="O18" s="463"/>
      <c r="P18" s="448"/>
      <c r="Q18" s="448"/>
      <c r="R18" s="448"/>
      <c r="S18" s="444"/>
      <c r="T18" s="445"/>
      <c r="U18" s="445"/>
      <c r="V18" s="446"/>
    </row>
    <row r="19" spans="1:22" ht="17.25" customHeight="1">
      <c r="A19" s="440" t="s">
        <v>108</v>
      </c>
      <c r="B19" s="434"/>
      <c r="C19" s="435"/>
      <c r="D19" s="295"/>
      <c r="E19" s="314"/>
      <c r="F19" s="315"/>
      <c r="G19" s="315"/>
      <c r="H19" s="437"/>
      <c r="I19" s="438"/>
      <c r="J19" s="438"/>
      <c r="K19" s="439"/>
      <c r="L19" s="433" t="s">
        <v>76</v>
      </c>
      <c r="M19" s="434"/>
      <c r="N19" s="434"/>
      <c r="O19" s="435"/>
      <c r="P19" s="315"/>
      <c r="Q19" s="313"/>
      <c r="R19" s="315"/>
      <c r="S19" s="316"/>
      <c r="T19" s="313"/>
      <c r="U19" s="313"/>
      <c r="V19" s="317"/>
    </row>
    <row r="20" spans="1:22" ht="17.25" customHeight="1">
      <c r="A20" s="318"/>
      <c r="B20" s="433" t="s">
        <v>84</v>
      </c>
      <c r="C20" s="435"/>
      <c r="D20" s="295"/>
      <c r="E20" s="314"/>
      <c r="F20" s="315"/>
      <c r="G20" s="315"/>
      <c r="H20" s="437"/>
      <c r="I20" s="438"/>
      <c r="J20" s="438"/>
      <c r="K20" s="439"/>
      <c r="L20" s="319"/>
      <c r="M20" s="433" t="s">
        <v>77</v>
      </c>
      <c r="N20" s="434"/>
      <c r="O20" s="435"/>
      <c r="P20" s="315"/>
      <c r="Q20" s="313"/>
      <c r="R20" s="315"/>
      <c r="S20" s="316"/>
      <c r="T20" s="313"/>
      <c r="U20" s="313"/>
      <c r="V20" s="317"/>
    </row>
    <row r="21" spans="1:22" ht="17.25" customHeight="1">
      <c r="A21" s="318"/>
      <c r="B21" s="433" t="s">
        <v>84</v>
      </c>
      <c r="C21" s="435"/>
      <c r="D21" s="295"/>
      <c r="E21" s="314"/>
      <c r="F21" s="315"/>
      <c r="G21" s="315"/>
      <c r="H21" s="437"/>
      <c r="I21" s="438"/>
      <c r="J21" s="438"/>
      <c r="K21" s="439"/>
      <c r="L21" s="320"/>
      <c r="M21" s="315"/>
      <c r="N21" s="433" t="s">
        <v>78</v>
      </c>
      <c r="O21" s="435"/>
      <c r="P21" s="315"/>
      <c r="Q21" s="313"/>
      <c r="R21" s="315"/>
      <c r="S21" s="316"/>
      <c r="T21" s="313"/>
      <c r="U21" s="313"/>
      <c r="V21" s="317"/>
    </row>
    <row r="22" spans="1:22" ht="17.25" customHeight="1">
      <c r="A22" s="440" t="s">
        <v>422</v>
      </c>
      <c r="B22" s="434"/>
      <c r="C22" s="435"/>
      <c r="D22" s="295"/>
      <c r="E22" s="314"/>
      <c r="F22" s="315"/>
      <c r="G22" s="315"/>
      <c r="H22" s="437"/>
      <c r="I22" s="438"/>
      <c r="J22" s="438"/>
      <c r="K22" s="439"/>
      <c r="L22" s="320"/>
      <c r="M22" s="433" t="s">
        <v>85</v>
      </c>
      <c r="N22" s="434"/>
      <c r="O22" s="435"/>
      <c r="P22" s="315"/>
      <c r="Q22" s="313"/>
      <c r="R22" s="315"/>
      <c r="S22" s="316"/>
      <c r="T22" s="313"/>
      <c r="U22" s="313"/>
      <c r="V22" s="317"/>
    </row>
    <row r="23" spans="1:22" ht="17.25" customHeight="1">
      <c r="A23" s="318"/>
      <c r="B23" s="433" t="s">
        <v>84</v>
      </c>
      <c r="C23" s="435"/>
      <c r="D23" s="295"/>
      <c r="E23" s="314"/>
      <c r="F23" s="315"/>
      <c r="G23" s="315"/>
      <c r="H23" s="437"/>
      <c r="I23" s="438"/>
      <c r="J23" s="438"/>
      <c r="K23" s="439"/>
      <c r="L23" s="320"/>
      <c r="M23" s="319"/>
      <c r="N23" s="436"/>
      <c r="O23" s="436"/>
      <c r="P23" s="315"/>
      <c r="Q23" s="313"/>
      <c r="R23" s="315"/>
      <c r="S23" s="316"/>
      <c r="T23" s="313"/>
      <c r="U23" s="313"/>
      <c r="V23" s="317"/>
    </row>
    <row r="24" spans="1:22" ht="17.25" customHeight="1">
      <c r="A24" s="318"/>
      <c r="B24" s="433" t="s">
        <v>84</v>
      </c>
      <c r="C24" s="435"/>
      <c r="D24" s="295"/>
      <c r="E24" s="314"/>
      <c r="F24" s="315"/>
      <c r="G24" s="315"/>
      <c r="H24" s="437"/>
      <c r="I24" s="438"/>
      <c r="J24" s="438"/>
      <c r="K24" s="439"/>
      <c r="L24" s="320"/>
      <c r="M24" s="321"/>
      <c r="N24" s="436"/>
      <c r="O24" s="436"/>
      <c r="P24" s="315"/>
      <c r="Q24" s="313"/>
      <c r="R24" s="315"/>
      <c r="S24" s="316"/>
      <c r="T24" s="313"/>
      <c r="U24" s="313"/>
      <c r="V24" s="317"/>
    </row>
    <row r="25" spans="1:22" ht="17.25" customHeight="1">
      <c r="A25" s="440" t="s">
        <v>438</v>
      </c>
      <c r="B25" s="434"/>
      <c r="C25" s="435"/>
      <c r="D25" s="295"/>
      <c r="E25" s="314"/>
      <c r="F25" s="315"/>
      <c r="G25" s="315"/>
      <c r="H25" s="437"/>
      <c r="I25" s="438"/>
      <c r="J25" s="438"/>
      <c r="K25" s="439"/>
      <c r="L25" s="436" t="s">
        <v>6</v>
      </c>
      <c r="M25" s="436"/>
      <c r="N25" s="436"/>
      <c r="O25" s="436"/>
      <c r="P25" s="315"/>
      <c r="Q25" s="313"/>
      <c r="R25" s="315"/>
      <c r="S25" s="316"/>
      <c r="T25" s="313"/>
      <c r="U25" s="313"/>
      <c r="V25" s="317"/>
    </row>
    <row r="26" spans="1:22" ht="17.25" customHeight="1">
      <c r="A26" s="318"/>
      <c r="B26" s="433" t="s">
        <v>84</v>
      </c>
      <c r="C26" s="435"/>
      <c r="D26" s="295"/>
      <c r="E26" s="314"/>
      <c r="F26" s="315"/>
      <c r="G26" s="315"/>
      <c r="H26" s="437"/>
      <c r="I26" s="438"/>
      <c r="J26" s="438"/>
      <c r="K26" s="439"/>
      <c r="L26" s="319"/>
      <c r="M26" s="436" t="s">
        <v>77</v>
      </c>
      <c r="N26" s="436"/>
      <c r="O26" s="436"/>
      <c r="P26" s="315"/>
      <c r="Q26" s="313"/>
      <c r="R26" s="315"/>
      <c r="S26" s="316"/>
      <c r="T26" s="313"/>
      <c r="U26" s="313"/>
      <c r="V26" s="317"/>
    </row>
    <row r="27" spans="1:22" ht="17.25" customHeight="1">
      <c r="A27" s="318"/>
      <c r="B27" s="433" t="s">
        <v>84</v>
      </c>
      <c r="C27" s="435"/>
      <c r="D27" s="295" t="s">
        <v>149</v>
      </c>
      <c r="E27" s="314"/>
      <c r="F27" s="315"/>
      <c r="G27" s="315"/>
      <c r="H27" s="437"/>
      <c r="I27" s="438"/>
      <c r="J27" s="438"/>
      <c r="K27" s="439"/>
      <c r="L27" s="320"/>
      <c r="M27" s="315"/>
      <c r="N27" s="436" t="s">
        <v>79</v>
      </c>
      <c r="O27" s="436"/>
      <c r="P27" s="315"/>
      <c r="Q27" s="313"/>
      <c r="R27" s="315"/>
      <c r="S27" s="316"/>
      <c r="T27" s="313"/>
      <c r="U27" s="313"/>
      <c r="V27" s="317"/>
    </row>
    <row r="28" spans="1:22" ht="17.25" customHeight="1">
      <c r="A28" s="485" t="s">
        <v>476</v>
      </c>
      <c r="B28" s="486"/>
      <c r="C28" s="487"/>
      <c r="D28" s="295"/>
      <c r="E28" s="314"/>
      <c r="F28" s="315"/>
      <c r="G28" s="315"/>
      <c r="H28" s="437"/>
      <c r="I28" s="438"/>
      <c r="J28" s="438"/>
      <c r="K28" s="439"/>
      <c r="L28" s="436"/>
      <c r="M28" s="436"/>
      <c r="N28" s="436"/>
      <c r="O28" s="436"/>
      <c r="P28" s="315"/>
      <c r="Q28" s="313"/>
      <c r="R28" s="315"/>
      <c r="S28" s="316"/>
      <c r="T28" s="313"/>
      <c r="U28" s="313"/>
      <c r="V28" s="317"/>
    </row>
    <row r="29" spans="1:22" ht="17.25" customHeight="1">
      <c r="A29" s="318"/>
      <c r="B29" s="433" t="s">
        <v>84</v>
      </c>
      <c r="C29" s="435"/>
      <c r="D29" s="295"/>
      <c r="E29" s="314"/>
      <c r="F29" s="315"/>
      <c r="G29" s="315"/>
      <c r="H29" s="437"/>
      <c r="I29" s="438"/>
      <c r="J29" s="438"/>
      <c r="K29" s="439"/>
      <c r="L29" s="319"/>
      <c r="M29" s="436"/>
      <c r="N29" s="436"/>
      <c r="O29" s="436"/>
      <c r="P29" s="315"/>
      <c r="Q29" s="313"/>
      <c r="R29" s="315"/>
      <c r="S29" s="316"/>
      <c r="T29" s="313"/>
      <c r="U29" s="313"/>
      <c r="V29" s="317"/>
    </row>
    <row r="30" spans="1:22" ht="17.25" customHeight="1">
      <c r="A30" s="318"/>
      <c r="B30" s="433" t="s">
        <v>84</v>
      </c>
      <c r="C30" s="435"/>
      <c r="D30" s="295"/>
      <c r="E30" s="314"/>
      <c r="F30" s="315"/>
      <c r="G30" s="315"/>
      <c r="H30" s="437"/>
      <c r="I30" s="438"/>
      <c r="J30" s="438"/>
      <c r="K30" s="439"/>
      <c r="L30" s="320"/>
      <c r="M30" s="315"/>
      <c r="N30" s="436"/>
      <c r="O30" s="436"/>
      <c r="P30" s="315"/>
      <c r="Q30" s="313"/>
      <c r="R30" s="315"/>
      <c r="S30" s="316"/>
      <c r="T30" s="313"/>
      <c r="U30" s="313"/>
      <c r="V30" s="317"/>
    </row>
    <row r="31" spans="1:22" ht="17.25" customHeight="1">
      <c r="A31" s="440" t="s">
        <v>423</v>
      </c>
      <c r="B31" s="434"/>
      <c r="C31" s="435"/>
      <c r="D31" s="295"/>
      <c r="E31" s="314"/>
      <c r="F31" s="315"/>
      <c r="G31" s="315"/>
      <c r="H31" s="437"/>
      <c r="I31" s="438"/>
      <c r="J31" s="438"/>
      <c r="K31" s="439"/>
      <c r="L31" s="322"/>
      <c r="P31" s="320"/>
      <c r="Q31" s="320"/>
      <c r="R31" s="320"/>
      <c r="T31" s="323"/>
      <c r="U31" s="323"/>
      <c r="V31" s="324"/>
    </row>
    <row r="32" spans="1:22" ht="17.25" customHeight="1">
      <c r="A32" s="325"/>
      <c r="B32" s="433" t="s">
        <v>195</v>
      </c>
      <c r="C32" s="435"/>
      <c r="D32" s="295"/>
      <c r="E32" s="314"/>
      <c r="F32" s="315"/>
      <c r="G32" s="315"/>
      <c r="H32" s="437"/>
      <c r="I32" s="438"/>
      <c r="J32" s="438"/>
      <c r="K32" s="439"/>
      <c r="L32" s="322" t="s">
        <v>80</v>
      </c>
      <c r="V32" s="326"/>
    </row>
    <row r="33" spans="1:22" ht="15" customHeight="1">
      <c r="A33" s="327"/>
      <c r="B33" s="433" t="s">
        <v>196</v>
      </c>
      <c r="C33" s="435"/>
      <c r="D33" s="295" t="s">
        <v>149</v>
      </c>
      <c r="E33" s="314"/>
      <c r="F33" s="315"/>
      <c r="G33" s="315"/>
      <c r="H33" s="437"/>
      <c r="I33" s="438"/>
      <c r="J33" s="438"/>
      <c r="K33" s="439"/>
      <c r="L33" s="433" t="s">
        <v>81</v>
      </c>
      <c r="M33" s="434"/>
      <c r="N33" s="434"/>
      <c r="O33" s="435"/>
      <c r="P33" s="315"/>
      <c r="Q33" s="313"/>
      <c r="R33" s="315"/>
      <c r="S33" s="316"/>
      <c r="T33" s="313"/>
      <c r="U33" s="313"/>
      <c r="V33" s="317"/>
    </row>
    <row r="34" spans="1:22" ht="15" customHeight="1">
      <c r="A34" s="318"/>
      <c r="K34" s="328"/>
      <c r="L34" s="315"/>
      <c r="M34" s="433" t="s">
        <v>86</v>
      </c>
      <c r="N34" s="434"/>
      <c r="O34" s="435"/>
      <c r="P34" s="315"/>
      <c r="Q34" s="313"/>
      <c r="R34" s="315"/>
      <c r="S34" s="316"/>
      <c r="T34" s="313"/>
      <c r="U34" s="313"/>
      <c r="V34" s="317"/>
    </row>
    <row r="35" spans="1:22" ht="15" customHeight="1">
      <c r="A35" s="318"/>
      <c r="E35" s="320"/>
      <c r="F35" s="321"/>
      <c r="G35" s="321"/>
      <c r="H35" s="329"/>
      <c r="K35" s="328"/>
      <c r="L35" s="322"/>
      <c r="P35" s="320"/>
      <c r="R35" s="320"/>
      <c r="S35" s="322"/>
      <c r="V35" s="326"/>
    </row>
    <row r="36" spans="1:22" ht="22.5" customHeight="1" thickBot="1">
      <c r="A36" s="451" t="s">
        <v>63</v>
      </c>
      <c r="B36" s="452"/>
      <c r="C36" s="452"/>
      <c r="D36" s="330"/>
      <c r="E36" s="303"/>
      <c r="F36" s="307"/>
      <c r="G36" s="307"/>
      <c r="H36" s="304"/>
      <c r="I36" s="305"/>
      <c r="J36" s="305"/>
      <c r="K36" s="306"/>
      <c r="L36" s="453" t="s">
        <v>63</v>
      </c>
      <c r="M36" s="452"/>
      <c r="N36" s="452"/>
      <c r="O36" s="452"/>
      <c r="P36" s="307"/>
      <c r="Q36" s="305"/>
      <c r="R36" s="307"/>
      <c r="S36" s="304"/>
      <c r="T36" s="305"/>
      <c r="U36" s="305"/>
      <c r="V36" s="331"/>
    </row>
    <row r="37" spans="1:22" ht="18.75" customHeight="1"/>
    <row r="38" spans="1:22" ht="18" customHeight="1">
      <c r="B38" s="285" t="s">
        <v>82</v>
      </c>
      <c r="C38" s="286" t="s">
        <v>187</v>
      </c>
      <c r="D38" s="286"/>
      <c r="E38" s="286"/>
      <c r="L38" s="279" t="s">
        <v>281</v>
      </c>
    </row>
    <row r="39" spans="1:22" ht="18" customHeight="1">
      <c r="B39" s="285"/>
      <c r="C39" s="286" t="s">
        <v>282</v>
      </c>
      <c r="D39" s="286"/>
      <c r="E39" s="286"/>
      <c r="L39" s="279" t="s">
        <v>147</v>
      </c>
    </row>
    <row r="40" spans="1:22" ht="18" customHeight="1">
      <c r="C40" s="286" t="s">
        <v>477</v>
      </c>
      <c r="D40" s="286"/>
      <c r="E40" s="286"/>
    </row>
    <row r="41" spans="1:22" ht="18" customHeight="1">
      <c r="C41" s="286" t="s">
        <v>189</v>
      </c>
      <c r="D41" s="286"/>
      <c r="E41" s="286"/>
    </row>
    <row r="42" spans="1:22" ht="18" customHeight="1">
      <c r="C42" s="286" t="s">
        <v>414</v>
      </c>
      <c r="D42" s="286"/>
      <c r="E42" s="286"/>
    </row>
    <row r="43" spans="1:22" ht="18" customHeight="1">
      <c r="C43" s="286" t="s">
        <v>199</v>
      </c>
      <c r="D43" s="286"/>
      <c r="E43" s="286"/>
      <c r="L43" s="279" t="s">
        <v>200</v>
      </c>
    </row>
    <row r="44" spans="1:22" ht="18" customHeight="1">
      <c r="C44" s="286" t="s">
        <v>100</v>
      </c>
      <c r="D44" s="286"/>
      <c r="E44" s="286"/>
      <c r="L44" s="279" t="s">
        <v>101</v>
      </c>
    </row>
  </sheetData>
  <mergeCells count="90">
    <mergeCell ref="B17:C18"/>
    <mergeCell ref="H19:K19"/>
    <mergeCell ref="M29:O29"/>
    <mergeCell ref="L17:O18"/>
    <mergeCell ref="L19:O19"/>
    <mergeCell ref="N21:O21"/>
    <mergeCell ref="G17:G18"/>
    <mergeCell ref="L7:M7"/>
    <mergeCell ref="H5:H6"/>
    <mergeCell ref="L5:N5"/>
    <mergeCell ref="L9:M9"/>
    <mergeCell ref="Q17:Q18"/>
    <mergeCell ref="P17:P18"/>
    <mergeCell ref="L10:M10"/>
    <mergeCell ref="L11:M11"/>
    <mergeCell ref="L12:M12"/>
    <mergeCell ref="A4:B6"/>
    <mergeCell ref="C11:D11"/>
    <mergeCell ref="C10:D10"/>
    <mergeCell ref="C9:D9"/>
    <mergeCell ref="C8:D8"/>
    <mergeCell ref="A7:B7"/>
    <mergeCell ref="C4:H4"/>
    <mergeCell ref="E5:E6"/>
    <mergeCell ref="G5:G6"/>
    <mergeCell ref="F5:F6"/>
    <mergeCell ref="C5:D6"/>
    <mergeCell ref="C7:D7"/>
    <mergeCell ref="A11:B11"/>
    <mergeCell ref="I4:K4"/>
    <mergeCell ref="L6:N6"/>
    <mergeCell ref="R4:U4"/>
    <mergeCell ref="U5:U6"/>
    <mergeCell ref="P5:P6"/>
    <mergeCell ref="T5:T6"/>
    <mergeCell ref="R5:R6"/>
    <mergeCell ref="L4:P4"/>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A22:C22"/>
    <mergeCell ref="H22:K22"/>
    <mergeCell ref="B23:C23"/>
    <mergeCell ref="H23:K23"/>
    <mergeCell ref="B24:C24"/>
    <mergeCell ref="L33:O33"/>
    <mergeCell ref="L25:O25"/>
    <mergeCell ref="H24:K24"/>
    <mergeCell ref="B32:C32"/>
    <mergeCell ref="A31:C31"/>
    <mergeCell ref="M26:O26"/>
    <mergeCell ref="H31:K31"/>
    <mergeCell ref="H32:K32"/>
    <mergeCell ref="B30:C30"/>
    <mergeCell ref="H30:K30"/>
    <mergeCell ref="N30:O30"/>
    <mergeCell ref="A28:C28"/>
    <mergeCell ref="H28:K28"/>
    <mergeCell ref="L28:O28"/>
    <mergeCell ref="B29:C29"/>
    <mergeCell ref="H29:K2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540" t="s">
        <v>283</v>
      </c>
      <c r="B1" s="540"/>
      <c r="C1" s="540"/>
      <c r="J1" s="541" t="s">
        <v>417</v>
      </c>
      <c r="K1" s="541"/>
    </row>
    <row r="2" spans="1:13" ht="15" customHeight="1"/>
    <row r="3" spans="1:13" ht="18" customHeight="1">
      <c r="A3" s="542" t="s">
        <v>284</v>
      </c>
      <c r="B3" s="542"/>
      <c r="C3" s="542"/>
      <c r="G3" s="108"/>
      <c r="H3" s="108"/>
      <c r="I3" s="108"/>
      <c r="K3" s="187" t="s">
        <v>285</v>
      </c>
    </row>
    <row r="4" spans="1:13" ht="10.5" customHeight="1">
      <c r="F4" s="108"/>
      <c r="G4" s="108"/>
      <c r="H4" s="108"/>
    </row>
    <row r="5" spans="1:13" ht="27" customHeight="1" thickBot="1">
      <c r="E5" s="543" t="s">
        <v>204</v>
      </c>
      <c r="F5" s="543"/>
      <c r="G5" s="543"/>
      <c r="H5" s="109"/>
      <c r="I5" s="110"/>
      <c r="K5" s="111" t="s">
        <v>286</v>
      </c>
    </row>
    <row r="6" spans="1:13" ht="15" customHeight="1">
      <c r="A6" s="112" t="s">
        <v>287</v>
      </c>
      <c r="B6" s="113" t="s">
        <v>288</v>
      </c>
      <c r="C6" s="489" t="s">
        <v>289</v>
      </c>
      <c r="D6" s="491" t="s">
        <v>290</v>
      </c>
      <c r="E6" s="184" t="s">
        <v>478</v>
      </c>
      <c r="F6" s="113" t="s">
        <v>479</v>
      </c>
      <c r="G6" s="113" t="s">
        <v>479</v>
      </c>
      <c r="H6" s="184" t="s">
        <v>291</v>
      </c>
      <c r="I6" s="184" t="s">
        <v>291</v>
      </c>
      <c r="J6" s="493" t="s">
        <v>292</v>
      </c>
      <c r="K6" s="494"/>
    </row>
    <row r="7" spans="1:13" ht="15" customHeight="1">
      <c r="A7" s="114" t="s">
        <v>293</v>
      </c>
      <c r="B7" s="115" t="s">
        <v>276</v>
      </c>
      <c r="C7" s="490"/>
      <c r="D7" s="490"/>
      <c r="E7" s="185" t="s">
        <v>294</v>
      </c>
      <c r="F7" s="185" t="s">
        <v>295</v>
      </c>
      <c r="G7" s="185" t="s">
        <v>296</v>
      </c>
      <c r="H7" s="185" t="s">
        <v>297</v>
      </c>
      <c r="I7" s="185" t="s">
        <v>298</v>
      </c>
      <c r="J7" s="495"/>
      <c r="K7" s="496"/>
    </row>
    <row r="8" spans="1:13" ht="15" customHeight="1">
      <c r="A8" s="531">
        <v>1</v>
      </c>
      <c r="B8" s="538" t="s">
        <v>299</v>
      </c>
      <c r="C8" s="501" t="s">
        <v>300</v>
      </c>
      <c r="D8" s="503" t="s">
        <v>211</v>
      </c>
      <c r="E8" s="116">
        <v>30000</v>
      </c>
      <c r="F8" s="116">
        <v>0</v>
      </c>
      <c r="G8" s="116"/>
      <c r="H8" s="116">
        <f>+F8-E8</f>
        <v>-30000</v>
      </c>
      <c r="I8" s="117">
        <f>+G8-E8</f>
        <v>-30000</v>
      </c>
      <c r="J8" s="505" t="s">
        <v>212</v>
      </c>
      <c r="K8" s="188"/>
      <c r="L8" s="106" t="s">
        <v>213</v>
      </c>
    </row>
    <row r="9" spans="1:13" ht="15" customHeight="1">
      <c r="A9" s="532"/>
      <c r="B9" s="539"/>
      <c r="C9" s="537"/>
      <c r="D9" s="536"/>
      <c r="E9" s="118">
        <v>30000</v>
      </c>
      <c r="F9" s="118">
        <v>0</v>
      </c>
      <c r="G9" s="118"/>
      <c r="H9" s="119">
        <f>+F9-E9</f>
        <v>-30000</v>
      </c>
      <c r="I9" s="119">
        <f>+G9-E9</f>
        <v>-30000</v>
      </c>
      <c r="J9" s="515"/>
      <c r="K9" s="189"/>
      <c r="L9" s="106" t="s">
        <v>214</v>
      </c>
    </row>
    <row r="10" spans="1:13" ht="15" customHeight="1">
      <c r="A10" s="509" t="s">
        <v>215</v>
      </c>
      <c r="B10" s="510"/>
      <c r="C10" s="510"/>
      <c r="D10" s="511"/>
      <c r="E10" s="120">
        <f>+E8</f>
        <v>30000</v>
      </c>
      <c r="F10" s="120">
        <f>+F8</f>
        <v>0</v>
      </c>
      <c r="G10" s="120"/>
      <c r="H10" s="116">
        <f>+F10-E10</f>
        <v>-30000</v>
      </c>
      <c r="I10" s="117">
        <f t="shared" ref="I10:I21" si="0">+G10-E10</f>
        <v>-30000</v>
      </c>
      <c r="J10" s="505"/>
      <c r="K10" s="188"/>
    </row>
    <row r="11" spans="1:13" ht="15" customHeight="1">
      <c r="A11" s="512"/>
      <c r="B11" s="513"/>
      <c r="C11" s="513"/>
      <c r="D11" s="514"/>
      <c r="E11" s="121">
        <f>+E9</f>
        <v>30000</v>
      </c>
      <c r="F11" s="121">
        <f>+F9</f>
        <v>0</v>
      </c>
      <c r="G11" s="121"/>
      <c r="H11" s="119">
        <f>+F11-E11</f>
        <v>-30000</v>
      </c>
      <c r="I11" s="119">
        <f t="shared" si="0"/>
        <v>-30000</v>
      </c>
      <c r="J11" s="515"/>
      <c r="K11" s="189"/>
    </row>
    <row r="12" spans="1:13" ht="15" customHeight="1">
      <c r="A12" s="531">
        <v>2</v>
      </c>
      <c r="B12" s="533" t="s">
        <v>277</v>
      </c>
      <c r="C12" s="501" t="s">
        <v>301</v>
      </c>
      <c r="D12" s="503" t="s">
        <v>216</v>
      </c>
      <c r="E12" s="117">
        <v>25000</v>
      </c>
      <c r="F12" s="117">
        <v>20000</v>
      </c>
      <c r="G12" s="120"/>
      <c r="H12" s="116">
        <f t="shared" ref="H12:H21" si="1">+F12-E12</f>
        <v>-5000</v>
      </c>
      <c r="I12" s="117">
        <f t="shared" si="0"/>
        <v>-25000</v>
      </c>
      <c r="J12" s="505"/>
      <c r="K12" s="190"/>
      <c r="L12" s="106" t="s">
        <v>213</v>
      </c>
    </row>
    <row r="13" spans="1:13" ht="15" customHeight="1">
      <c r="A13" s="532"/>
      <c r="B13" s="534"/>
      <c r="C13" s="537"/>
      <c r="D13" s="536"/>
      <c r="E13" s="121">
        <v>25000</v>
      </c>
      <c r="F13" s="121">
        <v>20000</v>
      </c>
      <c r="G13" s="121"/>
      <c r="H13" s="119">
        <f t="shared" si="1"/>
        <v>-5000</v>
      </c>
      <c r="I13" s="119">
        <f t="shared" si="0"/>
        <v>-25000</v>
      </c>
      <c r="J13" s="515"/>
      <c r="K13" s="122"/>
      <c r="L13" s="106" t="s">
        <v>214</v>
      </c>
    </row>
    <row r="14" spans="1:13" ht="15" customHeight="1">
      <c r="A14" s="531">
        <v>3</v>
      </c>
      <c r="B14" s="533" t="s">
        <v>277</v>
      </c>
      <c r="C14" s="501" t="s">
        <v>302</v>
      </c>
      <c r="D14" s="503" t="s">
        <v>219</v>
      </c>
      <c r="E14" s="120">
        <v>5000</v>
      </c>
      <c r="F14" s="120">
        <v>1500</v>
      </c>
      <c r="G14" s="120"/>
      <c r="H14" s="116">
        <f t="shared" si="1"/>
        <v>-3500</v>
      </c>
      <c r="I14" s="117">
        <f t="shared" si="0"/>
        <v>-5000</v>
      </c>
      <c r="J14" s="505"/>
      <c r="K14" s="188"/>
      <c r="L14" s="106" t="s">
        <v>213</v>
      </c>
    </row>
    <row r="15" spans="1:13" ht="15" customHeight="1">
      <c r="A15" s="532"/>
      <c r="B15" s="534"/>
      <c r="C15" s="537"/>
      <c r="D15" s="536"/>
      <c r="E15" s="121">
        <v>0</v>
      </c>
      <c r="F15" s="121">
        <v>0</v>
      </c>
      <c r="G15" s="121"/>
      <c r="H15" s="119">
        <f t="shared" si="1"/>
        <v>0</v>
      </c>
      <c r="I15" s="119">
        <f t="shared" si="0"/>
        <v>0</v>
      </c>
      <c r="J15" s="515"/>
      <c r="K15" s="123"/>
      <c r="L15" s="106" t="s">
        <v>214</v>
      </c>
    </row>
    <row r="16" spans="1:13" ht="15" customHeight="1">
      <c r="A16" s="531">
        <v>4</v>
      </c>
      <c r="B16" s="533" t="s">
        <v>277</v>
      </c>
      <c r="C16" s="501" t="s">
        <v>303</v>
      </c>
      <c r="D16" s="503" t="s">
        <v>220</v>
      </c>
      <c r="E16" s="120">
        <v>5000</v>
      </c>
      <c r="F16" s="120">
        <v>10000</v>
      </c>
      <c r="G16" s="120"/>
      <c r="H16" s="116">
        <f t="shared" si="1"/>
        <v>5000</v>
      </c>
      <c r="I16" s="117">
        <f t="shared" si="0"/>
        <v>-5000</v>
      </c>
      <c r="J16" s="505" t="s">
        <v>221</v>
      </c>
      <c r="K16" s="190">
        <v>2000</v>
      </c>
      <c r="L16" s="106" t="s">
        <v>213</v>
      </c>
      <c r="M16" s="106" t="s">
        <v>217</v>
      </c>
    </row>
    <row r="17" spans="1:13" ht="15" customHeight="1">
      <c r="A17" s="532"/>
      <c r="B17" s="534"/>
      <c r="C17" s="537"/>
      <c r="D17" s="536"/>
      <c r="E17" s="121">
        <v>5000</v>
      </c>
      <c r="F17" s="121">
        <v>10000</v>
      </c>
      <c r="G17" s="121"/>
      <c r="H17" s="119">
        <f t="shared" si="1"/>
        <v>5000</v>
      </c>
      <c r="I17" s="119">
        <f t="shared" si="0"/>
        <v>-5000</v>
      </c>
      <c r="J17" s="515"/>
      <c r="K17" s="122">
        <v>2000</v>
      </c>
      <c r="L17" s="106" t="s">
        <v>214</v>
      </c>
      <c r="M17" s="106" t="s">
        <v>218</v>
      </c>
    </row>
    <row r="18" spans="1:13" ht="15" customHeight="1">
      <c r="A18" s="531">
        <v>5</v>
      </c>
      <c r="B18" s="533" t="s">
        <v>277</v>
      </c>
      <c r="C18" s="535" t="s">
        <v>222</v>
      </c>
      <c r="D18" s="503" t="s">
        <v>223</v>
      </c>
      <c r="E18" s="116">
        <v>30000</v>
      </c>
      <c r="F18" s="116">
        <v>0</v>
      </c>
      <c r="G18" s="116"/>
      <c r="H18" s="116">
        <f t="shared" si="1"/>
        <v>-30000</v>
      </c>
      <c r="I18" s="117">
        <f t="shared" si="0"/>
        <v>-30000</v>
      </c>
      <c r="J18" s="505" t="s">
        <v>212</v>
      </c>
      <c r="K18" s="188"/>
      <c r="L18" s="106" t="s">
        <v>213</v>
      </c>
    </row>
    <row r="19" spans="1:13" ht="15" customHeight="1">
      <c r="A19" s="532"/>
      <c r="B19" s="534"/>
      <c r="C19" s="535"/>
      <c r="D19" s="536"/>
      <c r="E19" s="118">
        <v>30000</v>
      </c>
      <c r="F19" s="118">
        <v>0</v>
      </c>
      <c r="G19" s="118"/>
      <c r="H19" s="119">
        <f t="shared" si="1"/>
        <v>-30000</v>
      </c>
      <c r="I19" s="119">
        <f t="shared" si="0"/>
        <v>-30000</v>
      </c>
      <c r="J19" s="515"/>
      <c r="K19" s="189"/>
      <c r="L19" s="106" t="s">
        <v>214</v>
      </c>
    </row>
    <row r="20" spans="1:13" ht="15" customHeight="1">
      <c r="A20" s="509" t="s">
        <v>304</v>
      </c>
      <c r="B20" s="510"/>
      <c r="C20" s="510"/>
      <c r="D20" s="511"/>
      <c r="E20" s="120">
        <f>+E12+E14+E16+E18</f>
        <v>65000</v>
      </c>
      <c r="F20" s="120">
        <f>+F12+F14+F16+F18</f>
        <v>31500</v>
      </c>
      <c r="G20" s="120"/>
      <c r="H20" s="116">
        <f t="shared" si="1"/>
        <v>-33500</v>
      </c>
      <c r="I20" s="117">
        <f t="shared" si="0"/>
        <v>-65000</v>
      </c>
      <c r="J20" s="505"/>
      <c r="K20" s="188"/>
    </row>
    <row r="21" spans="1:13" ht="15" customHeight="1">
      <c r="A21" s="512"/>
      <c r="B21" s="513"/>
      <c r="C21" s="513"/>
      <c r="D21" s="514"/>
      <c r="E21" s="121">
        <f>+E13+E15+E17+E19</f>
        <v>60000</v>
      </c>
      <c r="F21" s="121">
        <f>+F13+F15+F17+F19</f>
        <v>30000</v>
      </c>
      <c r="G21" s="121"/>
      <c r="H21" s="119">
        <f t="shared" si="1"/>
        <v>-30000</v>
      </c>
      <c r="I21" s="119">
        <f t="shared" si="0"/>
        <v>-60000</v>
      </c>
      <c r="J21" s="515"/>
      <c r="K21" s="189"/>
    </row>
    <row r="22" spans="1:13" ht="15" customHeight="1">
      <c r="A22" s="516" t="s">
        <v>305</v>
      </c>
      <c r="B22" s="517"/>
      <c r="C22" s="517"/>
      <c r="D22" s="517"/>
      <c r="E22" s="517"/>
      <c r="F22" s="517"/>
      <c r="G22" s="517"/>
      <c r="H22" s="517"/>
      <c r="I22" s="517"/>
      <c r="J22" s="517"/>
      <c r="K22" s="518"/>
    </row>
    <row r="23" spans="1:13" ht="15" customHeight="1">
      <c r="A23" s="519"/>
      <c r="B23" s="520"/>
      <c r="C23" s="520"/>
      <c r="D23" s="520"/>
      <c r="E23" s="520"/>
      <c r="F23" s="520"/>
      <c r="G23" s="520"/>
      <c r="H23" s="520"/>
      <c r="I23" s="520"/>
      <c r="J23" s="520"/>
      <c r="K23" s="521"/>
    </row>
    <row r="24" spans="1:13" ht="15" customHeight="1">
      <c r="A24" s="519"/>
      <c r="B24" s="520"/>
      <c r="C24" s="520"/>
      <c r="D24" s="520"/>
      <c r="E24" s="520"/>
      <c r="F24" s="520"/>
      <c r="G24" s="520"/>
      <c r="H24" s="520"/>
      <c r="I24" s="520"/>
      <c r="J24" s="520"/>
      <c r="K24" s="521"/>
    </row>
    <row r="25" spans="1:13" ht="15" customHeight="1">
      <c r="A25" s="522"/>
      <c r="B25" s="523"/>
      <c r="C25" s="523"/>
      <c r="D25" s="523"/>
      <c r="E25" s="523"/>
      <c r="F25" s="523"/>
      <c r="G25" s="523"/>
      <c r="H25" s="523"/>
      <c r="I25" s="523"/>
      <c r="J25" s="523"/>
      <c r="K25" s="524"/>
    </row>
    <row r="26" spans="1:13" ht="15" customHeight="1">
      <c r="A26" s="525" t="s">
        <v>224</v>
      </c>
      <c r="B26" s="526"/>
      <c r="C26" s="526"/>
      <c r="D26" s="527"/>
      <c r="E26" s="120">
        <f t="shared" ref="E26:G27" si="2">+SUMIF($L12:$L25,$L26,E12:E25)</f>
        <v>65000</v>
      </c>
      <c r="F26" s="120">
        <f t="shared" si="2"/>
        <v>31500</v>
      </c>
      <c r="G26" s="120">
        <f t="shared" si="2"/>
        <v>0</v>
      </c>
      <c r="H26" s="120">
        <f>+F26-E26</f>
        <v>-33500</v>
      </c>
      <c r="I26" s="117">
        <f>+G26-E26</f>
        <v>-65000</v>
      </c>
      <c r="J26" s="505" t="str">
        <f>IF(K26="　","　","区CM")</f>
        <v>区CM</v>
      </c>
      <c r="K26" s="191">
        <f>IF(SUMIF(M8:M25,M26,K8:K25)=0,"　",SUMIF(M8:M25,M26,K8:K25))</f>
        <v>2000</v>
      </c>
      <c r="L26" s="106" t="s">
        <v>213</v>
      </c>
      <c r="M26" s="106" t="s">
        <v>217</v>
      </c>
    </row>
    <row r="27" spans="1:13" ht="15" customHeight="1" thickBot="1">
      <c r="A27" s="528"/>
      <c r="B27" s="529"/>
      <c r="C27" s="529"/>
      <c r="D27" s="530"/>
      <c r="E27" s="124">
        <f t="shared" si="2"/>
        <v>60000</v>
      </c>
      <c r="F27" s="124">
        <f t="shared" si="2"/>
        <v>30000</v>
      </c>
      <c r="G27" s="124">
        <f t="shared" si="2"/>
        <v>0</v>
      </c>
      <c r="H27" s="125">
        <f>+F27-E27</f>
        <v>-30000</v>
      </c>
      <c r="I27" s="125">
        <f>+G27-E27</f>
        <v>-60000</v>
      </c>
      <c r="J27" s="507"/>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488" t="s">
        <v>225</v>
      </c>
      <c r="B30" s="488"/>
      <c r="C30" s="488"/>
      <c r="D30" s="130"/>
      <c r="F30" s="110"/>
      <c r="G30" s="110"/>
      <c r="H30" s="110"/>
      <c r="J30" s="127"/>
    </row>
    <row r="31" spans="1:13" ht="18" customHeight="1">
      <c r="A31" s="112" t="s">
        <v>306</v>
      </c>
      <c r="B31" s="113" t="s">
        <v>207</v>
      </c>
      <c r="C31" s="489" t="s">
        <v>226</v>
      </c>
      <c r="D31" s="491" t="s">
        <v>209</v>
      </c>
      <c r="E31" s="184" t="s">
        <v>478</v>
      </c>
      <c r="F31" s="113" t="s">
        <v>480</v>
      </c>
      <c r="G31" s="113" t="s">
        <v>480</v>
      </c>
      <c r="H31" s="184" t="s">
        <v>291</v>
      </c>
      <c r="I31" s="184" t="s">
        <v>291</v>
      </c>
      <c r="J31" s="493" t="s">
        <v>307</v>
      </c>
      <c r="K31" s="494"/>
    </row>
    <row r="32" spans="1:13" ht="18" customHeight="1">
      <c r="A32" s="114" t="s">
        <v>308</v>
      </c>
      <c r="B32" s="128" t="s">
        <v>276</v>
      </c>
      <c r="C32" s="490"/>
      <c r="D32" s="492"/>
      <c r="E32" s="192" t="s">
        <v>309</v>
      </c>
      <c r="F32" s="185" t="s">
        <v>310</v>
      </c>
      <c r="G32" s="185" t="s">
        <v>311</v>
      </c>
      <c r="H32" s="185" t="s">
        <v>312</v>
      </c>
      <c r="I32" s="185" t="s">
        <v>313</v>
      </c>
      <c r="J32" s="495"/>
      <c r="K32" s="496"/>
    </row>
    <row r="33" spans="1:11" ht="18" customHeight="1">
      <c r="A33" s="497"/>
      <c r="B33" s="499"/>
      <c r="C33" s="501" t="s">
        <v>227</v>
      </c>
      <c r="D33" s="503" t="s">
        <v>228</v>
      </c>
      <c r="E33" s="117" t="s">
        <v>314</v>
      </c>
      <c r="F33" s="117" t="s">
        <v>314</v>
      </c>
      <c r="G33" s="117"/>
      <c r="H33" s="117" t="s">
        <v>314</v>
      </c>
      <c r="I33" s="117" t="s">
        <v>314</v>
      </c>
      <c r="J33" s="505"/>
      <c r="K33" s="506"/>
    </row>
    <row r="34" spans="1:11" ht="18" customHeight="1" thickBot="1">
      <c r="A34" s="498"/>
      <c r="B34" s="500"/>
      <c r="C34" s="502"/>
      <c r="D34" s="504"/>
      <c r="E34" s="129" t="s">
        <v>314</v>
      </c>
      <c r="F34" s="125">
        <v>20000</v>
      </c>
      <c r="G34" s="125"/>
      <c r="H34" s="125">
        <f>+F34</f>
        <v>20000</v>
      </c>
      <c r="I34" s="125">
        <f>+G34</f>
        <v>0</v>
      </c>
      <c r="J34" s="507"/>
      <c r="K34" s="508"/>
    </row>
    <row r="35" spans="1:11" ht="18" customHeight="1">
      <c r="F35" s="110"/>
      <c r="G35" s="110"/>
      <c r="H35" s="110"/>
      <c r="J35" s="127"/>
    </row>
    <row r="36" spans="1:11" ht="18" customHeight="1">
      <c r="A36" s="127"/>
      <c r="D36" s="130"/>
      <c r="F36" s="110"/>
      <c r="G36" s="110"/>
      <c r="H36" s="110"/>
      <c r="J36" s="127"/>
    </row>
    <row r="37" spans="1:11" ht="18" customHeight="1">
      <c r="A37" s="332" t="s">
        <v>82</v>
      </c>
      <c r="B37" s="72"/>
      <c r="C37" s="72"/>
      <c r="F37" s="110"/>
      <c r="G37" s="110"/>
      <c r="H37" s="110"/>
      <c r="J37" s="127"/>
    </row>
    <row r="38" spans="1:11" ht="15.75" customHeight="1">
      <c r="A38" s="71">
        <v>1</v>
      </c>
      <c r="B38" s="72" t="s">
        <v>402</v>
      </c>
      <c r="C38" s="72"/>
    </row>
    <row r="39" spans="1:11" ht="6" customHeight="1">
      <c r="A39" s="71"/>
      <c r="B39" s="72"/>
      <c r="C39" s="72"/>
    </row>
    <row r="40" spans="1:11" ht="15.75" customHeight="1">
      <c r="A40" s="71">
        <v>2</v>
      </c>
      <c r="B40" s="72" t="s">
        <v>481</v>
      </c>
      <c r="C40" s="72"/>
    </row>
    <row r="41" spans="1:11" ht="15.75" customHeight="1">
      <c r="A41" s="71"/>
      <c r="B41" s="72" t="s">
        <v>482</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483</v>
      </c>
      <c r="C62" s="72"/>
    </row>
    <row r="63" spans="1:3" ht="6" customHeight="1">
      <c r="A63" s="71"/>
      <c r="B63" s="72"/>
      <c r="C63" s="72"/>
    </row>
    <row r="64" spans="1:3" ht="15.75" customHeight="1">
      <c r="A64" s="71">
        <v>7</v>
      </c>
      <c r="B64" s="72" t="s">
        <v>319</v>
      </c>
      <c r="C64" s="72"/>
    </row>
    <row r="65" spans="1:3" ht="15.75" customHeight="1">
      <c r="A65" s="71"/>
      <c r="B65" s="72" t="s">
        <v>484</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394</v>
      </c>
      <c r="C70" s="72"/>
    </row>
    <row r="71" spans="1:3" ht="15.75" customHeight="1">
      <c r="A71" s="71"/>
      <c r="B71" s="72" t="s">
        <v>395</v>
      </c>
      <c r="C71" s="72"/>
    </row>
    <row r="72" spans="1:3" ht="6" customHeight="1">
      <c r="A72" s="71"/>
      <c r="B72" s="72"/>
      <c r="C72" s="72"/>
    </row>
    <row r="73" spans="1:3" ht="15.75" customHeight="1">
      <c r="A73" s="71">
        <v>10</v>
      </c>
      <c r="B73" s="72" t="s">
        <v>485</v>
      </c>
      <c r="C73" s="72"/>
    </row>
    <row r="74" spans="1:3" ht="6" customHeight="1">
      <c r="A74" s="71"/>
      <c r="B74" s="72"/>
      <c r="C74" s="72"/>
    </row>
    <row r="75" spans="1:3" ht="15.75" customHeight="1">
      <c r="A75" s="71">
        <v>11</v>
      </c>
      <c r="B75" s="193"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C1"/>
    <mergeCell ref="J1:K1"/>
    <mergeCell ref="A3:C3"/>
    <mergeCell ref="E5:G5"/>
    <mergeCell ref="C6:C7"/>
    <mergeCell ref="D6:D7"/>
    <mergeCell ref="J6:K7"/>
    <mergeCell ref="A8:A9"/>
    <mergeCell ref="B8:B9"/>
    <mergeCell ref="C8:C9"/>
    <mergeCell ref="D8:D9"/>
    <mergeCell ref="J8:J9"/>
    <mergeCell ref="A10:D11"/>
    <mergeCell ref="J10:J11"/>
    <mergeCell ref="A12:A13"/>
    <mergeCell ref="B12:B13"/>
    <mergeCell ref="C12:C13"/>
    <mergeCell ref="D12:D13"/>
    <mergeCell ref="J12:J13"/>
    <mergeCell ref="A14:A15"/>
    <mergeCell ref="B14:B15"/>
    <mergeCell ref="C14:C15"/>
    <mergeCell ref="D14:D15"/>
    <mergeCell ref="J14:J15"/>
    <mergeCell ref="A16:A17"/>
    <mergeCell ref="B16:B17"/>
    <mergeCell ref="C16:C17"/>
    <mergeCell ref="D16:D17"/>
    <mergeCell ref="J16:J17"/>
    <mergeCell ref="A18:A19"/>
    <mergeCell ref="B18:B19"/>
    <mergeCell ref="C18:C19"/>
    <mergeCell ref="D18:D19"/>
    <mergeCell ref="J18:J19"/>
    <mergeCell ref="A20:D21"/>
    <mergeCell ref="J20:J21"/>
    <mergeCell ref="A22:K25"/>
    <mergeCell ref="A26:D27"/>
    <mergeCell ref="J26:J27"/>
    <mergeCell ref="A30:C30"/>
    <mergeCell ref="C31:C32"/>
    <mergeCell ref="D31:D32"/>
    <mergeCell ref="J31:K32"/>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0"/>
  <sheetViews>
    <sheetView tabSelected="1" view="pageBreakPreview" zoomScaleNormal="100" zoomScaleSheetLayoutView="100" workbookViewId="0">
      <selection activeCell="L6" sqref="L6:O6"/>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418</v>
      </c>
      <c r="BC1" s="133"/>
    </row>
    <row r="3" spans="1:117">
      <c r="AD3" s="135"/>
      <c r="AH3" s="135"/>
      <c r="AI3" s="135"/>
      <c r="AJ3" s="135"/>
      <c r="AK3" s="135"/>
      <c r="AL3" s="135"/>
      <c r="AM3" s="135"/>
      <c r="AS3" s="135"/>
      <c r="BB3" s="136" t="s">
        <v>493</v>
      </c>
    </row>
    <row r="4" spans="1:117">
      <c r="AD4" s="135"/>
      <c r="AH4" s="135"/>
      <c r="AI4" s="135"/>
      <c r="AJ4" s="135"/>
      <c r="AK4" s="135"/>
      <c r="AL4" s="135"/>
      <c r="AM4" s="135"/>
      <c r="AS4" s="135"/>
    </row>
    <row r="5" spans="1:117" ht="13.5" thickBot="1">
      <c r="AD5" s="135"/>
      <c r="AH5" s="135"/>
      <c r="AI5" s="135"/>
      <c r="AJ5" s="135"/>
      <c r="AK5" s="135"/>
      <c r="AL5" s="135"/>
      <c r="AM5" s="135"/>
      <c r="AS5" s="135"/>
      <c r="DM5" s="194"/>
    </row>
    <row r="6" spans="1:117" ht="15" thickBot="1">
      <c r="A6" s="585" t="s">
        <v>14</v>
      </c>
      <c r="B6" s="586"/>
      <c r="C6" s="586"/>
      <c r="D6" s="586"/>
      <c r="E6" s="586"/>
      <c r="F6" s="586"/>
      <c r="G6" s="586"/>
      <c r="H6" s="586"/>
      <c r="I6" s="586"/>
      <c r="J6" s="586"/>
      <c r="K6" s="587"/>
      <c r="L6" s="588">
        <v>2</v>
      </c>
      <c r="M6" s="588"/>
      <c r="N6" s="588"/>
      <c r="O6" s="589"/>
      <c r="P6" s="585" t="s">
        <v>15</v>
      </c>
      <c r="Q6" s="586"/>
      <c r="R6" s="586"/>
      <c r="S6" s="586"/>
      <c r="T6" s="586"/>
      <c r="U6" s="587"/>
      <c r="V6" s="590" t="s">
        <v>494</v>
      </c>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590"/>
      <c r="AV6" s="590"/>
      <c r="AW6" s="590"/>
      <c r="AX6" s="590"/>
      <c r="AY6" s="590"/>
      <c r="AZ6" s="590"/>
      <c r="BA6" s="590"/>
      <c r="BB6" s="591"/>
      <c r="DM6" s="194"/>
    </row>
    <row r="7" spans="1:117" ht="14.25">
      <c r="A7" s="137"/>
      <c r="B7" s="137"/>
      <c r="C7" s="137"/>
      <c r="D7" s="137"/>
      <c r="E7" s="137"/>
      <c r="F7" s="137"/>
      <c r="G7" s="137"/>
      <c r="H7" s="137"/>
      <c r="I7" s="137"/>
      <c r="J7" s="137"/>
      <c r="K7" s="137"/>
      <c r="L7" s="138"/>
      <c r="M7" s="138"/>
      <c r="N7" s="138"/>
      <c r="O7" s="138"/>
      <c r="P7" s="137"/>
      <c r="Q7" s="137"/>
      <c r="R7" s="137"/>
      <c r="S7" s="137"/>
      <c r="T7" s="137"/>
      <c r="U7" s="137"/>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DM7" s="194"/>
    </row>
    <row r="8" spans="1:117" ht="14.25">
      <c r="A8" s="140"/>
      <c r="B8" s="141" t="s">
        <v>229</v>
      </c>
      <c r="C8" s="142"/>
      <c r="D8" s="142"/>
      <c r="E8" s="142"/>
      <c r="F8" s="142"/>
      <c r="G8" s="142"/>
      <c r="H8" s="142"/>
      <c r="I8" s="142"/>
      <c r="J8" s="142"/>
      <c r="K8" s="142"/>
      <c r="L8" s="143"/>
      <c r="M8" s="143"/>
      <c r="N8" s="143"/>
      <c r="O8" s="143"/>
      <c r="P8" s="142"/>
      <c r="Q8" s="142"/>
      <c r="R8" s="142"/>
      <c r="S8" s="142"/>
      <c r="T8" s="142"/>
      <c r="U8" s="142"/>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DM8" s="194"/>
    </row>
    <row r="9" spans="1:117" ht="15" thickBot="1">
      <c r="A9" s="142"/>
      <c r="B9" s="142"/>
      <c r="C9" s="142"/>
      <c r="D9" s="142"/>
      <c r="E9" s="142"/>
      <c r="F9" s="142"/>
      <c r="G9" s="142"/>
      <c r="H9" s="142"/>
      <c r="I9" s="142"/>
      <c r="J9" s="142"/>
      <c r="K9" s="142"/>
      <c r="L9" s="143"/>
      <c r="M9" s="143"/>
      <c r="N9" s="143"/>
      <c r="O9" s="143"/>
      <c r="P9" s="142"/>
      <c r="Q9" s="142"/>
      <c r="R9" s="142"/>
      <c r="S9" s="142"/>
      <c r="T9" s="142"/>
      <c r="U9" s="142"/>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DM9" s="194"/>
    </row>
    <row r="10" spans="1:117" ht="14.25">
      <c r="A10" s="142"/>
      <c r="B10" s="144"/>
      <c r="C10" s="137"/>
      <c r="D10" s="137"/>
      <c r="E10" s="137"/>
      <c r="F10" s="137"/>
      <c r="G10" s="137"/>
      <c r="H10" s="137"/>
      <c r="I10" s="137"/>
      <c r="J10" s="137"/>
      <c r="K10" s="137"/>
      <c r="L10" s="138"/>
      <c r="M10" s="138"/>
      <c r="N10" s="138"/>
      <c r="O10" s="138"/>
      <c r="P10" s="137"/>
      <c r="Q10" s="137"/>
      <c r="R10" s="137"/>
      <c r="S10" s="137"/>
      <c r="T10" s="137"/>
      <c r="U10" s="137"/>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45"/>
    </row>
    <row r="11" spans="1:117" ht="12.75" customHeight="1">
      <c r="A11" s="142"/>
      <c r="B11" s="592" t="s">
        <v>495</v>
      </c>
      <c r="C11" s="593"/>
      <c r="D11" s="593"/>
      <c r="E11" s="593"/>
      <c r="F11" s="593"/>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3"/>
      <c r="AY11" s="593"/>
      <c r="AZ11" s="593"/>
      <c r="BA11" s="593"/>
      <c r="BB11" s="594"/>
    </row>
    <row r="12" spans="1:117" ht="13.5" customHeight="1">
      <c r="A12" s="142"/>
      <c r="B12" s="592"/>
      <c r="C12" s="593"/>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3"/>
      <c r="AI12" s="593"/>
      <c r="AJ12" s="593"/>
      <c r="AK12" s="593"/>
      <c r="AL12" s="593"/>
      <c r="AM12" s="593"/>
      <c r="AN12" s="593"/>
      <c r="AO12" s="593"/>
      <c r="AP12" s="593"/>
      <c r="AQ12" s="593"/>
      <c r="AR12" s="593"/>
      <c r="AS12" s="593"/>
      <c r="AT12" s="593"/>
      <c r="AU12" s="593"/>
      <c r="AV12" s="593"/>
      <c r="AW12" s="593"/>
      <c r="AX12" s="593"/>
      <c r="AY12" s="593"/>
      <c r="AZ12" s="593"/>
      <c r="BA12" s="593"/>
      <c r="BB12" s="594"/>
      <c r="BG12" s="72"/>
    </row>
    <row r="13" spans="1:117" ht="12.75" customHeight="1">
      <c r="A13" s="142"/>
      <c r="B13" s="592"/>
      <c r="C13" s="593"/>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593"/>
      <c r="AV13" s="593"/>
      <c r="AW13" s="593"/>
      <c r="AX13" s="593"/>
      <c r="AY13" s="593"/>
      <c r="AZ13" s="593"/>
      <c r="BA13" s="593"/>
      <c r="BB13" s="594"/>
    </row>
    <row r="14" spans="1:117" ht="12.75" customHeight="1">
      <c r="A14" s="142"/>
      <c r="B14" s="592"/>
      <c r="C14" s="593"/>
      <c r="D14" s="593"/>
      <c r="E14" s="593"/>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593"/>
      <c r="AV14" s="593"/>
      <c r="AW14" s="593"/>
      <c r="AX14" s="593"/>
      <c r="AY14" s="593"/>
      <c r="AZ14" s="593"/>
      <c r="BA14" s="593"/>
      <c r="BB14" s="594"/>
    </row>
    <row r="15" spans="1:117" ht="12.75" customHeight="1">
      <c r="A15" s="142"/>
      <c r="B15" s="592"/>
      <c r="C15" s="593"/>
      <c r="D15" s="593"/>
      <c r="E15" s="593"/>
      <c r="F15" s="593"/>
      <c r="G15" s="593"/>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593"/>
      <c r="AV15" s="593"/>
      <c r="AW15" s="593"/>
      <c r="AX15" s="593"/>
      <c r="AY15" s="593"/>
      <c r="AZ15" s="593"/>
      <c r="BA15" s="593"/>
      <c r="BB15" s="594"/>
    </row>
    <row r="16" spans="1:117" ht="12.75" customHeight="1">
      <c r="A16" s="142"/>
      <c r="B16" s="592"/>
      <c r="C16" s="593"/>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3"/>
      <c r="AK16" s="593"/>
      <c r="AL16" s="593"/>
      <c r="AM16" s="593"/>
      <c r="AN16" s="593"/>
      <c r="AO16" s="593"/>
      <c r="AP16" s="593"/>
      <c r="AQ16" s="593"/>
      <c r="AR16" s="593"/>
      <c r="AS16" s="593"/>
      <c r="AT16" s="593"/>
      <c r="AU16" s="593"/>
      <c r="AV16" s="593"/>
      <c r="AW16" s="593"/>
      <c r="AX16" s="593"/>
      <c r="AY16" s="593"/>
      <c r="AZ16" s="593"/>
      <c r="BA16" s="593"/>
      <c r="BB16" s="594"/>
    </row>
    <row r="17" spans="1:255" ht="12.75" customHeight="1">
      <c r="A17" s="142"/>
      <c r="B17" s="592"/>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c r="AQ17" s="593"/>
      <c r="AR17" s="593"/>
      <c r="AS17" s="593"/>
      <c r="AT17" s="593"/>
      <c r="AU17" s="593"/>
      <c r="AV17" s="593"/>
      <c r="AW17" s="593"/>
      <c r="AX17" s="593"/>
      <c r="AY17" s="593"/>
      <c r="AZ17" s="593"/>
      <c r="BA17" s="593"/>
      <c r="BB17" s="594"/>
    </row>
    <row r="18" spans="1:255" ht="12.75" customHeight="1">
      <c r="A18" s="142"/>
      <c r="B18" s="592"/>
      <c r="C18" s="593"/>
      <c r="D18" s="593"/>
      <c r="E18" s="593"/>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3"/>
      <c r="AM18" s="593"/>
      <c r="AN18" s="593"/>
      <c r="AO18" s="593"/>
      <c r="AP18" s="593"/>
      <c r="AQ18" s="593"/>
      <c r="AR18" s="593"/>
      <c r="AS18" s="593"/>
      <c r="AT18" s="593"/>
      <c r="AU18" s="593"/>
      <c r="AV18" s="593"/>
      <c r="AW18" s="593"/>
      <c r="AX18" s="593"/>
      <c r="AY18" s="593"/>
      <c r="AZ18" s="593"/>
      <c r="BA18" s="593"/>
      <c r="BB18" s="594"/>
    </row>
    <row r="19" spans="1:255" ht="12.75" customHeight="1">
      <c r="A19" s="142"/>
      <c r="B19" s="592"/>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3"/>
      <c r="AK19" s="593"/>
      <c r="AL19" s="593"/>
      <c r="AM19" s="593"/>
      <c r="AN19" s="593"/>
      <c r="AO19" s="593"/>
      <c r="AP19" s="593"/>
      <c r="AQ19" s="593"/>
      <c r="AR19" s="593"/>
      <c r="AS19" s="593"/>
      <c r="AT19" s="593"/>
      <c r="AU19" s="593"/>
      <c r="AV19" s="593"/>
      <c r="AW19" s="593"/>
      <c r="AX19" s="593"/>
      <c r="AY19" s="593"/>
      <c r="AZ19" s="593"/>
      <c r="BA19" s="593"/>
      <c r="BB19" s="594"/>
    </row>
    <row r="20" spans="1:255" ht="12.75" customHeight="1">
      <c r="A20" s="142"/>
      <c r="B20" s="592"/>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R20" s="593"/>
      <c r="AS20" s="593"/>
      <c r="AT20" s="593"/>
      <c r="AU20" s="593"/>
      <c r="AV20" s="593"/>
      <c r="AW20" s="593"/>
      <c r="AX20" s="593"/>
      <c r="AY20" s="593"/>
      <c r="AZ20" s="593"/>
      <c r="BA20" s="593"/>
      <c r="BB20" s="594"/>
    </row>
    <row r="21" spans="1:255" ht="15" thickBot="1">
      <c r="A21" s="146"/>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9"/>
    </row>
    <row r="22" spans="1:255">
      <c r="B22" s="150"/>
    </row>
    <row r="23" spans="1:255">
      <c r="B23" s="150"/>
    </row>
    <row r="24" spans="1:255" ht="14.25">
      <c r="B24" s="141" t="s">
        <v>230</v>
      </c>
      <c r="C24" s="142"/>
      <c r="D24" s="142"/>
      <c r="E24" s="142"/>
      <c r="F24" s="142"/>
      <c r="G24" s="142"/>
      <c r="H24" s="142"/>
      <c r="I24" s="142"/>
      <c r="J24" s="142"/>
      <c r="K24" s="142"/>
      <c r="L24" s="143"/>
      <c r="M24" s="143"/>
      <c r="N24" s="143"/>
      <c r="O24" s="143"/>
      <c r="P24" s="142"/>
      <c r="Q24" s="142"/>
      <c r="R24" s="142"/>
      <c r="S24" s="142"/>
      <c r="T24" s="142"/>
      <c r="U24" s="142"/>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row>
    <row r="25" spans="1:255" ht="15" thickBot="1">
      <c r="B25" s="142"/>
      <c r="C25" s="142"/>
      <c r="D25" s="142"/>
      <c r="E25" s="142"/>
      <c r="F25" s="142"/>
      <c r="G25" s="142"/>
      <c r="H25" s="142"/>
      <c r="I25" s="142"/>
      <c r="J25" s="142"/>
      <c r="K25" s="142"/>
      <c r="L25" s="143"/>
      <c r="M25" s="143"/>
      <c r="N25" s="143"/>
      <c r="O25" s="143"/>
      <c r="P25" s="142"/>
      <c r="Q25" s="142"/>
      <c r="R25" s="142"/>
      <c r="S25" s="142"/>
      <c r="T25" s="142"/>
      <c r="U25" s="142"/>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281" t="s">
        <v>59</v>
      </c>
    </row>
    <row r="26" spans="1:255" s="72" customFormat="1" ht="13.5" customHeight="1">
      <c r="A26" s="142"/>
      <c r="B26" s="561" t="s">
        <v>190</v>
      </c>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3"/>
      <c r="AE26" s="567" t="s">
        <v>497</v>
      </c>
      <c r="AF26" s="562"/>
      <c r="AG26" s="562"/>
      <c r="AH26" s="562"/>
      <c r="AI26" s="562"/>
      <c r="AJ26" s="562"/>
      <c r="AK26" s="562"/>
      <c r="AL26" s="562"/>
      <c r="AM26" s="563"/>
      <c r="AN26" s="567" t="s">
        <v>499</v>
      </c>
      <c r="AO26" s="562"/>
      <c r="AP26" s="562"/>
      <c r="AQ26" s="562"/>
      <c r="AR26" s="562"/>
      <c r="AS26" s="562"/>
      <c r="AT26" s="562"/>
      <c r="AU26" s="562"/>
      <c r="AV26" s="563"/>
      <c r="AW26" s="567" t="s">
        <v>231</v>
      </c>
      <c r="AX26" s="562"/>
      <c r="AY26" s="562"/>
      <c r="AZ26" s="562"/>
      <c r="BA26" s="562"/>
      <c r="BB26" s="569"/>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2"/>
      <c r="B27" s="564"/>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6"/>
      <c r="AE27" s="568"/>
      <c r="AF27" s="565"/>
      <c r="AG27" s="565"/>
      <c r="AH27" s="565"/>
      <c r="AI27" s="565"/>
      <c r="AJ27" s="565"/>
      <c r="AK27" s="565"/>
      <c r="AL27" s="565"/>
      <c r="AM27" s="566"/>
      <c r="AN27" s="568"/>
      <c r="AO27" s="565"/>
      <c r="AP27" s="565"/>
      <c r="AQ27" s="565"/>
      <c r="AR27" s="565"/>
      <c r="AS27" s="565"/>
      <c r="AT27" s="565"/>
      <c r="AU27" s="565"/>
      <c r="AV27" s="566"/>
      <c r="AW27" s="568"/>
      <c r="AX27" s="565"/>
      <c r="AY27" s="565"/>
      <c r="AZ27" s="565"/>
      <c r="BA27" s="565"/>
      <c r="BB27" s="570"/>
      <c r="BC27" s="132"/>
      <c r="BD27" s="132"/>
      <c r="BE27" s="132"/>
      <c r="BF27" s="1"/>
      <c r="BG27" s="195"/>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333" customFormat="1" ht="75.75" customHeight="1">
      <c r="A28" s="142"/>
      <c r="B28" s="579" t="s">
        <v>498</v>
      </c>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580"/>
      <c r="AB28" s="580"/>
      <c r="AC28" s="580"/>
      <c r="AD28" s="581"/>
      <c r="AE28" s="551">
        <v>19542</v>
      </c>
      <c r="AF28" s="576"/>
      <c r="AG28" s="576"/>
      <c r="AH28" s="576"/>
      <c r="AI28" s="576"/>
      <c r="AJ28" s="576"/>
      <c r="AK28" s="576"/>
      <c r="AL28" s="576"/>
      <c r="AM28" s="577"/>
      <c r="AN28" s="551">
        <v>19413</v>
      </c>
      <c r="AO28" s="576"/>
      <c r="AP28" s="576"/>
      <c r="AQ28" s="576"/>
      <c r="AR28" s="576"/>
      <c r="AS28" s="576"/>
      <c r="AT28" s="576"/>
      <c r="AU28" s="576"/>
      <c r="AV28" s="577"/>
      <c r="AW28" s="551"/>
      <c r="AX28" s="576"/>
      <c r="AY28" s="576"/>
      <c r="AZ28" s="576"/>
      <c r="BA28" s="576"/>
      <c r="BB28" s="578"/>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333" customFormat="1" ht="60" customHeight="1">
      <c r="A29" s="142"/>
      <c r="B29" s="582" t="s">
        <v>496</v>
      </c>
      <c r="C29" s="583"/>
      <c r="D29" s="583"/>
      <c r="E29" s="583"/>
      <c r="F29" s="583"/>
      <c r="G29" s="583"/>
      <c r="H29" s="583"/>
      <c r="I29" s="583"/>
      <c r="J29" s="583"/>
      <c r="K29" s="583"/>
      <c r="L29" s="583"/>
      <c r="M29" s="583"/>
      <c r="N29" s="583"/>
      <c r="O29" s="583"/>
      <c r="P29" s="583"/>
      <c r="Q29" s="583"/>
      <c r="R29" s="583"/>
      <c r="S29" s="583"/>
      <c r="T29" s="583"/>
      <c r="U29" s="583"/>
      <c r="V29" s="583"/>
      <c r="W29" s="583"/>
      <c r="X29" s="583"/>
      <c r="Y29" s="583"/>
      <c r="Z29" s="583"/>
      <c r="AA29" s="583"/>
      <c r="AB29" s="583"/>
      <c r="AC29" s="583"/>
      <c r="AD29" s="584"/>
      <c r="AE29" s="551">
        <v>3690</v>
      </c>
      <c r="AF29" s="576"/>
      <c r="AG29" s="576"/>
      <c r="AH29" s="576"/>
      <c r="AI29" s="576"/>
      <c r="AJ29" s="576"/>
      <c r="AK29" s="576"/>
      <c r="AL29" s="576"/>
      <c r="AM29" s="577"/>
      <c r="AN29" s="551">
        <v>3690</v>
      </c>
      <c r="AO29" s="576"/>
      <c r="AP29" s="576"/>
      <c r="AQ29" s="576"/>
      <c r="AR29" s="576"/>
      <c r="AS29" s="576"/>
      <c r="AT29" s="576"/>
      <c r="AU29" s="576"/>
      <c r="AV29" s="577"/>
      <c r="AW29" s="551"/>
      <c r="AX29" s="576"/>
      <c r="AY29" s="576"/>
      <c r="AZ29" s="576"/>
      <c r="BA29" s="576"/>
      <c r="BB29" s="578"/>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2"/>
      <c r="B30" s="151"/>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551"/>
      <c r="AF30" s="552"/>
      <c r="AG30" s="552"/>
      <c r="AH30" s="552"/>
      <c r="AI30" s="552"/>
      <c r="AJ30" s="552"/>
      <c r="AK30" s="552"/>
      <c r="AL30" s="552"/>
      <c r="AM30" s="553"/>
      <c r="AN30" s="551"/>
      <c r="AO30" s="554"/>
      <c r="AP30" s="554"/>
      <c r="AQ30" s="554"/>
      <c r="AR30" s="554"/>
      <c r="AS30" s="554"/>
      <c r="AT30" s="554"/>
      <c r="AU30" s="554"/>
      <c r="AV30" s="555"/>
      <c r="AW30" s="551"/>
      <c r="AX30" s="556"/>
      <c r="AY30" s="556"/>
      <c r="AZ30" s="556"/>
      <c r="BA30" s="556"/>
      <c r="BB30" s="557"/>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thickBot="1">
      <c r="A31" s="142"/>
      <c r="B31" s="153"/>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558"/>
      <c r="AF31" s="559"/>
      <c r="AG31" s="559"/>
      <c r="AH31" s="559"/>
      <c r="AI31" s="559"/>
      <c r="AJ31" s="559"/>
      <c r="AK31" s="559"/>
      <c r="AL31" s="559"/>
      <c r="AM31" s="560"/>
      <c r="AN31" s="558"/>
      <c r="AO31" s="571"/>
      <c r="AP31" s="571"/>
      <c r="AQ31" s="571"/>
      <c r="AR31" s="571"/>
      <c r="AS31" s="571"/>
      <c r="AT31" s="571"/>
      <c r="AU31" s="571"/>
      <c r="AV31" s="572"/>
      <c r="AW31" s="573"/>
      <c r="AX31" s="574"/>
      <c r="AY31" s="574"/>
      <c r="AZ31" s="574"/>
      <c r="BA31" s="574"/>
      <c r="BB31" s="575"/>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thickTop="1" thickBot="1">
      <c r="A32" s="146"/>
      <c r="B32" s="544" t="s">
        <v>232</v>
      </c>
      <c r="C32" s="545"/>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6"/>
      <c r="AE32" s="547">
        <f>SUM(AE28:AM31)</f>
        <v>23232</v>
      </c>
      <c r="AF32" s="548"/>
      <c r="AG32" s="548"/>
      <c r="AH32" s="548"/>
      <c r="AI32" s="548"/>
      <c r="AJ32" s="548"/>
      <c r="AK32" s="548"/>
      <c r="AL32" s="548"/>
      <c r="AM32" s="549"/>
      <c r="AN32" s="547">
        <f>SUM(AN28:AW31)</f>
        <v>23103</v>
      </c>
      <c r="AO32" s="548"/>
      <c r="AP32" s="548"/>
      <c r="AQ32" s="548"/>
      <c r="AR32" s="548"/>
      <c r="AS32" s="548"/>
      <c r="AT32" s="548"/>
      <c r="AU32" s="548"/>
      <c r="AV32" s="549"/>
      <c r="AW32" s="547"/>
      <c r="AX32" s="548"/>
      <c r="AY32" s="548"/>
      <c r="AZ32" s="548"/>
      <c r="BA32" s="548"/>
      <c r="BB32" s="550"/>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5:54" ht="13.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row>
    <row r="35" spans="5:54">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row>
    <row r="36" spans="5:54">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row>
    <row r="37" spans="5:54" ht="13.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row>
    <row r="38" spans="5:54" ht="13.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row>
    <row r="39" spans="5:54" ht="13.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row>
    <row r="40" spans="5:54" ht="13.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row>
    <row r="41" spans="5:54" ht="13.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row>
    <row r="42" spans="5:54" ht="13.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row>
    <row r="49" spans="5:54">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row>
    <row r="50" spans="5:54" ht="13.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row>
  </sheetData>
  <mergeCells count="27">
    <mergeCell ref="A6:K6"/>
    <mergeCell ref="L6:O6"/>
    <mergeCell ref="P6:U6"/>
    <mergeCell ref="V6:BB6"/>
    <mergeCell ref="B11:BB20"/>
    <mergeCell ref="B26:AD27"/>
    <mergeCell ref="AE26:AM27"/>
    <mergeCell ref="AN26:AV27"/>
    <mergeCell ref="AW26:BB27"/>
    <mergeCell ref="AN31:AV31"/>
    <mergeCell ref="AW31:BB31"/>
    <mergeCell ref="AE28:AM28"/>
    <mergeCell ref="AN28:AV28"/>
    <mergeCell ref="AW28:BB28"/>
    <mergeCell ref="AE29:AM29"/>
    <mergeCell ref="AN29:AV29"/>
    <mergeCell ref="AW29:BB29"/>
    <mergeCell ref="B28:AD28"/>
    <mergeCell ref="B29:AD29"/>
    <mergeCell ref="B32:AD32"/>
    <mergeCell ref="AE32:AM32"/>
    <mergeCell ref="AN32:AV32"/>
    <mergeCell ref="AW32:BB32"/>
    <mergeCell ref="AE30:AM30"/>
    <mergeCell ref="AN30:AV30"/>
    <mergeCell ref="AW30:BB30"/>
    <mergeCell ref="AE31:AM31"/>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57" customWidth="1"/>
    <col min="2" max="2" width="9.375" style="157" customWidth="1"/>
    <col min="3" max="3" width="17.5" style="157" customWidth="1"/>
    <col min="4" max="4" width="8.25" style="157" customWidth="1"/>
    <col min="5" max="5" width="12.5" style="157" hidden="1" customWidth="1" collapsed="1"/>
    <col min="6" max="6" width="8.125" style="158" customWidth="1"/>
    <col min="7" max="7" width="7" style="157" customWidth="1" outlineLevel="1"/>
    <col min="8" max="8" width="7" style="158" customWidth="1"/>
    <col min="9" max="9" width="7" style="157" customWidth="1" outlineLevel="1"/>
    <col min="10" max="10" width="7" style="158" customWidth="1"/>
    <col min="11" max="11" width="7" style="157" customWidth="1" outlineLevel="1"/>
    <col min="12" max="12" width="7" style="158" customWidth="1"/>
    <col min="13" max="13" width="7" style="157" customWidth="1" outlineLevel="1"/>
    <col min="14" max="14" width="7" style="158" customWidth="1"/>
    <col min="15" max="15" width="7" style="157" customWidth="1" outlineLevel="1"/>
    <col min="16" max="16" width="7" style="158" customWidth="1"/>
    <col min="17" max="17" width="7" style="157" customWidth="1" outlineLevel="1"/>
    <col min="18" max="18" width="7" style="158" customWidth="1"/>
    <col min="19" max="19" width="7" style="157" customWidth="1" outlineLevel="1"/>
    <col min="20" max="20" width="7" style="158" customWidth="1"/>
    <col min="21" max="21" width="7" style="157" customWidth="1" outlineLevel="1"/>
    <col min="22" max="22" width="7" style="158" customWidth="1"/>
    <col min="23" max="23" width="7" style="157" customWidth="1" outlineLevel="1"/>
    <col min="24" max="24" width="7" style="158" customWidth="1"/>
    <col min="25" max="25" width="7" style="157" customWidth="1" outlineLevel="1"/>
    <col min="26" max="26" width="7" style="158" customWidth="1"/>
    <col min="27" max="27" width="7" style="157" customWidth="1" outlineLevel="1"/>
    <col min="28" max="28" width="7" style="158" customWidth="1"/>
    <col min="29" max="30" width="7" style="157" customWidth="1" outlineLevel="1"/>
    <col min="31" max="254" width="8.625" style="157" customWidth="1"/>
    <col min="255" max="16384" width="8.625" style="157"/>
  </cols>
  <sheetData>
    <row r="1" spans="1:31" ht="18" customHeight="1">
      <c r="A1" s="105" t="s">
        <v>233</v>
      </c>
      <c r="AC1" s="621" t="s">
        <v>419</v>
      </c>
      <c r="AD1" s="621"/>
    </row>
    <row r="2" spans="1:31" ht="12.75" customHeight="1"/>
    <row r="3" spans="1:31" ht="27" customHeight="1" thickBot="1">
      <c r="D3" s="543"/>
      <c r="E3" s="543"/>
      <c r="F3" s="622"/>
      <c r="G3" s="111"/>
      <c r="H3" s="111"/>
      <c r="I3" s="111"/>
      <c r="J3" s="111"/>
      <c r="K3" s="111"/>
      <c r="L3" s="111"/>
      <c r="M3" s="111"/>
      <c r="N3" s="111"/>
      <c r="O3" s="111"/>
      <c r="P3" s="111"/>
      <c r="Q3" s="111"/>
      <c r="R3" s="111"/>
      <c r="S3" s="111"/>
      <c r="T3" s="111"/>
      <c r="U3" s="111"/>
      <c r="V3" s="111"/>
      <c r="W3" s="111"/>
      <c r="X3" s="111"/>
      <c r="Y3" s="111"/>
      <c r="Z3" s="623" t="s">
        <v>486</v>
      </c>
      <c r="AA3" s="624"/>
      <c r="AB3" s="624"/>
      <c r="AC3" s="111"/>
      <c r="AD3" s="111" t="s">
        <v>205</v>
      </c>
    </row>
    <row r="4" spans="1:31" ht="15" customHeight="1">
      <c r="A4" s="159" t="s">
        <v>206</v>
      </c>
      <c r="B4" s="625" t="s">
        <v>234</v>
      </c>
      <c r="C4" s="625" t="s">
        <v>208</v>
      </c>
      <c r="D4" s="627" t="s">
        <v>235</v>
      </c>
      <c r="E4" s="160" t="s">
        <v>278</v>
      </c>
      <c r="F4" s="161"/>
      <c r="G4" s="162"/>
      <c r="H4" s="162"/>
      <c r="I4" s="162" t="s">
        <v>236</v>
      </c>
      <c r="J4" s="162"/>
      <c r="K4" s="162"/>
      <c r="L4" s="162"/>
      <c r="M4" s="162"/>
      <c r="N4" s="162"/>
      <c r="O4" s="162"/>
      <c r="P4" s="162"/>
      <c r="Q4" s="162" t="s">
        <v>237</v>
      </c>
      <c r="R4" s="162"/>
      <c r="S4" s="162"/>
      <c r="T4" s="162"/>
      <c r="U4" s="162"/>
      <c r="V4" s="162"/>
      <c r="W4" s="162"/>
      <c r="X4" s="162"/>
      <c r="Y4" s="162"/>
      <c r="Z4" s="162"/>
      <c r="AA4" s="162"/>
      <c r="AB4" s="162"/>
      <c r="AC4" s="162"/>
      <c r="AD4" s="163"/>
    </row>
    <row r="5" spans="1:31" ht="15" customHeight="1">
      <c r="A5" s="164" t="s">
        <v>210</v>
      </c>
      <c r="B5" s="626"/>
      <c r="C5" s="626"/>
      <c r="D5" s="628"/>
      <c r="E5" s="165" t="s">
        <v>238</v>
      </c>
      <c r="F5" s="166" t="s">
        <v>239</v>
      </c>
      <c r="G5" s="166" t="s">
        <v>240</v>
      </c>
      <c r="H5" s="166" t="s">
        <v>241</v>
      </c>
      <c r="I5" s="166" t="s">
        <v>242</v>
      </c>
      <c r="J5" s="166" t="s">
        <v>243</v>
      </c>
      <c r="K5" s="166" t="s">
        <v>244</v>
      </c>
      <c r="L5" s="166" t="s">
        <v>245</v>
      </c>
      <c r="M5" s="166" t="s">
        <v>246</v>
      </c>
      <c r="N5" s="166" t="s">
        <v>247</v>
      </c>
      <c r="O5" s="166" t="s">
        <v>248</v>
      </c>
      <c r="P5" s="166" t="s">
        <v>249</v>
      </c>
      <c r="Q5" s="166" t="s">
        <v>250</v>
      </c>
      <c r="R5" s="166" t="s">
        <v>251</v>
      </c>
      <c r="S5" s="166" t="s">
        <v>252</v>
      </c>
      <c r="T5" s="166" t="s">
        <v>253</v>
      </c>
      <c r="U5" s="166" t="s">
        <v>254</v>
      </c>
      <c r="V5" s="166" t="s">
        <v>255</v>
      </c>
      <c r="W5" s="166" t="s">
        <v>256</v>
      </c>
      <c r="X5" s="166" t="s">
        <v>257</v>
      </c>
      <c r="Y5" s="166" t="s">
        <v>258</v>
      </c>
      <c r="Z5" s="166" t="s">
        <v>259</v>
      </c>
      <c r="AA5" s="166" t="s">
        <v>260</v>
      </c>
      <c r="AB5" s="166" t="s">
        <v>261</v>
      </c>
      <c r="AC5" s="166" t="s">
        <v>262</v>
      </c>
      <c r="AD5" s="167" t="s">
        <v>263</v>
      </c>
    </row>
    <row r="6" spans="1:31" ht="15" customHeight="1">
      <c r="A6" s="595">
        <v>1</v>
      </c>
      <c r="B6" s="613" t="s">
        <v>24</v>
      </c>
      <c r="C6" s="599" t="s">
        <v>325</v>
      </c>
      <c r="D6" s="601" t="s">
        <v>264</v>
      </c>
      <c r="E6" s="168">
        <v>25000</v>
      </c>
      <c r="F6" s="168">
        <f>SUM(G6:AD6)</f>
        <v>15000</v>
      </c>
      <c r="G6" s="168">
        <v>15000</v>
      </c>
      <c r="H6" s="168"/>
      <c r="I6" s="168"/>
      <c r="J6" s="168"/>
      <c r="K6" s="168"/>
      <c r="L6" s="168"/>
      <c r="M6" s="168"/>
      <c r="N6" s="168"/>
      <c r="O6" s="168"/>
      <c r="P6" s="168"/>
      <c r="Q6" s="168"/>
      <c r="R6" s="168"/>
      <c r="S6" s="168"/>
      <c r="T6" s="168"/>
      <c r="U6" s="168"/>
      <c r="V6" s="168"/>
      <c r="W6" s="168"/>
      <c r="X6" s="168"/>
      <c r="Y6" s="168"/>
      <c r="Z6" s="168"/>
      <c r="AA6" s="168"/>
      <c r="AB6" s="168"/>
      <c r="AC6" s="168"/>
      <c r="AD6" s="169"/>
      <c r="AE6" s="157" t="s">
        <v>213</v>
      </c>
    </row>
    <row r="7" spans="1:31" ht="15" customHeight="1">
      <c r="A7" s="596"/>
      <c r="B7" s="614"/>
      <c r="C7" s="600"/>
      <c r="D7" s="602"/>
      <c r="E7" s="170">
        <v>25000</v>
      </c>
      <c r="F7" s="170">
        <f t="shared" ref="F7:F13" si="0">SUM(G7:AD7)</f>
        <v>15000</v>
      </c>
      <c r="G7" s="171">
        <v>15000</v>
      </c>
      <c r="H7" s="170"/>
      <c r="I7" s="171"/>
      <c r="J7" s="170"/>
      <c r="K7" s="171"/>
      <c r="L7" s="170"/>
      <c r="M7" s="171"/>
      <c r="N7" s="170"/>
      <c r="O7" s="171"/>
      <c r="P7" s="170"/>
      <c r="Q7" s="171"/>
      <c r="R7" s="170"/>
      <c r="S7" s="171"/>
      <c r="T7" s="170"/>
      <c r="U7" s="171"/>
      <c r="V7" s="170"/>
      <c r="W7" s="171"/>
      <c r="X7" s="170"/>
      <c r="Y7" s="171"/>
      <c r="Z7" s="170"/>
      <c r="AA7" s="171"/>
      <c r="AB7" s="170"/>
      <c r="AC7" s="171"/>
      <c r="AD7" s="172"/>
      <c r="AE7" s="157" t="s">
        <v>214</v>
      </c>
    </row>
    <row r="8" spans="1:31" ht="15" customHeight="1">
      <c r="A8" s="595">
        <v>2</v>
      </c>
      <c r="B8" s="613" t="s">
        <v>24</v>
      </c>
      <c r="C8" s="599" t="s">
        <v>302</v>
      </c>
      <c r="D8" s="601" t="s">
        <v>264</v>
      </c>
      <c r="E8" s="173">
        <v>5000</v>
      </c>
      <c r="F8" s="173">
        <f t="shared" si="0"/>
        <v>1000</v>
      </c>
      <c r="G8" s="168">
        <v>1000</v>
      </c>
      <c r="H8" s="173"/>
      <c r="I8" s="168"/>
      <c r="J8" s="173"/>
      <c r="K8" s="168"/>
      <c r="L8" s="173"/>
      <c r="M8" s="168"/>
      <c r="N8" s="173"/>
      <c r="O8" s="168"/>
      <c r="P8" s="173"/>
      <c r="Q8" s="168"/>
      <c r="R8" s="173"/>
      <c r="S8" s="168"/>
      <c r="T8" s="173"/>
      <c r="U8" s="168"/>
      <c r="V8" s="173"/>
      <c r="W8" s="168"/>
      <c r="X8" s="173"/>
      <c r="Y8" s="168"/>
      <c r="Z8" s="173"/>
      <c r="AA8" s="168"/>
      <c r="AB8" s="173"/>
      <c r="AC8" s="168"/>
      <c r="AD8" s="169"/>
      <c r="AE8" s="157" t="s">
        <v>213</v>
      </c>
    </row>
    <row r="9" spans="1:31" ht="15" customHeight="1">
      <c r="A9" s="596"/>
      <c r="B9" s="614"/>
      <c r="C9" s="600"/>
      <c r="D9" s="602"/>
      <c r="E9" s="170">
        <v>0</v>
      </c>
      <c r="F9" s="170">
        <f t="shared" si="0"/>
        <v>1000</v>
      </c>
      <c r="G9" s="171">
        <v>1000</v>
      </c>
      <c r="H9" s="170"/>
      <c r="I9" s="171"/>
      <c r="J9" s="170"/>
      <c r="K9" s="171"/>
      <c r="L9" s="170"/>
      <c r="M9" s="171"/>
      <c r="N9" s="170"/>
      <c r="O9" s="171"/>
      <c r="P9" s="170"/>
      <c r="Q9" s="171"/>
      <c r="R9" s="170"/>
      <c r="S9" s="171"/>
      <c r="T9" s="170"/>
      <c r="U9" s="171"/>
      <c r="V9" s="170"/>
      <c r="W9" s="171"/>
      <c r="X9" s="170"/>
      <c r="Y9" s="171"/>
      <c r="Z9" s="170"/>
      <c r="AA9" s="171"/>
      <c r="AB9" s="170"/>
      <c r="AC9" s="171"/>
      <c r="AD9" s="172"/>
      <c r="AE9" s="157" t="s">
        <v>214</v>
      </c>
    </row>
    <row r="10" spans="1:31" ht="22.5" customHeight="1">
      <c r="A10" s="595">
        <v>3</v>
      </c>
      <c r="B10" s="613" t="s">
        <v>24</v>
      </c>
      <c r="C10" s="599" t="s">
        <v>326</v>
      </c>
      <c r="D10" s="601" t="s">
        <v>264</v>
      </c>
      <c r="E10" s="173">
        <v>5000</v>
      </c>
      <c r="F10" s="173">
        <f t="shared" si="0"/>
        <v>0</v>
      </c>
      <c r="G10" s="168">
        <v>0</v>
      </c>
      <c r="H10" s="173"/>
      <c r="I10" s="168"/>
      <c r="J10" s="173"/>
      <c r="K10" s="168"/>
      <c r="L10" s="173"/>
      <c r="M10" s="168"/>
      <c r="N10" s="173"/>
      <c r="O10" s="168"/>
      <c r="P10" s="173"/>
      <c r="Q10" s="168"/>
      <c r="R10" s="173"/>
      <c r="S10" s="168"/>
      <c r="T10" s="173"/>
      <c r="U10" s="168"/>
      <c r="V10" s="173"/>
      <c r="W10" s="168"/>
      <c r="X10" s="173"/>
      <c r="Y10" s="168"/>
      <c r="Z10" s="173"/>
      <c r="AA10" s="168"/>
      <c r="AB10" s="173"/>
      <c r="AC10" s="168"/>
      <c r="AD10" s="169"/>
      <c r="AE10" s="157" t="s">
        <v>213</v>
      </c>
    </row>
    <row r="11" spans="1:31" ht="22.5" customHeight="1">
      <c r="A11" s="596"/>
      <c r="B11" s="614"/>
      <c r="C11" s="600"/>
      <c r="D11" s="602"/>
      <c r="E11" s="170">
        <v>5000</v>
      </c>
      <c r="F11" s="170">
        <f t="shared" si="0"/>
        <v>0</v>
      </c>
      <c r="G11" s="171">
        <v>0</v>
      </c>
      <c r="H11" s="170"/>
      <c r="I11" s="171"/>
      <c r="J11" s="170"/>
      <c r="K11" s="171"/>
      <c r="L11" s="170"/>
      <c r="M11" s="171"/>
      <c r="N11" s="170"/>
      <c r="O11" s="171"/>
      <c r="P11" s="170"/>
      <c r="Q11" s="171"/>
      <c r="R11" s="170"/>
      <c r="S11" s="171"/>
      <c r="T11" s="170"/>
      <c r="U11" s="171"/>
      <c r="V11" s="170"/>
      <c r="W11" s="171"/>
      <c r="X11" s="170"/>
      <c r="Y11" s="171"/>
      <c r="Z11" s="170"/>
      <c r="AA11" s="171"/>
      <c r="AB11" s="170"/>
      <c r="AC11" s="171"/>
      <c r="AD11" s="172"/>
      <c r="AE11" s="157" t="s">
        <v>214</v>
      </c>
    </row>
    <row r="12" spans="1:31" ht="15" customHeight="1">
      <c r="A12" s="595">
        <v>4</v>
      </c>
      <c r="B12" s="613" t="s">
        <v>265</v>
      </c>
      <c r="C12" s="612" t="s">
        <v>222</v>
      </c>
      <c r="D12" s="601" t="s">
        <v>264</v>
      </c>
      <c r="E12" s="174">
        <v>30000</v>
      </c>
      <c r="F12" s="174">
        <f t="shared" si="0"/>
        <v>7500</v>
      </c>
      <c r="G12" s="168">
        <v>7500</v>
      </c>
      <c r="H12" s="174"/>
      <c r="I12" s="168"/>
      <c r="J12" s="174"/>
      <c r="K12" s="168"/>
      <c r="L12" s="174"/>
      <c r="M12" s="168"/>
      <c r="N12" s="174"/>
      <c r="O12" s="168"/>
      <c r="P12" s="174"/>
      <c r="Q12" s="168"/>
      <c r="R12" s="174"/>
      <c r="S12" s="168"/>
      <c r="T12" s="174"/>
      <c r="U12" s="168"/>
      <c r="V12" s="174"/>
      <c r="W12" s="168"/>
      <c r="X12" s="174"/>
      <c r="Y12" s="168"/>
      <c r="Z12" s="174"/>
      <c r="AA12" s="168"/>
      <c r="AB12" s="174"/>
      <c r="AC12" s="168"/>
      <c r="AD12" s="169"/>
      <c r="AE12" s="157" t="s">
        <v>213</v>
      </c>
    </row>
    <row r="13" spans="1:31" ht="15" customHeight="1">
      <c r="A13" s="596"/>
      <c r="B13" s="614"/>
      <c r="C13" s="612"/>
      <c r="D13" s="602"/>
      <c r="E13" s="175">
        <v>30000</v>
      </c>
      <c r="F13" s="175">
        <f t="shared" si="0"/>
        <v>0</v>
      </c>
      <c r="G13" s="171">
        <v>0</v>
      </c>
      <c r="H13" s="175"/>
      <c r="I13" s="171"/>
      <c r="J13" s="175"/>
      <c r="K13" s="171"/>
      <c r="L13" s="175"/>
      <c r="M13" s="171"/>
      <c r="N13" s="175"/>
      <c r="O13" s="171"/>
      <c r="P13" s="175"/>
      <c r="Q13" s="171"/>
      <c r="R13" s="175"/>
      <c r="S13" s="171"/>
      <c r="T13" s="175"/>
      <c r="U13" s="171"/>
      <c r="V13" s="175"/>
      <c r="W13" s="171"/>
      <c r="X13" s="175"/>
      <c r="Y13" s="171"/>
      <c r="Z13" s="175"/>
      <c r="AA13" s="171"/>
      <c r="AB13" s="175"/>
      <c r="AC13" s="171"/>
      <c r="AD13" s="172"/>
      <c r="AE13" s="157" t="s">
        <v>214</v>
      </c>
    </row>
    <row r="14" spans="1:31" ht="15" customHeight="1">
      <c r="A14" s="615" t="s">
        <v>266</v>
      </c>
      <c r="B14" s="616"/>
      <c r="C14" s="616"/>
      <c r="D14" s="617"/>
      <c r="E14" s="173">
        <f>+E6+E8+E10+E12</f>
        <v>65000</v>
      </c>
      <c r="F14" s="173">
        <f>+F6+F8+F10+F12</f>
        <v>23500</v>
      </c>
      <c r="G14" s="173">
        <f t="shared" ref="G14:AD15" si="1">+G6+G8+G10+G12</f>
        <v>23500</v>
      </c>
      <c r="H14" s="173">
        <f t="shared" si="1"/>
        <v>0</v>
      </c>
      <c r="I14" s="173">
        <f t="shared" si="1"/>
        <v>0</v>
      </c>
      <c r="J14" s="173">
        <f t="shared" si="1"/>
        <v>0</v>
      </c>
      <c r="K14" s="173">
        <f t="shared" si="1"/>
        <v>0</v>
      </c>
      <c r="L14" s="173">
        <f t="shared" si="1"/>
        <v>0</v>
      </c>
      <c r="M14" s="173">
        <f t="shared" si="1"/>
        <v>0</v>
      </c>
      <c r="N14" s="173">
        <f t="shared" si="1"/>
        <v>0</v>
      </c>
      <c r="O14" s="173">
        <f t="shared" si="1"/>
        <v>0</v>
      </c>
      <c r="P14" s="173">
        <f t="shared" si="1"/>
        <v>0</v>
      </c>
      <c r="Q14" s="173">
        <f t="shared" si="1"/>
        <v>0</v>
      </c>
      <c r="R14" s="173">
        <f t="shared" si="1"/>
        <v>0</v>
      </c>
      <c r="S14" s="173">
        <f t="shared" si="1"/>
        <v>0</v>
      </c>
      <c r="T14" s="173">
        <f t="shared" si="1"/>
        <v>0</v>
      </c>
      <c r="U14" s="173">
        <f t="shared" si="1"/>
        <v>0</v>
      </c>
      <c r="V14" s="173">
        <f t="shared" si="1"/>
        <v>0</v>
      </c>
      <c r="W14" s="173">
        <f t="shared" si="1"/>
        <v>0</v>
      </c>
      <c r="X14" s="173">
        <f t="shared" si="1"/>
        <v>0</v>
      </c>
      <c r="Y14" s="173">
        <f t="shared" si="1"/>
        <v>0</v>
      </c>
      <c r="Z14" s="173">
        <f t="shared" si="1"/>
        <v>0</v>
      </c>
      <c r="AA14" s="173">
        <f t="shared" si="1"/>
        <v>0</v>
      </c>
      <c r="AB14" s="173">
        <f t="shared" si="1"/>
        <v>0</v>
      </c>
      <c r="AC14" s="173">
        <f t="shared" si="1"/>
        <v>0</v>
      </c>
      <c r="AD14" s="176">
        <f t="shared" si="1"/>
        <v>0</v>
      </c>
    </row>
    <row r="15" spans="1:31" ht="15" customHeight="1">
      <c r="A15" s="618"/>
      <c r="B15" s="619"/>
      <c r="C15" s="619"/>
      <c r="D15" s="620"/>
      <c r="E15" s="170">
        <f>+E7+E9+E11+E13</f>
        <v>60000</v>
      </c>
      <c r="F15" s="170">
        <f>+F7+F9+F11+F13</f>
        <v>16000</v>
      </c>
      <c r="G15" s="170">
        <f t="shared" si="1"/>
        <v>16000</v>
      </c>
      <c r="H15" s="170">
        <f t="shared" si="1"/>
        <v>0</v>
      </c>
      <c r="I15" s="170">
        <f t="shared" si="1"/>
        <v>0</v>
      </c>
      <c r="J15" s="170">
        <f t="shared" si="1"/>
        <v>0</v>
      </c>
      <c r="K15" s="170">
        <f t="shared" si="1"/>
        <v>0</v>
      </c>
      <c r="L15" s="170">
        <f t="shared" si="1"/>
        <v>0</v>
      </c>
      <c r="M15" s="170">
        <f t="shared" si="1"/>
        <v>0</v>
      </c>
      <c r="N15" s="170">
        <f t="shared" si="1"/>
        <v>0</v>
      </c>
      <c r="O15" s="170">
        <f t="shared" si="1"/>
        <v>0</v>
      </c>
      <c r="P15" s="170">
        <f t="shared" si="1"/>
        <v>0</v>
      </c>
      <c r="Q15" s="170">
        <f t="shared" si="1"/>
        <v>0</v>
      </c>
      <c r="R15" s="170">
        <f t="shared" si="1"/>
        <v>0</v>
      </c>
      <c r="S15" s="170">
        <f t="shared" si="1"/>
        <v>0</v>
      </c>
      <c r="T15" s="170">
        <f t="shared" si="1"/>
        <v>0</v>
      </c>
      <c r="U15" s="170">
        <f t="shared" si="1"/>
        <v>0</v>
      </c>
      <c r="V15" s="170">
        <f t="shared" si="1"/>
        <v>0</v>
      </c>
      <c r="W15" s="170">
        <f t="shared" si="1"/>
        <v>0</v>
      </c>
      <c r="X15" s="170">
        <f t="shared" si="1"/>
        <v>0</v>
      </c>
      <c r="Y15" s="170">
        <f t="shared" si="1"/>
        <v>0</v>
      </c>
      <c r="Z15" s="170">
        <f t="shared" si="1"/>
        <v>0</v>
      </c>
      <c r="AA15" s="170">
        <f t="shared" si="1"/>
        <v>0</v>
      </c>
      <c r="AB15" s="170">
        <f t="shared" si="1"/>
        <v>0</v>
      </c>
      <c r="AC15" s="170">
        <f t="shared" si="1"/>
        <v>0</v>
      </c>
      <c r="AD15" s="177">
        <f t="shared" si="1"/>
        <v>0</v>
      </c>
    </row>
    <row r="16" spans="1:31" ht="15" customHeight="1">
      <c r="A16" s="595">
        <v>5</v>
      </c>
      <c r="B16" s="613" t="s">
        <v>24</v>
      </c>
      <c r="C16" s="599" t="s">
        <v>267</v>
      </c>
      <c r="D16" s="601" t="s">
        <v>268</v>
      </c>
      <c r="E16" s="173"/>
      <c r="F16" s="168">
        <f>SUM(G16:AD16)</f>
        <v>100000</v>
      </c>
      <c r="G16" s="168">
        <v>100000</v>
      </c>
      <c r="H16" s="173"/>
      <c r="I16" s="168"/>
      <c r="J16" s="173"/>
      <c r="K16" s="168"/>
      <c r="L16" s="173"/>
      <c r="M16" s="168"/>
      <c r="N16" s="173"/>
      <c r="O16" s="168"/>
      <c r="P16" s="173"/>
      <c r="Q16" s="168"/>
      <c r="R16" s="173"/>
      <c r="S16" s="168"/>
      <c r="T16" s="173"/>
      <c r="U16" s="168"/>
      <c r="V16" s="173"/>
      <c r="W16" s="168"/>
      <c r="X16" s="173"/>
      <c r="Y16" s="168"/>
      <c r="Z16" s="173"/>
      <c r="AA16" s="168"/>
      <c r="AB16" s="173"/>
      <c r="AC16" s="168"/>
      <c r="AD16" s="169"/>
      <c r="AE16" s="157" t="s">
        <v>213</v>
      </c>
    </row>
    <row r="17" spans="1:31" ht="15" customHeight="1">
      <c r="A17" s="596"/>
      <c r="B17" s="614"/>
      <c r="C17" s="600"/>
      <c r="D17" s="602"/>
      <c r="E17" s="170"/>
      <c r="F17" s="170">
        <f t="shared" ref="F17:F23" si="2">SUM(G17:AD17)</f>
        <v>20000</v>
      </c>
      <c r="G17" s="171">
        <v>20000</v>
      </c>
      <c r="H17" s="170"/>
      <c r="I17" s="171"/>
      <c r="J17" s="170"/>
      <c r="K17" s="171"/>
      <c r="L17" s="170"/>
      <c r="M17" s="171"/>
      <c r="N17" s="170"/>
      <c r="O17" s="171"/>
      <c r="P17" s="170"/>
      <c r="Q17" s="171"/>
      <c r="R17" s="170"/>
      <c r="S17" s="171"/>
      <c r="T17" s="170"/>
      <c r="U17" s="171"/>
      <c r="V17" s="170"/>
      <c r="W17" s="171"/>
      <c r="X17" s="170"/>
      <c r="Y17" s="171"/>
      <c r="Z17" s="170"/>
      <c r="AA17" s="171"/>
      <c r="AB17" s="170"/>
      <c r="AC17" s="171"/>
      <c r="AD17" s="172"/>
      <c r="AE17" s="157" t="s">
        <v>214</v>
      </c>
    </row>
    <row r="18" spans="1:31" ht="15" customHeight="1">
      <c r="A18" s="595">
        <v>6</v>
      </c>
      <c r="B18" s="613" t="s">
        <v>24</v>
      </c>
      <c r="C18" s="599" t="s">
        <v>269</v>
      </c>
      <c r="D18" s="601" t="s">
        <v>268</v>
      </c>
      <c r="E18" s="173"/>
      <c r="F18" s="173">
        <f t="shared" si="2"/>
        <v>0</v>
      </c>
      <c r="G18" s="168">
        <v>0</v>
      </c>
      <c r="H18" s="173"/>
      <c r="I18" s="168"/>
      <c r="J18" s="173"/>
      <c r="K18" s="168"/>
      <c r="L18" s="173"/>
      <c r="M18" s="168"/>
      <c r="N18" s="173"/>
      <c r="O18" s="168"/>
      <c r="P18" s="173"/>
      <c r="Q18" s="168"/>
      <c r="R18" s="173"/>
      <c r="S18" s="168"/>
      <c r="T18" s="173"/>
      <c r="U18" s="168"/>
      <c r="V18" s="173"/>
      <c r="W18" s="168"/>
      <c r="X18" s="173"/>
      <c r="Y18" s="168"/>
      <c r="Z18" s="173"/>
      <c r="AA18" s="168"/>
      <c r="AB18" s="173"/>
      <c r="AC18" s="168"/>
      <c r="AD18" s="169"/>
      <c r="AE18" s="157" t="s">
        <v>213</v>
      </c>
    </row>
    <row r="19" spans="1:31" ht="15" customHeight="1">
      <c r="A19" s="596"/>
      <c r="B19" s="614"/>
      <c r="C19" s="600"/>
      <c r="D19" s="602"/>
      <c r="E19" s="170"/>
      <c r="F19" s="170">
        <f t="shared" si="2"/>
        <v>0</v>
      </c>
      <c r="G19" s="171">
        <v>0</v>
      </c>
      <c r="H19" s="170"/>
      <c r="I19" s="171"/>
      <c r="J19" s="170"/>
      <c r="K19" s="171"/>
      <c r="L19" s="170"/>
      <c r="M19" s="171"/>
      <c r="N19" s="170"/>
      <c r="O19" s="171"/>
      <c r="P19" s="170"/>
      <c r="Q19" s="171"/>
      <c r="R19" s="170"/>
      <c r="S19" s="171"/>
      <c r="T19" s="170"/>
      <c r="U19" s="171"/>
      <c r="V19" s="170"/>
      <c r="W19" s="171"/>
      <c r="X19" s="170"/>
      <c r="Y19" s="171"/>
      <c r="Z19" s="170"/>
      <c r="AA19" s="171"/>
      <c r="AB19" s="170"/>
      <c r="AC19" s="171"/>
      <c r="AD19" s="172"/>
      <c r="AE19" s="157" t="s">
        <v>214</v>
      </c>
    </row>
    <row r="20" spans="1:31" ht="15" customHeight="1">
      <c r="A20" s="595">
        <v>7</v>
      </c>
      <c r="B20" s="613" t="s">
        <v>24</v>
      </c>
      <c r="C20" s="599" t="s">
        <v>270</v>
      </c>
      <c r="D20" s="601" t="s">
        <v>268</v>
      </c>
      <c r="E20" s="173"/>
      <c r="F20" s="173">
        <f t="shared" si="2"/>
        <v>2500</v>
      </c>
      <c r="G20" s="168">
        <v>2500</v>
      </c>
      <c r="H20" s="173"/>
      <c r="I20" s="168"/>
      <c r="J20" s="173"/>
      <c r="K20" s="168"/>
      <c r="L20" s="173"/>
      <c r="M20" s="168"/>
      <c r="N20" s="173"/>
      <c r="O20" s="168"/>
      <c r="P20" s="173"/>
      <c r="Q20" s="168"/>
      <c r="R20" s="173"/>
      <c r="S20" s="168"/>
      <c r="T20" s="173"/>
      <c r="U20" s="168"/>
      <c r="V20" s="173"/>
      <c r="W20" s="168"/>
      <c r="X20" s="173"/>
      <c r="Y20" s="168"/>
      <c r="Z20" s="173"/>
      <c r="AA20" s="168"/>
      <c r="AB20" s="173"/>
      <c r="AC20" s="168"/>
      <c r="AD20" s="169"/>
      <c r="AE20" s="157" t="s">
        <v>213</v>
      </c>
    </row>
    <row r="21" spans="1:31" ht="15" customHeight="1">
      <c r="A21" s="596"/>
      <c r="B21" s="614"/>
      <c r="C21" s="600"/>
      <c r="D21" s="602"/>
      <c r="E21" s="170"/>
      <c r="F21" s="170">
        <f t="shared" si="2"/>
        <v>2500</v>
      </c>
      <c r="G21" s="171">
        <v>2500</v>
      </c>
      <c r="H21" s="170"/>
      <c r="I21" s="171"/>
      <c r="J21" s="170"/>
      <c r="K21" s="171"/>
      <c r="L21" s="170"/>
      <c r="M21" s="171"/>
      <c r="N21" s="170"/>
      <c r="O21" s="171"/>
      <c r="P21" s="170"/>
      <c r="Q21" s="171"/>
      <c r="R21" s="170"/>
      <c r="S21" s="171"/>
      <c r="T21" s="170"/>
      <c r="U21" s="171"/>
      <c r="V21" s="170"/>
      <c r="W21" s="171"/>
      <c r="X21" s="170"/>
      <c r="Y21" s="171"/>
      <c r="Z21" s="170"/>
      <c r="AA21" s="171"/>
      <c r="AB21" s="170"/>
      <c r="AC21" s="171"/>
      <c r="AD21" s="172"/>
      <c r="AE21" s="157" t="s">
        <v>214</v>
      </c>
    </row>
    <row r="22" spans="1:31" ht="15" customHeight="1">
      <c r="A22" s="595">
        <v>8</v>
      </c>
      <c r="B22" s="613" t="s">
        <v>24</v>
      </c>
      <c r="C22" s="599" t="s">
        <v>271</v>
      </c>
      <c r="D22" s="601" t="s">
        <v>268</v>
      </c>
      <c r="E22" s="173"/>
      <c r="F22" s="174">
        <f t="shared" si="2"/>
        <v>10000</v>
      </c>
      <c r="G22" s="168">
        <v>10000</v>
      </c>
      <c r="H22" s="173"/>
      <c r="I22" s="168"/>
      <c r="J22" s="173"/>
      <c r="K22" s="168"/>
      <c r="L22" s="173"/>
      <c r="M22" s="168"/>
      <c r="N22" s="173"/>
      <c r="O22" s="168"/>
      <c r="P22" s="173"/>
      <c r="Q22" s="168"/>
      <c r="R22" s="173"/>
      <c r="S22" s="168"/>
      <c r="T22" s="173"/>
      <c r="U22" s="168"/>
      <c r="V22" s="173"/>
      <c r="W22" s="168"/>
      <c r="X22" s="173"/>
      <c r="Y22" s="168"/>
      <c r="Z22" s="173"/>
      <c r="AA22" s="168"/>
      <c r="AB22" s="173"/>
      <c r="AC22" s="168"/>
      <c r="AD22" s="169"/>
      <c r="AE22" s="157" t="s">
        <v>213</v>
      </c>
    </row>
    <row r="23" spans="1:31" ht="15" customHeight="1">
      <c r="A23" s="596"/>
      <c r="B23" s="614"/>
      <c r="C23" s="600"/>
      <c r="D23" s="602"/>
      <c r="E23" s="170"/>
      <c r="F23" s="175">
        <f t="shared" si="2"/>
        <v>1000</v>
      </c>
      <c r="G23" s="171">
        <v>1000</v>
      </c>
      <c r="H23" s="170"/>
      <c r="I23" s="171"/>
      <c r="J23" s="170"/>
      <c r="K23" s="171"/>
      <c r="L23" s="170"/>
      <c r="M23" s="171"/>
      <c r="N23" s="170"/>
      <c r="O23" s="171"/>
      <c r="P23" s="170"/>
      <c r="Q23" s="171"/>
      <c r="R23" s="170"/>
      <c r="S23" s="171"/>
      <c r="T23" s="170"/>
      <c r="U23" s="171"/>
      <c r="V23" s="170"/>
      <c r="W23" s="171"/>
      <c r="X23" s="170"/>
      <c r="Y23" s="171"/>
      <c r="Z23" s="170"/>
      <c r="AA23" s="171"/>
      <c r="AB23" s="170"/>
      <c r="AC23" s="171"/>
      <c r="AD23" s="172"/>
      <c r="AE23" s="157" t="s">
        <v>214</v>
      </c>
    </row>
    <row r="24" spans="1:31" ht="15" customHeight="1">
      <c r="A24" s="615" t="s">
        <v>272</v>
      </c>
      <c r="B24" s="616"/>
      <c r="C24" s="616"/>
      <c r="D24" s="617"/>
      <c r="E24" s="173">
        <f>+E16+E18+E20+E22</f>
        <v>0</v>
      </c>
      <c r="F24" s="173">
        <f>+F16+F18+F20+F22</f>
        <v>112500</v>
      </c>
      <c r="G24" s="173">
        <f t="shared" ref="G24:AD25" si="3">+G16+G18+G20+G22</f>
        <v>112500</v>
      </c>
      <c r="H24" s="173">
        <f t="shared" si="3"/>
        <v>0</v>
      </c>
      <c r="I24" s="173">
        <f t="shared" si="3"/>
        <v>0</v>
      </c>
      <c r="J24" s="173">
        <f t="shared" si="3"/>
        <v>0</v>
      </c>
      <c r="K24" s="173">
        <f t="shared" si="3"/>
        <v>0</v>
      </c>
      <c r="L24" s="173">
        <f t="shared" si="3"/>
        <v>0</v>
      </c>
      <c r="M24" s="173">
        <f t="shared" si="3"/>
        <v>0</v>
      </c>
      <c r="N24" s="173">
        <f t="shared" si="3"/>
        <v>0</v>
      </c>
      <c r="O24" s="173">
        <f t="shared" si="3"/>
        <v>0</v>
      </c>
      <c r="P24" s="173">
        <f t="shared" si="3"/>
        <v>0</v>
      </c>
      <c r="Q24" s="173">
        <f t="shared" si="3"/>
        <v>0</v>
      </c>
      <c r="R24" s="173">
        <f t="shared" si="3"/>
        <v>0</v>
      </c>
      <c r="S24" s="173">
        <f t="shared" si="3"/>
        <v>0</v>
      </c>
      <c r="T24" s="173">
        <f t="shared" si="3"/>
        <v>0</v>
      </c>
      <c r="U24" s="173">
        <f t="shared" si="3"/>
        <v>0</v>
      </c>
      <c r="V24" s="173">
        <f t="shared" si="3"/>
        <v>0</v>
      </c>
      <c r="W24" s="173">
        <f t="shared" si="3"/>
        <v>0</v>
      </c>
      <c r="X24" s="173">
        <f t="shared" si="3"/>
        <v>0</v>
      </c>
      <c r="Y24" s="173">
        <f t="shared" si="3"/>
        <v>0</v>
      </c>
      <c r="Z24" s="173">
        <f t="shared" si="3"/>
        <v>0</v>
      </c>
      <c r="AA24" s="173">
        <f t="shared" si="3"/>
        <v>0</v>
      </c>
      <c r="AB24" s="173">
        <f t="shared" si="3"/>
        <v>0</v>
      </c>
      <c r="AC24" s="173">
        <f t="shared" si="3"/>
        <v>0</v>
      </c>
      <c r="AD24" s="176">
        <f t="shared" si="3"/>
        <v>0</v>
      </c>
    </row>
    <row r="25" spans="1:31" ht="15" customHeight="1">
      <c r="A25" s="618"/>
      <c r="B25" s="619"/>
      <c r="C25" s="619"/>
      <c r="D25" s="620"/>
      <c r="E25" s="170">
        <f>+E17+E19+E21+E23</f>
        <v>0</v>
      </c>
      <c r="F25" s="170">
        <f>+F17+F19+F21+F23</f>
        <v>23500</v>
      </c>
      <c r="G25" s="170">
        <f t="shared" si="3"/>
        <v>23500</v>
      </c>
      <c r="H25" s="170">
        <f t="shared" si="3"/>
        <v>0</v>
      </c>
      <c r="I25" s="170">
        <f t="shared" si="3"/>
        <v>0</v>
      </c>
      <c r="J25" s="170">
        <f t="shared" si="3"/>
        <v>0</v>
      </c>
      <c r="K25" s="170">
        <f t="shared" si="3"/>
        <v>0</v>
      </c>
      <c r="L25" s="170">
        <f t="shared" si="3"/>
        <v>0</v>
      </c>
      <c r="M25" s="170">
        <f t="shared" si="3"/>
        <v>0</v>
      </c>
      <c r="N25" s="170">
        <f t="shared" si="3"/>
        <v>0</v>
      </c>
      <c r="O25" s="170">
        <f t="shared" si="3"/>
        <v>0</v>
      </c>
      <c r="P25" s="170">
        <f t="shared" si="3"/>
        <v>0</v>
      </c>
      <c r="Q25" s="170">
        <f t="shared" si="3"/>
        <v>0</v>
      </c>
      <c r="R25" s="170">
        <f t="shared" si="3"/>
        <v>0</v>
      </c>
      <c r="S25" s="170">
        <f t="shared" si="3"/>
        <v>0</v>
      </c>
      <c r="T25" s="170">
        <f t="shared" si="3"/>
        <v>0</v>
      </c>
      <c r="U25" s="170">
        <f t="shared" si="3"/>
        <v>0</v>
      </c>
      <c r="V25" s="170">
        <f t="shared" si="3"/>
        <v>0</v>
      </c>
      <c r="W25" s="170">
        <f t="shared" si="3"/>
        <v>0</v>
      </c>
      <c r="X25" s="170">
        <f t="shared" si="3"/>
        <v>0</v>
      </c>
      <c r="Y25" s="170">
        <f t="shared" si="3"/>
        <v>0</v>
      </c>
      <c r="Z25" s="170">
        <f t="shared" si="3"/>
        <v>0</v>
      </c>
      <c r="AA25" s="170">
        <f t="shared" si="3"/>
        <v>0</v>
      </c>
      <c r="AB25" s="170">
        <f t="shared" si="3"/>
        <v>0</v>
      </c>
      <c r="AC25" s="170">
        <f t="shared" si="3"/>
        <v>0</v>
      </c>
      <c r="AD25" s="177">
        <f t="shared" si="3"/>
        <v>0</v>
      </c>
    </row>
    <row r="26" spans="1:31" ht="15" customHeight="1">
      <c r="A26" s="595">
        <v>9</v>
      </c>
      <c r="B26" s="613"/>
      <c r="C26" s="599"/>
      <c r="D26" s="601"/>
      <c r="E26" s="173"/>
      <c r="F26" s="168">
        <f>SUM(G26:AD26)</f>
        <v>0</v>
      </c>
      <c r="G26" s="168"/>
      <c r="H26" s="173"/>
      <c r="I26" s="168"/>
      <c r="J26" s="173"/>
      <c r="K26" s="168"/>
      <c r="L26" s="173"/>
      <c r="M26" s="168"/>
      <c r="N26" s="173"/>
      <c r="O26" s="168"/>
      <c r="P26" s="173"/>
      <c r="Q26" s="168"/>
      <c r="R26" s="173"/>
      <c r="S26" s="168"/>
      <c r="T26" s="173"/>
      <c r="U26" s="168"/>
      <c r="V26" s="173"/>
      <c r="W26" s="168"/>
      <c r="X26" s="173"/>
      <c r="Y26" s="168"/>
      <c r="Z26" s="173"/>
      <c r="AA26" s="168"/>
      <c r="AB26" s="173"/>
      <c r="AC26" s="168"/>
      <c r="AD26" s="169"/>
      <c r="AE26" s="157" t="s">
        <v>213</v>
      </c>
    </row>
    <row r="27" spans="1:31" ht="15" customHeight="1">
      <c r="A27" s="596"/>
      <c r="B27" s="614"/>
      <c r="C27" s="600"/>
      <c r="D27" s="602"/>
      <c r="E27" s="170"/>
      <c r="F27" s="170">
        <f t="shared" ref="F27:F55" si="4">SUM(G27:AD27)</f>
        <v>0</v>
      </c>
      <c r="G27" s="171"/>
      <c r="H27" s="170"/>
      <c r="I27" s="171"/>
      <c r="J27" s="170"/>
      <c r="K27" s="171"/>
      <c r="L27" s="170"/>
      <c r="M27" s="171"/>
      <c r="N27" s="170"/>
      <c r="O27" s="171"/>
      <c r="P27" s="170"/>
      <c r="Q27" s="171"/>
      <c r="R27" s="170"/>
      <c r="S27" s="171"/>
      <c r="T27" s="170"/>
      <c r="U27" s="171"/>
      <c r="V27" s="170"/>
      <c r="W27" s="171"/>
      <c r="X27" s="170"/>
      <c r="Y27" s="171"/>
      <c r="Z27" s="170"/>
      <c r="AA27" s="171"/>
      <c r="AB27" s="170"/>
      <c r="AC27" s="171"/>
      <c r="AD27" s="172"/>
      <c r="AE27" s="157" t="s">
        <v>214</v>
      </c>
    </row>
    <row r="28" spans="1:31" ht="15" customHeight="1">
      <c r="A28" s="595">
        <v>10</v>
      </c>
      <c r="B28" s="613"/>
      <c r="C28" s="599"/>
      <c r="D28" s="601"/>
      <c r="E28" s="173"/>
      <c r="F28" s="173">
        <f t="shared" si="4"/>
        <v>0</v>
      </c>
      <c r="G28" s="168"/>
      <c r="H28" s="173"/>
      <c r="I28" s="168"/>
      <c r="J28" s="173"/>
      <c r="K28" s="168"/>
      <c r="L28" s="173"/>
      <c r="M28" s="168"/>
      <c r="N28" s="173"/>
      <c r="O28" s="168"/>
      <c r="P28" s="173"/>
      <c r="Q28" s="168"/>
      <c r="R28" s="173"/>
      <c r="S28" s="168"/>
      <c r="T28" s="173"/>
      <c r="U28" s="168"/>
      <c r="V28" s="173"/>
      <c r="W28" s="168"/>
      <c r="X28" s="173"/>
      <c r="Y28" s="168"/>
      <c r="Z28" s="173"/>
      <c r="AA28" s="168"/>
      <c r="AB28" s="173"/>
      <c r="AC28" s="168"/>
      <c r="AD28" s="169"/>
      <c r="AE28" s="157" t="s">
        <v>213</v>
      </c>
    </row>
    <row r="29" spans="1:31" ht="15" customHeight="1">
      <c r="A29" s="596"/>
      <c r="B29" s="614"/>
      <c r="C29" s="600"/>
      <c r="D29" s="602"/>
      <c r="E29" s="170"/>
      <c r="F29" s="170">
        <f t="shared" si="4"/>
        <v>0</v>
      </c>
      <c r="G29" s="171"/>
      <c r="H29" s="170"/>
      <c r="I29" s="171"/>
      <c r="J29" s="170"/>
      <c r="K29" s="171"/>
      <c r="L29" s="170"/>
      <c r="M29" s="171"/>
      <c r="N29" s="170"/>
      <c r="O29" s="171"/>
      <c r="P29" s="170"/>
      <c r="Q29" s="171"/>
      <c r="R29" s="170"/>
      <c r="S29" s="171"/>
      <c r="T29" s="170"/>
      <c r="U29" s="171"/>
      <c r="V29" s="170"/>
      <c r="W29" s="171"/>
      <c r="X29" s="170"/>
      <c r="Y29" s="171"/>
      <c r="Z29" s="170"/>
      <c r="AA29" s="171"/>
      <c r="AB29" s="170"/>
      <c r="AC29" s="171"/>
      <c r="AD29" s="172"/>
      <c r="AE29" s="157" t="s">
        <v>214</v>
      </c>
    </row>
    <row r="30" spans="1:31" ht="15" customHeight="1">
      <c r="A30" s="595">
        <v>11</v>
      </c>
      <c r="B30" s="613"/>
      <c r="C30" s="612"/>
      <c r="D30" s="601"/>
      <c r="E30" s="174"/>
      <c r="F30" s="173">
        <f t="shared" si="4"/>
        <v>0</v>
      </c>
      <c r="G30" s="168"/>
      <c r="H30" s="174"/>
      <c r="I30" s="168"/>
      <c r="J30" s="174"/>
      <c r="K30" s="168"/>
      <c r="L30" s="174"/>
      <c r="M30" s="168"/>
      <c r="N30" s="174"/>
      <c r="O30" s="168"/>
      <c r="P30" s="174"/>
      <c r="Q30" s="168"/>
      <c r="R30" s="174"/>
      <c r="S30" s="168"/>
      <c r="T30" s="174"/>
      <c r="U30" s="168"/>
      <c r="V30" s="174"/>
      <c r="W30" s="168"/>
      <c r="X30" s="174"/>
      <c r="Y30" s="168"/>
      <c r="Z30" s="174"/>
      <c r="AA30" s="168"/>
      <c r="AB30" s="174"/>
      <c r="AC30" s="168"/>
      <c r="AD30" s="169"/>
      <c r="AE30" s="157" t="s">
        <v>213</v>
      </c>
    </row>
    <row r="31" spans="1:31" ht="15" customHeight="1">
      <c r="A31" s="596"/>
      <c r="B31" s="614"/>
      <c r="C31" s="612"/>
      <c r="D31" s="602"/>
      <c r="E31" s="175"/>
      <c r="F31" s="170">
        <f t="shared" si="4"/>
        <v>0</v>
      </c>
      <c r="G31" s="171"/>
      <c r="H31" s="175"/>
      <c r="I31" s="171"/>
      <c r="J31" s="175"/>
      <c r="K31" s="171"/>
      <c r="L31" s="175"/>
      <c r="M31" s="171"/>
      <c r="N31" s="175"/>
      <c r="O31" s="171"/>
      <c r="P31" s="175"/>
      <c r="Q31" s="171"/>
      <c r="R31" s="175"/>
      <c r="S31" s="171"/>
      <c r="T31" s="175"/>
      <c r="U31" s="171"/>
      <c r="V31" s="175"/>
      <c r="W31" s="171"/>
      <c r="X31" s="175"/>
      <c r="Y31" s="171"/>
      <c r="Z31" s="175"/>
      <c r="AA31" s="171"/>
      <c r="AB31" s="175"/>
      <c r="AC31" s="171"/>
      <c r="AD31" s="172"/>
      <c r="AE31" s="157" t="s">
        <v>214</v>
      </c>
    </row>
    <row r="32" spans="1:31" ht="15" customHeight="1">
      <c r="A32" s="595">
        <v>12</v>
      </c>
      <c r="B32" s="613"/>
      <c r="C32" s="599"/>
      <c r="D32" s="601"/>
      <c r="E32" s="173"/>
      <c r="F32" s="174">
        <f t="shared" si="4"/>
        <v>0</v>
      </c>
      <c r="G32" s="168"/>
      <c r="H32" s="173"/>
      <c r="I32" s="168"/>
      <c r="J32" s="173"/>
      <c r="K32" s="168"/>
      <c r="L32" s="173"/>
      <c r="M32" s="168"/>
      <c r="N32" s="173"/>
      <c r="O32" s="168"/>
      <c r="P32" s="173"/>
      <c r="Q32" s="168"/>
      <c r="R32" s="173"/>
      <c r="S32" s="168"/>
      <c r="T32" s="173"/>
      <c r="U32" s="168"/>
      <c r="V32" s="173"/>
      <c r="W32" s="168"/>
      <c r="X32" s="173"/>
      <c r="Y32" s="168"/>
      <c r="Z32" s="173"/>
      <c r="AA32" s="168"/>
      <c r="AB32" s="173"/>
      <c r="AC32" s="168"/>
      <c r="AD32" s="169"/>
      <c r="AE32" s="157" t="s">
        <v>213</v>
      </c>
    </row>
    <row r="33" spans="1:31" ht="15" customHeight="1">
      <c r="A33" s="596"/>
      <c r="B33" s="614"/>
      <c r="C33" s="600"/>
      <c r="D33" s="602"/>
      <c r="E33" s="170"/>
      <c r="F33" s="175">
        <f t="shared" si="4"/>
        <v>0</v>
      </c>
      <c r="G33" s="171"/>
      <c r="H33" s="170"/>
      <c r="I33" s="171"/>
      <c r="J33" s="170"/>
      <c r="K33" s="171"/>
      <c r="L33" s="170"/>
      <c r="M33" s="171"/>
      <c r="N33" s="170"/>
      <c r="O33" s="171"/>
      <c r="P33" s="170"/>
      <c r="Q33" s="171"/>
      <c r="R33" s="170"/>
      <c r="S33" s="171"/>
      <c r="T33" s="170"/>
      <c r="U33" s="171"/>
      <c r="V33" s="170"/>
      <c r="W33" s="171"/>
      <c r="X33" s="170"/>
      <c r="Y33" s="171"/>
      <c r="Z33" s="170"/>
      <c r="AA33" s="171"/>
      <c r="AB33" s="170"/>
      <c r="AC33" s="171"/>
      <c r="AD33" s="172"/>
      <c r="AE33" s="157" t="s">
        <v>214</v>
      </c>
    </row>
    <row r="34" spans="1:31" ht="15" customHeight="1">
      <c r="A34" s="595">
        <v>13</v>
      </c>
      <c r="B34" s="613"/>
      <c r="C34" s="599"/>
      <c r="D34" s="601"/>
      <c r="E34" s="173"/>
      <c r="F34" s="173">
        <f t="shared" si="4"/>
        <v>0</v>
      </c>
      <c r="G34" s="168"/>
      <c r="H34" s="173"/>
      <c r="I34" s="168"/>
      <c r="J34" s="173"/>
      <c r="K34" s="168"/>
      <c r="L34" s="173"/>
      <c r="M34" s="168"/>
      <c r="N34" s="173"/>
      <c r="O34" s="168"/>
      <c r="P34" s="173"/>
      <c r="Q34" s="168"/>
      <c r="R34" s="173"/>
      <c r="S34" s="168"/>
      <c r="T34" s="173"/>
      <c r="U34" s="168"/>
      <c r="V34" s="173"/>
      <c r="W34" s="168"/>
      <c r="X34" s="173"/>
      <c r="Y34" s="168"/>
      <c r="Z34" s="173"/>
      <c r="AA34" s="168"/>
      <c r="AB34" s="173"/>
      <c r="AC34" s="168"/>
      <c r="AD34" s="169"/>
      <c r="AE34" s="157" t="s">
        <v>213</v>
      </c>
    </row>
    <row r="35" spans="1:31" ht="15" customHeight="1">
      <c r="A35" s="596"/>
      <c r="B35" s="614"/>
      <c r="C35" s="600"/>
      <c r="D35" s="602"/>
      <c r="E35" s="170"/>
      <c r="F35" s="170">
        <f t="shared" si="4"/>
        <v>0</v>
      </c>
      <c r="G35" s="171"/>
      <c r="H35" s="170"/>
      <c r="I35" s="171"/>
      <c r="J35" s="170"/>
      <c r="K35" s="171"/>
      <c r="L35" s="170"/>
      <c r="M35" s="171"/>
      <c r="N35" s="170"/>
      <c r="O35" s="171"/>
      <c r="P35" s="170"/>
      <c r="Q35" s="171"/>
      <c r="R35" s="170"/>
      <c r="S35" s="171"/>
      <c r="T35" s="170"/>
      <c r="U35" s="171"/>
      <c r="V35" s="170"/>
      <c r="W35" s="171"/>
      <c r="X35" s="170"/>
      <c r="Y35" s="171"/>
      <c r="Z35" s="170"/>
      <c r="AA35" s="171"/>
      <c r="AB35" s="170"/>
      <c r="AC35" s="171"/>
      <c r="AD35" s="172"/>
      <c r="AE35" s="157" t="s">
        <v>214</v>
      </c>
    </row>
    <row r="36" spans="1:31" ht="15" customHeight="1">
      <c r="A36" s="595">
        <v>14</v>
      </c>
      <c r="B36" s="613"/>
      <c r="C36" s="599"/>
      <c r="D36" s="601"/>
      <c r="E36" s="173"/>
      <c r="F36" s="173">
        <f t="shared" si="4"/>
        <v>0</v>
      </c>
      <c r="G36" s="168"/>
      <c r="H36" s="173"/>
      <c r="I36" s="168"/>
      <c r="J36" s="173"/>
      <c r="K36" s="168"/>
      <c r="L36" s="173"/>
      <c r="M36" s="168"/>
      <c r="N36" s="173"/>
      <c r="O36" s="168"/>
      <c r="P36" s="173"/>
      <c r="Q36" s="168"/>
      <c r="R36" s="173"/>
      <c r="S36" s="168"/>
      <c r="T36" s="173"/>
      <c r="U36" s="168"/>
      <c r="V36" s="173"/>
      <c r="W36" s="168"/>
      <c r="X36" s="173"/>
      <c r="Y36" s="168"/>
      <c r="Z36" s="173"/>
      <c r="AA36" s="168"/>
      <c r="AB36" s="173"/>
      <c r="AC36" s="168"/>
      <c r="AD36" s="169"/>
      <c r="AE36" s="157" t="s">
        <v>213</v>
      </c>
    </row>
    <row r="37" spans="1:31" ht="15" customHeight="1">
      <c r="A37" s="596"/>
      <c r="B37" s="614"/>
      <c r="C37" s="600"/>
      <c r="D37" s="602"/>
      <c r="E37" s="170"/>
      <c r="F37" s="170">
        <f t="shared" si="4"/>
        <v>0</v>
      </c>
      <c r="G37" s="171"/>
      <c r="H37" s="170"/>
      <c r="I37" s="171"/>
      <c r="J37" s="170"/>
      <c r="K37" s="171"/>
      <c r="L37" s="170"/>
      <c r="M37" s="171"/>
      <c r="N37" s="170"/>
      <c r="O37" s="171"/>
      <c r="P37" s="170"/>
      <c r="Q37" s="171"/>
      <c r="R37" s="170"/>
      <c r="S37" s="171"/>
      <c r="T37" s="170"/>
      <c r="U37" s="171"/>
      <c r="V37" s="170"/>
      <c r="W37" s="171"/>
      <c r="X37" s="170"/>
      <c r="Y37" s="171"/>
      <c r="Z37" s="170"/>
      <c r="AA37" s="171"/>
      <c r="AB37" s="170"/>
      <c r="AC37" s="171"/>
      <c r="AD37" s="172"/>
      <c r="AE37" s="157" t="s">
        <v>214</v>
      </c>
    </row>
    <row r="38" spans="1:31" ht="15" customHeight="1">
      <c r="A38" s="595">
        <v>15</v>
      </c>
      <c r="B38" s="613"/>
      <c r="C38" s="599"/>
      <c r="D38" s="601"/>
      <c r="E38" s="173"/>
      <c r="F38" s="173">
        <f t="shared" si="4"/>
        <v>0</v>
      </c>
      <c r="G38" s="168"/>
      <c r="H38" s="173"/>
      <c r="I38" s="168"/>
      <c r="J38" s="173"/>
      <c r="K38" s="168"/>
      <c r="L38" s="173"/>
      <c r="M38" s="168"/>
      <c r="N38" s="173"/>
      <c r="O38" s="168"/>
      <c r="P38" s="173"/>
      <c r="Q38" s="168"/>
      <c r="R38" s="173"/>
      <c r="S38" s="168"/>
      <c r="T38" s="173"/>
      <c r="U38" s="168"/>
      <c r="V38" s="173"/>
      <c r="W38" s="168"/>
      <c r="X38" s="173"/>
      <c r="Y38" s="168"/>
      <c r="Z38" s="173"/>
      <c r="AA38" s="168"/>
      <c r="AB38" s="173"/>
      <c r="AC38" s="168"/>
      <c r="AD38" s="169"/>
      <c r="AE38" s="157" t="s">
        <v>213</v>
      </c>
    </row>
    <row r="39" spans="1:31" ht="15" customHeight="1">
      <c r="A39" s="596"/>
      <c r="B39" s="614"/>
      <c r="C39" s="600"/>
      <c r="D39" s="602"/>
      <c r="E39" s="170"/>
      <c r="F39" s="170">
        <f t="shared" si="4"/>
        <v>0</v>
      </c>
      <c r="G39" s="171"/>
      <c r="H39" s="170"/>
      <c r="I39" s="171"/>
      <c r="J39" s="170"/>
      <c r="K39" s="171"/>
      <c r="L39" s="170"/>
      <c r="M39" s="171"/>
      <c r="N39" s="170"/>
      <c r="O39" s="171"/>
      <c r="P39" s="170"/>
      <c r="Q39" s="171"/>
      <c r="R39" s="170"/>
      <c r="S39" s="171"/>
      <c r="T39" s="170"/>
      <c r="U39" s="171"/>
      <c r="V39" s="170"/>
      <c r="W39" s="171"/>
      <c r="X39" s="170"/>
      <c r="Y39" s="171"/>
      <c r="Z39" s="170"/>
      <c r="AA39" s="171"/>
      <c r="AB39" s="170"/>
      <c r="AC39" s="171"/>
      <c r="AD39" s="172"/>
      <c r="AE39" s="157" t="s">
        <v>214</v>
      </c>
    </row>
    <row r="40" spans="1:31" ht="15" customHeight="1">
      <c r="A40" s="595">
        <v>16</v>
      </c>
      <c r="B40" s="613"/>
      <c r="C40" s="599"/>
      <c r="D40" s="601"/>
      <c r="E40" s="173"/>
      <c r="F40" s="173">
        <f t="shared" si="4"/>
        <v>0</v>
      </c>
      <c r="G40" s="168"/>
      <c r="H40" s="173"/>
      <c r="I40" s="168"/>
      <c r="J40" s="173"/>
      <c r="K40" s="168"/>
      <c r="L40" s="173"/>
      <c r="M40" s="168"/>
      <c r="N40" s="173"/>
      <c r="O40" s="168"/>
      <c r="P40" s="173"/>
      <c r="Q40" s="168"/>
      <c r="R40" s="173"/>
      <c r="S40" s="168"/>
      <c r="T40" s="173"/>
      <c r="U40" s="168"/>
      <c r="V40" s="173"/>
      <c r="W40" s="168"/>
      <c r="X40" s="173"/>
      <c r="Y40" s="168"/>
      <c r="Z40" s="173"/>
      <c r="AA40" s="168"/>
      <c r="AB40" s="173"/>
      <c r="AC40" s="168"/>
      <c r="AD40" s="169"/>
      <c r="AE40" s="157" t="s">
        <v>213</v>
      </c>
    </row>
    <row r="41" spans="1:31" ht="15" customHeight="1">
      <c r="A41" s="596"/>
      <c r="B41" s="614"/>
      <c r="C41" s="600"/>
      <c r="D41" s="602"/>
      <c r="E41" s="170"/>
      <c r="F41" s="170">
        <f t="shared" si="4"/>
        <v>0</v>
      </c>
      <c r="G41" s="171"/>
      <c r="H41" s="170"/>
      <c r="I41" s="171"/>
      <c r="J41" s="170"/>
      <c r="K41" s="171"/>
      <c r="L41" s="170"/>
      <c r="M41" s="171"/>
      <c r="N41" s="170"/>
      <c r="O41" s="171"/>
      <c r="P41" s="170"/>
      <c r="Q41" s="171"/>
      <c r="R41" s="170"/>
      <c r="S41" s="171"/>
      <c r="T41" s="170"/>
      <c r="U41" s="171"/>
      <c r="V41" s="170"/>
      <c r="W41" s="171"/>
      <c r="X41" s="170"/>
      <c r="Y41" s="171"/>
      <c r="Z41" s="170"/>
      <c r="AA41" s="171"/>
      <c r="AB41" s="170"/>
      <c r="AC41" s="171"/>
      <c r="AD41" s="172"/>
      <c r="AE41" s="157" t="s">
        <v>214</v>
      </c>
    </row>
    <row r="42" spans="1:31" ht="15" customHeight="1">
      <c r="A42" s="595">
        <v>17</v>
      </c>
      <c r="B42" s="613"/>
      <c r="C42" s="599"/>
      <c r="D42" s="601"/>
      <c r="E42" s="173"/>
      <c r="F42" s="173">
        <f t="shared" si="4"/>
        <v>0</v>
      </c>
      <c r="G42" s="168"/>
      <c r="H42" s="173"/>
      <c r="I42" s="168"/>
      <c r="J42" s="173"/>
      <c r="K42" s="168"/>
      <c r="L42" s="173"/>
      <c r="M42" s="168"/>
      <c r="N42" s="173"/>
      <c r="O42" s="168"/>
      <c r="P42" s="173"/>
      <c r="Q42" s="168"/>
      <c r="R42" s="173"/>
      <c r="S42" s="168"/>
      <c r="T42" s="173"/>
      <c r="U42" s="168"/>
      <c r="V42" s="173"/>
      <c r="W42" s="168"/>
      <c r="X42" s="173"/>
      <c r="Y42" s="168"/>
      <c r="Z42" s="173"/>
      <c r="AA42" s="168"/>
      <c r="AB42" s="173"/>
      <c r="AC42" s="168"/>
      <c r="AD42" s="169"/>
      <c r="AE42" s="157" t="s">
        <v>213</v>
      </c>
    </row>
    <row r="43" spans="1:31" ht="15" customHeight="1">
      <c r="A43" s="596"/>
      <c r="B43" s="614"/>
      <c r="C43" s="600"/>
      <c r="D43" s="602"/>
      <c r="E43" s="170"/>
      <c r="F43" s="170">
        <f t="shared" si="4"/>
        <v>0</v>
      </c>
      <c r="G43" s="171"/>
      <c r="H43" s="170"/>
      <c r="I43" s="171"/>
      <c r="J43" s="170"/>
      <c r="K43" s="171"/>
      <c r="L43" s="170"/>
      <c r="M43" s="171"/>
      <c r="N43" s="170"/>
      <c r="O43" s="171"/>
      <c r="P43" s="170"/>
      <c r="Q43" s="171"/>
      <c r="R43" s="170"/>
      <c r="S43" s="171"/>
      <c r="T43" s="170"/>
      <c r="U43" s="171"/>
      <c r="V43" s="170"/>
      <c r="W43" s="171"/>
      <c r="X43" s="170"/>
      <c r="Y43" s="171"/>
      <c r="Z43" s="170"/>
      <c r="AA43" s="171"/>
      <c r="AB43" s="170"/>
      <c r="AC43" s="171"/>
      <c r="AD43" s="172"/>
      <c r="AE43" s="157" t="s">
        <v>214</v>
      </c>
    </row>
    <row r="44" spans="1:31" ht="15" customHeight="1">
      <c r="A44" s="595">
        <v>18</v>
      </c>
      <c r="B44" s="613"/>
      <c r="C44" s="599"/>
      <c r="D44" s="601"/>
      <c r="E44" s="173"/>
      <c r="F44" s="173">
        <f t="shared" si="4"/>
        <v>0</v>
      </c>
      <c r="G44" s="168"/>
      <c r="H44" s="173"/>
      <c r="I44" s="168"/>
      <c r="J44" s="173"/>
      <c r="K44" s="168"/>
      <c r="L44" s="173"/>
      <c r="M44" s="168"/>
      <c r="N44" s="173"/>
      <c r="O44" s="168"/>
      <c r="P44" s="173"/>
      <c r="Q44" s="168"/>
      <c r="R44" s="173"/>
      <c r="S44" s="168"/>
      <c r="T44" s="173"/>
      <c r="U44" s="168"/>
      <c r="V44" s="173"/>
      <c r="W44" s="168"/>
      <c r="X44" s="173"/>
      <c r="Y44" s="168"/>
      <c r="Z44" s="173"/>
      <c r="AA44" s="168"/>
      <c r="AB44" s="173"/>
      <c r="AC44" s="168"/>
      <c r="AD44" s="169"/>
      <c r="AE44" s="157" t="s">
        <v>213</v>
      </c>
    </row>
    <row r="45" spans="1:31" ht="15" customHeight="1">
      <c r="A45" s="596"/>
      <c r="B45" s="614"/>
      <c r="C45" s="600"/>
      <c r="D45" s="602"/>
      <c r="E45" s="170"/>
      <c r="F45" s="170">
        <f t="shared" si="4"/>
        <v>0</v>
      </c>
      <c r="G45" s="171"/>
      <c r="H45" s="170"/>
      <c r="I45" s="171"/>
      <c r="J45" s="170"/>
      <c r="K45" s="171"/>
      <c r="L45" s="170"/>
      <c r="M45" s="171"/>
      <c r="N45" s="170"/>
      <c r="O45" s="171"/>
      <c r="P45" s="170"/>
      <c r="Q45" s="171"/>
      <c r="R45" s="170"/>
      <c r="S45" s="171"/>
      <c r="T45" s="170"/>
      <c r="U45" s="171"/>
      <c r="V45" s="170"/>
      <c r="W45" s="171"/>
      <c r="X45" s="170"/>
      <c r="Y45" s="171"/>
      <c r="Z45" s="170"/>
      <c r="AA45" s="171"/>
      <c r="AB45" s="170"/>
      <c r="AC45" s="171"/>
      <c r="AD45" s="172"/>
      <c r="AE45" s="157" t="s">
        <v>214</v>
      </c>
    </row>
    <row r="46" spans="1:31" ht="15" customHeight="1">
      <c r="A46" s="595">
        <v>19</v>
      </c>
      <c r="B46" s="613"/>
      <c r="C46" s="599"/>
      <c r="D46" s="601"/>
      <c r="E46" s="173"/>
      <c r="F46" s="173">
        <f t="shared" si="4"/>
        <v>0</v>
      </c>
      <c r="G46" s="168"/>
      <c r="H46" s="173"/>
      <c r="I46" s="168"/>
      <c r="J46" s="173"/>
      <c r="K46" s="168"/>
      <c r="L46" s="173"/>
      <c r="M46" s="168"/>
      <c r="N46" s="173"/>
      <c r="O46" s="168"/>
      <c r="P46" s="173"/>
      <c r="Q46" s="168"/>
      <c r="R46" s="173"/>
      <c r="S46" s="168"/>
      <c r="T46" s="173"/>
      <c r="U46" s="168"/>
      <c r="V46" s="173"/>
      <c r="W46" s="168"/>
      <c r="X46" s="173"/>
      <c r="Y46" s="168"/>
      <c r="Z46" s="173"/>
      <c r="AA46" s="168"/>
      <c r="AB46" s="173"/>
      <c r="AC46" s="168"/>
      <c r="AD46" s="169"/>
      <c r="AE46" s="157" t="s">
        <v>213</v>
      </c>
    </row>
    <row r="47" spans="1:31" ht="15" customHeight="1">
      <c r="A47" s="596"/>
      <c r="B47" s="614"/>
      <c r="C47" s="600"/>
      <c r="D47" s="602"/>
      <c r="E47" s="170"/>
      <c r="F47" s="170">
        <f t="shared" si="4"/>
        <v>0</v>
      </c>
      <c r="G47" s="171"/>
      <c r="H47" s="170"/>
      <c r="I47" s="171"/>
      <c r="J47" s="170"/>
      <c r="K47" s="171"/>
      <c r="L47" s="170"/>
      <c r="M47" s="171"/>
      <c r="N47" s="170"/>
      <c r="O47" s="171"/>
      <c r="P47" s="170"/>
      <c r="Q47" s="171"/>
      <c r="R47" s="170"/>
      <c r="S47" s="171"/>
      <c r="T47" s="170"/>
      <c r="U47" s="171"/>
      <c r="V47" s="170"/>
      <c r="W47" s="171"/>
      <c r="X47" s="170"/>
      <c r="Y47" s="171"/>
      <c r="Z47" s="170"/>
      <c r="AA47" s="171"/>
      <c r="AB47" s="170"/>
      <c r="AC47" s="171"/>
      <c r="AD47" s="172"/>
      <c r="AE47" s="157" t="s">
        <v>214</v>
      </c>
    </row>
    <row r="48" spans="1:31" ht="15" customHeight="1">
      <c r="A48" s="595">
        <v>20</v>
      </c>
      <c r="B48" s="613"/>
      <c r="C48" s="599"/>
      <c r="D48" s="601"/>
      <c r="E48" s="173"/>
      <c r="F48" s="173">
        <f t="shared" si="4"/>
        <v>0</v>
      </c>
      <c r="G48" s="168"/>
      <c r="H48" s="173"/>
      <c r="I48" s="168"/>
      <c r="J48" s="173"/>
      <c r="K48" s="168"/>
      <c r="L48" s="173"/>
      <c r="M48" s="168"/>
      <c r="N48" s="173"/>
      <c r="O48" s="168"/>
      <c r="P48" s="173"/>
      <c r="Q48" s="168"/>
      <c r="R48" s="173"/>
      <c r="S48" s="168"/>
      <c r="T48" s="173"/>
      <c r="U48" s="168"/>
      <c r="V48" s="173"/>
      <c r="W48" s="168"/>
      <c r="X48" s="173"/>
      <c r="Y48" s="168"/>
      <c r="Z48" s="173"/>
      <c r="AA48" s="168"/>
      <c r="AB48" s="173"/>
      <c r="AC48" s="168"/>
      <c r="AD48" s="169"/>
      <c r="AE48" s="157" t="s">
        <v>213</v>
      </c>
    </row>
    <row r="49" spans="1:31" ht="15" customHeight="1">
      <c r="A49" s="596"/>
      <c r="B49" s="614"/>
      <c r="C49" s="600"/>
      <c r="D49" s="602"/>
      <c r="E49" s="170"/>
      <c r="F49" s="170">
        <f t="shared" si="4"/>
        <v>0</v>
      </c>
      <c r="G49" s="171"/>
      <c r="H49" s="170"/>
      <c r="I49" s="171"/>
      <c r="J49" s="170"/>
      <c r="K49" s="171"/>
      <c r="L49" s="170"/>
      <c r="M49" s="171"/>
      <c r="N49" s="170"/>
      <c r="O49" s="171"/>
      <c r="P49" s="170"/>
      <c r="Q49" s="171"/>
      <c r="R49" s="170"/>
      <c r="S49" s="171"/>
      <c r="T49" s="170"/>
      <c r="U49" s="171"/>
      <c r="V49" s="170"/>
      <c r="W49" s="171"/>
      <c r="X49" s="170"/>
      <c r="Y49" s="171"/>
      <c r="Z49" s="170"/>
      <c r="AA49" s="171"/>
      <c r="AB49" s="170"/>
      <c r="AC49" s="171"/>
      <c r="AD49" s="172"/>
      <c r="AE49" s="157" t="s">
        <v>214</v>
      </c>
    </row>
    <row r="50" spans="1:31" ht="15" customHeight="1">
      <c r="A50" s="595">
        <v>21</v>
      </c>
      <c r="B50" s="613"/>
      <c r="C50" s="599"/>
      <c r="D50" s="601"/>
      <c r="E50" s="173"/>
      <c r="F50" s="173">
        <f t="shared" si="4"/>
        <v>0</v>
      </c>
      <c r="G50" s="168"/>
      <c r="H50" s="173"/>
      <c r="I50" s="168"/>
      <c r="J50" s="173"/>
      <c r="K50" s="168"/>
      <c r="L50" s="173"/>
      <c r="M50" s="168"/>
      <c r="N50" s="173"/>
      <c r="O50" s="168"/>
      <c r="P50" s="173"/>
      <c r="Q50" s="168"/>
      <c r="R50" s="173"/>
      <c r="S50" s="168"/>
      <c r="T50" s="173"/>
      <c r="U50" s="168"/>
      <c r="V50" s="173"/>
      <c r="W50" s="168"/>
      <c r="X50" s="173"/>
      <c r="Y50" s="168"/>
      <c r="Z50" s="173"/>
      <c r="AA50" s="168"/>
      <c r="AB50" s="173"/>
      <c r="AC50" s="168"/>
      <c r="AD50" s="169"/>
      <c r="AE50" s="157" t="s">
        <v>213</v>
      </c>
    </row>
    <row r="51" spans="1:31" ht="15" customHeight="1">
      <c r="A51" s="596"/>
      <c r="B51" s="614"/>
      <c r="C51" s="600"/>
      <c r="D51" s="602"/>
      <c r="E51" s="170"/>
      <c r="F51" s="170">
        <f t="shared" si="4"/>
        <v>0</v>
      </c>
      <c r="G51" s="171"/>
      <c r="H51" s="170"/>
      <c r="I51" s="171"/>
      <c r="J51" s="170"/>
      <c r="K51" s="171"/>
      <c r="L51" s="170"/>
      <c r="M51" s="171"/>
      <c r="N51" s="170"/>
      <c r="O51" s="171"/>
      <c r="P51" s="170"/>
      <c r="Q51" s="171"/>
      <c r="R51" s="170"/>
      <c r="S51" s="171"/>
      <c r="T51" s="170"/>
      <c r="U51" s="171"/>
      <c r="V51" s="170"/>
      <c r="W51" s="171"/>
      <c r="X51" s="170"/>
      <c r="Y51" s="171"/>
      <c r="Z51" s="170"/>
      <c r="AA51" s="171"/>
      <c r="AB51" s="170"/>
      <c r="AC51" s="171"/>
      <c r="AD51" s="172"/>
      <c r="AE51" s="157" t="s">
        <v>214</v>
      </c>
    </row>
    <row r="52" spans="1:31" ht="15" customHeight="1">
      <c r="A52" s="595">
        <v>22</v>
      </c>
      <c r="B52" s="613"/>
      <c r="C52" s="599"/>
      <c r="D52" s="601"/>
      <c r="E52" s="173"/>
      <c r="F52" s="173">
        <f t="shared" si="4"/>
        <v>0</v>
      </c>
      <c r="G52" s="168"/>
      <c r="H52" s="173"/>
      <c r="I52" s="168"/>
      <c r="J52" s="173"/>
      <c r="K52" s="168"/>
      <c r="L52" s="173"/>
      <c r="M52" s="168"/>
      <c r="N52" s="173"/>
      <c r="O52" s="168"/>
      <c r="P52" s="173"/>
      <c r="Q52" s="168"/>
      <c r="R52" s="173"/>
      <c r="S52" s="168"/>
      <c r="T52" s="173"/>
      <c r="U52" s="168"/>
      <c r="V52" s="173"/>
      <c r="W52" s="168"/>
      <c r="X52" s="173"/>
      <c r="Y52" s="168"/>
      <c r="Z52" s="173"/>
      <c r="AA52" s="168"/>
      <c r="AB52" s="173"/>
      <c r="AC52" s="168"/>
      <c r="AD52" s="169"/>
      <c r="AE52" s="157" t="s">
        <v>213</v>
      </c>
    </row>
    <row r="53" spans="1:31" ht="15" customHeight="1">
      <c r="A53" s="596"/>
      <c r="B53" s="614"/>
      <c r="C53" s="600"/>
      <c r="D53" s="602"/>
      <c r="E53" s="170"/>
      <c r="F53" s="170">
        <f t="shared" si="4"/>
        <v>0</v>
      </c>
      <c r="G53" s="171"/>
      <c r="H53" s="170"/>
      <c r="I53" s="171"/>
      <c r="J53" s="170"/>
      <c r="K53" s="171"/>
      <c r="L53" s="170"/>
      <c r="M53" s="171"/>
      <c r="N53" s="170"/>
      <c r="O53" s="171"/>
      <c r="P53" s="170"/>
      <c r="Q53" s="171"/>
      <c r="R53" s="170"/>
      <c r="S53" s="171"/>
      <c r="T53" s="170"/>
      <c r="U53" s="171"/>
      <c r="V53" s="170"/>
      <c r="W53" s="171"/>
      <c r="X53" s="170"/>
      <c r="Y53" s="171"/>
      <c r="Z53" s="170"/>
      <c r="AA53" s="171"/>
      <c r="AB53" s="170"/>
      <c r="AC53" s="171"/>
      <c r="AD53" s="172"/>
      <c r="AE53" s="157" t="s">
        <v>214</v>
      </c>
    </row>
    <row r="54" spans="1:31" ht="15" customHeight="1">
      <c r="A54" s="595">
        <v>23</v>
      </c>
      <c r="B54" s="613"/>
      <c r="C54" s="599"/>
      <c r="D54" s="601"/>
      <c r="E54" s="173"/>
      <c r="F54" s="173">
        <f t="shared" si="4"/>
        <v>0</v>
      </c>
      <c r="G54" s="168"/>
      <c r="H54" s="173"/>
      <c r="I54" s="168"/>
      <c r="J54" s="173"/>
      <c r="K54" s="168"/>
      <c r="L54" s="173"/>
      <c r="M54" s="168"/>
      <c r="N54" s="173"/>
      <c r="O54" s="168"/>
      <c r="P54" s="173"/>
      <c r="Q54" s="168"/>
      <c r="R54" s="173"/>
      <c r="S54" s="168"/>
      <c r="T54" s="173"/>
      <c r="U54" s="168"/>
      <c r="V54" s="173"/>
      <c r="W54" s="168"/>
      <c r="X54" s="173"/>
      <c r="Y54" s="168"/>
      <c r="Z54" s="173"/>
      <c r="AA54" s="168"/>
      <c r="AB54" s="173"/>
      <c r="AC54" s="168"/>
      <c r="AD54" s="169"/>
      <c r="AE54" s="157" t="s">
        <v>213</v>
      </c>
    </row>
    <row r="55" spans="1:31" ht="15" customHeight="1">
      <c r="A55" s="596"/>
      <c r="B55" s="614"/>
      <c r="C55" s="600"/>
      <c r="D55" s="602"/>
      <c r="E55" s="170"/>
      <c r="F55" s="170">
        <f t="shared" si="4"/>
        <v>0</v>
      </c>
      <c r="G55" s="171"/>
      <c r="H55" s="170"/>
      <c r="I55" s="171"/>
      <c r="J55" s="170"/>
      <c r="K55" s="171"/>
      <c r="L55" s="170"/>
      <c r="M55" s="171"/>
      <c r="N55" s="170"/>
      <c r="O55" s="171"/>
      <c r="P55" s="170"/>
      <c r="Q55" s="171"/>
      <c r="R55" s="170"/>
      <c r="S55" s="171"/>
      <c r="T55" s="170"/>
      <c r="U55" s="171"/>
      <c r="V55" s="170"/>
      <c r="W55" s="171"/>
      <c r="X55" s="170"/>
      <c r="Y55" s="171"/>
      <c r="Z55" s="170"/>
      <c r="AA55" s="171"/>
      <c r="AB55" s="170"/>
      <c r="AC55" s="171"/>
      <c r="AD55" s="172"/>
      <c r="AE55" s="157" t="s">
        <v>214</v>
      </c>
    </row>
    <row r="56" spans="1:31" ht="15" hidden="1" customHeight="1">
      <c r="A56" s="595">
        <v>35</v>
      </c>
      <c r="B56" s="597"/>
      <c r="C56" s="599"/>
      <c r="D56" s="601"/>
      <c r="E56" s="173"/>
      <c r="F56" s="173"/>
      <c r="G56" s="168">
        <f t="shared" ref="G56:G77" si="5">+F56-E56</f>
        <v>0</v>
      </c>
      <c r="H56" s="173"/>
      <c r="I56" s="168">
        <f t="shared" ref="I56:I77" si="6">+H56-G56</f>
        <v>0</v>
      </c>
      <c r="J56" s="173"/>
      <c r="K56" s="168">
        <f t="shared" ref="K56:K77" si="7">+J56-I56</f>
        <v>0</v>
      </c>
      <c r="L56" s="173"/>
      <c r="M56" s="168">
        <f t="shared" ref="M56:M77" si="8">+L56-K56</f>
        <v>0</v>
      </c>
      <c r="N56" s="173"/>
      <c r="O56" s="168">
        <f t="shared" ref="O56:O77" si="9">+N56-M56</f>
        <v>0</v>
      </c>
      <c r="P56" s="173"/>
      <c r="Q56" s="168">
        <f t="shared" ref="Q56:Q77" si="10">+P56-O56</f>
        <v>0</v>
      </c>
      <c r="R56" s="173"/>
      <c r="S56" s="168">
        <f t="shared" ref="S56:S77" si="11">+R56-Q56</f>
        <v>0</v>
      </c>
      <c r="T56" s="173"/>
      <c r="U56" s="168">
        <f t="shared" ref="U56:U77" si="12">+T56-S56</f>
        <v>0</v>
      </c>
      <c r="V56" s="173"/>
      <c r="W56" s="168">
        <f t="shared" ref="W56:W77" si="13">+V56-U56</f>
        <v>0</v>
      </c>
      <c r="X56" s="173"/>
      <c r="Y56" s="168">
        <f t="shared" ref="Y56:Y77" si="14">+X56-W56</f>
        <v>0</v>
      </c>
      <c r="Z56" s="173"/>
      <c r="AA56" s="168">
        <f t="shared" ref="AA56:AA77" si="15">+Z56-Y56</f>
        <v>0</v>
      </c>
      <c r="AB56" s="173"/>
      <c r="AC56" s="168">
        <f t="shared" ref="AC56:AD77" si="16">+AA56-Z56</f>
        <v>0</v>
      </c>
      <c r="AD56" s="169">
        <f t="shared" si="16"/>
        <v>0</v>
      </c>
      <c r="AE56" s="157" t="s">
        <v>213</v>
      </c>
    </row>
    <row r="57" spans="1:31" ht="15" hidden="1" customHeight="1">
      <c r="A57" s="596"/>
      <c r="B57" s="598"/>
      <c r="C57" s="600"/>
      <c r="D57" s="602"/>
      <c r="E57" s="170"/>
      <c r="F57" s="170"/>
      <c r="G57" s="171">
        <f t="shared" si="5"/>
        <v>0</v>
      </c>
      <c r="H57" s="170"/>
      <c r="I57" s="171">
        <f t="shared" si="6"/>
        <v>0</v>
      </c>
      <c r="J57" s="170"/>
      <c r="K57" s="171">
        <f t="shared" si="7"/>
        <v>0</v>
      </c>
      <c r="L57" s="170"/>
      <c r="M57" s="171">
        <f t="shared" si="8"/>
        <v>0</v>
      </c>
      <c r="N57" s="170"/>
      <c r="O57" s="171">
        <f t="shared" si="9"/>
        <v>0</v>
      </c>
      <c r="P57" s="170"/>
      <c r="Q57" s="171">
        <f t="shared" si="10"/>
        <v>0</v>
      </c>
      <c r="R57" s="170"/>
      <c r="S57" s="171">
        <f t="shared" si="11"/>
        <v>0</v>
      </c>
      <c r="T57" s="170"/>
      <c r="U57" s="171">
        <f t="shared" si="12"/>
        <v>0</v>
      </c>
      <c r="V57" s="170"/>
      <c r="W57" s="171">
        <f t="shared" si="13"/>
        <v>0</v>
      </c>
      <c r="X57" s="170"/>
      <c r="Y57" s="171">
        <f t="shared" si="14"/>
        <v>0</v>
      </c>
      <c r="Z57" s="170"/>
      <c r="AA57" s="171">
        <f t="shared" si="15"/>
        <v>0</v>
      </c>
      <c r="AB57" s="170"/>
      <c r="AC57" s="171">
        <f t="shared" si="16"/>
        <v>0</v>
      </c>
      <c r="AD57" s="172">
        <f t="shared" si="16"/>
        <v>0</v>
      </c>
      <c r="AE57" s="157" t="s">
        <v>214</v>
      </c>
    </row>
    <row r="58" spans="1:31" ht="15" hidden="1" customHeight="1">
      <c r="A58" s="595">
        <v>36</v>
      </c>
      <c r="B58" s="597"/>
      <c r="C58" s="612"/>
      <c r="D58" s="601"/>
      <c r="E58" s="174"/>
      <c r="F58" s="174"/>
      <c r="G58" s="168">
        <f t="shared" si="5"/>
        <v>0</v>
      </c>
      <c r="H58" s="174"/>
      <c r="I58" s="168">
        <f t="shared" si="6"/>
        <v>0</v>
      </c>
      <c r="J58" s="174"/>
      <c r="K58" s="168">
        <f t="shared" si="7"/>
        <v>0</v>
      </c>
      <c r="L58" s="174"/>
      <c r="M58" s="168">
        <f t="shared" si="8"/>
        <v>0</v>
      </c>
      <c r="N58" s="174"/>
      <c r="O58" s="168">
        <f t="shared" si="9"/>
        <v>0</v>
      </c>
      <c r="P58" s="174"/>
      <c r="Q58" s="168">
        <f t="shared" si="10"/>
        <v>0</v>
      </c>
      <c r="R58" s="174"/>
      <c r="S58" s="168">
        <f t="shared" si="11"/>
        <v>0</v>
      </c>
      <c r="T58" s="174"/>
      <c r="U58" s="168">
        <f t="shared" si="12"/>
        <v>0</v>
      </c>
      <c r="V58" s="174"/>
      <c r="W58" s="168">
        <f t="shared" si="13"/>
        <v>0</v>
      </c>
      <c r="X58" s="174"/>
      <c r="Y58" s="168">
        <f t="shared" si="14"/>
        <v>0</v>
      </c>
      <c r="Z58" s="174"/>
      <c r="AA58" s="168">
        <f t="shared" si="15"/>
        <v>0</v>
      </c>
      <c r="AB58" s="174"/>
      <c r="AC58" s="168">
        <f t="shared" si="16"/>
        <v>0</v>
      </c>
      <c r="AD58" s="169">
        <f t="shared" si="16"/>
        <v>0</v>
      </c>
      <c r="AE58" s="157" t="s">
        <v>213</v>
      </c>
    </row>
    <row r="59" spans="1:31" ht="15" hidden="1" customHeight="1">
      <c r="A59" s="596"/>
      <c r="B59" s="598"/>
      <c r="C59" s="612"/>
      <c r="D59" s="602"/>
      <c r="E59" s="175"/>
      <c r="F59" s="175"/>
      <c r="G59" s="171">
        <f t="shared" si="5"/>
        <v>0</v>
      </c>
      <c r="H59" s="175"/>
      <c r="I59" s="171">
        <f t="shared" si="6"/>
        <v>0</v>
      </c>
      <c r="J59" s="175"/>
      <c r="K59" s="171">
        <f t="shared" si="7"/>
        <v>0</v>
      </c>
      <c r="L59" s="175"/>
      <c r="M59" s="171">
        <f t="shared" si="8"/>
        <v>0</v>
      </c>
      <c r="N59" s="175"/>
      <c r="O59" s="171">
        <f t="shared" si="9"/>
        <v>0</v>
      </c>
      <c r="P59" s="175"/>
      <c r="Q59" s="171">
        <f t="shared" si="10"/>
        <v>0</v>
      </c>
      <c r="R59" s="175"/>
      <c r="S59" s="171">
        <f t="shared" si="11"/>
        <v>0</v>
      </c>
      <c r="T59" s="175"/>
      <c r="U59" s="171">
        <f t="shared" si="12"/>
        <v>0</v>
      </c>
      <c r="V59" s="175"/>
      <c r="W59" s="171">
        <f t="shared" si="13"/>
        <v>0</v>
      </c>
      <c r="X59" s="175"/>
      <c r="Y59" s="171">
        <f t="shared" si="14"/>
        <v>0</v>
      </c>
      <c r="Z59" s="175"/>
      <c r="AA59" s="171">
        <f t="shared" si="15"/>
        <v>0</v>
      </c>
      <c r="AB59" s="175"/>
      <c r="AC59" s="171">
        <f t="shared" si="16"/>
        <v>0</v>
      </c>
      <c r="AD59" s="172">
        <f t="shared" si="16"/>
        <v>0</v>
      </c>
      <c r="AE59" s="157" t="s">
        <v>214</v>
      </c>
    </row>
    <row r="60" spans="1:31" ht="15" hidden="1" customHeight="1">
      <c r="A60" s="595">
        <v>37</v>
      </c>
      <c r="B60" s="597"/>
      <c r="C60" s="599"/>
      <c r="D60" s="601"/>
      <c r="E60" s="173"/>
      <c r="F60" s="173"/>
      <c r="G60" s="168">
        <f t="shared" si="5"/>
        <v>0</v>
      </c>
      <c r="H60" s="173"/>
      <c r="I60" s="168">
        <f t="shared" si="6"/>
        <v>0</v>
      </c>
      <c r="J60" s="173"/>
      <c r="K60" s="168">
        <f t="shared" si="7"/>
        <v>0</v>
      </c>
      <c r="L60" s="173"/>
      <c r="M60" s="168">
        <f t="shared" si="8"/>
        <v>0</v>
      </c>
      <c r="N60" s="173"/>
      <c r="O60" s="168">
        <f t="shared" si="9"/>
        <v>0</v>
      </c>
      <c r="P60" s="173"/>
      <c r="Q60" s="168">
        <f t="shared" si="10"/>
        <v>0</v>
      </c>
      <c r="R60" s="173"/>
      <c r="S60" s="168">
        <f t="shared" si="11"/>
        <v>0</v>
      </c>
      <c r="T60" s="173"/>
      <c r="U60" s="168">
        <f t="shared" si="12"/>
        <v>0</v>
      </c>
      <c r="V60" s="173"/>
      <c r="W60" s="168">
        <f t="shared" si="13"/>
        <v>0</v>
      </c>
      <c r="X60" s="173"/>
      <c r="Y60" s="168">
        <f t="shared" si="14"/>
        <v>0</v>
      </c>
      <c r="Z60" s="173"/>
      <c r="AA60" s="168">
        <f t="shared" si="15"/>
        <v>0</v>
      </c>
      <c r="AB60" s="173"/>
      <c r="AC60" s="168">
        <f t="shared" si="16"/>
        <v>0</v>
      </c>
      <c r="AD60" s="169">
        <f t="shared" si="16"/>
        <v>0</v>
      </c>
      <c r="AE60" s="157" t="s">
        <v>213</v>
      </c>
    </row>
    <row r="61" spans="1:31" ht="15" hidden="1" customHeight="1">
      <c r="A61" s="596"/>
      <c r="B61" s="598"/>
      <c r="C61" s="600"/>
      <c r="D61" s="602"/>
      <c r="E61" s="170"/>
      <c r="F61" s="170"/>
      <c r="G61" s="171">
        <f t="shared" si="5"/>
        <v>0</v>
      </c>
      <c r="H61" s="170"/>
      <c r="I61" s="171">
        <f t="shared" si="6"/>
        <v>0</v>
      </c>
      <c r="J61" s="170"/>
      <c r="K61" s="171">
        <f t="shared" si="7"/>
        <v>0</v>
      </c>
      <c r="L61" s="170"/>
      <c r="M61" s="171">
        <f t="shared" si="8"/>
        <v>0</v>
      </c>
      <c r="N61" s="170"/>
      <c r="O61" s="171">
        <f t="shared" si="9"/>
        <v>0</v>
      </c>
      <c r="P61" s="170"/>
      <c r="Q61" s="171">
        <f t="shared" si="10"/>
        <v>0</v>
      </c>
      <c r="R61" s="170"/>
      <c r="S61" s="171">
        <f t="shared" si="11"/>
        <v>0</v>
      </c>
      <c r="T61" s="170"/>
      <c r="U61" s="171">
        <f t="shared" si="12"/>
        <v>0</v>
      </c>
      <c r="V61" s="170"/>
      <c r="W61" s="171">
        <f t="shared" si="13"/>
        <v>0</v>
      </c>
      <c r="X61" s="170"/>
      <c r="Y61" s="171">
        <f t="shared" si="14"/>
        <v>0</v>
      </c>
      <c r="Z61" s="170"/>
      <c r="AA61" s="171">
        <f t="shared" si="15"/>
        <v>0</v>
      </c>
      <c r="AB61" s="170"/>
      <c r="AC61" s="171">
        <f t="shared" si="16"/>
        <v>0</v>
      </c>
      <c r="AD61" s="172">
        <f t="shared" si="16"/>
        <v>0</v>
      </c>
      <c r="AE61" s="157" t="s">
        <v>214</v>
      </c>
    </row>
    <row r="62" spans="1:31" ht="15" hidden="1" customHeight="1">
      <c r="A62" s="595">
        <v>38</v>
      </c>
      <c r="B62" s="597"/>
      <c r="C62" s="599"/>
      <c r="D62" s="601"/>
      <c r="E62" s="173"/>
      <c r="F62" s="173"/>
      <c r="G62" s="168">
        <f t="shared" si="5"/>
        <v>0</v>
      </c>
      <c r="H62" s="173"/>
      <c r="I62" s="168">
        <f t="shared" si="6"/>
        <v>0</v>
      </c>
      <c r="J62" s="173"/>
      <c r="K62" s="168">
        <f t="shared" si="7"/>
        <v>0</v>
      </c>
      <c r="L62" s="173"/>
      <c r="M62" s="168">
        <f t="shared" si="8"/>
        <v>0</v>
      </c>
      <c r="N62" s="173"/>
      <c r="O62" s="168">
        <f t="shared" si="9"/>
        <v>0</v>
      </c>
      <c r="P62" s="173"/>
      <c r="Q62" s="168">
        <f t="shared" si="10"/>
        <v>0</v>
      </c>
      <c r="R62" s="173"/>
      <c r="S62" s="168">
        <f t="shared" si="11"/>
        <v>0</v>
      </c>
      <c r="T62" s="173"/>
      <c r="U62" s="168">
        <f t="shared" si="12"/>
        <v>0</v>
      </c>
      <c r="V62" s="173"/>
      <c r="W62" s="168">
        <f t="shared" si="13"/>
        <v>0</v>
      </c>
      <c r="X62" s="173"/>
      <c r="Y62" s="168">
        <f t="shared" si="14"/>
        <v>0</v>
      </c>
      <c r="Z62" s="173"/>
      <c r="AA62" s="168">
        <f t="shared" si="15"/>
        <v>0</v>
      </c>
      <c r="AB62" s="173"/>
      <c r="AC62" s="168">
        <f t="shared" si="16"/>
        <v>0</v>
      </c>
      <c r="AD62" s="169">
        <f t="shared" si="16"/>
        <v>0</v>
      </c>
      <c r="AE62" s="157" t="s">
        <v>213</v>
      </c>
    </row>
    <row r="63" spans="1:31" ht="15" hidden="1" customHeight="1">
      <c r="A63" s="596"/>
      <c r="B63" s="598"/>
      <c r="C63" s="600"/>
      <c r="D63" s="602"/>
      <c r="E63" s="170"/>
      <c r="F63" s="170"/>
      <c r="G63" s="171">
        <f t="shared" si="5"/>
        <v>0</v>
      </c>
      <c r="H63" s="170"/>
      <c r="I63" s="171">
        <f t="shared" si="6"/>
        <v>0</v>
      </c>
      <c r="J63" s="170"/>
      <c r="K63" s="171">
        <f t="shared" si="7"/>
        <v>0</v>
      </c>
      <c r="L63" s="170"/>
      <c r="M63" s="171">
        <f t="shared" si="8"/>
        <v>0</v>
      </c>
      <c r="N63" s="170"/>
      <c r="O63" s="171">
        <f t="shared" si="9"/>
        <v>0</v>
      </c>
      <c r="P63" s="170"/>
      <c r="Q63" s="171">
        <f t="shared" si="10"/>
        <v>0</v>
      </c>
      <c r="R63" s="170"/>
      <c r="S63" s="171">
        <f t="shared" si="11"/>
        <v>0</v>
      </c>
      <c r="T63" s="170"/>
      <c r="U63" s="171">
        <f t="shared" si="12"/>
        <v>0</v>
      </c>
      <c r="V63" s="170"/>
      <c r="W63" s="171">
        <f t="shared" si="13"/>
        <v>0</v>
      </c>
      <c r="X63" s="170"/>
      <c r="Y63" s="171">
        <f t="shared" si="14"/>
        <v>0</v>
      </c>
      <c r="Z63" s="170"/>
      <c r="AA63" s="171">
        <f t="shared" si="15"/>
        <v>0</v>
      </c>
      <c r="AB63" s="170"/>
      <c r="AC63" s="171">
        <f t="shared" si="16"/>
        <v>0</v>
      </c>
      <c r="AD63" s="172">
        <f t="shared" si="16"/>
        <v>0</v>
      </c>
      <c r="AE63" s="157" t="s">
        <v>214</v>
      </c>
    </row>
    <row r="64" spans="1:31" ht="15" hidden="1" customHeight="1">
      <c r="A64" s="595">
        <v>39</v>
      </c>
      <c r="B64" s="597"/>
      <c r="C64" s="599"/>
      <c r="D64" s="601"/>
      <c r="E64" s="173"/>
      <c r="F64" s="173"/>
      <c r="G64" s="168">
        <f t="shared" si="5"/>
        <v>0</v>
      </c>
      <c r="H64" s="173"/>
      <c r="I64" s="168">
        <f t="shared" si="6"/>
        <v>0</v>
      </c>
      <c r="J64" s="173"/>
      <c r="K64" s="168">
        <f t="shared" si="7"/>
        <v>0</v>
      </c>
      <c r="L64" s="173"/>
      <c r="M64" s="168">
        <f t="shared" si="8"/>
        <v>0</v>
      </c>
      <c r="N64" s="173"/>
      <c r="O64" s="168">
        <f t="shared" si="9"/>
        <v>0</v>
      </c>
      <c r="P64" s="173"/>
      <c r="Q64" s="168">
        <f t="shared" si="10"/>
        <v>0</v>
      </c>
      <c r="R64" s="173"/>
      <c r="S64" s="168">
        <f t="shared" si="11"/>
        <v>0</v>
      </c>
      <c r="T64" s="173"/>
      <c r="U64" s="168">
        <f t="shared" si="12"/>
        <v>0</v>
      </c>
      <c r="V64" s="173"/>
      <c r="W64" s="168">
        <f t="shared" si="13"/>
        <v>0</v>
      </c>
      <c r="X64" s="173"/>
      <c r="Y64" s="168">
        <f t="shared" si="14"/>
        <v>0</v>
      </c>
      <c r="Z64" s="173"/>
      <c r="AA64" s="168">
        <f t="shared" si="15"/>
        <v>0</v>
      </c>
      <c r="AB64" s="173"/>
      <c r="AC64" s="168">
        <f t="shared" si="16"/>
        <v>0</v>
      </c>
      <c r="AD64" s="169">
        <f t="shared" si="16"/>
        <v>0</v>
      </c>
      <c r="AE64" s="157" t="s">
        <v>213</v>
      </c>
    </row>
    <row r="65" spans="1:31" ht="15" hidden="1" customHeight="1">
      <c r="A65" s="596"/>
      <c r="B65" s="598"/>
      <c r="C65" s="600"/>
      <c r="D65" s="602"/>
      <c r="E65" s="170"/>
      <c r="F65" s="170"/>
      <c r="G65" s="171">
        <f t="shared" si="5"/>
        <v>0</v>
      </c>
      <c r="H65" s="170"/>
      <c r="I65" s="171">
        <f t="shared" si="6"/>
        <v>0</v>
      </c>
      <c r="J65" s="170"/>
      <c r="K65" s="171">
        <f t="shared" si="7"/>
        <v>0</v>
      </c>
      <c r="L65" s="170"/>
      <c r="M65" s="171">
        <f t="shared" si="8"/>
        <v>0</v>
      </c>
      <c r="N65" s="170"/>
      <c r="O65" s="171">
        <f t="shared" si="9"/>
        <v>0</v>
      </c>
      <c r="P65" s="170"/>
      <c r="Q65" s="171">
        <f t="shared" si="10"/>
        <v>0</v>
      </c>
      <c r="R65" s="170"/>
      <c r="S65" s="171">
        <f t="shared" si="11"/>
        <v>0</v>
      </c>
      <c r="T65" s="170"/>
      <c r="U65" s="171">
        <f t="shared" si="12"/>
        <v>0</v>
      </c>
      <c r="V65" s="170"/>
      <c r="W65" s="171">
        <f t="shared" si="13"/>
        <v>0</v>
      </c>
      <c r="X65" s="170"/>
      <c r="Y65" s="171">
        <f t="shared" si="14"/>
        <v>0</v>
      </c>
      <c r="Z65" s="170"/>
      <c r="AA65" s="171">
        <f t="shared" si="15"/>
        <v>0</v>
      </c>
      <c r="AB65" s="170"/>
      <c r="AC65" s="171">
        <f t="shared" si="16"/>
        <v>0</v>
      </c>
      <c r="AD65" s="172">
        <f t="shared" si="16"/>
        <v>0</v>
      </c>
      <c r="AE65" s="157" t="s">
        <v>214</v>
      </c>
    </row>
    <row r="66" spans="1:31" ht="15" hidden="1" customHeight="1">
      <c r="A66" s="595">
        <v>40</v>
      </c>
      <c r="B66" s="597"/>
      <c r="C66" s="599"/>
      <c r="D66" s="601"/>
      <c r="E66" s="173"/>
      <c r="F66" s="173"/>
      <c r="G66" s="168">
        <f t="shared" si="5"/>
        <v>0</v>
      </c>
      <c r="H66" s="173"/>
      <c r="I66" s="168">
        <f t="shared" si="6"/>
        <v>0</v>
      </c>
      <c r="J66" s="173"/>
      <c r="K66" s="168">
        <f t="shared" si="7"/>
        <v>0</v>
      </c>
      <c r="L66" s="173"/>
      <c r="M66" s="168">
        <f t="shared" si="8"/>
        <v>0</v>
      </c>
      <c r="N66" s="173"/>
      <c r="O66" s="168">
        <f t="shared" si="9"/>
        <v>0</v>
      </c>
      <c r="P66" s="173"/>
      <c r="Q66" s="168">
        <f t="shared" si="10"/>
        <v>0</v>
      </c>
      <c r="R66" s="173"/>
      <c r="S66" s="168">
        <f t="shared" si="11"/>
        <v>0</v>
      </c>
      <c r="T66" s="173"/>
      <c r="U66" s="168">
        <f t="shared" si="12"/>
        <v>0</v>
      </c>
      <c r="V66" s="173"/>
      <c r="W66" s="168">
        <f t="shared" si="13"/>
        <v>0</v>
      </c>
      <c r="X66" s="173"/>
      <c r="Y66" s="168">
        <f t="shared" si="14"/>
        <v>0</v>
      </c>
      <c r="Z66" s="173"/>
      <c r="AA66" s="168">
        <f t="shared" si="15"/>
        <v>0</v>
      </c>
      <c r="AB66" s="173"/>
      <c r="AC66" s="168">
        <f t="shared" si="16"/>
        <v>0</v>
      </c>
      <c r="AD66" s="169">
        <f t="shared" si="16"/>
        <v>0</v>
      </c>
      <c r="AE66" s="157" t="s">
        <v>213</v>
      </c>
    </row>
    <row r="67" spans="1:31" ht="15" hidden="1" customHeight="1">
      <c r="A67" s="596"/>
      <c r="B67" s="598"/>
      <c r="C67" s="600"/>
      <c r="D67" s="602"/>
      <c r="E67" s="170"/>
      <c r="F67" s="170"/>
      <c r="G67" s="171">
        <f t="shared" si="5"/>
        <v>0</v>
      </c>
      <c r="H67" s="170"/>
      <c r="I67" s="171">
        <f t="shared" si="6"/>
        <v>0</v>
      </c>
      <c r="J67" s="170"/>
      <c r="K67" s="171">
        <f t="shared" si="7"/>
        <v>0</v>
      </c>
      <c r="L67" s="170"/>
      <c r="M67" s="171">
        <f t="shared" si="8"/>
        <v>0</v>
      </c>
      <c r="N67" s="170"/>
      <c r="O67" s="171">
        <f t="shared" si="9"/>
        <v>0</v>
      </c>
      <c r="P67" s="170"/>
      <c r="Q67" s="171">
        <f t="shared" si="10"/>
        <v>0</v>
      </c>
      <c r="R67" s="170"/>
      <c r="S67" s="171">
        <f t="shared" si="11"/>
        <v>0</v>
      </c>
      <c r="T67" s="170"/>
      <c r="U67" s="171">
        <f t="shared" si="12"/>
        <v>0</v>
      </c>
      <c r="V67" s="170"/>
      <c r="W67" s="171">
        <f t="shared" si="13"/>
        <v>0</v>
      </c>
      <c r="X67" s="170"/>
      <c r="Y67" s="171">
        <f t="shared" si="14"/>
        <v>0</v>
      </c>
      <c r="Z67" s="170"/>
      <c r="AA67" s="171">
        <f t="shared" si="15"/>
        <v>0</v>
      </c>
      <c r="AB67" s="170"/>
      <c r="AC67" s="171">
        <f t="shared" si="16"/>
        <v>0</v>
      </c>
      <c r="AD67" s="172">
        <f t="shared" si="16"/>
        <v>0</v>
      </c>
      <c r="AE67" s="157" t="s">
        <v>214</v>
      </c>
    </row>
    <row r="68" spans="1:31" ht="15" hidden="1" customHeight="1">
      <c r="A68" s="595">
        <v>41</v>
      </c>
      <c r="B68" s="597"/>
      <c r="C68" s="599"/>
      <c r="D68" s="601"/>
      <c r="E68" s="173"/>
      <c r="F68" s="173"/>
      <c r="G68" s="168">
        <f t="shared" si="5"/>
        <v>0</v>
      </c>
      <c r="H68" s="173"/>
      <c r="I68" s="168">
        <f t="shared" si="6"/>
        <v>0</v>
      </c>
      <c r="J68" s="173"/>
      <c r="K68" s="168">
        <f t="shared" si="7"/>
        <v>0</v>
      </c>
      <c r="L68" s="173"/>
      <c r="M68" s="168">
        <f t="shared" si="8"/>
        <v>0</v>
      </c>
      <c r="N68" s="173"/>
      <c r="O68" s="168">
        <f t="shared" si="9"/>
        <v>0</v>
      </c>
      <c r="P68" s="173"/>
      <c r="Q68" s="168">
        <f t="shared" si="10"/>
        <v>0</v>
      </c>
      <c r="R68" s="173"/>
      <c r="S68" s="168">
        <f t="shared" si="11"/>
        <v>0</v>
      </c>
      <c r="T68" s="173"/>
      <c r="U68" s="168">
        <f t="shared" si="12"/>
        <v>0</v>
      </c>
      <c r="V68" s="173"/>
      <c r="W68" s="168">
        <f t="shared" si="13"/>
        <v>0</v>
      </c>
      <c r="X68" s="173"/>
      <c r="Y68" s="168">
        <f t="shared" si="14"/>
        <v>0</v>
      </c>
      <c r="Z68" s="173"/>
      <c r="AA68" s="168">
        <f t="shared" si="15"/>
        <v>0</v>
      </c>
      <c r="AB68" s="173"/>
      <c r="AC68" s="168">
        <f t="shared" si="16"/>
        <v>0</v>
      </c>
      <c r="AD68" s="169">
        <f t="shared" si="16"/>
        <v>0</v>
      </c>
      <c r="AE68" s="157" t="s">
        <v>213</v>
      </c>
    </row>
    <row r="69" spans="1:31" ht="15" hidden="1" customHeight="1">
      <c r="A69" s="596"/>
      <c r="B69" s="598"/>
      <c r="C69" s="600"/>
      <c r="D69" s="602"/>
      <c r="E69" s="170"/>
      <c r="F69" s="170"/>
      <c r="G69" s="171">
        <f t="shared" si="5"/>
        <v>0</v>
      </c>
      <c r="H69" s="170"/>
      <c r="I69" s="171">
        <f t="shared" si="6"/>
        <v>0</v>
      </c>
      <c r="J69" s="170"/>
      <c r="K69" s="171">
        <f t="shared" si="7"/>
        <v>0</v>
      </c>
      <c r="L69" s="170"/>
      <c r="M69" s="171">
        <f t="shared" si="8"/>
        <v>0</v>
      </c>
      <c r="N69" s="170"/>
      <c r="O69" s="171">
        <f t="shared" si="9"/>
        <v>0</v>
      </c>
      <c r="P69" s="170"/>
      <c r="Q69" s="171">
        <f t="shared" si="10"/>
        <v>0</v>
      </c>
      <c r="R69" s="170"/>
      <c r="S69" s="171">
        <f t="shared" si="11"/>
        <v>0</v>
      </c>
      <c r="T69" s="170"/>
      <c r="U69" s="171">
        <f t="shared" si="12"/>
        <v>0</v>
      </c>
      <c r="V69" s="170"/>
      <c r="W69" s="171">
        <f t="shared" si="13"/>
        <v>0</v>
      </c>
      <c r="X69" s="170"/>
      <c r="Y69" s="171">
        <f t="shared" si="14"/>
        <v>0</v>
      </c>
      <c r="Z69" s="170"/>
      <c r="AA69" s="171">
        <f t="shared" si="15"/>
        <v>0</v>
      </c>
      <c r="AB69" s="170"/>
      <c r="AC69" s="171">
        <f t="shared" si="16"/>
        <v>0</v>
      </c>
      <c r="AD69" s="172">
        <f t="shared" si="16"/>
        <v>0</v>
      </c>
      <c r="AE69" s="157" t="s">
        <v>214</v>
      </c>
    </row>
    <row r="70" spans="1:31" ht="15" hidden="1" customHeight="1">
      <c r="A70" s="595">
        <v>42</v>
      </c>
      <c r="B70" s="597"/>
      <c r="C70" s="599"/>
      <c r="D70" s="601"/>
      <c r="E70" s="173"/>
      <c r="F70" s="173"/>
      <c r="G70" s="168">
        <f t="shared" si="5"/>
        <v>0</v>
      </c>
      <c r="H70" s="173"/>
      <c r="I70" s="168">
        <f t="shared" si="6"/>
        <v>0</v>
      </c>
      <c r="J70" s="173"/>
      <c r="K70" s="168">
        <f t="shared" si="7"/>
        <v>0</v>
      </c>
      <c r="L70" s="173"/>
      <c r="M70" s="168">
        <f t="shared" si="8"/>
        <v>0</v>
      </c>
      <c r="N70" s="173"/>
      <c r="O70" s="168">
        <f t="shared" si="9"/>
        <v>0</v>
      </c>
      <c r="P70" s="173"/>
      <c r="Q70" s="168">
        <f t="shared" si="10"/>
        <v>0</v>
      </c>
      <c r="R70" s="173"/>
      <c r="S70" s="168">
        <f t="shared" si="11"/>
        <v>0</v>
      </c>
      <c r="T70" s="173"/>
      <c r="U70" s="168">
        <f t="shared" si="12"/>
        <v>0</v>
      </c>
      <c r="V70" s="173"/>
      <c r="W70" s="168">
        <f t="shared" si="13"/>
        <v>0</v>
      </c>
      <c r="X70" s="173"/>
      <c r="Y70" s="168">
        <f t="shared" si="14"/>
        <v>0</v>
      </c>
      <c r="Z70" s="173"/>
      <c r="AA70" s="168">
        <f t="shared" si="15"/>
        <v>0</v>
      </c>
      <c r="AB70" s="173"/>
      <c r="AC70" s="168">
        <f t="shared" si="16"/>
        <v>0</v>
      </c>
      <c r="AD70" s="169">
        <f t="shared" si="16"/>
        <v>0</v>
      </c>
      <c r="AE70" s="157" t="s">
        <v>213</v>
      </c>
    </row>
    <row r="71" spans="1:31" ht="15" hidden="1" customHeight="1">
      <c r="A71" s="596"/>
      <c r="B71" s="598"/>
      <c r="C71" s="600"/>
      <c r="D71" s="602"/>
      <c r="E71" s="170"/>
      <c r="F71" s="170"/>
      <c r="G71" s="171">
        <f t="shared" si="5"/>
        <v>0</v>
      </c>
      <c r="H71" s="170"/>
      <c r="I71" s="171">
        <f t="shared" si="6"/>
        <v>0</v>
      </c>
      <c r="J71" s="170"/>
      <c r="K71" s="171">
        <f t="shared" si="7"/>
        <v>0</v>
      </c>
      <c r="L71" s="170"/>
      <c r="M71" s="171">
        <f t="shared" si="8"/>
        <v>0</v>
      </c>
      <c r="N71" s="170"/>
      <c r="O71" s="171">
        <f t="shared" si="9"/>
        <v>0</v>
      </c>
      <c r="P71" s="170"/>
      <c r="Q71" s="171">
        <f t="shared" si="10"/>
        <v>0</v>
      </c>
      <c r="R71" s="170"/>
      <c r="S71" s="171">
        <f t="shared" si="11"/>
        <v>0</v>
      </c>
      <c r="T71" s="170"/>
      <c r="U71" s="171">
        <f t="shared" si="12"/>
        <v>0</v>
      </c>
      <c r="V71" s="170"/>
      <c r="W71" s="171">
        <f t="shared" si="13"/>
        <v>0</v>
      </c>
      <c r="X71" s="170"/>
      <c r="Y71" s="171">
        <f t="shared" si="14"/>
        <v>0</v>
      </c>
      <c r="Z71" s="170"/>
      <c r="AA71" s="171">
        <f t="shared" si="15"/>
        <v>0</v>
      </c>
      <c r="AB71" s="170"/>
      <c r="AC71" s="171">
        <f t="shared" si="16"/>
        <v>0</v>
      </c>
      <c r="AD71" s="172">
        <f t="shared" si="16"/>
        <v>0</v>
      </c>
      <c r="AE71" s="157" t="s">
        <v>214</v>
      </c>
    </row>
    <row r="72" spans="1:31" ht="15" hidden="1" customHeight="1">
      <c r="A72" s="595">
        <v>43</v>
      </c>
      <c r="B72" s="597"/>
      <c r="C72" s="612"/>
      <c r="D72" s="601"/>
      <c r="E72" s="174"/>
      <c r="F72" s="174"/>
      <c r="G72" s="168">
        <f t="shared" si="5"/>
        <v>0</v>
      </c>
      <c r="H72" s="174"/>
      <c r="I72" s="168">
        <f t="shared" si="6"/>
        <v>0</v>
      </c>
      <c r="J72" s="174"/>
      <c r="K72" s="168">
        <f t="shared" si="7"/>
        <v>0</v>
      </c>
      <c r="L72" s="174"/>
      <c r="M72" s="168">
        <f t="shared" si="8"/>
        <v>0</v>
      </c>
      <c r="N72" s="174"/>
      <c r="O72" s="168">
        <f t="shared" si="9"/>
        <v>0</v>
      </c>
      <c r="P72" s="174"/>
      <c r="Q72" s="168">
        <f t="shared" si="10"/>
        <v>0</v>
      </c>
      <c r="R72" s="174"/>
      <c r="S72" s="168">
        <f t="shared" si="11"/>
        <v>0</v>
      </c>
      <c r="T72" s="174"/>
      <c r="U72" s="168">
        <f t="shared" si="12"/>
        <v>0</v>
      </c>
      <c r="V72" s="174"/>
      <c r="W72" s="168">
        <f t="shared" si="13"/>
        <v>0</v>
      </c>
      <c r="X72" s="174"/>
      <c r="Y72" s="168">
        <f t="shared" si="14"/>
        <v>0</v>
      </c>
      <c r="Z72" s="174"/>
      <c r="AA72" s="168">
        <f t="shared" si="15"/>
        <v>0</v>
      </c>
      <c r="AB72" s="174"/>
      <c r="AC72" s="168">
        <f t="shared" si="16"/>
        <v>0</v>
      </c>
      <c r="AD72" s="169">
        <f t="shared" si="16"/>
        <v>0</v>
      </c>
      <c r="AE72" s="157" t="s">
        <v>213</v>
      </c>
    </row>
    <row r="73" spans="1:31" ht="15" hidden="1" customHeight="1">
      <c r="A73" s="596"/>
      <c r="B73" s="598"/>
      <c r="C73" s="612"/>
      <c r="D73" s="602"/>
      <c r="E73" s="175"/>
      <c r="F73" s="175"/>
      <c r="G73" s="171">
        <f t="shared" si="5"/>
        <v>0</v>
      </c>
      <c r="H73" s="175"/>
      <c r="I73" s="171">
        <f t="shared" si="6"/>
        <v>0</v>
      </c>
      <c r="J73" s="175"/>
      <c r="K73" s="171">
        <f t="shared" si="7"/>
        <v>0</v>
      </c>
      <c r="L73" s="175"/>
      <c r="M73" s="171">
        <f t="shared" si="8"/>
        <v>0</v>
      </c>
      <c r="N73" s="175"/>
      <c r="O73" s="171">
        <f t="shared" si="9"/>
        <v>0</v>
      </c>
      <c r="P73" s="175"/>
      <c r="Q73" s="171">
        <f t="shared" si="10"/>
        <v>0</v>
      </c>
      <c r="R73" s="175"/>
      <c r="S73" s="171">
        <f t="shared" si="11"/>
        <v>0</v>
      </c>
      <c r="T73" s="175"/>
      <c r="U73" s="171">
        <f t="shared" si="12"/>
        <v>0</v>
      </c>
      <c r="V73" s="175"/>
      <c r="W73" s="171">
        <f t="shared" si="13"/>
        <v>0</v>
      </c>
      <c r="X73" s="175"/>
      <c r="Y73" s="171">
        <f t="shared" si="14"/>
        <v>0</v>
      </c>
      <c r="Z73" s="175"/>
      <c r="AA73" s="171">
        <f t="shared" si="15"/>
        <v>0</v>
      </c>
      <c r="AB73" s="175"/>
      <c r="AC73" s="171">
        <f t="shared" si="16"/>
        <v>0</v>
      </c>
      <c r="AD73" s="172">
        <f t="shared" si="16"/>
        <v>0</v>
      </c>
      <c r="AE73" s="157" t="s">
        <v>214</v>
      </c>
    </row>
    <row r="74" spans="1:31" ht="15" hidden="1" customHeight="1">
      <c r="A74" s="595">
        <v>44</v>
      </c>
      <c r="B74" s="597"/>
      <c r="C74" s="599"/>
      <c r="D74" s="601"/>
      <c r="E74" s="173"/>
      <c r="F74" s="173"/>
      <c r="G74" s="168">
        <f t="shared" si="5"/>
        <v>0</v>
      </c>
      <c r="H74" s="173"/>
      <c r="I74" s="168">
        <f t="shared" si="6"/>
        <v>0</v>
      </c>
      <c r="J74" s="173"/>
      <c r="K74" s="168">
        <f t="shared" si="7"/>
        <v>0</v>
      </c>
      <c r="L74" s="173"/>
      <c r="M74" s="168">
        <f t="shared" si="8"/>
        <v>0</v>
      </c>
      <c r="N74" s="173"/>
      <c r="O74" s="168">
        <f t="shared" si="9"/>
        <v>0</v>
      </c>
      <c r="P74" s="173"/>
      <c r="Q74" s="168">
        <f t="shared" si="10"/>
        <v>0</v>
      </c>
      <c r="R74" s="173"/>
      <c r="S74" s="168">
        <f t="shared" si="11"/>
        <v>0</v>
      </c>
      <c r="T74" s="173"/>
      <c r="U74" s="168">
        <f t="shared" si="12"/>
        <v>0</v>
      </c>
      <c r="V74" s="173"/>
      <c r="W74" s="168">
        <f t="shared" si="13"/>
        <v>0</v>
      </c>
      <c r="X74" s="173"/>
      <c r="Y74" s="168">
        <f t="shared" si="14"/>
        <v>0</v>
      </c>
      <c r="Z74" s="173"/>
      <c r="AA74" s="168">
        <f t="shared" si="15"/>
        <v>0</v>
      </c>
      <c r="AB74" s="173"/>
      <c r="AC74" s="168">
        <f t="shared" si="16"/>
        <v>0</v>
      </c>
      <c r="AD74" s="169">
        <f t="shared" si="16"/>
        <v>0</v>
      </c>
      <c r="AE74" s="157" t="s">
        <v>213</v>
      </c>
    </row>
    <row r="75" spans="1:31" ht="15" hidden="1" customHeight="1">
      <c r="A75" s="596"/>
      <c r="B75" s="598"/>
      <c r="C75" s="600"/>
      <c r="D75" s="602"/>
      <c r="E75" s="170"/>
      <c r="F75" s="170"/>
      <c r="G75" s="171">
        <f t="shared" si="5"/>
        <v>0</v>
      </c>
      <c r="H75" s="170"/>
      <c r="I75" s="171">
        <f t="shared" si="6"/>
        <v>0</v>
      </c>
      <c r="J75" s="170"/>
      <c r="K75" s="171">
        <f t="shared" si="7"/>
        <v>0</v>
      </c>
      <c r="L75" s="170"/>
      <c r="M75" s="171">
        <f t="shared" si="8"/>
        <v>0</v>
      </c>
      <c r="N75" s="170"/>
      <c r="O75" s="171">
        <f t="shared" si="9"/>
        <v>0</v>
      </c>
      <c r="P75" s="170"/>
      <c r="Q75" s="171">
        <f t="shared" si="10"/>
        <v>0</v>
      </c>
      <c r="R75" s="170"/>
      <c r="S75" s="171">
        <f t="shared" si="11"/>
        <v>0</v>
      </c>
      <c r="T75" s="170"/>
      <c r="U75" s="171">
        <f t="shared" si="12"/>
        <v>0</v>
      </c>
      <c r="V75" s="170"/>
      <c r="W75" s="171">
        <f t="shared" si="13"/>
        <v>0</v>
      </c>
      <c r="X75" s="170"/>
      <c r="Y75" s="171">
        <f t="shared" si="14"/>
        <v>0</v>
      </c>
      <c r="Z75" s="170"/>
      <c r="AA75" s="171">
        <f t="shared" si="15"/>
        <v>0</v>
      </c>
      <c r="AB75" s="170"/>
      <c r="AC75" s="171">
        <f t="shared" si="16"/>
        <v>0</v>
      </c>
      <c r="AD75" s="172">
        <f t="shared" si="16"/>
        <v>0</v>
      </c>
      <c r="AE75" s="157" t="s">
        <v>214</v>
      </c>
    </row>
    <row r="76" spans="1:31" ht="15" hidden="1" customHeight="1">
      <c r="A76" s="595">
        <v>45</v>
      </c>
      <c r="B76" s="597"/>
      <c r="C76" s="599"/>
      <c r="D76" s="601"/>
      <c r="E76" s="173"/>
      <c r="F76" s="173"/>
      <c r="G76" s="168">
        <f t="shared" si="5"/>
        <v>0</v>
      </c>
      <c r="H76" s="173"/>
      <c r="I76" s="168">
        <f t="shared" si="6"/>
        <v>0</v>
      </c>
      <c r="J76" s="173"/>
      <c r="K76" s="168">
        <f t="shared" si="7"/>
        <v>0</v>
      </c>
      <c r="L76" s="173"/>
      <c r="M76" s="168">
        <f t="shared" si="8"/>
        <v>0</v>
      </c>
      <c r="N76" s="173"/>
      <c r="O76" s="168">
        <f t="shared" si="9"/>
        <v>0</v>
      </c>
      <c r="P76" s="173"/>
      <c r="Q76" s="168">
        <f t="shared" si="10"/>
        <v>0</v>
      </c>
      <c r="R76" s="173"/>
      <c r="S76" s="168">
        <f t="shared" si="11"/>
        <v>0</v>
      </c>
      <c r="T76" s="173"/>
      <c r="U76" s="168">
        <f t="shared" si="12"/>
        <v>0</v>
      </c>
      <c r="V76" s="173"/>
      <c r="W76" s="168">
        <f t="shared" si="13"/>
        <v>0</v>
      </c>
      <c r="X76" s="173"/>
      <c r="Y76" s="168">
        <f t="shared" si="14"/>
        <v>0</v>
      </c>
      <c r="Z76" s="173"/>
      <c r="AA76" s="168">
        <f t="shared" si="15"/>
        <v>0</v>
      </c>
      <c r="AB76" s="173"/>
      <c r="AC76" s="168">
        <f t="shared" si="16"/>
        <v>0</v>
      </c>
      <c r="AD76" s="169">
        <f t="shared" si="16"/>
        <v>0</v>
      </c>
      <c r="AE76" s="157" t="s">
        <v>213</v>
      </c>
    </row>
    <row r="77" spans="1:31" ht="15" hidden="1" customHeight="1">
      <c r="A77" s="596"/>
      <c r="B77" s="598"/>
      <c r="C77" s="600"/>
      <c r="D77" s="602"/>
      <c r="E77" s="170"/>
      <c r="F77" s="170"/>
      <c r="G77" s="171">
        <f t="shared" si="5"/>
        <v>0</v>
      </c>
      <c r="H77" s="170"/>
      <c r="I77" s="171">
        <f t="shared" si="6"/>
        <v>0</v>
      </c>
      <c r="J77" s="170"/>
      <c r="K77" s="171">
        <f t="shared" si="7"/>
        <v>0</v>
      </c>
      <c r="L77" s="170"/>
      <c r="M77" s="171">
        <f t="shared" si="8"/>
        <v>0</v>
      </c>
      <c r="N77" s="170"/>
      <c r="O77" s="171">
        <f t="shared" si="9"/>
        <v>0</v>
      </c>
      <c r="P77" s="170"/>
      <c r="Q77" s="171">
        <f t="shared" si="10"/>
        <v>0</v>
      </c>
      <c r="R77" s="170"/>
      <c r="S77" s="171">
        <f t="shared" si="11"/>
        <v>0</v>
      </c>
      <c r="T77" s="170"/>
      <c r="U77" s="171">
        <f t="shared" si="12"/>
        <v>0</v>
      </c>
      <c r="V77" s="170"/>
      <c r="W77" s="171">
        <f t="shared" si="13"/>
        <v>0</v>
      </c>
      <c r="X77" s="170"/>
      <c r="Y77" s="171">
        <f t="shared" si="14"/>
        <v>0</v>
      </c>
      <c r="Z77" s="170"/>
      <c r="AA77" s="171">
        <f t="shared" si="15"/>
        <v>0</v>
      </c>
      <c r="AB77" s="170"/>
      <c r="AC77" s="171">
        <f t="shared" si="16"/>
        <v>0</v>
      </c>
      <c r="AD77" s="172">
        <f t="shared" si="16"/>
        <v>0</v>
      </c>
      <c r="AE77" s="157" t="s">
        <v>214</v>
      </c>
    </row>
    <row r="78" spans="1:31" ht="15" hidden="1" customHeight="1">
      <c r="A78" s="595">
        <v>46</v>
      </c>
      <c r="B78" s="597"/>
      <c r="C78" s="599"/>
      <c r="D78" s="601"/>
      <c r="E78" s="173"/>
      <c r="F78" s="173"/>
      <c r="G78" s="168">
        <f>+F78-E78</f>
        <v>0</v>
      </c>
      <c r="H78" s="173"/>
      <c r="I78" s="168">
        <f>+H78-G78</f>
        <v>0</v>
      </c>
      <c r="J78" s="173"/>
      <c r="K78" s="168">
        <f>+J78-I78</f>
        <v>0</v>
      </c>
      <c r="L78" s="173"/>
      <c r="M78" s="168">
        <f>+L78-K78</f>
        <v>0</v>
      </c>
      <c r="N78" s="173"/>
      <c r="O78" s="168">
        <f>+N78-M78</f>
        <v>0</v>
      </c>
      <c r="P78" s="173"/>
      <c r="Q78" s="168">
        <f>+P78-O78</f>
        <v>0</v>
      </c>
      <c r="R78" s="173"/>
      <c r="S78" s="168">
        <f>+R78-Q78</f>
        <v>0</v>
      </c>
      <c r="T78" s="173"/>
      <c r="U78" s="168">
        <f>+T78-S78</f>
        <v>0</v>
      </c>
      <c r="V78" s="173"/>
      <c r="W78" s="168">
        <f>+V78-U78</f>
        <v>0</v>
      </c>
      <c r="X78" s="173"/>
      <c r="Y78" s="168">
        <f>+X78-W78</f>
        <v>0</v>
      </c>
      <c r="Z78" s="173"/>
      <c r="AA78" s="168">
        <f>+Z78-Y78</f>
        <v>0</v>
      </c>
      <c r="AB78" s="173"/>
      <c r="AC78" s="168">
        <f>+AA78-Z78</f>
        <v>0</v>
      </c>
      <c r="AD78" s="169">
        <f>+AB78-AA78</f>
        <v>0</v>
      </c>
      <c r="AE78" s="157" t="s">
        <v>213</v>
      </c>
    </row>
    <row r="79" spans="1:31" ht="15" hidden="1" customHeight="1">
      <c r="A79" s="596"/>
      <c r="B79" s="598"/>
      <c r="C79" s="600"/>
      <c r="D79" s="602"/>
      <c r="E79" s="170"/>
      <c r="F79" s="170"/>
      <c r="G79" s="171">
        <f>+F79-E79</f>
        <v>0</v>
      </c>
      <c r="H79" s="170"/>
      <c r="I79" s="171">
        <f>+H79-G79</f>
        <v>0</v>
      </c>
      <c r="J79" s="170"/>
      <c r="K79" s="171">
        <f>+J79-I79</f>
        <v>0</v>
      </c>
      <c r="L79" s="170"/>
      <c r="M79" s="171">
        <f>+L79-K79</f>
        <v>0</v>
      </c>
      <c r="N79" s="170"/>
      <c r="O79" s="171">
        <f>+N79-M79</f>
        <v>0</v>
      </c>
      <c r="P79" s="170"/>
      <c r="Q79" s="171">
        <f>+P79-O79</f>
        <v>0</v>
      </c>
      <c r="R79" s="170"/>
      <c r="S79" s="171">
        <f>+R79-Q79</f>
        <v>0</v>
      </c>
      <c r="T79" s="170"/>
      <c r="U79" s="171">
        <f>+T79-S79</f>
        <v>0</v>
      </c>
      <c r="V79" s="170"/>
      <c r="W79" s="171">
        <f>+V79-U79</f>
        <v>0</v>
      </c>
      <c r="X79" s="170"/>
      <c r="Y79" s="171">
        <f>+X79-W79</f>
        <v>0</v>
      </c>
      <c r="Z79" s="170"/>
      <c r="AA79" s="171">
        <f>+Z79-Y79</f>
        <v>0</v>
      </c>
      <c r="AB79" s="170"/>
      <c r="AC79" s="171">
        <f>+AA79-Z79</f>
        <v>0</v>
      </c>
      <c r="AD79" s="172">
        <f>+AB79-AA79</f>
        <v>0</v>
      </c>
      <c r="AE79" s="157" t="s">
        <v>214</v>
      </c>
    </row>
    <row r="80" spans="1:31" ht="15" customHeight="1">
      <c r="A80" s="609" t="s">
        <v>273</v>
      </c>
      <c r="B80" s="610"/>
      <c r="C80" s="610"/>
      <c r="D80" s="611"/>
      <c r="E80" s="173">
        <f t="shared" ref="E80:AD80" si="17">+SUMIF($AE6:$AE69,$AE80,E6:E69)</f>
        <v>65000</v>
      </c>
      <c r="F80" s="173">
        <f t="shared" si="17"/>
        <v>136000</v>
      </c>
      <c r="G80" s="173">
        <f t="shared" si="17"/>
        <v>136000</v>
      </c>
      <c r="H80" s="173">
        <f t="shared" si="17"/>
        <v>0</v>
      </c>
      <c r="I80" s="173">
        <f t="shared" si="17"/>
        <v>0</v>
      </c>
      <c r="J80" s="173">
        <f t="shared" si="17"/>
        <v>0</v>
      </c>
      <c r="K80" s="173">
        <f t="shared" si="17"/>
        <v>0</v>
      </c>
      <c r="L80" s="173">
        <f t="shared" si="17"/>
        <v>0</v>
      </c>
      <c r="M80" s="173">
        <f t="shared" si="17"/>
        <v>0</v>
      </c>
      <c r="N80" s="173">
        <f t="shared" si="17"/>
        <v>0</v>
      </c>
      <c r="O80" s="173">
        <f t="shared" si="17"/>
        <v>0</v>
      </c>
      <c r="P80" s="173">
        <f t="shared" si="17"/>
        <v>0</v>
      </c>
      <c r="Q80" s="173">
        <f t="shared" si="17"/>
        <v>0</v>
      </c>
      <c r="R80" s="173">
        <f t="shared" si="17"/>
        <v>0</v>
      </c>
      <c r="S80" s="173">
        <f t="shared" si="17"/>
        <v>0</v>
      </c>
      <c r="T80" s="173">
        <f t="shared" si="17"/>
        <v>0</v>
      </c>
      <c r="U80" s="173">
        <f t="shared" si="17"/>
        <v>0</v>
      </c>
      <c r="V80" s="173">
        <f t="shared" si="17"/>
        <v>0</v>
      </c>
      <c r="W80" s="173">
        <f t="shared" si="17"/>
        <v>0</v>
      </c>
      <c r="X80" s="173">
        <f t="shared" si="17"/>
        <v>0</v>
      </c>
      <c r="Y80" s="173">
        <f t="shared" si="17"/>
        <v>0</v>
      </c>
      <c r="Z80" s="173">
        <f t="shared" si="17"/>
        <v>0</v>
      </c>
      <c r="AA80" s="173">
        <f t="shared" si="17"/>
        <v>0</v>
      </c>
      <c r="AB80" s="173">
        <f t="shared" si="17"/>
        <v>0</v>
      </c>
      <c r="AC80" s="173">
        <f t="shared" si="17"/>
        <v>0</v>
      </c>
      <c r="AD80" s="176">
        <f t="shared" si="17"/>
        <v>0</v>
      </c>
      <c r="AE80" s="157" t="s">
        <v>213</v>
      </c>
    </row>
    <row r="81" spans="1:31" ht="15" customHeight="1" thickBot="1">
      <c r="A81" s="606"/>
      <c r="B81" s="607"/>
      <c r="C81" s="607"/>
      <c r="D81" s="608"/>
      <c r="E81" s="178">
        <f t="shared" ref="E81:AD81" si="18">+SUMIF($AE7:$AE80,$AE81,E7:E80)</f>
        <v>60000</v>
      </c>
      <c r="F81" s="178">
        <f t="shared" si="18"/>
        <v>39500</v>
      </c>
      <c r="G81" s="178">
        <f t="shared" si="18"/>
        <v>39500</v>
      </c>
      <c r="H81" s="178">
        <f t="shared" si="18"/>
        <v>0</v>
      </c>
      <c r="I81" s="178">
        <f t="shared" si="18"/>
        <v>0</v>
      </c>
      <c r="J81" s="178">
        <f t="shared" si="18"/>
        <v>0</v>
      </c>
      <c r="K81" s="178">
        <f t="shared" si="18"/>
        <v>0</v>
      </c>
      <c r="L81" s="178">
        <f t="shared" si="18"/>
        <v>0</v>
      </c>
      <c r="M81" s="178">
        <f t="shared" si="18"/>
        <v>0</v>
      </c>
      <c r="N81" s="178">
        <f t="shared" si="18"/>
        <v>0</v>
      </c>
      <c r="O81" s="178">
        <f t="shared" si="18"/>
        <v>0</v>
      </c>
      <c r="P81" s="178">
        <f t="shared" si="18"/>
        <v>0</v>
      </c>
      <c r="Q81" s="178">
        <f t="shared" si="18"/>
        <v>0</v>
      </c>
      <c r="R81" s="178">
        <f t="shared" si="18"/>
        <v>0</v>
      </c>
      <c r="S81" s="178">
        <f t="shared" si="18"/>
        <v>0</v>
      </c>
      <c r="T81" s="178">
        <f t="shared" si="18"/>
        <v>0</v>
      </c>
      <c r="U81" s="178">
        <f t="shared" si="18"/>
        <v>0</v>
      </c>
      <c r="V81" s="178">
        <f t="shared" si="18"/>
        <v>0</v>
      </c>
      <c r="W81" s="178">
        <f t="shared" si="18"/>
        <v>0</v>
      </c>
      <c r="X81" s="178">
        <f t="shared" si="18"/>
        <v>0</v>
      </c>
      <c r="Y81" s="178">
        <f t="shared" si="18"/>
        <v>0</v>
      </c>
      <c r="Z81" s="178">
        <f t="shared" si="18"/>
        <v>0</v>
      </c>
      <c r="AA81" s="178">
        <f t="shared" si="18"/>
        <v>0</v>
      </c>
      <c r="AB81" s="178">
        <f t="shared" si="18"/>
        <v>0</v>
      </c>
      <c r="AC81" s="178">
        <f t="shared" si="18"/>
        <v>0</v>
      </c>
      <c r="AD81" s="179">
        <f t="shared" si="18"/>
        <v>0</v>
      </c>
      <c r="AE81" s="157" t="s">
        <v>214</v>
      </c>
    </row>
    <row r="82" spans="1:31" ht="10.5" customHeight="1" thickBot="1"/>
    <row r="83" spans="1:31" ht="15" customHeight="1">
      <c r="A83" s="603" t="s">
        <v>274</v>
      </c>
      <c r="B83" s="604"/>
      <c r="C83" s="604"/>
      <c r="D83" s="605"/>
      <c r="E83" s="180">
        <f>+SUMIF($AE9:$AE72,$AE83,E9:E72)</f>
        <v>35000</v>
      </c>
      <c r="F83" s="180">
        <f>SUM(G83:AD83)</f>
        <v>312415</v>
      </c>
      <c r="G83" s="180">
        <v>312415</v>
      </c>
      <c r="H83" s="180">
        <v>0</v>
      </c>
      <c r="I83" s="180">
        <v>0</v>
      </c>
      <c r="J83" s="180">
        <v>0</v>
      </c>
      <c r="K83" s="180">
        <v>0</v>
      </c>
      <c r="L83" s="180">
        <v>0</v>
      </c>
      <c r="M83" s="180">
        <v>0</v>
      </c>
      <c r="N83" s="180">
        <v>0</v>
      </c>
      <c r="O83" s="180">
        <v>0</v>
      </c>
      <c r="P83" s="180">
        <v>0</v>
      </c>
      <c r="Q83" s="180">
        <v>0</v>
      </c>
      <c r="R83" s="180">
        <v>0</v>
      </c>
      <c r="S83" s="180">
        <v>0</v>
      </c>
      <c r="T83" s="180">
        <v>0</v>
      </c>
      <c r="U83" s="180">
        <v>0</v>
      </c>
      <c r="V83" s="180">
        <v>0</v>
      </c>
      <c r="W83" s="180">
        <v>0</v>
      </c>
      <c r="X83" s="180">
        <v>0</v>
      </c>
      <c r="Y83" s="180">
        <v>0</v>
      </c>
      <c r="Z83" s="180">
        <v>0</v>
      </c>
      <c r="AA83" s="180">
        <v>0</v>
      </c>
      <c r="AB83" s="180">
        <v>0</v>
      </c>
      <c r="AC83" s="180">
        <v>0</v>
      </c>
      <c r="AD83" s="181">
        <v>0</v>
      </c>
      <c r="AE83" s="157" t="s">
        <v>213</v>
      </c>
    </row>
    <row r="84" spans="1:31" ht="15" customHeight="1" thickBot="1">
      <c r="A84" s="606"/>
      <c r="B84" s="607"/>
      <c r="C84" s="607"/>
      <c r="D84" s="608"/>
      <c r="E84" s="178">
        <f>+SUMIF($AE10:$AE83,$AE84,E10:E83)</f>
        <v>95000</v>
      </c>
      <c r="F84" s="178">
        <f>SUM(G84:AD84)</f>
        <v>270414</v>
      </c>
      <c r="G84" s="178">
        <v>270414</v>
      </c>
      <c r="H84" s="178">
        <v>0</v>
      </c>
      <c r="I84" s="178">
        <v>0</v>
      </c>
      <c r="J84" s="178">
        <v>0</v>
      </c>
      <c r="K84" s="178">
        <v>0</v>
      </c>
      <c r="L84" s="178">
        <v>0</v>
      </c>
      <c r="M84" s="178">
        <v>0</v>
      </c>
      <c r="N84" s="178">
        <v>0</v>
      </c>
      <c r="O84" s="178">
        <v>0</v>
      </c>
      <c r="P84" s="178">
        <v>0</v>
      </c>
      <c r="Q84" s="178">
        <v>0</v>
      </c>
      <c r="R84" s="178">
        <v>0</v>
      </c>
      <c r="S84" s="178">
        <v>0</v>
      </c>
      <c r="T84" s="178">
        <v>0</v>
      </c>
      <c r="U84" s="178">
        <v>0</v>
      </c>
      <c r="V84" s="178">
        <v>0</v>
      </c>
      <c r="W84" s="178">
        <v>0</v>
      </c>
      <c r="X84" s="178">
        <v>0</v>
      </c>
      <c r="Y84" s="178">
        <v>0</v>
      </c>
      <c r="Z84" s="178">
        <v>0</v>
      </c>
      <c r="AA84" s="178">
        <v>0</v>
      </c>
      <c r="AB84" s="178">
        <v>0</v>
      </c>
      <c r="AC84" s="178">
        <v>0</v>
      </c>
      <c r="AD84" s="179">
        <v>0</v>
      </c>
      <c r="AE84" s="157" t="s">
        <v>214</v>
      </c>
    </row>
    <row r="85" spans="1:31" ht="10.5" customHeight="1" thickBot="1"/>
    <row r="86" spans="1:31" ht="15" customHeight="1">
      <c r="A86" s="603" t="s">
        <v>327</v>
      </c>
      <c r="B86" s="604"/>
      <c r="C86" s="604"/>
      <c r="D86" s="605"/>
      <c r="E86" s="180">
        <f>+SUMIF($AE12:$AE75,$AE86,E12:E75)</f>
        <v>30000</v>
      </c>
      <c r="F86" s="180">
        <f>+F80+F83</f>
        <v>448415</v>
      </c>
      <c r="G86" s="180">
        <f t="shared" ref="G86:AD87" si="19">+G80+G83</f>
        <v>448415</v>
      </c>
      <c r="H86" s="180">
        <f t="shared" si="19"/>
        <v>0</v>
      </c>
      <c r="I86" s="180">
        <f t="shared" si="19"/>
        <v>0</v>
      </c>
      <c r="J86" s="180">
        <f t="shared" si="19"/>
        <v>0</v>
      </c>
      <c r="K86" s="180">
        <f t="shared" si="19"/>
        <v>0</v>
      </c>
      <c r="L86" s="180">
        <f t="shared" si="19"/>
        <v>0</v>
      </c>
      <c r="M86" s="180">
        <f t="shared" si="19"/>
        <v>0</v>
      </c>
      <c r="N86" s="180">
        <f t="shared" si="19"/>
        <v>0</v>
      </c>
      <c r="O86" s="180">
        <f t="shared" si="19"/>
        <v>0</v>
      </c>
      <c r="P86" s="180">
        <f t="shared" si="19"/>
        <v>0</v>
      </c>
      <c r="Q86" s="180">
        <f t="shared" si="19"/>
        <v>0</v>
      </c>
      <c r="R86" s="180">
        <f t="shared" si="19"/>
        <v>0</v>
      </c>
      <c r="S86" s="180">
        <f t="shared" si="19"/>
        <v>0</v>
      </c>
      <c r="T86" s="180">
        <f t="shared" si="19"/>
        <v>0</v>
      </c>
      <c r="U86" s="180">
        <f t="shared" si="19"/>
        <v>0</v>
      </c>
      <c r="V86" s="180">
        <f t="shared" si="19"/>
        <v>0</v>
      </c>
      <c r="W86" s="180">
        <f t="shared" si="19"/>
        <v>0</v>
      </c>
      <c r="X86" s="180">
        <f t="shared" si="19"/>
        <v>0</v>
      </c>
      <c r="Y86" s="180">
        <f t="shared" si="19"/>
        <v>0</v>
      </c>
      <c r="Z86" s="180">
        <f t="shared" si="19"/>
        <v>0</v>
      </c>
      <c r="AA86" s="180">
        <f t="shared" si="19"/>
        <v>0</v>
      </c>
      <c r="AB86" s="180">
        <f t="shared" si="19"/>
        <v>0</v>
      </c>
      <c r="AC86" s="180">
        <f t="shared" si="19"/>
        <v>0</v>
      </c>
      <c r="AD86" s="181">
        <f t="shared" si="19"/>
        <v>0</v>
      </c>
      <c r="AE86" s="157" t="s">
        <v>213</v>
      </c>
    </row>
    <row r="87" spans="1:31" ht="15" customHeight="1" thickBot="1">
      <c r="A87" s="606"/>
      <c r="B87" s="607"/>
      <c r="C87" s="607"/>
      <c r="D87" s="608"/>
      <c r="E87" s="178">
        <f>+SUMIF($AE13:$AE86,$AE87,E13:E86)</f>
        <v>185000</v>
      </c>
      <c r="F87" s="178">
        <f>+F81+F84</f>
        <v>309914</v>
      </c>
      <c r="G87" s="178">
        <f t="shared" si="19"/>
        <v>309914</v>
      </c>
      <c r="H87" s="178">
        <f t="shared" si="19"/>
        <v>0</v>
      </c>
      <c r="I87" s="178">
        <f t="shared" si="19"/>
        <v>0</v>
      </c>
      <c r="J87" s="178">
        <f t="shared" si="19"/>
        <v>0</v>
      </c>
      <c r="K87" s="178">
        <f t="shared" si="19"/>
        <v>0</v>
      </c>
      <c r="L87" s="178">
        <f t="shared" si="19"/>
        <v>0</v>
      </c>
      <c r="M87" s="178">
        <f t="shared" si="19"/>
        <v>0</v>
      </c>
      <c r="N87" s="178">
        <f t="shared" si="19"/>
        <v>0</v>
      </c>
      <c r="O87" s="178">
        <f t="shared" si="19"/>
        <v>0</v>
      </c>
      <c r="P87" s="178">
        <f t="shared" si="19"/>
        <v>0</v>
      </c>
      <c r="Q87" s="178">
        <f t="shared" si="19"/>
        <v>0</v>
      </c>
      <c r="R87" s="178">
        <f t="shared" si="19"/>
        <v>0</v>
      </c>
      <c r="S87" s="178">
        <f t="shared" si="19"/>
        <v>0</v>
      </c>
      <c r="T87" s="178">
        <f t="shared" si="19"/>
        <v>0</v>
      </c>
      <c r="U87" s="178">
        <f t="shared" si="19"/>
        <v>0</v>
      </c>
      <c r="V87" s="178">
        <f t="shared" si="19"/>
        <v>0</v>
      </c>
      <c r="W87" s="178">
        <f t="shared" si="19"/>
        <v>0</v>
      </c>
      <c r="X87" s="178">
        <f t="shared" si="19"/>
        <v>0</v>
      </c>
      <c r="Y87" s="178">
        <f t="shared" si="19"/>
        <v>0</v>
      </c>
      <c r="Z87" s="178">
        <f t="shared" si="19"/>
        <v>0</v>
      </c>
      <c r="AA87" s="178">
        <f t="shared" si="19"/>
        <v>0</v>
      </c>
      <c r="AB87" s="178">
        <f t="shared" si="19"/>
        <v>0</v>
      </c>
      <c r="AC87" s="178">
        <f t="shared" si="19"/>
        <v>0</v>
      </c>
      <c r="AD87" s="179">
        <f t="shared" si="19"/>
        <v>0</v>
      </c>
      <c r="AE87" s="157" t="s">
        <v>214</v>
      </c>
    </row>
    <row r="88" spans="1:31" ht="18" customHeight="1">
      <c r="A88" s="157" t="s">
        <v>403</v>
      </c>
      <c r="F88" s="111"/>
      <c r="H88" s="111"/>
      <c r="J88" s="111"/>
      <c r="L88" s="111"/>
      <c r="N88" s="111"/>
      <c r="P88" s="182"/>
      <c r="R88" s="111"/>
      <c r="T88" s="111"/>
      <c r="V88" s="111"/>
      <c r="X88" s="111"/>
      <c r="Z88" s="111"/>
      <c r="AB88" s="111"/>
    </row>
    <row r="89" spans="1:31" ht="18" customHeight="1">
      <c r="A89" s="157" t="s">
        <v>420</v>
      </c>
      <c r="F89" s="111"/>
      <c r="H89" s="111"/>
      <c r="J89" s="111"/>
      <c r="L89" s="111"/>
      <c r="N89" s="111"/>
      <c r="P89" s="182" t="s">
        <v>328</v>
      </c>
      <c r="R89" s="111"/>
      <c r="T89" s="111"/>
      <c r="V89" s="111"/>
      <c r="X89" s="111"/>
      <c r="Z89" s="111"/>
      <c r="AB89" s="111"/>
    </row>
  </sheetData>
  <mergeCells count="151">
    <mergeCell ref="AC1:AD1"/>
    <mergeCell ref="D3:F3"/>
    <mergeCell ref="Z3:AB3"/>
    <mergeCell ref="B4:B5"/>
    <mergeCell ref="C4:C5"/>
    <mergeCell ref="D4:D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A14:D15"/>
    <mergeCell ref="A16:A17"/>
    <mergeCell ref="B16:B17"/>
    <mergeCell ref="C16:C17"/>
    <mergeCell ref="D16:D17"/>
    <mergeCell ref="A18:A19"/>
    <mergeCell ref="B18:B19"/>
    <mergeCell ref="C18:C19"/>
    <mergeCell ref="D18:D19"/>
    <mergeCell ref="A20:A21"/>
    <mergeCell ref="B20:B21"/>
    <mergeCell ref="C20:C21"/>
    <mergeCell ref="D20:D21"/>
    <mergeCell ref="A22:A23"/>
    <mergeCell ref="B22:B23"/>
    <mergeCell ref="C22:C23"/>
    <mergeCell ref="D22:D23"/>
    <mergeCell ref="A24:D25"/>
    <mergeCell ref="A26:A27"/>
    <mergeCell ref="B26:B27"/>
    <mergeCell ref="C26:C27"/>
    <mergeCell ref="D26:D27"/>
    <mergeCell ref="A28:A29"/>
    <mergeCell ref="B28:B29"/>
    <mergeCell ref="C28:C29"/>
    <mergeCell ref="D28: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 ref="A44:A45"/>
    <mergeCell ref="B44:B45"/>
    <mergeCell ref="C44:C45"/>
    <mergeCell ref="D44:D45"/>
    <mergeCell ref="A46:A47"/>
    <mergeCell ref="B46:B47"/>
    <mergeCell ref="C46:C47"/>
    <mergeCell ref="D46:D47"/>
    <mergeCell ref="A48:A49"/>
    <mergeCell ref="B48:B49"/>
    <mergeCell ref="C48:C49"/>
    <mergeCell ref="D48:D49"/>
    <mergeCell ref="A50:A51"/>
    <mergeCell ref="B50:B51"/>
    <mergeCell ref="C50:C51"/>
    <mergeCell ref="D50:D51"/>
    <mergeCell ref="A52:A53"/>
    <mergeCell ref="B52:B53"/>
    <mergeCell ref="C52:C53"/>
    <mergeCell ref="D52:D53"/>
    <mergeCell ref="A54:A55"/>
    <mergeCell ref="B54:B55"/>
    <mergeCell ref="C54:C55"/>
    <mergeCell ref="D54:D55"/>
    <mergeCell ref="A56:A57"/>
    <mergeCell ref="B56:B57"/>
    <mergeCell ref="C56:C57"/>
    <mergeCell ref="D56:D57"/>
    <mergeCell ref="A58:A59"/>
    <mergeCell ref="B58:B59"/>
    <mergeCell ref="C58:C59"/>
    <mergeCell ref="D58:D59"/>
    <mergeCell ref="A60:A61"/>
    <mergeCell ref="B60:B61"/>
    <mergeCell ref="C60:C61"/>
    <mergeCell ref="D60:D61"/>
    <mergeCell ref="A62:A63"/>
    <mergeCell ref="B62:B63"/>
    <mergeCell ref="C62:C63"/>
    <mergeCell ref="D62:D63"/>
    <mergeCell ref="A64:A65"/>
    <mergeCell ref="B64:B65"/>
    <mergeCell ref="C64:C65"/>
    <mergeCell ref="D64:D65"/>
    <mergeCell ref="A66:A67"/>
    <mergeCell ref="B66:B67"/>
    <mergeCell ref="C66:C67"/>
    <mergeCell ref="D66:D67"/>
    <mergeCell ref="A68:A69"/>
    <mergeCell ref="B68:B69"/>
    <mergeCell ref="C68:C69"/>
    <mergeCell ref="D68:D69"/>
    <mergeCell ref="A70:A71"/>
    <mergeCell ref="B70:B71"/>
    <mergeCell ref="C70:C71"/>
    <mergeCell ref="D70:D71"/>
    <mergeCell ref="A72:A73"/>
    <mergeCell ref="B72:B73"/>
    <mergeCell ref="C72:C73"/>
    <mergeCell ref="D72:D73"/>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28" customWidth="1"/>
    <col min="2" max="4" width="1.25" style="213" customWidth="1"/>
    <col min="5" max="5" width="25" style="213" customWidth="1"/>
    <col min="6" max="6" width="31.375" style="224" customWidth="1"/>
    <col min="7" max="7" width="15" style="216" bestFit="1" customWidth="1"/>
    <col min="8" max="9" width="11.875" style="217" customWidth="1" outlineLevel="1"/>
    <col min="10" max="10" width="11.875" style="226" customWidth="1"/>
    <col min="11" max="11" width="6.375" style="227" customWidth="1"/>
    <col min="12" max="12" width="6.375" style="216" customWidth="1"/>
    <col min="13" max="13" width="3.875" style="219" customWidth="1" outlineLevel="1"/>
    <col min="14" max="14" width="4" style="219" customWidth="1" outlineLevel="1"/>
    <col min="15" max="15" width="3.875" style="219" customWidth="1" outlineLevel="1"/>
    <col min="16" max="16" width="3.25" style="219" customWidth="1" outlineLevel="1"/>
    <col min="17" max="17" width="5" style="219" bestFit="1" customWidth="1" outlineLevel="1"/>
    <col min="18" max="19" width="8.625" style="220" hidden="1" customWidth="1"/>
    <col min="20" max="20" width="23.875" style="220" bestFit="1" customWidth="1"/>
    <col min="21" max="21" width="16.125" style="221" bestFit="1" customWidth="1"/>
    <col min="22" max="22" width="8.625" style="220" customWidth="1"/>
    <col min="23" max="23" width="24.625" style="220" customWidth="1"/>
    <col min="24" max="24" width="65.125" style="220" customWidth="1"/>
    <col min="25" max="26" width="8.625" style="220" customWidth="1"/>
    <col min="27" max="27" width="8.625" style="222" customWidth="1"/>
    <col min="28" max="198" width="8.625" style="220" customWidth="1"/>
    <col min="199" max="16384" width="8.625" style="220"/>
  </cols>
  <sheetData>
    <row r="1" spans="1:31" ht="18" customHeight="1">
      <c r="A1" s="212" t="s">
        <v>334</v>
      </c>
      <c r="C1" s="214"/>
      <c r="D1" s="214"/>
      <c r="E1" s="214"/>
      <c r="F1" s="215"/>
      <c r="J1" s="218"/>
      <c r="K1" s="631" t="s">
        <v>421</v>
      </c>
      <c r="L1" s="631"/>
    </row>
    <row r="2" spans="1:31" ht="15.75" customHeight="1">
      <c r="A2" s="220"/>
      <c r="C2" s="223"/>
      <c r="D2" s="223"/>
      <c r="E2" s="223"/>
      <c r="G2" s="225"/>
    </row>
    <row r="3" spans="1:31" ht="10.5" customHeight="1">
      <c r="G3" s="225"/>
      <c r="H3" s="229"/>
      <c r="I3" s="229"/>
    </row>
    <row r="4" spans="1:31" ht="23.25" customHeight="1">
      <c r="G4" s="632"/>
      <c r="H4" s="632"/>
      <c r="I4" s="632"/>
      <c r="J4" s="230"/>
      <c r="L4" s="231" t="s">
        <v>335</v>
      </c>
      <c r="M4" s="232"/>
      <c r="N4" s="232"/>
      <c r="O4" s="232"/>
    </row>
    <row r="5" spans="1:31" ht="4.5" customHeight="1" thickBot="1">
      <c r="F5" s="233"/>
      <c r="G5" s="234"/>
      <c r="H5" s="235"/>
      <c r="I5" s="235"/>
      <c r="J5" s="236"/>
      <c r="K5" s="237"/>
      <c r="L5" s="238"/>
      <c r="M5" s="232"/>
      <c r="N5" s="232"/>
      <c r="O5" s="232"/>
    </row>
    <row r="6" spans="1:31" ht="18.75" customHeight="1">
      <c r="A6" s="633" t="s">
        <v>336</v>
      </c>
      <c r="B6" s="635" t="s">
        <v>372</v>
      </c>
      <c r="C6" s="635"/>
      <c r="D6" s="635"/>
      <c r="E6" s="635"/>
      <c r="F6" s="637" t="s">
        <v>373</v>
      </c>
      <c r="G6" s="637" t="s">
        <v>374</v>
      </c>
      <c r="H6" s="264" t="s">
        <v>487</v>
      </c>
      <c r="I6" s="264" t="s">
        <v>488</v>
      </c>
      <c r="J6" s="265" t="s">
        <v>377</v>
      </c>
      <c r="K6" s="640" t="s">
        <v>337</v>
      </c>
      <c r="L6" s="641"/>
      <c r="W6" s="220" t="s">
        <v>338</v>
      </c>
      <c r="X6" s="220" t="s">
        <v>339</v>
      </c>
      <c r="Y6" s="220" t="s">
        <v>340</v>
      </c>
    </row>
    <row r="7" spans="1:31" ht="18.75" customHeight="1">
      <c r="A7" s="634"/>
      <c r="B7" s="636"/>
      <c r="C7" s="636"/>
      <c r="D7" s="636"/>
      <c r="E7" s="636"/>
      <c r="F7" s="638"/>
      <c r="G7" s="639"/>
      <c r="H7" s="241" t="s">
        <v>375</v>
      </c>
      <c r="I7" s="241" t="s">
        <v>376</v>
      </c>
      <c r="J7" s="242" t="s">
        <v>341</v>
      </c>
      <c r="K7" s="639"/>
      <c r="L7" s="642"/>
    </row>
    <row r="8" spans="1:31" ht="27">
      <c r="A8" s="266">
        <v>1</v>
      </c>
      <c r="B8" s="643" t="s">
        <v>425</v>
      </c>
      <c r="C8" s="643"/>
      <c r="D8" s="643"/>
      <c r="E8" s="630"/>
      <c r="F8" s="244"/>
      <c r="G8" s="245"/>
      <c r="H8" s="246">
        <v>400000</v>
      </c>
      <c r="I8" s="246">
        <v>330000</v>
      </c>
      <c r="J8" s="247">
        <f t="shared" ref="J8:J19" si="0">+I8-H8</f>
        <v>-70000</v>
      </c>
      <c r="K8" s="248"/>
      <c r="L8" s="267"/>
      <c r="M8" s="219" t="str">
        <f t="shared" ref="M8:M19" si="1">IF(B8&lt;&gt;"","款","-")</f>
        <v>款</v>
      </c>
      <c r="N8" s="219" t="str">
        <f t="shared" ref="N8:N19" si="2">IF(C8&lt;&gt;"","項","-")</f>
        <v>-</v>
      </c>
      <c r="O8" s="219" t="str">
        <f t="shared" ref="O8:O19" si="3">IF(D8&lt;&gt;"","目","-")</f>
        <v>-</v>
      </c>
      <c r="P8" s="219" t="str">
        <f t="shared" ref="P8:P19" si="4">IF(E8&lt;&gt;"","節","-")</f>
        <v>-</v>
      </c>
      <c r="Q8" s="219" t="str">
        <f t="shared" ref="Q8:Q19" si="5">IF(F8&lt;&gt;"","事項","-")</f>
        <v>-</v>
      </c>
      <c r="T8" s="220" t="s">
        <v>428</v>
      </c>
      <c r="U8" s="221" t="str">
        <f t="shared" ref="U8:U19" si="6">IF(G8&lt;&gt;"",G8,"")</f>
        <v/>
      </c>
      <c r="W8" s="220">
        <f t="shared" ref="W8:W19" si="7">IF(LENB(D8)/2&gt;13.5,2,1)</f>
        <v>1</v>
      </c>
      <c r="X8" s="220">
        <f t="shared" ref="X8:X19" si="8">IF(LENB(E8)/2&gt;26,3,IF(LENB(E8)/2&gt;13,2,1))</f>
        <v>1</v>
      </c>
      <c r="Y8" s="220">
        <f t="shared" ref="Y8:Y19" si="9">IF(LENB(F8)/2&gt;48,4,IF(LENB(F8)/2&gt;32,3,IF(LENB(F8)/2&gt;16,2,1)))</f>
        <v>1</v>
      </c>
      <c r="Z8" s="220">
        <f t="shared" ref="Z8:Z19" si="10">MAX(W8:Y8)</f>
        <v>1</v>
      </c>
      <c r="AA8" s="222" t="str">
        <f t="shared" ref="AA8:AA19" si="11">IF(Z8=4,"⑤"&amp;CHAR(10)&amp;CHAR(10)&amp;CHAR(10)&amp;CHAR(10),IF(Z8=3,"④"&amp;CHAR(10)&amp;CHAR(10)&amp;CHAR(10),IF(Z8=2,"③"&amp;CHAR(10)&amp;CHAR(10),"②"&amp;CHAR(10))))</f>
        <v xml:space="preserve">②
</v>
      </c>
      <c r="AC8" s="249">
        <f t="shared" ref="AC8:AE19" si="12">LENB(D8)/2</f>
        <v>0</v>
      </c>
      <c r="AD8" s="249">
        <f t="shared" si="12"/>
        <v>0</v>
      </c>
      <c r="AE8" s="249">
        <f t="shared" si="12"/>
        <v>0</v>
      </c>
    </row>
    <row r="9" spans="1:31" ht="27">
      <c r="A9" s="266">
        <f t="shared" ref="A9:A19" si="13">A8+1</f>
        <v>2</v>
      </c>
      <c r="B9" s="250"/>
      <c r="C9" s="629" t="s">
        <v>342</v>
      </c>
      <c r="D9" s="643"/>
      <c r="E9" s="630"/>
      <c r="F9" s="244"/>
      <c r="G9" s="245"/>
      <c r="H9" s="246">
        <v>400000</v>
      </c>
      <c r="I9" s="246">
        <v>330000</v>
      </c>
      <c r="J9" s="247">
        <f t="shared" si="0"/>
        <v>-70000</v>
      </c>
      <c r="K9" s="248" t="s">
        <v>212</v>
      </c>
      <c r="L9" s="268"/>
      <c r="M9" s="219" t="str">
        <f t="shared" si="1"/>
        <v>-</v>
      </c>
      <c r="N9" s="219" t="str">
        <f t="shared" si="2"/>
        <v>項</v>
      </c>
      <c r="O9" s="219" t="str">
        <f t="shared" si="3"/>
        <v>-</v>
      </c>
      <c r="P9" s="219" t="str">
        <f t="shared" si="4"/>
        <v>-</v>
      </c>
      <c r="Q9" s="219" t="str">
        <f t="shared" si="5"/>
        <v>-</v>
      </c>
      <c r="T9" s="220" t="s">
        <v>427</v>
      </c>
      <c r="U9" s="221" t="str">
        <f t="shared" si="6"/>
        <v/>
      </c>
      <c r="W9" s="220">
        <f t="shared" si="7"/>
        <v>1</v>
      </c>
      <c r="X9" s="220">
        <f t="shared" si="8"/>
        <v>1</v>
      </c>
      <c r="Y9" s="220">
        <f t="shared" si="9"/>
        <v>1</v>
      </c>
      <c r="Z9" s="220">
        <f t="shared" si="10"/>
        <v>1</v>
      </c>
      <c r="AA9" s="222" t="str">
        <f t="shared" si="11"/>
        <v xml:space="preserve">②
</v>
      </c>
      <c r="AC9" s="249">
        <f t="shared" si="12"/>
        <v>0</v>
      </c>
      <c r="AD9" s="249">
        <f t="shared" si="12"/>
        <v>0</v>
      </c>
      <c r="AE9" s="249">
        <f t="shared" si="12"/>
        <v>0</v>
      </c>
    </row>
    <row r="10" spans="1:31" ht="27">
      <c r="A10" s="266">
        <f t="shared" si="13"/>
        <v>3</v>
      </c>
      <c r="B10" s="251"/>
      <c r="C10" s="239"/>
      <c r="D10" s="629" t="s">
        <v>343</v>
      </c>
      <c r="E10" s="630"/>
      <c r="F10" s="252"/>
      <c r="G10" s="253"/>
      <c r="H10" s="246">
        <v>400000</v>
      </c>
      <c r="I10" s="246">
        <v>330000</v>
      </c>
      <c r="J10" s="247">
        <f t="shared" si="0"/>
        <v>-70000</v>
      </c>
      <c r="K10" s="248" t="s">
        <v>212</v>
      </c>
      <c r="L10" s="268"/>
      <c r="M10" s="219" t="str">
        <f t="shared" si="1"/>
        <v>-</v>
      </c>
      <c r="N10" s="219" t="str">
        <f t="shared" si="2"/>
        <v>-</v>
      </c>
      <c r="O10" s="219" t="str">
        <f t="shared" si="3"/>
        <v>目</v>
      </c>
      <c r="P10" s="219" t="str">
        <f t="shared" si="4"/>
        <v>-</v>
      </c>
      <c r="Q10" s="219" t="str">
        <f t="shared" si="5"/>
        <v>-</v>
      </c>
      <c r="T10" s="220" t="s">
        <v>427</v>
      </c>
      <c r="U10" s="221" t="str">
        <f t="shared" si="6"/>
        <v/>
      </c>
      <c r="W10" s="220">
        <f t="shared" si="7"/>
        <v>1</v>
      </c>
      <c r="X10" s="220">
        <f t="shared" si="8"/>
        <v>1</v>
      </c>
      <c r="Y10" s="220">
        <f t="shared" si="9"/>
        <v>1</v>
      </c>
      <c r="Z10" s="220">
        <f t="shared" si="10"/>
        <v>1</v>
      </c>
      <c r="AA10" s="222" t="str">
        <f t="shared" si="11"/>
        <v xml:space="preserve">②
</v>
      </c>
      <c r="AC10" s="249">
        <f t="shared" si="12"/>
        <v>7.5</v>
      </c>
      <c r="AD10" s="249">
        <f t="shared" si="12"/>
        <v>0</v>
      </c>
      <c r="AE10" s="249">
        <f t="shared" si="12"/>
        <v>0</v>
      </c>
    </row>
    <row r="11" spans="1:31" ht="27">
      <c r="A11" s="266">
        <f t="shared" si="13"/>
        <v>4</v>
      </c>
      <c r="B11" s="251"/>
      <c r="C11" s="251"/>
      <c r="D11" s="239"/>
      <c r="E11" s="254" t="s">
        <v>344</v>
      </c>
      <c r="F11" s="254" t="s">
        <v>396</v>
      </c>
      <c r="G11" s="253" t="s">
        <v>345</v>
      </c>
      <c r="H11" s="246">
        <v>100000</v>
      </c>
      <c r="I11" s="246">
        <v>50000</v>
      </c>
      <c r="J11" s="247">
        <f t="shared" si="0"/>
        <v>-50000</v>
      </c>
      <c r="K11" s="255" t="s">
        <v>346</v>
      </c>
      <c r="L11" s="268"/>
      <c r="M11" s="219" t="str">
        <f t="shared" si="1"/>
        <v>-</v>
      </c>
      <c r="N11" s="219" t="str">
        <f t="shared" si="2"/>
        <v>-</v>
      </c>
      <c r="O11" s="219" t="str">
        <f t="shared" si="3"/>
        <v>-</v>
      </c>
      <c r="P11" s="219" t="str">
        <f t="shared" si="4"/>
        <v>節</v>
      </c>
      <c r="Q11" s="219" t="str">
        <f t="shared" si="5"/>
        <v>事項</v>
      </c>
      <c r="S11" s="220" t="s">
        <v>347</v>
      </c>
      <c r="T11" s="220" t="s">
        <v>427</v>
      </c>
      <c r="U11" s="221" t="str">
        <f t="shared" si="6"/>
        <v>△△局</v>
      </c>
      <c r="W11" s="220">
        <f t="shared" si="7"/>
        <v>1</v>
      </c>
      <c r="X11" s="220">
        <f t="shared" si="8"/>
        <v>1</v>
      </c>
      <c r="Y11" s="220">
        <f t="shared" si="9"/>
        <v>1</v>
      </c>
      <c r="Z11" s="220">
        <f t="shared" si="10"/>
        <v>1</v>
      </c>
      <c r="AA11" s="222" t="str">
        <f t="shared" si="11"/>
        <v xml:space="preserve">②
</v>
      </c>
      <c r="AC11" s="249">
        <f t="shared" si="12"/>
        <v>0</v>
      </c>
      <c r="AD11" s="249">
        <f t="shared" si="12"/>
        <v>7.5</v>
      </c>
      <c r="AE11" s="249">
        <f t="shared" si="12"/>
        <v>7</v>
      </c>
    </row>
    <row r="12" spans="1:31" ht="27">
      <c r="A12" s="266">
        <f t="shared" si="13"/>
        <v>5</v>
      </c>
      <c r="B12" s="251"/>
      <c r="C12" s="251"/>
      <c r="D12" s="251"/>
      <c r="E12" s="254" t="s">
        <v>348</v>
      </c>
      <c r="F12" s="252" t="s">
        <v>397</v>
      </c>
      <c r="G12" s="253" t="s">
        <v>345</v>
      </c>
      <c r="H12" s="246">
        <v>300000</v>
      </c>
      <c r="I12" s="246">
        <v>280000</v>
      </c>
      <c r="J12" s="247">
        <f t="shared" si="0"/>
        <v>-20000</v>
      </c>
      <c r="K12" s="248" t="s">
        <v>212</v>
      </c>
      <c r="L12" s="268"/>
      <c r="M12" s="219" t="str">
        <f t="shared" si="1"/>
        <v>-</v>
      </c>
      <c r="N12" s="219" t="str">
        <f t="shared" si="2"/>
        <v>-</v>
      </c>
      <c r="O12" s="219" t="str">
        <f t="shared" si="3"/>
        <v>-</v>
      </c>
      <c r="P12" s="219" t="str">
        <f t="shared" si="4"/>
        <v>節</v>
      </c>
      <c r="Q12" s="219" t="str">
        <f t="shared" si="5"/>
        <v>事項</v>
      </c>
      <c r="T12" s="220" t="s">
        <v>427</v>
      </c>
      <c r="U12" s="221" t="str">
        <f t="shared" si="6"/>
        <v>△△局</v>
      </c>
      <c r="W12" s="220">
        <f t="shared" si="7"/>
        <v>1</v>
      </c>
      <c r="X12" s="220">
        <f t="shared" si="8"/>
        <v>1</v>
      </c>
      <c r="Y12" s="220">
        <f t="shared" si="9"/>
        <v>1</v>
      </c>
      <c r="Z12" s="220">
        <f t="shared" si="10"/>
        <v>1</v>
      </c>
      <c r="AA12" s="222" t="str">
        <f t="shared" si="11"/>
        <v xml:space="preserve">②
</v>
      </c>
      <c r="AC12" s="249">
        <f t="shared" si="12"/>
        <v>0</v>
      </c>
      <c r="AD12" s="249">
        <f t="shared" si="12"/>
        <v>7.5</v>
      </c>
      <c r="AE12" s="249">
        <f t="shared" si="12"/>
        <v>7</v>
      </c>
    </row>
    <row r="13" spans="1:31" ht="27">
      <c r="A13" s="266">
        <f t="shared" si="13"/>
        <v>6</v>
      </c>
      <c r="B13" s="643" t="s">
        <v>426</v>
      </c>
      <c r="C13" s="643"/>
      <c r="D13" s="643"/>
      <c r="E13" s="630"/>
      <c r="F13" s="244"/>
      <c r="G13" s="245"/>
      <c r="H13" s="246">
        <v>200000</v>
      </c>
      <c r="I13" s="246">
        <v>270000</v>
      </c>
      <c r="J13" s="247">
        <f t="shared" si="0"/>
        <v>70000</v>
      </c>
      <c r="K13" s="248"/>
      <c r="L13" s="267"/>
      <c r="M13" s="219" t="str">
        <f t="shared" si="1"/>
        <v>款</v>
      </c>
      <c r="N13" s="219" t="str">
        <f t="shared" si="2"/>
        <v>-</v>
      </c>
      <c r="O13" s="219" t="str">
        <f t="shared" si="3"/>
        <v>-</v>
      </c>
      <c r="P13" s="219" t="str">
        <f t="shared" si="4"/>
        <v>-</v>
      </c>
      <c r="Q13" s="219" t="str">
        <f t="shared" si="5"/>
        <v>-</v>
      </c>
      <c r="T13" s="220" t="s">
        <v>429</v>
      </c>
      <c r="U13" s="221" t="str">
        <f t="shared" si="6"/>
        <v/>
      </c>
      <c r="W13" s="220">
        <f t="shared" si="7"/>
        <v>1</v>
      </c>
      <c r="X13" s="220">
        <f t="shared" si="8"/>
        <v>1</v>
      </c>
      <c r="Y13" s="220">
        <f t="shared" si="9"/>
        <v>1</v>
      </c>
      <c r="Z13" s="220">
        <f t="shared" si="10"/>
        <v>1</v>
      </c>
      <c r="AA13" s="222" t="str">
        <f t="shared" si="11"/>
        <v xml:space="preserve">②
</v>
      </c>
      <c r="AC13" s="249">
        <f t="shared" si="12"/>
        <v>0</v>
      </c>
      <c r="AD13" s="249">
        <f t="shared" si="12"/>
        <v>0</v>
      </c>
      <c r="AE13" s="249">
        <f t="shared" si="12"/>
        <v>0</v>
      </c>
    </row>
    <row r="14" spans="1:31" ht="27">
      <c r="A14" s="266">
        <f t="shared" si="13"/>
        <v>7</v>
      </c>
      <c r="B14" s="251"/>
      <c r="C14" s="629" t="s">
        <v>349</v>
      </c>
      <c r="D14" s="643"/>
      <c r="E14" s="630"/>
      <c r="F14" s="244"/>
      <c r="G14" s="245"/>
      <c r="H14" s="246">
        <v>200000</v>
      </c>
      <c r="I14" s="246">
        <v>270000</v>
      </c>
      <c r="J14" s="247">
        <f t="shared" si="0"/>
        <v>70000</v>
      </c>
      <c r="K14" s="248" t="s">
        <v>212</v>
      </c>
      <c r="L14" s="268"/>
      <c r="M14" s="219" t="str">
        <f t="shared" si="1"/>
        <v>-</v>
      </c>
      <c r="N14" s="219" t="str">
        <f t="shared" si="2"/>
        <v>項</v>
      </c>
      <c r="O14" s="219" t="str">
        <f t="shared" si="3"/>
        <v>-</v>
      </c>
      <c r="P14" s="219" t="str">
        <f t="shared" si="4"/>
        <v>-</v>
      </c>
      <c r="Q14" s="219" t="str">
        <f t="shared" si="5"/>
        <v>-</v>
      </c>
      <c r="T14" s="220" t="s">
        <v>429</v>
      </c>
      <c r="U14" s="221" t="str">
        <f t="shared" si="6"/>
        <v/>
      </c>
      <c r="W14" s="220">
        <f t="shared" si="7"/>
        <v>1</v>
      </c>
      <c r="X14" s="220">
        <f t="shared" si="8"/>
        <v>1</v>
      </c>
      <c r="Y14" s="220">
        <f t="shared" si="9"/>
        <v>1</v>
      </c>
      <c r="Z14" s="220">
        <f t="shared" si="10"/>
        <v>1</v>
      </c>
      <c r="AA14" s="222" t="str">
        <f t="shared" si="11"/>
        <v xml:space="preserve">②
</v>
      </c>
      <c r="AC14" s="249">
        <f t="shared" si="12"/>
        <v>0</v>
      </c>
      <c r="AD14" s="249">
        <f t="shared" si="12"/>
        <v>0</v>
      </c>
      <c r="AE14" s="249">
        <f t="shared" si="12"/>
        <v>0</v>
      </c>
    </row>
    <row r="15" spans="1:31" ht="27">
      <c r="A15" s="266">
        <f t="shared" si="13"/>
        <v>8</v>
      </c>
      <c r="B15" s="251"/>
      <c r="C15" s="239"/>
      <c r="D15" s="629" t="s">
        <v>350</v>
      </c>
      <c r="E15" s="630"/>
      <c r="F15" s="252"/>
      <c r="G15" s="253"/>
      <c r="H15" s="246">
        <v>40000</v>
      </c>
      <c r="I15" s="246">
        <v>45000</v>
      </c>
      <c r="J15" s="247">
        <f t="shared" si="0"/>
        <v>5000</v>
      </c>
      <c r="K15" s="248" t="s">
        <v>212</v>
      </c>
      <c r="L15" s="268"/>
      <c r="M15" s="219" t="str">
        <f t="shared" si="1"/>
        <v>-</v>
      </c>
      <c r="N15" s="219" t="str">
        <f t="shared" si="2"/>
        <v>-</v>
      </c>
      <c r="O15" s="219" t="str">
        <f t="shared" si="3"/>
        <v>目</v>
      </c>
      <c r="P15" s="219" t="str">
        <f t="shared" si="4"/>
        <v>-</v>
      </c>
      <c r="Q15" s="219" t="str">
        <f t="shared" si="5"/>
        <v>-</v>
      </c>
      <c r="T15" s="220" t="s">
        <v>429</v>
      </c>
      <c r="U15" s="221" t="str">
        <f t="shared" si="6"/>
        <v/>
      </c>
      <c r="W15" s="220">
        <f t="shared" si="7"/>
        <v>1</v>
      </c>
      <c r="X15" s="220">
        <f t="shared" si="8"/>
        <v>1</v>
      </c>
      <c r="Y15" s="220">
        <f t="shared" si="9"/>
        <v>1</v>
      </c>
      <c r="Z15" s="220">
        <f t="shared" si="10"/>
        <v>1</v>
      </c>
      <c r="AA15" s="222" t="str">
        <f t="shared" si="11"/>
        <v xml:space="preserve">②
</v>
      </c>
      <c r="AC15" s="249">
        <f t="shared" si="12"/>
        <v>10.5</v>
      </c>
      <c r="AD15" s="249">
        <f t="shared" si="12"/>
        <v>0</v>
      </c>
      <c r="AE15" s="249">
        <f t="shared" si="12"/>
        <v>0</v>
      </c>
    </row>
    <row r="16" spans="1:31" ht="27">
      <c r="A16" s="266">
        <f t="shared" si="13"/>
        <v>9</v>
      </c>
      <c r="B16" s="251"/>
      <c r="C16" s="251"/>
      <c r="D16" s="239"/>
      <c r="E16" s="254" t="s">
        <v>351</v>
      </c>
      <c r="F16" s="252"/>
      <c r="G16" s="253"/>
      <c r="H16" s="246">
        <v>40000</v>
      </c>
      <c r="I16" s="246">
        <v>45000</v>
      </c>
      <c r="J16" s="247">
        <f t="shared" si="0"/>
        <v>5000</v>
      </c>
      <c r="K16" s="248" t="s">
        <v>212</v>
      </c>
      <c r="L16" s="268"/>
      <c r="M16" s="219" t="str">
        <f t="shared" si="1"/>
        <v>-</v>
      </c>
      <c r="N16" s="219" t="str">
        <f t="shared" si="2"/>
        <v>-</v>
      </c>
      <c r="O16" s="219" t="str">
        <f t="shared" si="3"/>
        <v>-</v>
      </c>
      <c r="P16" s="219" t="str">
        <f t="shared" si="4"/>
        <v>節</v>
      </c>
      <c r="Q16" s="219" t="str">
        <f t="shared" si="5"/>
        <v>-</v>
      </c>
      <c r="T16" s="220" t="s">
        <v>429</v>
      </c>
      <c r="U16" s="221" t="str">
        <f t="shared" si="6"/>
        <v/>
      </c>
      <c r="W16" s="220">
        <f t="shared" si="7"/>
        <v>1</v>
      </c>
      <c r="X16" s="220">
        <f t="shared" si="8"/>
        <v>1</v>
      </c>
      <c r="Y16" s="220">
        <f t="shared" si="9"/>
        <v>1</v>
      </c>
      <c r="Z16" s="220">
        <f t="shared" si="10"/>
        <v>1</v>
      </c>
      <c r="AA16" s="222" t="str">
        <f t="shared" si="11"/>
        <v xml:space="preserve">②
</v>
      </c>
      <c r="AC16" s="249">
        <f t="shared" si="12"/>
        <v>0</v>
      </c>
      <c r="AD16" s="249">
        <f t="shared" si="12"/>
        <v>7.5</v>
      </c>
      <c r="AE16" s="249">
        <f t="shared" si="12"/>
        <v>0</v>
      </c>
    </row>
    <row r="17" spans="1:31" ht="27">
      <c r="A17" s="266">
        <f t="shared" si="13"/>
        <v>10</v>
      </c>
      <c r="B17" s="251"/>
      <c r="C17" s="251"/>
      <c r="D17" s="251"/>
      <c r="E17" s="254"/>
      <c r="F17" s="252" t="s">
        <v>352</v>
      </c>
      <c r="G17" s="253" t="s">
        <v>345</v>
      </c>
      <c r="H17" s="246">
        <v>10000</v>
      </c>
      <c r="I17" s="246">
        <v>15000</v>
      </c>
      <c r="J17" s="247">
        <f t="shared" si="0"/>
        <v>5000</v>
      </c>
      <c r="K17" s="248" t="s">
        <v>212</v>
      </c>
      <c r="L17" s="268"/>
      <c r="M17" s="219" t="str">
        <f t="shared" si="1"/>
        <v>-</v>
      </c>
      <c r="N17" s="219" t="str">
        <f t="shared" si="2"/>
        <v>-</v>
      </c>
      <c r="O17" s="219" t="str">
        <f t="shared" si="3"/>
        <v>-</v>
      </c>
      <c r="P17" s="219" t="str">
        <f t="shared" si="4"/>
        <v>-</v>
      </c>
      <c r="Q17" s="219" t="str">
        <f t="shared" si="5"/>
        <v>事項</v>
      </c>
      <c r="T17" s="220" t="s">
        <v>429</v>
      </c>
      <c r="U17" s="221" t="str">
        <f t="shared" si="6"/>
        <v>△△局</v>
      </c>
      <c r="W17" s="220">
        <f t="shared" si="7"/>
        <v>1</v>
      </c>
      <c r="X17" s="220">
        <f t="shared" si="8"/>
        <v>1</v>
      </c>
      <c r="Y17" s="220">
        <f t="shared" si="9"/>
        <v>1</v>
      </c>
      <c r="Z17" s="220">
        <f t="shared" si="10"/>
        <v>1</v>
      </c>
      <c r="AA17" s="222" t="str">
        <f t="shared" si="11"/>
        <v xml:space="preserve">②
</v>
      </c>
      <c r="AC17" s="249">
        <f t="shared" si="12"/>
        <v>0</v>
      </c>
      <c r="AD17" s="249">
        <f t="shared" si="12"/>
        <v>0</v>
      </c>
      <c r="AE17" s="249">
        <f t="shared" si="12"/>
        <v>11</v>
      </c>
    </row>
    <row r="18" spans="1:31" ht="27">
      <c r="A18" s="266">
        <f t="shared" si="13"/>
        <v>11</v>
      </c>
      <c r="B18" s="251"/>
      <c r="C18" s="251"/>
      <c r="D18" s="251"/>
      <c r="E18" s="254"/>
      <c r="F18" s="252" t="s">
        <v>353</v>
      </c>
      <c r="G18" s="253" t="s">
        <v>345</v>
      </c>
      <c r="H18" s="246">
        <v>25000</v>
      </c>
      <c r="I18" s="246">
        <v>30000</v>
      </c>
      <c r="J18" s="247">
        <f t="shared" si="0"/>
        <v>5000</v>
      </c>
      <c r="K18" s="248" t="s">
        <v>212</v>
      </c>
      <c r="L18" s="268"/>
      <c r="M18" s="219" t="str">
        <f t="shared" si="1"/>
        <v>-</v>
      </c>
      <c r="N18" s="219" t="str">
        <f t="shared" si="2"/>
        <v>-</v>
      </c>
      <c r="O18" s="219" t="str">
        <f t="shared" si="3"/>
        <v>-</v>
      </c>
      <c r="P18" s="219" t="str">
        <f t="shared" si="4"/>
        <v>-</v>
      </c>
      <c r="Q18" s="219" t="str">
        <f t="shared" si="5"/>
        <v>事項</v>
      </c>
      <c r="T18" s="220" t="s">
        <v>429</v>
      </c>
      <c r="U18" s="221" t="str">
        <f t="shared" si="6"/>
        <v>△△局</v>
      </c>
      <c r="W18" s="220">
        <f t="shared" si="7"/>
        <v>1</v>
      </c>
      <c r="X18" s="220">
        <f t="shared" si="8"/>
        <v>1</v>
      </c>
      <c r="Y18" s="220">
        <f t="shared" si="9"/>
        <v>1</v>
      </c>
      <c r="Z18" s="220">
        <f t="shared" si="10"/>
        <v>1</v>
      </c>
      <c r="AA18" s="222" t="str">
        <f t="shared" si="11"/>
        <v xml:space="preserve">②
</v>
      </c>
      <c r="AC18" s="249">
        <f t="shared" si="12"/>
        <v>0</v>
      </c>
      <c r="AD18" s="249">
        <f t="shared" si="12"/>
        <v>0</v>
      </c>
      <c r="AE18" s="249">
        <f t="shared" si="12"/>
        <v>11</v>
      </c>
    </row>
    <row r="19" spans="1:31" ht="27">
      <c r="A19" s="266">
        <f t="shared" si="13"/>
        <v>12</v>
      </c>
      <c r="B19" s="251"/>
      <c r="C19" s="251"/>
      <c r="D19" s="251"/>
      <c r="E19" s="254"/>
      <c r="F19" s="252" t="s">
        <v>354</v>
      </c>
      <c r="G19" s="253" t="s">
        <v>345</v>
      </c>
      <c r="H19" s="246">
        <v>5000</v>
      </c>
      <c r="I19" s="246">
        <v>0</v>
      </c>
      <c r="J19" s="247">
        <f t="shared" si="0"/>
        <v>-5000</v>
      </c>
      <c r="K19" s="248" t="s">
        <v>212</v>
      </c>
      <c r="L19" s="268"/>
      <c r="M19" s="219" t="str">
        <f t="shared" si="1"/>
        <v>-</v>
      </c>
      <c r="N19" s="219" t="str">
        <f t="shared" si="2"/>
        <v>-</v>
      </c>
      <c r="O19" s="219" t="str">
        <f t="shared" si="3"/>
        <v>-</v>
      </c>
      <c r="P19" s="219" t="str">
        <f t="shared" si="4"/>
        <v>-</v>
      </c>
      <c r="Q19" s="219" t="str">
        <f t="shared" si="5"/>
        <v>事項</v>
      </c>
      <c r="T19" s="220" t="s">
        <v>429</v>
      </c>
      <c r="U19" s="221" t="str">
        <f t="shared" si="6"/>
        <v>△△局</v>
      </c>
      <c r="W19" s="220">
        <f t="shared" si="7"/>
        <v>1</v>
      </c>
      <c r="X19" s="220">
        <f t="shared" si="8"/>
        <v>1</v>
      </c>
      <c r="Y19" s="220">
        <f t="shared" si="9"/>
        <v>1</v>
      </c>
      <c r="Z19" s="220">
        <f t="shared" si="10"/>
        <v>1</v>
      </c>
      <c r="AA19" s="222" t="str">
        <f t="shared" si="11"/>
        <v xml:space="preserve">②
</v>
      </c>
      <c r="AC19" s="249">
        <f t="shared" si="12"/>
        <v>0</v>
      </c>
      <c r="AD19" s="249">
        <f t="shared" si="12"/>
        <v>0</v>
      </c>
      <c r="AE19" s="249">
        <f t="shared" si="12"/>
        <v>13</v>
      </c>
    </row>
    <row r="20" spans="1:31" ht="52.5" customHeight="1">
      <c r="A20" s="644" t="s">
        <v>355</v>
      </c>
      <c r="B20" s="645"/>
      <c r="C20" s="645"/>
      <c r="D20" s="645"/>
      <c r="E20" s="645"/>
      <c r="F20" s="645"/>
      <c r="G20" s="645"/>
      <c r="H20" s="645"/>
      <c r="I20" s="645"/>
      <c r="J20" s="645"/>
      <c r="K20" s="645"/>
      <c r="L20" s="646"/>
      <c r="AC20" s="249"/>
      <c r="AD20" s="249"/>
      <c r="AE20" s="249"/>
    </row>
    <row r="21" spans="1:31" ht="27">
      <c r="A21" s="266">
        <v>120</v>
      </c>
      <c r="B21" s="643" t="s">
        <v>430</v>
      </c>
      <c r="C21" s="643"/>
      <c r="D21" s="643"/>
      <c r="E21" s="630"/>
      <c r="F21" s="244"/>
      <c r="G21" s="245"/>
      <c r="H21" s="246">
        <v>15000</v>
      </c>
      <c r="I21" s="246">
        <v>16000</v>
      </c>
      <c r="J21" s="247">
        <f t="shared" ref="J21:J26" si="14">+I21-H21</f>
        <v>1000</v>
      </c>
      <c r="K21" s="248"/>
      <c r="L21" s="267"/>
      <c r="M21" s="219" t="str">
        <f t="shared" ref="M21:M27" si="15">IF(B21&lt;&gt;"","款","-")</f>
        <v>款</v>
      </c>
      <c r="N21" s="219" t="str">
        <f t="shared" ref="N21:N27" si="16">IF(C21&lt;&gt;"","項","-")</f>
        <v>-</v>
      </c>
      <c r="O21" s="219" t="str">
        <f t="shared" ref="O21:O27" si="17">IF(D21&lt;&gt;"","目","-")</f>
        <v>-</v>
      </c>
      <c r="P21" s="219" t="str">
        <f t="shared" ref="P21:P27" si="18">IF(E21&lt;&gt;"","節","-")</f>
        <v>-</v>
      </c>
      <c r="Q21" s="219" t="str">
        <f t="shared" ref="Q21:Q27" si="19">IF(F21&lt;&gt;"","事項","-")</f>
        <v>-</v>
      </c>
      <c r="T21" s="220" t="s">
        <v>431</v>
      </c>
      <c r="U21" s="221" t="str">
        <f t="shared" ref="U21:U28" si="20">IF(G21&lt;&gt;"",G21,"")</f>
        <v/>
      </c>
      <c r="W21" s="220">
        <f t="shared" ref="W21:W28" si="21">IF(LENB(D21)/2&gt;13.5,2,1)</f>
        <v>1</v>
      </c>
      <c r="X21" s="220">
        <f t="shared" ref="X21:X28" si="22">IF(LENB(E21)/2&gt;26,3,IF(LENB(E21)/2&gt;13,2,1))</f>
        <v>1</v>
      </c>
      <c r="Y21" s="220">
        <f t="shared" ref="Y21:Y28" si="23">IF(LENB(F21)/2&gt;48,4,IF(LENB(F21)/2&gt;32,3,IF(LENB(F21)/2&gt;16,2,1)))</f>
        <v>1</v>
      </c>
      <c r="Z21" s="220">
        <f t="shared" ref="Z21:Z28" si="24">MAX(W21:Y21)</f>
        <v>1</v>
      </c>
      <c r="AA21" s="222" t="str">
        <f t="shared" ref="AA21:AA28" si="25">IF(Z21=4,"⑤"&amp;CHAR(10)&amp;CHAR(10)&amp;CHAR(10)&amp;CHAR(10),IF(Z21=3,"④"&amp;CHAR(10)&amp;CHAR(10)&amp;CHAR(10),IF(Z21=2,"③"&amp;CHAR(10)&amp;CHAR(10),"②"&amp;CHAR(10))))</f>
        <v xml:space="preserve">②
</v>
      </c>
      <c r="AC21" s="249">
        <f t="shared" ref="AC21:AE28" si="26">LENB(D21)/2</f>
        <v>0</v>
      </c>
      <c r="AD21" s="249">
        <f t="shared" si="26"/>
        <v>0</v>
      </c>
      <c r="AE21" s="249">
        <f t="shared" si="26"/>
        <v>0</v>
      </c>
    </row>
    <row r="22" spans="1:31" ht="27">
      <c r="A22" s="266">
        <f t="shared" ref="A22:A27" si="27">A21+1</f>
        <v>121</v>
      </c>
      <c r="B22" s="251"/>
      <c r="C22" s="629" t="s">
        <v>356</v>
      </c>
      <c r="D22" s="643"/>
      <c r="E22" s="630"/>
      <c r="F22" s="244"/>
      <c r="G22" s="245"/>
      <c r="H22" s="246">
        <v>15000</v>
      </c>
      <c r="I22" s="246">
        <v>16000</v>
      </c>
      <c r="J22" s="247">
        <f t="shared" si="14"/>
        <v>1000</v>
      </c>
      <c r="K22" s="248" t="s">
        <v>212</v>
      </c>
      <c r="L22" s="268"/>
      <c r="M22" s="219" t="str">
        <f t="shared" si="15"/>
        <v>-</v>
      </c>
      <c r="N22" s="219" t="str">
        <f t="shared" si="16"/>
        <v>項</v>
      </c>
      <c r="O22" s="219" t="str">
        <f t="shared" si="17"/>
        <v>-</v>
      </c>
      <c r="P22" s="219" t="str">
        <f t="shared" si="18"/>
        <v>-</v>
      </c>
      <c r="Q22" s="219" t="str">
        <f t="shared" si="19"/>
        <v>-</v>
      </c>
      <c r="T22" s="220" t="s">
        <v>431</v>
      </c>
      <c r="U22" s="221" t="str">
        <f t="shared" si="20"/>
        <v/>
      </c>
      <c r="W22" s="220">
        <f t="shared" si="21"/>
        <v>1</v>
      </c>
      <c r="X22" s="220">
        <f t="shared" si="22"/>
        <v>1</v>
      </c>
      <c r="Y22" s="220">
        <f t="shared" si="23"/>
        <v>1</v>
      </c>
      <c r="Z22" s="220">
        <f t="shared" si="24"/>
        <v>1</v>
      </c>
      <c r="AA22" s="222" t="str">
        <f t="shared" si="25"/>
        <v xml:space="preserve">②
</v>
      </c>
      <c r="AC22" s="249">
        <f t="shared" si="26"/>
        <v>0</v>
      </c>
      <c r="AD22" s="249">
        <f t="shared" si="26"/>
        <v>0</v>
      </c>
      <c r="AE22" s="249">
        <f t="shared" si="26"/>
        <v>0</v>
      </c>
    </row>
    <row r="23" spans="1:31" ht="27">
      <c r="A23" s="266">
        <f t="shared" si="27"/>
        <v>122</v>
      </c>
      <c r="B23" s="251"/>
      <c r="C23" s="251"/>
      <c r="D23" s="629" t="s">
        <v>406</v>
      </c>
      <c r="E23" s="630"/>
      <c r="F23" s="252"/>
      <c r="G23" s="253"/>
      <c r="H23" s="246">
        <v>15000</v>
      </c>
      <c r="I23" s="246">
        <v>16000</v>
      </c>
      <c r="J23" s="247">
        <f t="shared" si="14"/>
        <v>1000</v>
      </c>
      <c r="K23" s="248" t="s">
        <v>212</v>
      </c>
      <c r="L23" s="268"/>
      <c r="M23" s="219" t="str">
        <f t="shared" si="15"/>
        <v>-</v>
      </c>
      <c r="N23" s="219" t="str">
        <f t="shared" si="16"/>
        <v>-</v>
      </c>
      <c r="O23" s="219" t="str">
        <f t="shared" si="17"/>
        <v>目</v>
      </c>
      <c r="P23" s="219" t="str">
        <f t="shared" si="18"/>
        <v>-</v>
      </c>
      <c r="Q23" s="219" t="str">
        <f t="shared" si="19"/>
        <v>-</v>
      </c>
      <c r="T23" s="220" t="s">
        <v>431</v>
      </c>
      <c r="U23" s="221" t="str">
        <f t="shared" si="20"/>
        <v/>
      </c>
      <c r="W23" s="220">
        <f t="shared" si="21"/>
        <v>1</v>
      </c>
      <c r="X23" s="220">
        <f t="shared" si="22"/>
        <v>1</v>
      </c>
      <c r="Y23" s="220">
        <f t="shared" si="23"/>
        <v>1</v>
      </c>
      <c r="Z23" s="220">
        <f t="shared" si="24"/>
        <v>1</v>
      </c>
      <c r="AA23" s="222" t="str">
        <f t="shared" si="25"/>
        <v xml:space="preserve">②
</v>
      </c>
      <c r="AC23" s="249">
        <f t="shared" si="26"/>
        <v>5</v>
      </c>
      <c r="AD23" s="249">
        <f t="shared" si="26"/>
        <v>0</v>
      </c>
      <c r="AE23" s="249">
        <f t="shared" si="26"/>
        <v>0</v>
      </c>
    </row>
    <row r="24" spans="1:31" ht="27">
      <c r="A24" s="266">
        <f t="shared" si="27"/>
        <v>123</v>
      </c>
      <c r="B24" s="251"/>
      <c r="C24" s="251"/>
      <c r="D24" s="239"/>
      <c r="E24" s="243" t="s">
        <v>357</v>
      </c>
      <c r="F24" s="252"/>
      <c r="G24" s="253"/>
      <c r="H24" s="246">
        <v>15000</v>
      </c>
      <c r="I24" s="246">
        <v>16000</v>
      </c>
      <c r="J24" s="247">
        <f t="shared" si="14"/>
        <v>1000</v>
      </c>
      <c r="K24" s="248" t="s">
        <v>212</v>
      </c>
      <c r="L24" s="268"/>
      <c r="M24" s="219" t="str">
        <f t="shared" si="15"/>
        <v>-</v>
      </c>
      <c r="N24" s="219" t="str">
        <f t="shared" si="16"/>
        <v>-</v>
      </c>
      <c r="O24" s="219" t="str">
        <f t="shared" si="17"/>
        <v>-</v>
      </c>
      <c r="P24" s="219" t="str">
        <f t="shared" si="18"/>
        <v>節</v>
      </c>
      <c r="Q24" s="219" t="str">
        <f t="shared" si="19"/>
        <v>-</v>
      </c>
      <c r="T24" s="220" t="s">
        <v>431</v>
      </c>
      <c r="U24" s="221" t="str">
        <f t="shared" si="20"/>
        <v/>
      </c>
      <c r="W24" s="220">
        <f t="shared" si="21"/>
        <v>1</v>
      </c>
      <c r="X24" s="220">
        <f t="shared" si="22"/>
        <v>1</v>
      </c>
      <c r="Y24" s="220">
        <f t="shared" si="23"/>
        <v>1</v>
      </c>
      <c r="Z24" s="220">
        <f t="shared" si="24"/>
        <v>1</v>
      </c>
      <c r="AA24" s="222" t="str">
        <f t="shared" si="25"/>
        <v xml:space="preserve">②
</v>
      </c>
      <c r="AC24" s="249">
        <f t="shared" si="26"/>
        <v>0</v>
      </c>
      <c r="AD24" s="249">
        <f t="shared" si="26"/>
        <v>4.5</v>
      </c>
      <c r="AE24" s="249">
        <f t="shared" si="26"/>
        <v>0</v>
      </c>
    </row>
    <row r="25" spans="1:31" ht="40.5">
      <c r="A25" s="266">
        <f t="shared" si="27"/>
        <v>124</v>
      </c>
      <c r="B25" s="251"/>
      <c r="C25" s="251"/>
      <c r="D25" s="251"/>
      <c r="E25" s="243"/>
      <c r="F25" s="252" t="s">
        <v>400</v>
      </c>
      <c r="G25" s="253" t="s">
        <v>345</v>
      </c>
      <c r="H25" s="246">
        <v>5000</v>
      </c>
      <c r="I25" s="246">
        <v>6000</v>
      </c>
      <c r="J25" s="247">
        <f t="shared" si="14"/>
        <v>1000</v>
      </c>
      <c r="K25" s="248" t="s">
        <v>212</v>
      </c>
      <c r="L25" s="268"/>
      <c r="M25" s="219" t="str">
        <f t="shared" si="15"/>
        <v>-</v>
      </c>
      <c r="N25" s="219" t="str">
        <f t="shared" si="16"/>
        <v>-</v>
      </c>
      <c r="O25" s="219" t="str">
        <f t="shared" si="17"/>
        <v>-</v>
      </c>
      <c r="P25" s="219" t="str">
        <f t="shared" si="18"/>
        <v>-</v>
      </c>
      <c r="Q25" s="219" t="str">
        <f t="shared" si="19"/>
        <v>事項</v>
      </c>
      <c r="S25" s="220" t="s">
        <v>358</v>
      </c>
      <c r="T25" s="220" t="s">
        <v>431</v>
      </c>
      <c r="U25" s="221" t="str">
        <f t="shared" si="20"/>
        <v>△△局</v>
      </c>
      <c r="W25" s="220">
        <f t="shared" si="21"/>
        <v>1</v>
      </c>
      <c r="X25" s="220">
        <f t="shared" si="22"/>
        <v>1</v>
      </c>
      <c r="Y25" s="220">
        <f t="shared" si="23"/>
        <v>2</v>
      </c>
      <c r="Z25" s="220">
        <f t="shared" si="24"/>
        <v>2</v>
      </c>
      <c r="AA25" s="222" t="str">
        <f t="shared" si="25"/>
        <v xml:space="preserve">③
</v>
      </c>
      <c r="AC25" s="249">
        <f t="shared" si="26"/>
        <v>0</v>
      </c>
      <c r="AD25" s="249">
        <f t="shared" si="26"/>
        <v>0</v>
      </c>
      <c r="AE25" s="249">
        <f t="shared" si="26"/>
        <v>17</v>
      </c>
    </row>
    <row r="26" spans="1:31" ht="27">
      <c r="A26" s="266">
        <f t="shared" si="27"/>
        <v>125</v>
      </c>
      <c r="B26" s="251"/>
      <c r="C26" s="251"/>
      <c r="D26" s="251"/>
      <c r="E26" s="243"/>
      <c r="F26" s="252" t="s">
        <v>359</v>
      </c>
      <c r="G26" s="253" t="s">
        <v>345</v>
      </c>
      <c r="H26" s="246">
        <v>2000</v>
      </c>
      <c r="I26" s="246">
        <v>3000</v>
      </c>
      <c r="J26" s="247">
        <f t="shared" si="14"/>
        <v>1000</v>
      </c>
      <c r="K26" s="248" t="s">
        <v>212</v>
      </c>
      <c r="L26" s="268"/>
      <c r="M26" s="219" t="str">
        <f t="shared" si="15"/>
        <v>-</v>
      </c>
      <c r="N26" s="219" t="str">
        <f t="shared" si="16"/>
        <v>-</v>
      </c>
      <c r="O26" s="219" t="str">
        <f t="shared" si="17"/>
        <v>-</v>
      </c>
      <c r="P26" s="219" t="str">
        <f t="shared" si="18"/>
        <v>-</v>
      </c>
      <c r="Q26" s="219" t="str">
        <f t="shared" si="19"/>
        <v>事項</v>
      </c>
      <c r="S26" s="220" t="s">
        <v>358</v>
      </c>
      <c r="T26" s="220" t="s">
        <v>431</v>
      </c>
      <c r="U26" s="221" t="str">
        <f t="shared" si="20"/>
        <v>△△局</v>
      </c>
      <c r="W26" s="220">
        <f t="shared" si="21"/>
        <v>1</v>
      </c>
      <c r="X26" s="220">
        <f t="shared" si="22"/>
        <v>1</v>
      </c>
      <c r="Y26" s="220">
        <f t="shared" si="23"/>
        <v>1</v>
      </c>
      <c r="Z26" s="220">
        <f t="shared" si="24"/>
        <v>1</v>
      </c>
      <c r="AA26" s="222" t="str">
        <f t="shared" si="25"/>
        <v xml:space="preserve">②
</v>
      </c>
      <c r="AC26" s="249">
        <f t="shared" si="26"/>
        <v>0</v>
      </c>
      <c r="AD26" s="249">
        <f t="shared" si="26"/>
        <v>0</v>
      </c>
      <c r="AE26" s="249">
        <f t="shared" si="26"/>
        <v>4</v>
      </c>
    </row>
    <row r="27" spans="1:31" ht="27">
      <c r="A27" s="266">
        <f t="shared" si="27"/>
        <v>126</v>
      </c>
      <c r="B27" s="251"/>
      <c r="C27" s="251"/>
      <c r="D27" s="251"/>
      <c r="E27" s="243"/>
      <c r="F27" s="252" t="s">
        <v>360</v>
      </c>
      <c r="G27" s="253" t="s">
        <v>345</v>
      </c>
      <c r="H27" s="246">
        <v>8000</v>
      </c>
      <c r="I27" s="246">
        <v>7000</v>
      </c>
      <c r="J27" s="247">
        <f>+I27-H27</f>
        <v>-1000</v>
      </c>
      <c r="K27" s="248" t="s">
        <v>212</v>
      </c>
      <c r="L27" s="268"/>
      <c r="M27" s="219" t="str">
        <f t="shared" si="15"/>
        <v>-</v>
      </c>
      <c r="N27" s="219" t="str">
        <f t="shared" si="16"/>
        <v>-</v>
      </c>
      <c r="O27" s="219" t="str">
        <f t="shared" si="17"/>
        <v>-</v>
      </c>
      <c r="P27" s="219" t="str">
        <f t="shared" si="18"/>
        <v>-</v>
      </c>
      <c r="Q27" s="219" t="str">
        <f t="shared" si="19"/>
        <v>事項</v>
      </c>
      <c r="S27" s="220" t="s">
        <v>358</v>
      </c>
      <c r="T27" s="220" t="s">
        <v>431</v>
      </c>
      <c r="U27" s="221" t="str">
        <f t="shared" si="20"/>
        <v>△△局</v>
      </c>
      <c r="W27" s="220">
        <f t="shared" si="21"/>
        <v>1</v>
      </c>
      <c r="X27" s="220">
        <f t="shared" si="22"/>
        <v>1</v>
      </c>
      <c r="Y27" s="220">
        <f t="shared" si="23"/>
        <v>1</v>
      </c>
      <c r="Z27" s="220">
        <f t="shared" si="24"/>
        <v>1</v>
      </c>
      <c r="AA27" s="222" t="str">
        <f t="shared" si="25"/>
        <v xml:space="preserve">②
</v>
      </c>
      <c r="AC27" s="249">
        <f t="shared" si="26"/>
        <v>0</v>
      </c>
      <c r="AD27" s="249">
        <f t="shared" si="26"/>
        <v>0</v>
      </c>
      <c r="AE27" s="249">
        <f t="shared" si="26"/>
        <v>4</v>
      </c>
    </row>
    <row r="28" spans="1:31" ht="27.75" thickBot="1">
      <c r="A28" s="647" t="s">
        <v>361</v>
      </c>
      <c r="B28" s="648"/>
      <c r="C28" s="648"/>
      <c r="D28" s="648"/>
      <c r="E28" s="648"/>
      <c r="F28" s="648"/>
      <c r="G28" s="649"/>
      <c r="H28" s="269">
        <v>1300000</v>
      </c>
      <c r="I28" s="269">
        <v>1500000</v>
      </c>
      <c r="J28" s="270">
        <f>+I28-H28</f>
        <v>200000</v>
      </c>
      <c r="K28" s="271"/>
      <c r="L28" s="272"/>
      <c r="U28" s="221" t="str">
        <f t="shared" si="20"/>
        <v/>
      </c>
      <c r="W28" s="220">
        <f t="shared" si="21"/>
        <v>1</v>
      </c>
      <c r="X28" s="220">
        <f t="shared" si="22"/>
        <v>1</v>
      </c>
      <c r="Y28" s="220">
        <f t="shared" si="23"/>
        <v>1</v>
      </c>
      <c r="Z28" s="220">
        <f t="shared" si="24"/>
        <v>1</v>
      </c>
      <c r="AA28" s="222" t="str">
        <f t="shared" si="25"/>
        <v xml:space="preserve">②
</v>
      </c>
      <c r="AC28" s="249">
        <f t="shared" si="26"/>
        <v>0</v>
      </c>
      <c r="AD28" s="249">
        <f t="shared" si="26"/>
        <v>0</v>
      </c>
      <c r="AE28" s="249">
        <f t="shared" si="26"/>
        <v>0</v>
      </c>
    </row>
    <row r="29" spans="1:31" ht="21.75" customHeight="1">
      <c r="F29" s="256"/>
    </row>
    <row r="30" spans="1:31" ht="22.5" customHeight="1">
      <c r="A30" s="228" t="s">
        <v>362</v>
      </c>
      <c r="C30" s="228" t="s">
        <v>489</v>
      </c>
      <c r="G30" s="231"/>
    </row>
    <row r="31" spans="1:31" ht="22.5" customHeight="1">
      <c r="C31" s="228" t="s">
        <v>399</v>
      </c>
      <c r="G31" s="231"/>
    </row>
    <row r="32" spans="1:31" ht="22.5" customHeight="1">
      <c r="C32" s="228" t="s">
        <v>398</v>
      </c>
      <c r="G32" s="231"/>
    </row>
    <row r="33" spans="1:27" ht="22.5" customHeight="1">
      <c r="C33" s="228" t="s">
        <v>385</v>
      </c>
      <c r="G33" s="231"/>
    </row>
    <row r="34" spans="1:27" ht="22.5" customHeight="1">
      <c r="C34" s="228" t="s">
        <v>383</v>
      </c>
      <c r="G34" s="231"/>
    </row>
    <row r="35" spans="1:27" ht="22.5" customHeight="1">
      <c r="E35" s="213" t="s">
        <v>365</v>
      </c>
      <c r="G35" s="231"/>
    </row>
    <row r="36" spans="1:27" ht="22.5" customHeight="1">
      <c r="E36" s="228" t="s">
        <v>371</v>
      </c>
    </row>
    <row r="37" spans="1:27" ht="22.5" customHeight="1">
      <c r="E37" s="228" t="s">
        <v>370</v>
      </c>
    </row>
    <row r="38" spans="1:27" s="217" customFormat="1" ht="22.5" customHeight="1">
      <c r="A38" s="228"/>
      <c r="B38" s="213"/>
      <c r="C38" s="213"/>
      <c r="D38" s="213"/>
      <c r="E38" s="228" t="s">
        <v>384</v>
      </c>
      <c r="F38" s="224"/>
      <c r="G38" s="231"/>
      <c r="J38" s="226"/>
      <c r="K38" s="227"/>
      <c r="L38" s="216"/>
      <c r="M38" s="219"/>
      <c r="N38" s="219"/>
      <c r="O38" s="219"/>
      <c r="P38" s="219"/>
      <c r="Q38" s="219"/>
      <c r="U38" s="257"/>
      <c r="AA38" s="258"/>
    </row>
    <row r="39" spans="1:27" s="217" customFormat="1" ht="22.5" customHeight="1">
      <c r="A39" s="228"/>
      <c r="B39" s="213"/>
      <c r="C39" s="213"/>
      <c r="D39" s="213"/>
      <c r="E39" s="228"/>
      <c r="F39" s="224"/>
      <c r="G39" s="231"/>
      <c r="J39" s="226"/>
      <c r="K39" s="227"/>
      <c r="L39" s="216"/>
      <c r="M39" s="219"/>
      <c r="N39" s="219"/>
      <c r="O39" s="219"/>
      <c r="P39" s="219"/>
      <c r="Q39" s="219"/>
      <c r="U39" s="257"/>
      <c r="AA39" s="258"/>
    </row>
    <row r="40" spans="1:27" s="217" customFormat="1" ht="22.5" customHeight="1">
      <c r="A40" s="228"/>
      <c r="B40" s="213"/>
      <c r="C40" s="213"/>
      <c r="D40" s="213"/>
      <c r="E40" s="228"/>
      <c r="F40" s="224"/>
      <c r="G40" s="231"/>
      <c r="J40" s="226"/>
      <c r="K40" s="227"/>
      <c r="L40" s="216"/>
      <c r="M40" s="219"/>
      <c r="N40" s="219"/>
      <c r="O40" s="219"/>
      <c r="P40" s="219"/>
      <c r="Q40" s="219"/>
      <c r="U40" s="257"/>
      <c r="AA40" s="258"/>
    </row>
    <row r="41" spans="1:27" s="217" customFormat="1" ht="22.5" customHeight="1">
      <c r="A41" s="228"/>
      <c r="B41" s="213"/>
      <c r="C41" s="213"/>
      <c r="D41" s="213"/>
      <c r="E41" s="228"/>
      <c r="F41" s="224"/>
      <c r="G41" s="231"/>
      <c r="J41" s="226"/>
      <c r="K41" s="227"/>
      <c r="L41" s="216"/>
      <c r="M41" s="219"/>
      <c r="N41" s="219"/>
      <c r="O41" s="219"/>
      <c r="P41" s="219"/>
      <c r="Q41" s="219"/>
      <c r="U41" s="257"/>
      <c r="AA41" s="258"/>
    </row>
    <row r="42" spans="1:27" s="217" customFormat="1" ht="22.5" customHeight="1">
      <c r="A42" s="228"/>
      <c r="B42" s="213"/>
      <c r="C42" s="213"/>
      <c r="D42" s="213"/>
      <c r="E42" s="228"/>
      <c r="F42" s="224"/>
      <c r="G42" s="231"/>
      <c r="J42" s="226"/>
      <c r="K42" s="227"/>
      <c r="L42" s="216"/>
      <c r="M42" s="219"/>
      <c r="N42" s="219"/>
      <c r="O42" s="219"/>
      <c r="P42" s="219"/>
      <c r="Q42" s="219"/>
      <c r="U42" s="257"/>
      <c r="AA42" s="258"/>
    </row>
    <row r="43" spans="1:27" s="217" customFormat="1" ht="15" customHeight="1">
      <c r="A43" s="228"/>
      <c r="B43" s="213"/>
      <c r="C43" s="213"/>
      <c r="D43" s="213"/>
      <c r="E43" s="228"/>
      <c r="F43" s="224"/>
      <c r="G43" s="231"/>
      <c r="J43" s="226"/>
      <c r="K43" s="227"/>
      <c r="L43" s="216"/>
      <c r="M43" s="219"/>
      <c r="N43" s="219"/>
      <c r="O43" s="219"/>
      <c r="P43" s="219"/>
      <c r="Q43" s="219"/>
      <c r="U43" s="257"/>
      <c r="AA43" s="258"/>
    </row>
    <row r="44" spans="1:27" s="217" customFormat="1" ht="22.5" customHeight="1">
      <c r="A44" s="228"/>
      <c r="B44" s="213"/>
      <c r="C44" s="213"/>
      <c r="D44" s="213"/>
      <c r="E44" s="228" t="s">
        <v>378</v>
      </c>
      <c r="F44" s="224"/>
      <c r="G44" s="231"/>
      <c r="J44" s="226"/>
      <c r="K44" s="227"/>
      <c r="L44" s="216"/>
      <c r="M44" s="219"/>
      <c r="N44" s="219"/>
      <c r="O44" s="219"/>
      <c r="P44" s="219"/>
      <c r="Q44" s="219"/>
      <c r="U44" s="257"/>
      <c r="AA44" s="258"/>
    </row>
    <row r="45" spans="1:27" s="217" customFormat="1" ht="22.5" customHeight="1">
      <c r="A45" s="228"/>
      <c r="B45" s="213"/>
      <c r="C45" s="213"/>
      <c r="D45" s="213"/>
      <c r="E45" s="228" t="s">
        <v>386</v>
      </c>
      <c r="F45" s="224"/>
      <c r="G45" s="231"/>
      <c r="J45" s="226"/>
      <c r="K45" s="227"/>
      <c r="L45" s="216"/>
      <c r="M45" s="219"/>
      <c r="N45" s="219"/>
      <c r="O45" s="219"/>
      <c r="P45" s="219"/>
      <c r="Q45" s="219"/>
      <c r="U45" s="257"/>
      <c r="AA45" s="258"/>
    </row>
    <row r="46" spans="1:27" s="217" customFormat="1" ht="22.5" customHeight="1">
      <c r="A46" s="228"/>
      <c r="B46" s="213"/>
      <c r="C46" s="213"/>
      <c r="D46" s="213"/>
      <c r="E46" s="213"/>
      <c r="F46" s="224"/>
      <c r="G46" s="231"/>
      <c r="J46" s="226"/>
      <c r="K46" s="227"/>
      <c r="L46" s="216"/>
      <c r="M46" s="219"/>
      <c r="N46" s="219"/>
      <c r="O46" s="219"/>
      <c r="P46" s="219"/>
      <c r="Q46" s="219"/>
      <c r="U46" s="257"/>
      <c r="AA46" s="258"/>
    </row>
    <row r="47" spans="1:27" s="217" customFormat="1" ht="22.5" customHeight="1">
      <c r="A47" s="228"/>
      <c r="B47" s="213"/>
      <c r="C47" s="213"/>
      <c r="D47" s="213"/>
      <c r="E47" s="213"/>
      <c r="F47" s="224"/>
      <c r="G47" s="231"/>
      <c r="J47" s="226"/>
      <c r="K47" s="227"/>
      <c r="L47" s="216"/>
      <c r="M47" s="219"/>
      <c r="N47" s="219"/>
      <c r="O47" s="219"/>
      <c r="P47" s="219"/>
      <c r="Q47" s="219"/>
      <c r="U47" s="257"/>
      <c r="AA47" s="258"/>
    </row>
    <row r="48" spans="1:27" s="217" customFormat="1" ht="22.5" customHeight="1">
      <c r="A48" s="228"/>
      <c r="B48" s="213"/>
      <c r="C48" s="213"/>
      <c r="D48" s="213"/>
      <c r="E48" s="213"/>
      <c r="F48" s="224"/>
      <c r="G48" s="231"/>
      <c r="J48" s="226"/>
      <c r="K48" s="227"/>
      <c r="L48" s="216"/>
      <c r="M48" s="219"/>
      <c r="N48" s="219"/>
      <c r="O48" s="219"/>
      <c r="P48" s="219"/>
      <c r="Q48" s="219"/>
      <c r="U48" s="257"/>
      <c r="AA48" s="258"/>
    </row>
    <row r="49" spans="1:27" s="217" customFormat="1" ht="22.5" customHeight="1">
      <c r="A49" s="228"/>
      <c r="B49" s="213"/>
      <c r="C49" s="213"/>
      <c r="D49" s="213"/>
      <c r="E49" s="213"/>
      <c r="F49" s="224"/>
      <c r="G49" s="231"/>
      <c r="J49" s="226"/>
      <c r="K49" s="227"/>
      <c r="L49" s="216"/>
      <c r="M49" s="219"/>
      <c r="N49" s="219"/>
      <c r="O49" s="219"/>
      <c r="P49" s="219"/>
      <c r="Q49" s="219"/>
      <c r="U49" s="257"/>
      <c r="AA49" s="258"/>
    </row>
    <row r="50" spans="1:27" s="217" customFormat="1" ht="11.25" customHeight="1">
      <c r="A50" s="228"/>
      <c r="B50" s="213"/>
      <c r="C50" s="213"/>
      <c r="D50" s="213"/>
      <c r="E50" s="213"/>
      <c r="F50" s="224"/>
      <c r="G50" s="231"/>
      <c r="J50" s="226"/>
      <c r="K50" s="227"/>
      <c r="L50" s="216"/>
      <c r="M50" s="219"/>
      <c r="N50" s="219"/>
      <c r="O50" s="219"/>
      <c r="P50" s="219"/>
      <c r="Q50" s="219"/>
      <c r="U50" s="257"/>
      <c r="AA50" s="258"/>
    </row>
    <row r="51" spans="1:27" s="217" customFormat="1" ht="22.5" customHeight="1">
      <c r="A51" s="228"/>
      <c r="B51" s="213"/>
      <c r="C51" s="228" t="s">
        <v>363</v>
      </c>
      <c r="D51" s="213"/>
      <c r="E51" s="213"/>
      <c r="F51" s="224"/>
      <c r="G51" s="231"/>
      <c r="J51" s="226"/>
      <c r="K51" s="227"/>
      <c r="L51" s="216"/>
      <c r="M51" s="219"/>
      <c r="N51" s="219"/>
      <c r="O51" s="219"/>
      <c r="P51" s="219"/>
      <c r="Q51" s="219"/>
      <c r="U51" s="257"/>
      <c r="AA51" s="258"/>
    </row>
    <row r="52" spans="1:27" s="217" customFormat="1" ht="22.5" customHeight="1">
      <c r="A52" s="228"/>
      <c r="B52" s="213"/>
      <c r="C52" s="228" t="s">
        <v>490</v>
      </c>
      <c r="D52" s="213"/>
      <c r="E52" s="213"/>
      <c r="F52" s="224"/>
      <c r="G52" s="231"/>
      <c r="J52" s="226"/>
      <c r="K52" s="227"/>
      <c r="L52" s="216"/>
      <c r="M52" s="219"/>
      <c r="N52" s="219"/>
      <c r="O52" s="219"/>
      <c r="P52" s="219"/>
      <c r="Q52" s="219"/>
      <c r="U52" s="257"/>
      <c r="AA52" s="258"/>
    </row>
    <row r="53" spans="1:27" s="217" customFormat="1" ht="22.5" customHeight="1">
      <c r="A53" s="228"/>
      <c r="B53" s="213"/>
      <c r="C53" s="213"/>
      <c r="D53" s="213"/>
      <c r="E53" s="213"/>
      <c r="F53" s="224"/>
      <c r="G53" s="231"/>
      <c r="J53" s="226"/>
      <c r="K53" s="227"/>
      <c r="L53" s="216"/>
      <c r="M53" s="219"/>
      <c r="N53" s="219"/>
      <c r="O53" s="219"/>
      <c r="P53" s="219"/>
      <c r="Q53" s="219"/>
      <c r="U53" s="257"/>
      <c r="AA53" s="258"/>
    </row>
    <row r="54" spans="1:27" s="217" customFormat="1" ht="22.5" customHeight="1">
      <c r="A54" s="228"/>
      <c r="B54" s="213"/>
      <c r="C54" s="213"/>
      <c r="D54" s="213"/>
      <c r="E54" s="213"/>
      <c r="F54" s="224"/>
      <c r="G54" s="231"/>
      <c r="J54" s="226"/>
      <c r="K54" s="227"/>
      <c r="L54" s="216"/>
      <c r="M54" s="219"/>
      <c r="N54" s="219"/>
      <c r="O54" s="219"/>
      <c r="P54" s="219"/>
      <c r="Q54" s="219"/>
      <c r="U54" s="257"/>
      <c r="AA54" s="258"/>
    </row>
    <row r="55" spans="1:27" s="217" customFormat="1">
      <c r="A55" s="228"/>
      <c r="B55" s="213"/>
      <c r="C55" s="213"/>
      <c r="D55" s="213"/>
      <c r="E55" s="213"/>
      <c r="F55" s="224"/>
      <c r="G55" s="231"/>
      <c r="J55" s="226"/>
      <c r="K55" s="227"/>
      <c r="L55" s="216"/>
      <c r="M55" s="219"/>
      <c r="N55" s="219"/>
      <c r="O55" s="219"/>
      <c r="P55" s="219"/>
      <c r="Q55" s="219"/>
      <c r="U55" s="257"/>
      <c r="W55" s="259" t="s">
        <v>390</v>
      </c>
      <c r="X55" s="259" t="s">
        <v>366</v>
      </c>
      <c r="AA55" s="258"/>
    </row>
    <row r="56" spans="1:27" s="217" customFormat="1" ht="29.25" customHeight="1">
      <c r="A56" s="228"/>
      <c r="B56" s="213"/>
      <c r="C56" s="213"/>
      <c r="D56" s="213"/>
      <c r="E56" s="213"/>
      <c r="F56" s="224"/>
      <c r="G56" s="231"/>
      <c r="J56" s="226"/>
      <c r="K56" s="227"/>
      <c r="L56" s="216"/>
      <c r="M56" s="219"/>
      <c r="N56" s="219"/>
      <c r="O56" s="219"/>
      <c r="P56" s="219"/>
      <c r="Q56" s="219"/>
      <c r="U56" s="257"/>
      <c r="W56" s="240" t="s">
        <v>13</v>
      </c>
      <c r="X56" s="260" t="s">
        <v>369</v>
      </c>
      <c r="AA56" s="258"/>
    </row>
    <row r="57" spans="1:27" s="217" customFormat="1" ht="29.25" customHeight="1">
      <c r="A57" s="228"/>
      <c r="B57" s="213"/>
      <c r="C57" s="213"/>
      <c r="D57" s="213"/>
      <c r="E57" s="213"/>
      <c r="F57" s="224"/>
      <c r="G57" s="231"/>
      <c r="J57" s="226"/>
      <c r="K57" s="227"/>
      <c r="L57" s="216"/>
      <c r="M57" s="219"/>
      <c r="N57" s="219"/>
      <c r="O57" s="219"/>
      <c r="P57" s="219"/>
      <c r="Q57" s="219"/>
      <c r="U57" s="257"/>
      <c r="W57" s="262" t="s">
        <v>364</v>
      </c>
      <c r="X57" s="263" t="s">
        <v>367</v>
      </c>
      <c r="AA57" s="258"/>
    </row>
    <row r="58" spans="1:27" s="217" customFormat="1" ht="29.25" customHeight="1">
      <c r="A58" s="228"/>
      <c r="B58" s="213"/>
      <c r="C58" s="213"/>
      <c r="D58" s="213"/>
      <c r="E58" s="213"/>
      <c r="F58" s="224"/>
      <c r="G58" s="231"/>
      <c r="J58" s="226"/>
      <c r="K58" s="227"/>
      <c r="L58" s="216"/>
      <c r="M58" s="219"/>
      <c r="N58" s="219"/>
      <c r="O58" s="219"/>
      <c r="P58" s="219"/>
      <c r="Q58" s="219"/>
      <c r="U58" s="257"/>
      <c r="W58" s="242" t="s">
        <v>387</v>
      </c>
      <c r="X58" s="261" t="s">
        <v>368</v>
      </c>
      <c r="AA58" s="258"/>
    </row>
    <row r="59" spans="1:27" s="217" customFormat="1" ht="22.5" customHeight="1">
      <c r="A59" s="228"/>
      <c r="B59" s="213"/>
      <c r="C59" s="213"/>
      <c r="D59" s="213"/>
      <c r="E59" s="213"/>
      <c r="F59" s="224"/>
      <c r="G59" s="216"/>
      <c r="J59" s="226"/>
      <c r="K59" s="227"/>
      <c r="L59" s="216"/>
      <c r="M59" s="219"/>
      <c r="N59" s="219"/>
      <c r="O59" s="219"/>
      <c r="P59" s="219"/>
      <c r="Q59" s="219"/>
      <c r="U59" s="257"/>
      <c r="AA59" s="258"/>
    </row>
    <row r="60" spans="1:27" s="217" customFormat="1">
      <c r="A60" s="228"/>
      <c r="B60" s="213"/>
      <c r="C60" s="213"/>
      <c r="D60" s="213"/>
      <c r="E60" s="213"/>
      <c r="F60" s="224"/>
      <c r="G60" s="231"/>
      <c r="J60" s="226"/>
      <c r="K60" s="227"/>
      <c r="L60" s="216"/>
      <c r="M60" s="219"/>
      <c r="N60" s="219"/>
      <c r="O60" s="219"/>
      <c r="P60" s="219"/>
      <c r="Q60" s="219"/>
      <c r="U60" s="257"/>
      <c r="W60" s="259" t="s">
        <v>390</v>
      </c>
      <c r="X60" s="259" t="s">
        <v>379</v>
      </c>
      <c r="AA60" s="258"/>
    </row>
    <row r="61" spans="1:27" s="217" customFormat="1" ht="29.25" customHeight="1">
      <c r="A61" s="228"/>
      <c r="B61" s="213"/>
      <c r="C61" s="213"/>
      <c r="D61" s="213"/>
      <c r="E61" s="213"/>
      <c r="F61" s="224"/>
      <c r="G61" s="231"/>
      <c r="J61" s="226"/>
      <c r="K61" s="227"/>
      <c r="L61" s="216"/>
      <c r="M61" s="219"/>
      <c r="N61" s="219"/>
      <c r="O61" s="219"/>
      <c r="P61" s="219"/>
      <c r="Q61" s="219"/>
      <c r="U61" s="257"/>
      <c r="W61" s="240" t="s">
        <v>13</v>
      </c>
      <c r="X61" s="260" t="s">
        <v>391</v>
      </c>
      <c r="AA61" s="258"/>
    </row>
    <row r="62" spans="1:27" s="217" customFormat="1" ht="19.5" customHeight="1">
      <c r="A62" s="228"/>
      <c r="B62" s="213"/>
      <c r="C62" s="213"/>
      <c r="D62" s="213"/>
      <c r="E62" s="213"/>
      <c r="F62" s="224"/>
      <c r="G62" s="231"/>
      <c r="J62" s="226"/>
      <c r="K62" s="227"/>
      <c r="L62" s="216"/>
      <c r="M62" s="219"/>
      <c r="N62" s="219"/>
      <c r="O62" s="219"/>
      <c r="P62" s="219"/>
      <c r="Q62" s="219"/>
      <c r="U62" s="257"/>
      <c r="W62" s="273" t="s">
        <v>491</v>
      </c>
      <c r="X62" s="263" t="s">
        <v>380</v>
      </c>
      <c r="AA62" s="258"/>
    </row>
    <row r="63" spans="1:27" s="217" customFormat="1" ht="19.5" customHeight="1">
      <c r="A63" s="228"/>
      <c r="B63" s="213"/>
      <c r="C63" s="213"/>
      <c r="D63" s="213"/>
      <c r="E63" s="213"/>
      <c r="F63" s="224"/>
      <c r="G63" s="231"/>
      <c r="J63" s="226"/>
      <c r="K63" s="227"/>
      <c r="L63" s="216"/>
      <c r="M63" s="219"/>
      <c r="N63" s="219"/>
      <c r="O63" s="219"/>
      <c r="P63" s="219"/>
      <c r="Q63" s="219"/>
      <c r="U63" s="257"/>
      <c r="W63" s="274" t="s">
        <v>388</v>
      </c>
      <c r="X63" s="275" t="s">
        <v>381</v>
      </c>
      <c r="AA63" s="258"/>
    </row>
    <row r="64" spans="1:27" s="217" customFormat="1" ht="19.5" customHeight="1">
      <c r="A64" s="228"/>
      <c r="B64" s="213"/>
      <c r="C64" s="213"/>
      <c r="D64" s="213"/>
      <c r="E64" s="213"/>
      <c r="F64" s="224"/>
      <c r="G64" s="231"/>
      <c r="J64" s="226"/>
      <c r="K64" s="227"/>
      <c r="L64" s="216"/>
      <c r="M64" s="219"/>
      <c r="N64" s="219"/>
      <c r="O64" s="219"/>
      <c r="P64" s="219"/>
      <c r="Q64" s="219"/>
      <c r="U64" s="257"/>
      <c r="W64" s="276" t="s">
        <v>389</v>
      </c>
      <c r="X64" s="277" t="s">
        <v>382</v>
      </c>
      <c r="AA64" s="258"/>
    </row>
    <row r="65" spans="1:27" s="217" customFormat="1" ht="18.75" customHeight="1">
      <c r="A65" s="228"/>
      <c r="B65" s="213"/>
      <c r="C65" s="213"/>
      <c r="D65" s="213"/>
      <c r="E65" s="213"/>
      <c r="F65" s="224"/>
      <c r="G65" s="231"/>
      <c r="J65" s="226"/>
      <c r="K65" s="227"/>
      <c r="L65" s="216"/>
      <c r="M65" s="219"/>
      <c r="N65" s="219"/>
      <c r="O65" s="219"/>
      <c r="P65" s="219"/>
      <c r="Q65" s="219"/>
      <c r="U65" s="257"/>
      <c r="AA65" s="258"/>
    </row>
    <row r="66" spans="1:27" s="217" customFormat="1" ht="18.75" customHeight="1">
      <c r="A66" s="228"/>
      <c r="B66" s="213"/>
      <c r="C66" s="213"/>
      <c r="D66" s="213"/>
      <c r="E66" s="213"/>
      <c r="F66" s="224"/>
      <c r="G66" s="231"/>
      <c r="J66" s="226"/>
      <c r="K66" s="227"/>
      <c r="L66" s="216"/>
      <c r="M66" s="219"/>
      <c r="N66" s="219"/>
      <c r="O66" s="219"/>
      <c r="P66" s="219"/>
      <c r="Q66" s="219"/>
      <c r="U66" s="257"/>
      <c r="AA66" s="258"/>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2023-11-01T00:15:08Z</cp:lastPrinted>
  <dcterms:created xsi:type="dcterms:W3CDTF">1997-01-08T22:48:59Z</dcterms:created>
  <dcterms:modified xsi:type="dcterms:W3CDTF">2024-02-05T07:46:06Z</dcterms:modified>
</cp:coreProperties>
</file>