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0275" yWindow="-15" windowWidth="10230" windowHeight="8100" tabRatio="763"/>
  </bookViews>
  <sheets>
    <sheet name="12月12日調整状況" sheetId="74" r:id="rId1"/>
  </sheets>
  <definedNames>
    <definedName name="_xlnm.Print_Area" localSheetId="0">'12月12日調整状況'!$A$1:$AB$252</definedName>
  </definedNames>
  <calcPr calcId="162913"/>
</workbook>
</file>

<file path=xl/calcChain.xml><?xml version="1.0" encoding="utf-8"?>
<calcChain xmlns="http://schemas.openxmlformats.org/spreadsheetml/2006/main">
  <c r="D140" i="74" l="1"/>
  <c r="Q40" i="74" l="1"/>
  <c r="D49" i="74" l="1"/>
  <c r="D48" i="74"/>
  <c r="T19" i="74"/>
  <c r="T18" i="74"/>
  <c r="Y41" i="74"/>
  <c r="Y40" i="74"/>
  <c r="T41" i="74"/>
  <c r="T40" i="74"/>
  <c r="Q41" i="74"/>
  <c r="N41" i="74"/>
  <c r="N40" i="74"/>
  <c r="S39" i="74"/>
  <c r="S38" i="74"/>
  <c r="N39" i="74"/>
  <c r="N38" i="74"/>
  <c r="H39" i="74"/>
  <c r="H38" i="74"/>
  <c r="N37" i="74"/>
  <c r="N36" i="74"/>
  <c r="D36" i="74" s="1"/>
  <c r="D127" i="74" l="1"/>
  <c r="D126" i="74"/>
  <c r="J123" i="74" l="1"/>
  <c r="J122" i="74"/>
  <c r="AA121" i="74"/>
  <c r="AA120" i="74"/>
  <c r="AB117" i="74"/>
  <c r="R117" i="74"/>
  <c r="AB116" i="74"/>
  <c r="R116" i="74"/>
  <c r="J113" i="74"/>
  <c r="D113" i="74" s="1"/>
  <c r="J112" i="74"/>
  <c r="D112" i="74" s="1"/>
  <c r="U111" i="74"/>
  <c r="D111" i="74" s="1"/>
  <c r="U110" i="74"/>
  <c r="D110" i="74" s="1"/>
  <c r="AB109" i="74"/>
  <c r="D109" i="74" s="1"/>
  <c r="AB108" i="74"/>
  <c r="D108" i="74" s="1"/>
  <c r="T102" i="74"/>
  <c r="H102" i="74"/>
  <c r="T101" i="74"/>
  <c r="H101" i="74"/>
  <c r="D115" i="74"/>
  <c r="D114" i="74"/>
  <c r="D33" i="74" l="1"/>
  <c r="D32" i="74"/>
  <c r="D31" i="74"/>
  <c r="D30" i="74"/>
  <c r="D35" i="74"/>
  <c r="D34" i="74"/>
  <c r="D233" i="74" l="1"/>
  <c r="D232" i="74"/>
  <c r="D231" i="74"/>
  <c r="D230" i="74"/>
  <c r="D229" i="74"/>
  <c r="D228" i="74"/>
  <c r="D227" i="74"/>
  <c r="D226" i="74"/>
  <c r="D225" i="74"/>
  <c r="D224" i="74"/>
  <c r="D223" i="74"/>
  <c r="D222" i="74"/>
  <c r="D221" i="74"/>
  <c r="D220" i="74"/>
  <c r="D219" i="74"/>
  <c r="D218" i="74"/>
  <c r="D217" i="74"/>
  <c r="D216" i="74"/>
  <c r="D215" i="74"/>
  <c r="D214" i="74"/>
  <c r="D213" i="74"/>
  <c r="D212" i="74"/>
  <c r="D211" i="74"/>
  <c r="D210" i="74"/>
  <c r="D209" i="74"/>
  <c r="D208" i="74"/>
  <c r="D207" i="74"/>
  <c r="D206" i="74"/>
  <c r="D202" i="74"/>
  <c r="D201" i="74"/>
  <c r="D200" i="74"/>
  <c r="D199" i="74"/>
  <c r="D198" i="74"/>
  <c r="D197" i="74"/>
  <c r="D196" i="74"/>
  <c r="D195" i="74"/>
  <c r="D194" i="74"/>
  <c r="D193" i="74"/>
  <c r="D192" i="74"/>
  <c r="D191" i="74"/>
  <c r="D190" i="74"/>
  <c r="D189" i="74"/>
  <c r="D188" i="74"/>
  <c r="D187" i="74"/>
  <c r="D186" i="74"/>
  <c r="D185" i="74"/>
  <c r="D184" i="74"/>
  <c r="D183" i="74"/>
  <c r="D182" i="74"/>
  <c r="D181" i="74"/>
  <c r="D180" i="74"/>
  <c r="D179" i="74"/>
  <c r="D178" i="74"/>
  <c r="D177" i="74"/>
  <c r="D176" i="74"/>
  <c r="D175" i="74"/>
  <c r="D174" i="74"/>
  <c r="D173" i="74"/>
  <c r="D172" i="74"/>
  <c r="D171" i="74"/>
  <c r="D170" i="74"/>
  <c r="D169" i="74"/>
  <c r="D168" i="74"/>
  <c r="D167" i="74"/>
  <c r="D166" i="74"/>
  <c r="D165" i="74"/>
  <c r="D164" i="74"/>
  <c r="D163" i="74"/>
  <c r="D162" i="74"/>
  <c r="D161" i="74"/>
  <c r="D160" i="74"/>
  <c r="D159" i="74"/>
  <c r="D158" i="74"/>
  <c r="D157" i="74"/>
  <c r="D153" i="74"/>
  <c r="D152" i="74"/>
  <c r="D151" i="74"/>
  <c r="D150" i="74"/>
  <c r="D149" i="74"/>
  <c r="D148" i="74"/>
  <c r="D147" i="74"/>
  <c r="D146" i="74"/>
  <c r="D145" i="74"/>
  <c r="D144" i="74"/>
  <c r="D143" i="74"/>
  <c r="D142" i="74"/>
  <c r="D141" i="74"/>
  <c r="D125" i="74"/>
  <c r="D124" i="74"/>
  <c r="D139" i="74"/>
  <c r="D138" i="74"/>
  <c r="D137" i="74"/>
  <c r="D136" i="74"/>
  <c r="D135" i="74"/>
  <c r="D134" i="74"/>
  <c r="D133" i="74"/>
  <c r="D132" i="74"/>
  <c r="D131" i="74"/>
  <c r="D130" i="74"/>
  <c r="D129" i="74"/>
  <c r="D128" i="74"/>
  <c r="D123" i="74"/>
  <c r="D122" i="74"/>
  <c r="D121" i="74"/>
  <c r="D120" i="74"/>
  <c r="D119" i="74"/>
  <c r="D118" i="74"/>
  <c r="D117" i="74"/>
  <c r="D116" i="74"/>
  <c r="D102" i="74"/>
  <c r="D101" i="74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75" i="74"/>
  <c r="D74" i="74"/>
  <c r="D73" i="74"/>
  <c r="D68" i="74"/>
  <c r="D67" i="74"/>
  <c r="D72" i="74"/>
  <c r="D71" i="74"/>
  <c r="D70" i="74"/>
  <c r="D69" i="74"/>
  <c r="D64" i="74"/>
  <c r="D63" i="74"/>
  <c r="D62" i="74"/>
  <c r="D61" i="74"/>
  <c r="D60" i="74"/>
  <c r="D59" i="74"/>
  <c r="D58" i="74"/>
  <c r="D57" i="74"/>
  <c r="D56" i="74"/>
  <c r="D55" i="74"/>
  <c r="D51" i="74"/>
  <c r="D50" i="74"/>
  <c r="D47" i="74"/>
  <c r="D46" i="74"/>
  <c r="D45" i="74"/>
  <c r="D44" i="74"/>
  <c r="D66" i="74" l="1"/>
  <c r="D65" i="74"/>
  <c r="D37" i="74"/>
  <c r="D29" i="74"/>
  <c r="D28" i="74"/>
  <c r="D249" i="74" l="1"/>
  <c r="D248" i="74" l="1"/>
  <c r="D251" i="74" l="1"/>
  <c r="D250" i="74"/>
  <c r="D247" i="74"/>
  <c r="D246" i="74"/>
  <c r="D241" i="74"/>
  <c r="D240" i="74"/>
  <c r="D239" i="74"/>
  <c r="D238" i="74"/>
  <c r="D43" i="74"/>
  <c r="D42" i="74"/>
  <c r="D41" i="74"/>
  <c r="D40" i="74"/>
  <c r="D39" i="74"/>
  <c r="D38" i="74"/>
  <c r="D27" i="74"/>
  <c r="D26" i="74"/>
  <c r="D23" i="74"/>
  <c r="D22" i="74"/>
  <c r="D25" i="74"/>
  <c r="D24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</calcChain>
</file>

<file path=xl/sharedStrings.xml><?xml version="1.0" encoding="utf-8"?>
<sst xmlns="http://schemas.openxmlformats.org/spreadsheetml/2006/main" count="496" uniqueCount="173">
  <si>
    <t>区合計</t>
    <rPh sb="0" eb="1">
      <t>ク</t>
    </rPh>
    <rPh sb="1" eb="3">
      <t>ゴウケイ</t>
    </rPh>
    <phoneticPr fontId="6"/>
  </si>
  <si>
    <t>北区</t>
    <rPh sb="0" eb="2">
      <t>キタク</t>
    </rPh>
    <phoneticPr fontId="5"/>
  </si>
  <si>
    <t>都島区</t>
    <rPh sb="0" eb="3">
      <t>ミヤコジマク</t>
    </rPh>
    <phoneticPr fontId="6"/>
  </si>
  <si>
    <t>福島区</t>
    <rPh sb="0" eb="3">
      <t>フクシマク</t>
    </rPh>
    <phoneticPr fontId="5"/>
  </si>
  <si>
    <t>此花区</t>
    <rPh sb="0" eb="3">
      <t>コノハナク</t>
    </rPh>
    <phoneticPr fontId="6"/>
  </si>
  <si>
    <t>中央区</t>
    <rPh sb="0" eb="3">
      <t>チュウオウク</t>
    </rPh>
    <phoneticPr fontId="5"/>
  </si>
  <si>
    <t>西区</t>
    <rPh sb="0" eb="2">
      <t>ニシク</t>
    </rPh>
    <phoneticPr fontId="6"/>
  </si>
  <si>
    <t>港区</t>
    <rPh sb="0" eb="2">
      <t>ミナトク</t>
    </rPh>
    <phoneticPr fontId="5"/>
  </si>
  <si>
    <t>大正区</t>
    <rPh sb="0" eb="3">
      <t>タイショウク</t>
    </rPh>
    <phoneticPr fontId="6"/>
  </si>
  <si>
    <t>天王寺区</t>
    <rPh sb="0" eb="4">
      <t>テンノウジク</t>
    </rPh>
    <phoneticPr fontId="5"/>
  </si>
  <si>
    <t>浪速区</t>
    <rPh sb="0" eb="3">
      <t>ナニワク</t>
    </rPh>
    <phoneticPr fontId="6"/>
  </si>
  <si>
    <t>西淀川区</t>
    <rPh sb="0" eb="4">
      <t>ニシヨドガワク</t>
    </rPh>
    <phoneticPr fontId="5"/>
  </si>
  <si>
    <t>淀川区</t>
    <rPh sb="0" eb="3">
      <t>ヨドガワク</t>
    </rPh>
    <phoneticPr fontId="6"/>
  </si>
  <si>
    <t>東淀川区</t>
    <rPh sb="0" eb="4">
      <t>ヒガシヨドガワク</t>
    </rPh>
    <phoneticPr fontId="5"/>
  </si>
  <si>
    <t>東成区</t>
    <rPh sb="0" eb="3">
      <t>ヒガシナリク</t>
    </rPh>
    <phoneticPr fontId="6"/>
  </si>
  <si>
    <t>生野区</t>
    <rPh sb="0" eb="3">
      <t>イクノク</t>
    </rPh>
    <phoneticPr fontId="5"/>
  </si>
  <si>
    <t>旭区</t>
    <rPh sb="0" eb="2">
      <t>アサヒク</t>
    </rPh>
    <phoneticPr fontId="6"/>
  </si>
  <si>
    <t>城東区</t>
    <rPh sb="0" eb="3">
      <t>ジョウトウク</t>
    </rPh>
    <phoneticPr fontId="5"/>
  </si>
  <si>
    <t>鶴見区</t>
    <rPh sb="0" eb="3">
      <t>ツルミク</t>
    </rPh>
    <phoneticPr fontId="6"/>
  </si>
  <si>
    <t>阿倍野区</t>
    <rPh sb="0" eb="4">
      <t>アベノク</t>
    </rPh>
    <phoneticPr fontId="5"/>
  </si>
  <si>
    <t>住之江区</t>
    <rPh sb="0" eb="4">
      <t>スミノエク</t>
    </rPh>
    <phoneticPr fontId="6"/>
  </si>
  <si>
    <t>住吉区</t>
    <rPh sb="0" eb="3">
      <t>スミヨシク</t>
    </rPh>
    <phoneticPr fontId="5"/>
  </si>
  <si>
    <t>東住吉区</t>
    <rPh sb="0" eb="4">
      <t>ヒガシスミヨシク</t>
    </rPh>
    <phoneticPr fontId="6"/>
  </si>
  <si>
    <t>平野区</t>
    <rPh sb="0" eb="3">
      <t>ヒラノク</t>
    </rPh>
    <phoneticPr fontId="5"/>
  </si>
  <si>
    <t>西成区</t>
    <rPh sb="0" eb="3">
      <t>ニシナリク</t>
    </rPh>
    <phoneticPr fontId="5"/>
  </si>
  <si>
    <t>局名</t>
    <rPh sb="0" eb="1">
      <t>キョク</t>
    </rPh>
    <rPh sb="1" eb="2">
      <t>メイ</t>
    </rPh>
    <phoneticPr fontId="5"/>
  </si>
  <si>
    <t>危機管理室</t>
    <rPh sb="0" eb="2">
      <t>キキ</t>
    </rPh>
    <rPh sb="2" eb="4">
      <t>カンリ</t>
    </rPh>
    <rPh sb="4" eb="5">
      <t>シツ</t>
    </rPh>
    <phoneticPr fontId="6"/>
  </si>
  <si>
    <t>市民局</t>
    <rPh sb="0" eb="2">
      <t>シミン</t>
    </rPh>
    <rPh sb="2" eb="3">
      <t>キョク</t>
    </rPh>
    <phoneticPr fontId="6"/>
  </si>
  <si>
    <t>健康局</t>
    <rPh sb="0" eb="2">
      <t>ケンコウ</t>
    </rPh>
    <rPh sb="2" eb="3">
      <t>キョク</t>
    </rPh>
    <phoneticPr fontId="6"/>
  </si>
  <si>
    <t>児童遊園の整備・運営</t>
    <rPh sb="0" eb="2">
      <t>ジドウ</t>
    </rPh>
    <rPh sb="2" eb="4">
      <t>ユウエン</t>
    </rPh>
    <rPh sb="5" eb="7">
      <t>セイビ</t>
    </rPh>
    <rPh sb="8" eb="10">
      <t>ウンエイ</t>
    </rPh>
    <phoneticPr fontId="6"/>
  </si>
  <si>
    <t>福祉局</t>
    <rPh sb="0" eb="2">
      <t>フクシ</t>
    </rPh>
    <rPh sb="2" eb="3">
      <t>キョク</t>
    </rPh>
    <phoneticPr fontId="6"/>
  </si>
  <si>
    <t>介護保険事業会計繰出金</t>
    <rPh sb="0" eb="2">
      <t>カイゴ</t>
    </rPh>
    <rPh sb="2" eb="4">
      <t>ホケン</t>
    </rPh>
    <rPh sb="4" eb="6">
      <t>ジギョウ</t>
    </rPh>
    <rPh sb="6" eb="8">
      <t>カイケイ</t>
    </rPh>
    <rPh sb="8" eb="10">
      <t>クリダ</t>
    </rPh>
    <rPh sb="10" eb="11">
      <t>キン</t>
    </rPh>
    <phoneticPr fontId="6"/>
  </si>
  <si>
    <t>福祉局</t>
    <rPh sb="0" eb="3">
      <t>フクシキョク</t>
    </rPh>
    <phoneticPr fontId="6"/>
  </si>
  <si>
    <t>都市整備局</t>
    <rPh sb="0" eb="2">
      <t>トシ</t>
    </rPh>
    <rPh sb="2" eb="4">
      <t>セイビ</t>
    </rPh>
    <rPh sb="4" eb="5">
      <t>キョク</t>
    </rPh>
    <phoneticPr fontId="6"/>
  </si>
  <si>
    <t>建設局</t>
    <rPh sb="0" eb="3">
      <t>ケンセツキョク</t>
    </rPh>
    <phoneticPr fontId="6"/>
  </si>
  <si>
    <t>港湾局</t>
    <rPh sb="0" eb="2">
      <t>コウワン</t>
    </rPh>
    <rPh sb="2" eb="3">
      <t>キョク</t>
    </rPh>
    <phoneticPr fontId="6"/>
  </si>
  <si>
    <t>保育サービスの充実</t>
    <rPh sb="0" eb="2">
      <t>ホイク</t>
    </rPh>
    <rPh sb="7" eb="9">
      <t>ジュウジツ</t>
    </rPh>
    <phoneticPr fontId="10"/>
  </si>
  <si>
    <t>緑化の普及啓発事業等</t>
    <rPh sb="0" eb="2">
      <t>リョッカ</t>
    </rPh>
    <rPh sb="3" eb="5">
      <t>フキュウ</t>
    </rPh>
    <rPh sb="5" eb="7">
      <t>ケイハツ</t>
    </rPh>
    <rPh sb="7" eb="9">
      <t>ジギョウ</t>
    </rPh>
    <rPh sb="9" eb="10">
      <t>トウ</t>
    </rPh>
    <phoneticPr fontId="5"/>
  </si>
  <si>
    <t>就学対策費</t>
    <rPh sb="0" eb="2">
      <t>シュウガク</t>
    </rPh>
    <rPh sb="2" eb="5">
      <t>タイサクヒ</t>
    </rPh>
    <phoneticPr fontId="5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</si>
  <si>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14"/>
  </si>
  <si>
    <t>災害対策用職員住宅</t>
  </si>
  <si>
    <t>津波避難訓練</t>
  </si>
  <si>
    <t>災害時避難所表示板の整備</t>
  </si>
  <si>
    <t>学校等の避難場所誘導・周知事業</t>
  </si>
  <si>
    <t>こども
青少年局</t>
    <rPh sb="4" eb="7">
      <t>セイショウネン</t>
    </rPh>
    <rPh sb="7" eb="8">
      <t>キョク</t>
    </rPh>
    <phoneticPr fontId="14"/>
  </si>
  <si>
    <t>環境局</t>
    <rPh sb="0" eb="3">
      <t>カンキョウキョク</t>
    </rPh>
    <phoneticPr fontId="6"/>
  </si>
  <si>
    <t>公園内電気施設整備</t>
    <rPh sb="0" eb="3">
      <t>コウエンナイ</t>
    </rPh>
    <rPh sb="3" eb="5">
      <t>デンキ</t>
    </rPh>
    <rPh sb="5" eb="7">
      <t>シセツ</t>
    </rPh>
    <rPh sb="7" eb="9">
      <t>セイビ</t>
    </rPh>
    <phoneticPr fontId="5"/>
  </si>
  <si>
    <t>公園管理作業</t>
    <rPh sb="0" eb="2">
      <t>コウエン</t>
    </rPh>
    <rPh sb="2" eb="4">
      <t>カンリ</t>
    </rPh>
    <rPh sb="4" eb="6">
      <t>サギョウ</t>
    </rPh>
    <phoneticPr fontId="6"/>
  </si>
  <si>
    <t>生涯学習の推進</t>
    <rPh sb="0" eb="2">
      <t>ショウガイ</t>
    </rPh>
    <rPh sb="2" eb="4">
      <t>ガクシュウ</t>
    </rPh>
    <rPh sb="5" eb="7">
      <t>スイシン</t>
    </rPh>
    <phoneticPr fontId="6"/>
  </si>
  <si>
    <t>ＰＴＡ育成</t>
    <rPh sb="3" eb="5">
      <t>イクセイ</t>
    </rPh>
    <phoneticPr fontId="5"/>
  </si>
  <si>
    <t>人権啓発普及事業等</t>
    <rPh sb="0" eb="2">
      <t>ジンケン</t>
    </rPh>
    <rPh sb="2" eb="4">
      <t>ケイハツ</t>
    </rPh>
    <rPh sb="4" eb="6">
      <t>フキュウ</t>
    </rPh>
    <rPh sb="6" eb="8">
      <t>ジギョウ</t>
    </rPh>
    <rPh sb="8" eb="9">
      <t>トウ</t>
    </rPh>
    <phoneticPr fontId="5"/>
  </si>
  <si>
    <t>学校保健推進事業等</t>
    <rPh sb="0" eb="2">
      <t>ガッコウ</t>
    </rPh>
    <rPh sb="2" eb="4">
      <t>ホケン</t>
    </rPh>
    <rPh sb="4" eb="6">
      <t>スイシン</t>
    </rPh>
    <rPh sb="6" eb="8">
      <t>ジギョウ</t>
    </rPh>
    <rPh sb="8" eb="9">
      <t>トウ</t>
    </rPh>
    <phoneticPr fontId="5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</si>
  <si>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14"/>
  </si>
  <si>
    <t>会計名　介護保険事業会計</t>
    <rPh sb="0" eb="2">
      <t>カイケイ</t>
    </rPh>
    <rPh sb="2" eb="3">
      <t>メイ</t>
    </rPh>
    <rPh sb="4" eb="6">
      <t>カイゴ</t>
    </rPh>
    <rPh sb="6" eb="8">
      <t>ホケン</t>
    </rPh>
    <rPh sb="8" eb="10">
      <t>ジギョウ</t>
    </rPh>
    <rPh sb="10" eb="12">
      <t>カイケイ</t>
    </rPh>
    <phoneticPr fontId="14"/>
  </si>
  <si>
    <t>包括的支援事業費</t>
    <rPh sb="0" eb="2">
      <t>ホウカツ</t>
    </rPh>
    <rPh sb="2" eb="3">
      <t>テキ</t>
    </rPh>
    <rPh sb="3" eb="5">
      <t>シエン</t>
    </rPh>
    <rPh sb="5" eb="7">
      <t>ジギョウ</t>
    </rPh>
    <rPh sb="7" eb="8">
      <t>ヒ</t>
    </rPh>
    <phoneticPr fontId="6"/>
  </si>
  <si>
    <t>家族介護支援事業費</t>
    <rPh sb="0" eb="2">
      <t>カゾク</t>
    </rPh>
    <rPh sb="2" eb="4">
      <t>カイゴ</t>
    </rPh>
    <rPh sb="4" eb="6">
      <t>シエン</t>
    </rPh>
    <rPh sb="6" eb="9">
      <t>ジギョウヒ</t>
    </rPh>
    <phoneticPr fontId="6"/>
  </si>
  <si>
    <t>(単位：千円)</t>
    <phoneticPr fontId="5"/>
  </si>
  <si>
    <t>通し</t>
    <phoneticPr fontId="5"/>
  </si>
  <si>
    <t>事  業  名</t>
    <phoneticPr fontId="5"/>
  </si>
  <si>
    <t>番号</t>
    <phoneticPr fontId="5"/>
  </si>
  <si>
    <t>(単位：千円)</t>
    <phoneticPr fontId="5"/>
  </si>
  <si>
    <t>事  業  名</t>
    <phoneticPr fontId="5"/>
  </si>
  <si>
    <t>番号</t>
    <phoneticPr fontId="5"/>
  </si>
  <si>
    <t>予</t>
    <phoneticPr fontId="6"/>
  </si>
  <si>
    <t>算</t>
    <phoneticPr fontId="6"/>
  </si>
  <si>
    <t>編</t>
    <phoneticPr fontId="6"/>
  </si>
  <si>
    <t>成</t>
    <phoneticPr fontId="6"/>
  </si>
  <si>
    <t>主</t>
    <phoneticPr fontId="6"/>
  </si>
  <si>
    <t>管　</t>
  </si>
  <si>
    <t>経済戦略局</t>
    <rPh sb="0" eb="2">
      <t>ケイザイ</t>
    </rPh>
    <rPh sb="2" eb="4">
      <t>センリャク</t>
    </rPh>
    <rPh sb="4" eb="5">
      <t>キョク</t>
    </rPh>
    <phoneticPr fontId="5"/>
  </si>
  <si>
    <t>都市計画局</t>
    <rPh sb="0" eb="2">
      <t>トシ</t>
    </rPh>
    <rPh sb="2" eb="4">
      <t>ケイカク</t>
    </rPh>
    <rPh sb="4" eb="5">
      <t>キョク</t>
    </rPh>
    <phoneticPr fontId="6"/>
  </si>
  <si>
    <t>教育委員会
事務局</t>
    <rPh sb="0" eb="2">
      <t>キョウイク</t>
    </rPh>
    <rPh sb="2" eb="5">
      <t>イインカイ</t>
    </rPh>
    <rPh sb="6" eb="9">
      <t>ジムキョク</t>
    </rPh>
    <phoneticPr fontId="6"/>
  </si>
  <si>
    <t>津波避難施設指定に係る表示板設置</t>
  </si>
  <si>
    <t>病児・病後児保育事業</t>
    <rPh sb="0" eb="2">
      <t>ビョウジ</t>
    </rPh>
    <rPh sb="3" eb="5">
      <t>ビョウゴ</t>
    </rPh>
    <rPh sb="5" eb="6">
      <t>ジ</t>
    </rPh>
    <rPh sb="6" eb="8">
      <t>ホイク</t>
    </rPh>
    <rPh sb="8" eb="10">
      <t>ジギョウ</t>
    </rPh>
    <phoneticPr fontId="6"/>
  </si>
  <si>
    <t>児童いきいき放課後事業</t>
    <rPh sb="0" eb="2">
      <t>ジドウ</t>
    </rPh>
    <rPh sb="6" eb="9">
      <t>ホウカゴ</t>
    </rPh>
    <rPh sb="9" eb="11">
      <t>ジギョウ</t>
    </rPh>
    <phoneticPr fontId="10"/>
  </si>
  <si>
    <t>青少年健全育成の推進</t>
    <phoneticPr fontId="6"/>
  </si>
  <si>
    <t>公園適正化対策</t>
    <rPh sb="0" eb="2">
      <t>コウエン</t>
    </rPh>
    <rPh sb="2" eb="5">
      <t>テキセイカ</t>
    </rPh>
    <rPh sb="5" eb="7">
      <t>タイサク</t>
    </rPh>
    <phoneticPr fontId="6"/>
  </si>
  <si>
    <t>区シティ・マネージャー自由経費予算事業一覧（12月12日要求段階）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rPh sb="24" eb="25">
      <t>ガツ</t>
    </rPh>
    <rPh sb="27" eb="28">
      <t>ニチ</t>
    </rPh>
    <rPh sb="28" eb="30">
      <t>ヨウキュウ</t>
    </rPh>
    <rPh sb="30" eb="32">
      <t>ダンカイ</t>
    </rPh>
    <phoneticPr fontId="5"/>
  </si>
  <si>
    <t>一般介護予防事業費</t>
    <rPh sb="0" eb="2">
      <t>イッパン</t>
    </rPh>
    <rPh sb="2" eb="4">
      <t>カイゴ</t>
    </rPh>
    <rPh sb="4" eb="6">
      <t>ヨボウ</t>
    </rPh>
    <rPh sb="6" eb="8">
      <t>ジギョウ</t>
    </rPh>
    <rPh sb="8" eb="9">
      <t>ヒ</t>
    </rPh>
    <phoneticPr fontId="6"/>
  </si>
  <si>
    <t>新婚・子育て世帯向け分譲住宅購入融資利子補給制度</t>
    <rPh sb="0" eb="2">
      <t>シンコン</t>
    </rPh>
    <rPh sb="3" eb="5">
      <t>コソダ</t>
    </rPh>
    <rPh sb="6" eb="8">
      <t>セタイ</t>
    </rPh>
    <rPh sb="8" eb="9">
      <t>ム</t>
    </rPh>
    <rPh sb="10" eb="12">
      <t>ブンジョウ</t>
    </rPh>
    <rPh sb="12" eb="14">
      <t>ジュウタク</t>
    </rPh>
    <rPh sb="14" eb="16">
      <t>コウニュウ</t>
    </rPh>
    <rPh sb="16" eb="18">
      <t>ユウシ</t>
    </rPh>
    <rPh sb="18" eb="20">
      <t>リシ</t>
    </rPh>
    <rPh sb="20" eb="22">
      <t>ホキュウ</t>
    </rPh>
    <rPh sb="22" eb="24">
      <t>セイド</t>
    </rPh>
    <phoneticPr fontId="5"/>
  </si>
  <si>
    <t>住区基幹公園整備
（維持補修）</t>
    <rPh sb="0" eb="1">
      <t>ジュウ</t>
    </rPh>
    <rPh sb="1" eb="2">
      <t>ク</t>
    </rPh>
    <rPh sb="2" eb="4">
      <t>キカン</t>
    </rPh>
    <rPh sb="4" eb="6">
      <t>コウエン</t>
    </rPh>
    <rPh sb="6" eb="8">
      <t>セイビ</t>
    </rPh>
    <rPh sb="10" eb="12">
      <t>イジ</t>
    </rPh>
    <rPh sb="12" eb="14">
      <t>ホシュウ</t>
    </rPh>
    <phoneticPr fontId="5"/>
  </si>
  <si>
    <t>公園施設整備
（安全安心・リフレッシュ）</t>
    <rPh sb="0" eb="2">
      <t>コウエン</t>
    </rPh>
    <rPh sb="2" eb="4">
      <t>シセツ</t>
    </rPh>
    <rPh sb="4" eb="6">
      <t>セイビ</t>
    </rPh>
    <rPh sb="8" eb="10">
      <t>アンゼン</t>
    </rPh>
    <rPh sb="10" eb="12">
      <t>アンシン</t>
    </rPh>
    <phoneticPr fontId="5"/>
  </si>
  <si>
    <t>母子父子寡婦福祉貸付金及び事務費等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1">
      <t>キン</t>
    </rPh>
    <rPh sb="11" eb="12">
      <t>オヨ</t>
    </rPh>
    <rPh sb="13" eb="15">
      <t>ジム</t>
    </rPh>
    <rPh sb="15" eb="16">
      <t>ヒ</t>
    </rPh>
    <rPh sb="16" eb="17">
      <t>トウ</t>
    </rPh>
    <phoneticPr fontId="10"/>
  </si>
  <si>
    <t>上段：31年度歳出額　
(下段：所要一般財源)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ショヨウ</t>
    </rPh>
    <rPh sb="18" eb="20">
      <t>イッパン</t>
    </rPh>
    <rPh sb="20" eb="22">
      <t>ザイゲン</t>
    </rPh>
    <phoneticPr fontId="5"/>
  </si>
  <si>
    <t>現代芸術振興事業</t>
  </si>
  <si>
    <t>文学碑維持管理</t>
  </si>
  <si>
    <t>文化遺産の保存整備等</t>
  </si>
  <si>
    <t>学校体育施設開放事業</t>
  </si>
  <si>
    <t>工業施設管理</t>
  </si>
  <si>
    <t>小売市場施設管理</t>
  </si>
  <si>
    <t>商業施設等管理</t>
  </si>
  <si>
    <t>まちづくり活動支援事業</t>
  </si>
  <si>
    <t>地域福祉推進事業</t>
  </si>
  <si>
    <t>民生委員活動事業</t>
  </si>
  <si>
    <t>地域生活支援事業</t>
  </si>
  <si>
    <t>障がい者の乗車料金福祉措置</t>
  </si>
  <si>
    <t>障がい者活動等推進事業</t>
  </si>
  <si>
    <t>障がい者相談員設置事業</t>
  </si>
  <si>
    <t>障がい者福祉関係事務費</t>
  </si>
  <si>
    <t>高齢者在宅支援事業</t>
  </si>
  <si>
    <t>老人福祉センター運営費</t>
  </si>
  <si>
    <t>老人福祉関係事務費</t>
  </si>
  <si>
    <t>保健栄養指導事業</t>
  </si>
  <si>
    <t>がん検診事業</t>
  </si>
  <si>
    <t>訪問指導事業</t>
  </si>
  <si>
    <t>保健師指導等事務費</t>
  </si>
  <si>
    <t>公衆衛生活動事業補助</t>
  </si>
  <si>
    <t>献血推進事業</t>
  </si>
  <si>
    <t>健康局</t>
  </si>
  <si>
    <t>地域子育て支援の促進</t>
    <rPh sb="0" eb="2">
      <t>チイキ</t>
    </rPh>
    <rPh sb="2" eb="4">
      <t>コソダ</t>
    </rPh>
    <rPh sb="5" eb="7">
      <t>シエン</t>
    </rPh>
    <rPh sb="8" eb="10">
      <t>ソクシン</t>
    </rPh>
    <phoneticPr fontId="10"/>
  </si>
  <si>
    <t>環境対策関係事務費</t>
  </si>
  <si>
    <t>未利用地売却促進等事業</t>
  </si>
  <si>
    <t>焼却工場関連施設管理運営</t>
    <rPh sb="0" eb="2">
      <t>ショウキャク</t>
    </rPh>
    <rPh sb="2" eb="4">
      <t>コウジョウ</t>
    </rPh>
    <rPh sb="4" eb="6">
      <t>カンレン</t>
    </rPh>
    <rPh sb="6" eb="8">
      <t>シセツ</t>
    </rPh>
    <rPh sb="8" eb="10">
      <t>カンリ</t>
    </rPh>
    <rPh sb="10" eb="12">
      <t>ウンエイ</t>
    </rPh>
    <phoneticPr fontId="10"/>
  </si>
  <si>
    <t>焼却工場跡地等管理事業</t>
    <rPh sb="0" eb="2">
      <t>ショウキャク</t>
    </rPh>
    <rPh sb="2" eb="4">
      <t>コウジョウ</t>
    </rPh>
    <rPh sb="4" eb="6">
      <t>アトチ</t>
    </rPh>
    <rPh sb="6" eb="7">
      <t>トウ</t>
    </rPh>
    <rPh sb="7" eb="9">
      <t>カンリ</t>
    </rPh>
    <rPh sb="9" eb="11">
      <t>ジギョウ</t>
    </rPh>
    <phoneticPr fontId="10"/>
  </si>
  <si>
    <t>ごみ減量・３Ｒ啓発推進事業</t>
    <rPh sb="2" eb="4">
      <t>ゲンリョウ</t>
    </rPh>
    <rPh sb="7" eb="9">
      <t>ケイハツ</t>
    </rPh>
    <rPh sb="9" eb="11">
      <t>スイシン</t>
    </rPh>
    <rPh sb="11" eb="13">
      <t>ジギョウ</t>
    </rPh>
    <phoneticPr fontId="10"/>
  </si>
  <si>
    <t>地域との連携によるごみ減量・リサイクルの取組推進</t>
    <rPh sb="0" eb="2">
      <t>チイキ</t>
    </rPh>
    <rPh sb="4" eb="6">
      <t>レンケイ</t>
    </rPh>
    <rPh sb="11" eb="13">
      <t>ゲンリョウ</t>
    </rPh>
    <rPh sb="20" eb="22">
      <t>トリクミ</t>
    </rPh>
    <rPh sb="22" eb="24">
      <t>スイシン</t>
    </rPh>
    <phoneticPr fontId="10"/>
  </si>
  <si>
    <t>資源集団回収活動の推進</t>
    <rPh sb="6" eb="8">
      <t>カツドウ</t>
    </rPh>
    <rPh sb="9" eb="11">
      <t>スイシン</t>
    </rPh>
    <phoneticPr fontId="10"/>
  </si>
  <si>
    <t>まちの美化推進事業</t>
    <rPh sb="3" eb="5">
      <t>ビカ</t>
    </rPh>
    <rPh sb="5" eb="7">
      <t>スイシン</t>
    </rPh>
    <rPh sb="7" eb="9">
      <t>ジギョウ</t>
    </rPh>
    <phoneticPr fontId="9"/>
  </si>
  <si>
    <t>路上喫煙対策事業</t>
    <rPh sb="0" eb="2">
      <t>ロジョウ</t>
    </rPh>
    <rPh sb="2" eb="4">
      <t>キツエン</t>
    </rPh>
    <rPh sb="4" eb="6">
      <t>タイサク</t>
    </rPh>
    <rPh sb="6" eb="8">
      <t>ジギョウ</t>
    </rPh>
    <phoneticPr fontId="10"/>
  </si>
  <si>
    <t>霊園の管理運営</t>
    <rPh sb="0" eb="2">
      <t>レイエン</t>
    </rPh>
    <rPh sb="3" eb="5">
      <t>カンリ</t>
    </rPh>
    <rPh sb="5" eb="7">
      <t>ウンエイ</t>
    </rPh>
    <phoneticPr fontId="9"/>
  </si>
  <si>
    <t>霊園施設整備</t>
    <rPh sb="0" eb="2">
      <t>レイエン</t>
    </rPh>
    <rPh sb="2" eb="4">
      <t>シセツ</t>
    </rPh>
    <rPh sb="4" eb="6">
      <t>セイビ</t>
    </rPh>
    <phoneticPr fontId="9"/>
  </si>
  <si>
    <t>道路管理事務費</t>
  </si>
  <si>
    <t>舗装維持補修</t>
  </si>
  <si>
    <t>道路施設維持補修</t>
  </si>
  <si>
    <t>道路照明灯の整備</t>
  </si>
  <si>
    <t>街路防犯灯の整備</t>
  </si>
  <si>
    <t>道路の適正利用</t>
  </si>
  <si>
    <t>河川の維持管理</t>
  </si>
  <si>
    <t>公園管理運営費</t>
  </si>
  <si>
    <t>有料施設管理運営費</t>
  </si>
  <si>
    <t>道路、緑地及び防災施設等の維持管理</t>
    <phoneticPr fontId="5"/>
  </si>
  <si>
    <t>港湾施設等の維持補修</t>
    <phoneticPr fontId="5"/>
  </si>
  <si>
    <t>創造を楽しむ元気な地域づくりの
推進（文学碑記念の集い）</t>
    <phoneticPr fontId="6"/>
  </si>
  <si>
    <t>創造を楽しむ元気な地域づくりの
推進（地域文化）</t>
    <phoneticPr fontId="6"/>
  </si>
  <si>
    <t>区と連携した芸術文化青少年育成
事業</t>
    <phoneticPr fontId="6"/>
  </si>
  <si>
    <t>スポーツ施設指定管理運営費
（スポーツセンター）</t>
    <phoneticPr fontId="6"/>
  </si>
  <si>
    <t>スポーツ施設指定管理運営費
（プール）</t>
    <phoneticPr fontId="6"/>
  </si>
  <si>
    <t>御堂筋の景観整備
（彫刻ストリート）</t>
    <phoneticPr fontId="6"/>
  </si>
  <si>
    <t>地域における要援護者の見守り
ネットワーク強化事業</t>
    <phoneticPr fontId="6"/>
  </si>
  <si>
    <t>健康づくり対策事業</t>
    <rPh sb="0" eb="2">
      <t>ケンコウ</t>
    </rPh>
    <rPh sb="5" eb="7">
      <t>タイサク</t>
    </rPh>
    <rPh sb="7" eb="9">
      <t>ジギョウ</t>
    </rPh>
    <phoneticPr fontId="6"/>
  </si>
  <si>
    <t>地域防犯対策事業の推進</t>
  </si>
  <si>
    <t>消費者向け各種講座の実施</t>
  </si>
  <si>
    <t>地域密着型市民啓発事業</t>
  </si>
  <si>
    <t>市民啓発広報事業</t>
  </si>
  <si>
    <t>参加・参画型事業</t>
  </si>
  <si>
    <t>企業啓発推進事業</t>
  </si>
  <si>
    <t>男女共同参画普及啓発</t>
  </si>
  <si>
    <t>上段：31年度歳出額　
(下段：一般会計繰入金)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イッパン</t>
    </rPh>
    <rPh sb="18" eb="20">
      <t>カイケイ</t>
    </rPh>
    <rPh sb="20" eb="22">
      <t>クリイレ</t>
    </rPh>
    <rPh sb="22" eb="23">
      <t>キン</t>
    </rPh>
    <phoneticPr fontId="5"/>
  </si>
  <si>
    <t>健康教育事業</t>
    <rPh sb="0" eb="2">
      <t>ケンコウ</t>
    </rPh>
    <rPh sb="2" eb="4">
      <t>キョウイク</t>
    </rPh>
    <rPh sb="4" eb="6">
      <t>ジギョウ</t>
    </rPh>
    <phoneticPr fontId="6"/>
  </si>
  <si>
    <t>歯科衛生事業</t>
    <rPh sb="2" eb="4">
      <t>エイセイ</t>
    </rPh>
    <phoneticPr fontId="6"/>
  </si>
  <si>
    <t>保健福祉センター事業用経費</t>
    <rPh sb="0" eb="2">
      <t>ホケン</t>
    </rPh>
    <rPh sb="2" eb="4">
      <t>フクシ</t>
    </rPh>
    <rPh sb="8" eb="11">
      <t>ジギョウヨウ</t>
    </rPh>
    <rPh sb="11" eb="13">
      <t>ケイヒ</t>
    </rPh>
    <phoneticPr fontId="6"/>
  </si>
  <si>
    <t>母子父子寡婦福祉貸付金償還金
にかかる還付金</t>
    <phoneticPr fontId="6"/>
  </si>
  <si>
    <t>指定区における夜間の青色防犯
パトロールの実施</t>
    <phoneticPr fontId="6"/>
  </si>
  <si>
    <t>スクールカウンセラー事業</t>
    <rPh sb="10" eb="12">
      <t>ジギョウ</t>
    </rPh>
    <phoneticPr fontId="10"/>
  </si>
  <si>
    <t>大阪市こどもサポートネット
（コーディネーター配置）</t>
    <rPh sb="0" eb="3">
      <t>オオサカシ</t>
    </rPh>
    <rPh sb="23" eb="25">
      <t>ハイチ</t>
    </rPh>
    <phoneticPr fontId="6"/>
  </si>
  <si>
    <t>わがまちナイススポットの発見
（都市景観資源の発掘・活用）</t>
    <phoneticPr fontId="6"/>
  </si>
  <si>
    <t>津波避難施設指定に係る表示板設置</t>
    <phoneticPr fontId="6"/>
  </si>
  <si>
    <t>文化創造拠点ネットワークの形成</t>
    <phoneticPr fontId="6"/>
  </si>
  <si>
    <t>協働推進に向けた職員づくり・体制づくり</t>
    <phoneticPr fontId="6"/>
  </si>
  <si>
    <t>ミナミ活性化推進事業
（ミナミ活性化協議会分担金）</t>
    <phoneticPr fontId="6"/>
  </si>
  <si>
    <t>アイ・スポットの企画・管理運営</t>
    <phoneticPr fontId="6"/>
  </si>
  <si>
    <t>地域高齢者活動拠点施設（老人憩の家）運営費</t>
    <phoneticPr fontId="6"/>
  </si>
  <si>
    <t>一時預かり事業
（一般型）</t>
    <rPh sb="9" eb="12">
      <t>イッパンガタ</t>
    </rPh>
    <phoneticPr fontId="14"/>
  </si>
  <si>
    <t>母子父子寡婦福祉貸付資金会計繰出金</t>
    <phoneticPr fontId="6"/>
  </si>
  <si>
    <t>土壌汚染・水質汚濁対策事業</t>
    <phoneticPr fontId="6"/>
  </si>
  <si>
    <t>集合式住宅における分別排出促進の啓発</t>
    <rPh sb="0" eb="2">
      <t>シュウゴウ</t>
    </rPh>
    <rPh sb="2" eb="3">
      <t>シキ</t>
    </rPh>
    <rPh sb="3" eb="5">
      <t>ジュウタク</t>
    </rPh>
    <rPh sb="9" eb="11">
      <t>ブンベツ</t>
    </rPh>
    <rPh sb="11" eb="13">
      <t>ハイシュツ</t>
    </rPh>
    <rPh sb="13" eb="15">
      <t>ソクシン</t>
    </rPh>
    <rPh sb="16" eb="18">
      <t>ケイハツ</t>
    </rPh>
    <phoneticPr fontId="9"/>
  </si>
  <si>
    <t>防災力強化マンション認定制度</t>
    <rPh sb="0" eb="3">
      <t>ボウサイリョク</t>
    </rPh>
    <rPh sb="3" eb="5">
      <t>キョウカ</t>
    </rPh>
    <rPh sb="10" eb="12">
      <t>ニンテイ</t>
    </rPh>
    <rPh sb="12" eb="14">
      <t>セイド</t>
    </rPh>
    <phoneticPr fontId="5"/>
  </si>
  <si>
    <t>子育て安心マンション認定制度</t>
    <phoneticPr fontId="6"/>
  </si>
  <si>
    <t>放置自転車対策事業
（放置自転車の撤去費など）</t>
    <phoneticPr fontId="6"/>
  </si>
  <si>
    <t>放置自転車対策事業
（自転車駐車場整備）</t>
    <phoneticPr fontId="6"/>
  </si>
  <si>
    <t>一般園地指定管理代行料</t>
    <rPh sb="0" eb="2">
      <t>イッパン</t>
    </rPh>
    <rPh sb="2" eb="4">
      <t>エンチ</t>
    </rPh>
    <rPh sb="4" eb="6">
      <t>シテイ</t>
    </rPh>
    <rPh sb="6" eb="8">
      <t>カンリ</t>
    </rPh>
    <rPh sb="8" eb="10">
      <t>ダイコウ</t>
    </rPh>
    <rPh sb="10" eb="11">
      <t>リョウ</t>
    </rPh>
    <phoneticPr fontId="5"/>
  </si>
  <si>
    <t>公園樹・街路樹等の保全育成</t>
    <rPh sb="0" eb="2">
      <t>コウエン</t>
    </rPh>
    <rPh sb="2" eb="3">
      <t>キ</t>
    </rPh>
    <rPh sb="4" eb="7">
      <t>ガイロジュ</t>
    </rPh>
    <rPh sb="7" eb="8">
      <t>トウ</t>
    </rPh>
    <rPh sb="9" eb="11">
      <t>ホゼン</t>
    </rPh>
    <rPh sb="11" eb="13">
      <t>イクセイ</t>
    </rPh>
    <phoneticPr fontId="5"/>
  </si>
  <si>
    <t>しごと情報ひろば総合就労サポート事業</t>
    <rPh sb="3" eb="5">
      <t>ジョウホウ</t>
    </rPh>
    <rPh sb="8" eb="10">
      <t>ソウゴウ</t>
    </rPh>
    <rPh sb="10" eb="12">
      <t>シュウロウ</t>
    </rPh>
    <rPh sb="16" eb="18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</si>
</sst>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#,##0;&quot;△ &quot;#,##0"/>
    <numFmt numFmtId="178" formatCode="#,##0;&quot;▲ &quot;#,##0"/>
    <numFmt numFmtId="179" formatCode="\(#,##0\);\(&quot;△ &quot;#,##0\)"/>
    <numFmt numFmtId="180" formatCode="\(#,##0\)"/>
    <numFmt numFmtId="181" formatCode="#,##0;[Red]#,##0"/>
    <numFmt numFmtId="182" formatCode="\(#,##0\);\(&quot;▲ &quot;#,##0\)"/>
    <numFmt numFmtId="183" formatCode="#,##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6">
    <xf numFmtId="0" fontId="0" fillId="0" borderId="0" xfId="0"/>
    <xf numFmtId="0" fontId="9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177" fontId="9" fillId="0" borderId="5" xfId="2" applyNumberFormat="1" applyFont="1" applyFill="1" applyBorder="1" applyAlignment="1">
      <alignment horizontal="right" vertical="center" shrinkToFit="1"/>
    </xf>
    <xf numFmtId="177" fontId="9" fillId="0" borderId="6" xfId="2" applyNumberFormat="1" applyFont="1" applyFill="1" applyBorder="1" applyAlignment="1">
      <alignment horizontal="right" vertical="center" shrinkToFit="1"/>
    </xf>
    <xf numFmtId="180" fontId="9" fillId="0" borderId="4" xfId="2" applyNumberFormat="1" applyFont="1" applyFill="1" applyBorder="1" applyAlignment="1">
      <alignment vertical="center" shrinkToFit="1"/>
    </xf>
    <xf numFmtId="179" fontId="9" fillId="0" borderId="4" xfId="2" applyNumberFormat="1" applyFont="1" applyFill="1" applyBorder="1" applyAlignment="1">
      <alignment vertical="center" shrinkToFit="1"/>
    </xf>
    <xf numFmtId="179" fontId="9" fillId="0" borderId="7" xfId="2" applyNumberFormat="1" applyFont="1" applyFill="1" applyBorder="1" applyAlignment="1">
      <alignment vertical="center" shrinkToFit="1"/>
    </xf>
    <xf numFmtId="177" fontId="9" fillId="0" borderId="5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vertical="center" shrinkToFit="1"/>
    </xf>
    <xf numFmtId="177" fontId="9" fillId="0" borderId="6" xfId="2" applyNumberFormat="1" applyFont="1" applyFill="1" applyBorder="1" applyAlignment="1">
      <alignment vertical="center" shrinkToFit="1"/>
    </xf>
    <xf numFmtId="180" fontId="9" fillId="0" borderId="14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horizontal="right" vertical="center" shrinkToFit="1"/>
    </xf>
    <xf numFmtId="177" fontId="9" fillId="0" borderId="12" xfId="2" applyNumberFormat="1" applyFont="1" applyFill="1" applyBorder="1" applyAlignment="1">
      <alignment horizontal="right" vertical="center" shrinkToFit="1"/>
    </xf>
    <xf numFmtId="177" fontId="9" fillId="0" borderId="0" xfId="2" applyNumberFormat="1" applyFont="1" applyFill="1" applyAlignment="1">
      <alignment vertical="center"/>
    </xf>
    <xf numFmtId="177" fontId="9" fillId="0" borderId="12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Alignment="1">
      <alignment horizontal="right" vertical="center"/>
    </xf>
    <xf numFmtId="179" fontId="9" fillId="0" borderId="14" xfId="2" applyNumberFormat="1" applyFont="1" applyFill="1" applyBorder="1" applyAlignment="1">
      <alignment vertical="center" shrinkToFit="1"/>
    </xf>
    <xf numFmtId="179" fontId="9" fillId="0" borderId="15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Alignment="1">
      <alignment horizontal="center" vertical="center"/>
    </xf>
    <xf numFmtId="180" fontId="9" fillId="0" borderId="18" xfId="2" applyNumberFormat="1" applyFont="1" applyFill="1" applyBorder="1" applyAlignment="1">
      <alignment vertical="center" shrinkToFit="1"/>
    </xf>
    <xf numFmtId="177" fontId="9" fillId="0" borderId="19" xfId="2" applyNumberFormat="1" applyFont="1" applyFill="1" applyBorder="1" applyAlignment="1">
      <alignment vertical="center" shrinkToFit="1"/>
    </xf>
    <xf numFmtId="38" fontId="9" fillId="0" borderId="13" xfId="5" applyFont="1" applyFill="1" applyBorder="1" applyAlignment="1">
      <alignment vertical="center" shrinkToFit="1"/>
    </xf>
    <xf numFmtId="38" fontId="9" fillId="0" borderId="5" xfId="5" applyFont="1" applyFill="1" applyBorder="1" applyAlignment="1">
      <alignment vertical="center" shrinkToFit="1"/>
    </xf>
    <xf numFmtId="38" fontId="9" fillId="0" borderId="6" xfId="5" applyFont="1" applyFill="1" applyBorder="1" applyAlignment="1">
      <alignment vertical="center" shrinkToFit="1"/>
    </xf>
    <xf numFmtId="180" fontId="9" fillId="0" borderId="8" xfId="2" applyNumberFormat="1" applyFont="1" applyFill="1" applyBorder="1" applyAlignment="1">
      <alignment vertical="center" shrinkToFit="1"/>
    </xf>
    <xf numFmtId="177" fontId="12" fillId="0" borderId="5" xfId="2" applyNumberFormat="1" applyFont="1" applyFill="1" applyBorder="1" applyAlignment="1">
      <alignment vertical="center" shrinkToFit="1"/>
    </xf>
    <xf numFmtId="180" fontId="9" fillId="0" borderId="7" xfId="2" applyNumberFormat="1" applyFont="1" applyFill="1" applyBorder="1" applyAlignment="1">
      <alignment vertical="center" shrinkToFit="1"/>
    </xf>
    <xf numFmtId="180" fontId="9" fillId="0" borderId="12" xfId="2" applyNumberFormat="1" applyFont="1" applyFill="1" applyBorder="1" applyAlignment="1">
      <alignment vertical="center" shrinkToFit="1"/>
    </xf>
    <xf numFmtId="182" fontId="9" fillId="0" borderId="8" xfId="2" applyNumberFormat="1" applyFont="1" applyFill="1" applyBorder="1" applyAlignment="1">
      <alignment horizontal="right" vertical="center" shrinkToFit="1"/>
    </xf>
    <xf numFmtId="182" fontId="9" fillId="0" borderId="12" xfId="2" applyNumberFormat="1" applyFont="1" applyFill="1" applyBorder="1" applyAlignment="1">
      <alignment horizontal="right" vertical="center" shrinkToFit="1"/>
    </xf>
    <xf numFmtId="177" fontId="12" fillId="0" borderId="5" xfId="2" applyNumberFormat="1" applyFont="1" applyFill="1" applyBorder="1" applyAlignment="1">
      <alignment horizontal="right" vertical="center" shrinkToFit="1"/>
    </xf>
    <xf numFmtId="180" fontId="12" fillId="0" borderId="4" xfId="2" applyNumberFormat="1" applyFont="1" applyFill="1" applyBorder="1" applyAlignment="1">
      <alignment vertical="center" shrinkToFit="1"/>
    </xf>
    <xf numFmtId="180" fontId="9" fillId="0" borderId="4" xfId="2" applyNumberFormat="1" applyFont="1" applyFill="1" applyBorder="1" applyAlignment="1">
      <alignment horizontal="right" vertical="center" shrinkToFit="1"/>
    </xf>
    <xf numFmtId="180" fontId="9" fillId="0" borderId="7" xfId="2" applyNumberFormat="1" applyFont="1" applyFill="1" applyBorder="1" applyAlignment="1">
      <alignment horizontal="right" vertical="center" shrinkToFit="1"/>
    </xf>
    <xf numFmtId="0" fontId="12" fillId="0" borderId="0" xfId="2" applyFont="1" applyFill="1" applyAlignment="1">
      <alignment vertical="center"/>
    </xf>
    <xf numFmtId="0" fontId="9" fillId="0" borderId="9" xfId="2" applyNumberFormat="1" applyFont="1" applyFill="1" applyBorder="1" applyAlignment="1">
      <alignment vertical="center"/>
    </xf>
    <xf numFmtId="0" fontId="9" fillId="0" borderId="11" xfId="2" applyNumberFormat="1" applyFont="1" applyFill="1" applyBorder="1" applyAlignment="1">
      <alignment vertical="center"/>
    </xf>
    <xf numFmtId="0" fontId="9" fillId="0" borderId="8" xfId="2" applyNumberFormat="1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83" fontId="9" fillId="0" borderId="5" xfId="8" applyNumberFormat="1" applyFont="1" applyFill="1" applyBorder="1">
      <alignment vertical="center"/>
    </xf>
    <xf numFmtId="183" fontId="9" fillId="0" borderId="6" xfId="8" applyNumberFormat="1" applyFont="1" applyFill="1" applyBorder="1">
      <alignment vertical="center"/>
    </xf>
    <xf numFmtId="177" fontId="3" fillId="0" borderId="0" xfId="0" applyNumberFormat="1" applyFont="1" applyFill="1"/>
    <xf numFmtId="180" fontId="9" fillId="0" borderId="8" xfId="2" applyNumberFormat="1" applyFont="1" applyFill="1" applyBorder="1" applyAlignment="1">
      <alignment horizontal="right" vertical="center" shrinkToFit="1"/>
    </xf>
    <xf numFmtId="0" fontId="16" fillId="0" borderId="0" xfId="2" applyFont="1" applyFill="1" applyAlignment="1">
      <alignment vertical="center"/>
    </xf>
    <xf numFmtId="180" fontId="9" fillId="0" borderId="12" xfId="2" applyNumberFormat="1" applyFont="1" applyFill="1" applyBorder="1" applyAlignment="1">
      <alignment horizontal="right" vertical="center" shrinkToFit="1"/>
    </xf>
    <xf numFmtId="179" fontId="9" fillId="0" borderId="4" xfId="0" applyNumberFormat="1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7" fontId="12" fillId="0" borderId="13" xfId="2" applyNumberFormat="1" applyFont="1" applyFill="1" applyBorder="1" applyAlignment="1">
      <alignment horizontal="right" vertical="center" shrinkToFit="1"/>
    </xf>
    <xf numFmtId="180" fontId="12" fillId="0" borderId="21" xfId="2" applyNumberFormat="1" applyFont="1" applyFill="1" applyBorder="1" applyAlignment="1">
      <alignment vertical="center" shrinkToFit="1"/>
    </xf>
    <xf numFmtId="177" fontId="12" fillId="0" borderId="13" xfId="2" applyNumberFormat="1" applyFont="1" applyFill="1" applyBorder="1" applyAlignment="1">
      <alignment vertical="center" shrinkToFit="1"/>
    </xf>
    <xf numFmtId="181" fontId="12" fillId="0" borderId="5" xfId="2" applyNumberFormat="1" applyFont="1" applyFill="1" applyBorder="1" applyAlignment="1">
      <alignment vertical="center" shrinkToFit="1"/>
    </xf>
    <xf numFmtId="0" fontId="9" fillId="0" borderId="10" xfId="2" applyNumberFormat="1" applyFont="1" applyFill="1" applyBorder="1" applyAlignment="1">
      <alignment vertical="center"/>
    </xf>
    <xf numFmtId="0" fontId="9" fillId="0" borderId="10" xfId="2" applyNumberFormat="1" applyFont="1" applyFill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vertical="center"/>
    </xf>
    <xf numFmtId="0" fontId="9" fillId="0" borderId="17" xfId="2" applyNumberFormat="1" applyFont="1" applyFill="1" applyBorder="1" applyAlignment="1">
      <alignment vertical="center" wrapText="1"/>
    </xf>
    <xf numFmtId="0" fontId="9" fillId="0" borderId="23" xfId="2" applyNumberFormat="1" applyFont="1" applyFill="1" applyBorder="1" applyAlignment="1">
      <alignment horizontal="center" vertical="center"/>
    </xf>
    <xf numFmtId="177" fontId="12" fillId="0" borderId="8" xfId="2" applyNumberFormat="1" applyFont="1" applyFill="1" applyBorder="1" applyAlignment="1">
      <alignment horizontal="right" vertical="center" shrinkToFit="1"/>
    </xf>
    <xf numFmtId="177" fontId="12" fillId="0" borderId="6" xfId="2" applyNumberFormat="1" applyFont="1" applyFill="1" applyBorder="1" applyAlignment="1">
      <alignment horizontal="right" vertical="center" shrinkToFit="1"/>
    </xf>
    <xf numFmtId="179" fontId="12" fillId="0" borderId="4" xfId="2" applyNumberFormat="1" applyFont="1" applyFill="1" applyBorder="1" applyAlignment="1">
      <alignment vertical="center" shrinkToFit="1"/>
    </xf>
    <xf numFmtId="179" fontId="12" fillId="0" borderId="7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wrapText="1"/>
    </xf>
    <xf numFmtId="0" fontId="9" fillId="0" borderId="24" xfId="2" applyNumberFormat="1" applyFont="1" applyFill="1" applyBorder="1" applyAlignment="1">
      <alignment horizontal="center" vertical="center"/>
    </xf>
    <xf numFmtId="179" fontId="9" fillId="0" borderId="8" xfId="2" applyNumberFormat="1" applyFont="1" applyFill="1" applyBorder="1" applyAlignment="1">
      <alignment vertical="center" shrinkToFit="1"/>
    </xf>
    <xf numFmtId="179" fontId="9" fillId="0" borderId="12" xfId="2" applyNumberFormat="1" applyFont="1" applyFill="1" applyBorder="1" applyAlignment="1">
      <alignment vertical="center" shrinkToFit="1"/>
    </xf>
    <xf numFmtId="178" fontId="9" fillId="0" borderId="5" xfId="5" applyNumberFormat="1" applyFont="1" applyFill="1" applyBorder="1" applyAlignment="1">
      <alignment vertical="center"/>
    </xf>
    <xf numFmtId="178" fontId="9" fillId="0" borderId="6" xfId="5" applyNumberFormat="1" applyFont="1" applyFill="1" applyBorder="1" applyAlignment="1">
      <alignment vertical="center"/>
    </xf>
    <xf numFmtId="0" fontId="9" fillId="2" borderId="0" xfId="2" applyNumberFormat="1" applyFont="1" applyFill="1" applyAlignment="1">
      <alignment vertical="center"/>
    </xf>
    <xf numFmtId="180" fontId="12" fillId="0" borderId="14" xfId="2" applyNumberFormat="1" applyFont="1" applyFill="1" applyBorder="1" applyAlignment="1">
      <alignment vertical="center" shrinkToFit="1"/>
    </xf>
    <xf numFmtId="0" fontId="11" fillId="0" borderId="0" xfId="2" applyFont="1" applyFill="1" applyAlignment="1">
      <alignment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Alignment="1">
      <alignment vertical="center"/>
    </xf>
    <xf numFmtId="177" fontId="9" fillId="0" borderId="4" xfId="2" applyNumberFormat="1" applyFont="1" applyFill="1" applyBorder="1" applyAlignment="1">
      <alignment vertical="center" shrinkToFit="1"/>
    </xf>
    <xf numFmtId="177" fontId="9" fillId="0" borderId="4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left" vertical="center" shrinkToFit="1"/>
    </xf>
    <xf numFmtId="177" fontId="9" fillId="0" borderId="0" xfId="2" applyNumberFormat="1" applyFont="1" applyFill="1" applyBorder="1" applyAlignment="1">
      <alignment horizontal="center" vertical="center" wrapText="1"/>
    </xf>
    <xf numFmtId="180" fontId="9" fillId="0" borderId="0" xfId="2" applyNumberFormat="1" applyFont="1" applyFill="1" applyBorder="1" applyAlignment="1">
      <alignment vertical="center" shrinkToFit="1"/>
    </xf>
    <xf numFmtId="179" fontId="9" fillId="0" borderId="0" xfId="2" applyNumberFormat="1" applyFont="1" applyFill="1" applyBorder="1" applyAlignment="1">
      <alignment vertical="center" shrinkToFit="1"/>
    </xf>
    <xf numFmtId="177" fontId="9" fillId="0" borderId="0" xfId="2" applyNumberFormat="1" applyFont="1" applyFill="1" applyBorder="1" applyAlignment="1">
      <alignment vertical="center" wrapText="1"/>
    </xf>
    <xf numFmtId="0" fontId="15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 shrinkToFit="1"/>
    </xf>
    <xf numFmtId="180" fontId="9" fillId="0" borderId="0" xfId="2" applyNumberFormat="1" applyFont="1" applyFill="1" applyBorder="1" applyAlignment="1">
      <alignment horizontal="right" vertical="center" shrinkToFit="1"/>
    </xf>
    <xf numFmtId="177" fontId="12" fillId="0" borderId="0" xfId="2" applyNumberFormat="1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center" vertical="center" shrinkToFit="1"/>
    </xf>
    <xf numFmtId="0" fontId="9" fillId="0" borderId="0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center" vertical="center"/>
    </xf>
    <xf numFmtId="177" fontId="9" fillId="0" borderId="5" xfId="2" applyNumberFormat="1" applyFont="1" applyFill="1" applyBorder="1" applyAlignment="1">
      <alignment horizontal="center" vertical="center" wrapText="1"/>
    </xf>
    <xf numFmtId="177" fontId="9" fillId="0" borderId="4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4" xfId="2" applyNumberFormat="1" applyFont="1" applyFill="1" applyBorder="1" applyAlignment="1">
      <alignment horizontal="left" vertical="center" wrapText="1"/>
    </xf>
    <xf numFmtId="0" fontId="9" fillId="0" borderId="8" xfId="2" applyNumberFormat="1" applyFont="1" applyFill="1" applyBorder="1" applyAlignment="1">
      <alignment horizontal="left" vertical="center" wrapText="1"/>
    </xf>
    <xf numFmtId="177" fontId="9" fillId="0" borderId="8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176" fontId="9" fillId="0" borderId="22" xfId="2" applyNumberFormat="1" applyFont="1" applyFill="1" applyBorder="1" applyAlignment="1">
      <alignment horizontal="center" vertical="center"/>
    </xf>
    <xf numFmtId="0" fontId="12" fillId="0" borderId="23" xfId="2" applyNumberFormat="1" applyFont="1" applyFill="1" applyBorder="1" applyAlignment="1">
      <alignment vertical="center" wrapText="1"/>
    </xf>
    <xf numFmtId="0" fontId="12" fillId="0" borderId="26" xfId="2" applyNumberFormat="1" applyFont="1" applyFill="1" applyBorder="1" applyAlignment="1">
      <alignment vertical="center" wrapText="1"/>
    </xf>
    <xf numFmtId="177" fontId="9" fillId="0" borderId="14" xfId="2" applyNumberFormat="1" applyFont="1" applyFill="1" applyBorder="1" applyAlignment="1">
      <alignment horizontal="center" vertical="center" wrapText="1"/>
    </xf>
    <xf numFmtId="176" fontId="9" fillId="0" borderId="25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left" vertical="center" wrapText="1"/>
    </xf>
    <xf numFmtId="0" fontId="12" fillId="0" borderId="4" xfId="2" applyNumberFormat="1" applyFont="1" applyFill="1" applyBorder="1" applyAlignment="1">
      <alignment horizontal="left" vertical="center" wrapText="1"/>
    </xf>
    <xf numFmtId="0" fontId="9" fillId="0" borderId="0" xfId="2" applyFont="1" applyFill="1" applyAlignment="1">
      <alignment horizontal="right" vertical="center"/>
    </xf>
    <xf numFmtId="0" fontId="9" fillId="0" borderId="0" xfId="2" applyNumberFormat="1" applyFont="1" applyFill="1" applyBorder="1" applyAlignment="1">
      <alignment horizontal="distributed" vertical="center" wrapText="1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/>
    </xf>
    <xf numFmtId="0" fontId="17" fillId="0" borderId="8" xfId="2" applyNumberFormat="1" applyFont="1" applyFill="1" applyBorder="1" applyAlignment="1">
      <alignment horizontal="left" vertical="center" wrapText="1"/>
    </xf>
    <xf numFmtId="0" fontId="17" fillId="0" borderId="4" xfId="2" applyNumberFormat="1" applyFont="1" applyFill="1" applyBorder="1" applyAlignment="1">
      <alignment horizontal="left" vertical="center" wrapText="1"/>
    </xf>
    <xf numFmtId="0" fontId="9" fillId="0" borderId="14" xfId="2" applyNumberFormat="1" applyFont="1" applyFill="1" applyBorder="1" applyAlignment="1">
      <alignment horizontal="left" vertical="center" wrapText="1"/>
    </xf>
    <xf numFmtId="0" fontId="9" fillId="0" borderId="5" xfId="2" applyNumberFormat="1" applyFont="1" applyFill="1" applyBorder="1" applyAlignment="1">
      <alignment horizontal="left" vertical="center" shrinkToFit="1"/>
    </xf>
    <xf numFmtId="0" fontId="9" fillId="0" borderId="4" xfId="2" applyNumberFormat="1" applyFont="1" applyFill="1" applyBorder="1" applyAlignment="1">
      <alignment horizontal="left" vertical="center" shrinkToFit="1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12" fillId="0" borderId="8" xfId="2" applyNumberFormat="1" applyFont="1" applyFill="1" applyBorder="1" applyAlignment="1">
      <alignment horizontal="left" vertical="center" wrapText="1"/>
    </xf>
    <xf numFmtId="0" fontId="12" fillId="0" borderId="14" xfId="2" applyNumberFormat="1" applyFont="1" applyFill="1" applyBorder="1" applyAlignment="1">
      <alignment horizontal="left" vertical="center" wrapText="1"/>
    </xf>
    <xf numFmtId="177" fontId="12" fillId="0" borderId="5" xfId="2" applyNumberFormat="1" applyFont="1" applyFill="1" applyBorder="1" applyAlignment="1">
      <alignment horizontal="center" vertical="center" wrapText="1"/>
    </xf>
    <xf numFmtId="177" fontId="12" fillId="0" borderId="4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left" vertical="center"/>
    </xf>
    <xf numFmtId="0" fontId="12" fillId="0" borderId="4" xfId="2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wrapText="1"/>
    </xf>
    <xf numFmtId="177" fontId="12" fillId="0" borderId="8" xfId="2" applyNumberFormat="1" applyFont="1" applyFill="1" applyBorder="1" applyAlignment="1">
      <alignment horizontal="center" vertical="center" wrapText="1"/>
    </xf>
    <xf numFmtId="0" fontId="12" fillId="0" borderId="23" xfId="2" applyNumberFormat="1" applyFont="1" applyFill="1" applyBorder="1" applyAlignment="1">
      <alignment horizontal="left" vertical="center" wrapText="1"/>
    </xf>
    <xf numFmtId="0" fontId="12" fillId="0" borderId="23" xfId="2" applyNumberFormat="1" applyFont="1" applyFill="1" applyBorder="1" applyAlignment="1">
      <alignment horizontal="left" vertical="center"/>
    </xf>
    <xf numFmtId="0" fontId="12" fillId="0" borderId="8" xfId="2" applyNumberFormat="1" applyFont="1" applyFill="1" applyBorder="1" applyAlignment="1">
      <alignment horizontal="left" vertical="center"/>
    </xf>
    <xf numFmtId="177" fontId="12" fillId="0" borderId="14" xfId="2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horizontal="distributed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left" vertical="center" shrinkToFit="1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2" applyNumberFormat="1" applyFont="1" applyFill="1" applyBorder="1" applyAlignment="1">
      <alignment horizontal="center" vertical="center" wrapText="1"/>
    </xf>
    <xf numFmtId="177" fontId="12" fillId="0" borderId="0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 shrinkToFit="1"/>
    </xf>
  </cellXfs>
  <cellStyles count="9">
    <cellStyle name="桁区切り 2" xfId="5"/>
    <cellStyle name="桁区切り 6" xfId="6"/>
    <cellStyle name="標準" xfId="0" builtinId="0"/>
    <cellStyle name="標準 2" xfId="1"/>
    <cellStyle name="標準 3" xfId="3"/>
    <cellStyle name="標準 4" xfId="4"/>
    <cellStyle name="標準 4 2" xfId="8"/>
    <cellStyle name="標準 9" xfId="7"/>
    <cellStyle name="標準_③予算事業別調書(目次様式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41"/>
  <sheetViews>
    <sheetView tabSelected="1"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" sqref="F2"/>
    </sheetView>
  </sheetViews>
  <sheetFormatPr defaultColWidth="8.625" defaultRowHeight="18" customHeight="1"/>
  <cols>
    <col min="1" max="1" width="3.75" style="70" customWidth="1"/>
    <col min="2" max="2" width="24.5" style="1" customWidth="1"/>
    <col min="3" max="3" width="12.5" style="1" customWidth="1"/>
    <col min="4" max="4" width="10.5" style="19" customWidth="1"/>
    <col min="5" max="5" width="8" style="1" customWidth="1"/>
    <col min="6" max="6" width="8" style="19" customWidth="1"/>
    <col min="7" max="7" width="8" style="1" customWidth="1"/>
    <col min="8" max="8" width="8" style="19" customWidth="1"/>
    <col min="9" max="9" width="8" style="1" customWidth="1"/>
    <col min="10" max="10" width="8" style="19" customWidth="1"/>
    <col min="11" max="11" width="8" style="1" customWidth="1"/>
    <col min="12" max="12" width="8" style="19" customWidth="1"/>
    <col min="13" max="13" width="8" style="1" customWidth="1"/>
    <col min="14" max="14" width="8" style="19" customWidth="1"/>
    <col min="15" max="15" width="8" style="1" customWidth="1"/>
    <col min="16" max="16" width="8" style="19" customWidth="1"/>
    <col min="17" max="17" width="8" style="1" customWidth="1"/>
    <col min="18" max="18" width="8" style="19" customWidth="1"/>
    <col min="19" max="19" width="8" style="1" customWidth="1"/>
    <col min="20" max="20" width="8" style="19" customWidth="1"/>
    <col min="21" max="21" width="8" style="1" customWidth="1"/>
    <col min="22" max="22" width="8" style="19" customWidth="1"/>
    <col min="23" max="23" width="8" style="1" customWidth="1"/>
    <col min="24" max="24" width="8" style="19" customWidth="1"/>
    <col min="25" max="25" width="8" style="1" customWidth="1"/>
    <col min="26" max="26" width="8" style="19" customWidth="1"/>
    <col min="27" max="28" width="8" style="1" customWidth="1"/>
    <col min="29" max="29" width="8.625" style="2" customWidth="1"/>
    <col min="30" max="30" width="10.25" style="87" customWidth="1"/>
    <col min="31" max="252" width="8.625" style="2" customWidth="1"/>
    <col min="253" max="16384" width="8.625" style="2"/>
  </cols>
  <sheetData>
    <row r="1" spans="1:30" ht="18" customHeight="1">
      <c r="A1" s="75" t="s">
        <v>77</v>
      </c>
      <c r="AA1" s="111"/>
      <c r="AB1" s="111"/>
    </row>
    <row r="2" spans="1:30" ht="14.25" customHeight="1">
      <c r="A2" s="1"/>
    </row>
    <row r="3" spans="1:30" ht="30" customHeight="1" thickBot="1">
      <c r="A3" s="72" t="s">
        <v>39</v>
      </c>
      <c r="C3" s="58"/>
      <c r="D3" s="5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12" t="s">
        <v>83</v>
      </c>
      <c r="Y3" s="113"/>
      <c r="Z3" s="113"/>
      <c r="AA3" s="16"/>
      <c r="AB3" s="16" t="s">
        <v>56</v>
      </c>
    </row>
    <row r="4" spans="1:30" ht="18.75" customHeight="1">
      <c r="A4" s="73" t="s">
        <v>57</v>
      </c>
      <c r="B4" s="114" t="s">
        <v>58</v>
      </c>
      <c r="C4" s="116" t="s">
        <v>25</v>
      </c>
      <c r="D4" s="36"/>
      <c r="E4" s="54" t="s">
        <v>63</v>
      </c>
      <c r="F4" s="54"/>
      <c r="G4" s="54"/>
      <c r="H4" s="54"/>
      <c r="I4" s="55" t="s">
        <v>64</v>
      </c>
      <c r="J4" s="54"/>
      <c r="K4" s="54"/>
      <c r="L4" s="54"/>
      <c r="M4" s="54"/>
      <c r="N4" s="54" t="s">
        <v>65</v>
      </c>
      <c r="O4" s="54"/>
      <c r="P4" s="54"/>
      <c r="Q4" s="54"/>
      <c r="R4" s="55" t="s">
        <v>66</v>
      </c>
      <c r="S4" s="54"/>
      <c r="T4" s="54"/>
      <c r="U4" s="54"/>
      <c r="V4" s="54"/>
      <c r="W4" s="54" t="s">
        <v>67</v>
      </c>
      <c r="X4" s="54"/>
      <c r="Y4" s="54"/>
      <c r="Z4" s="54"/>
      <c r="AA4" s="55" t="s">
        <v>68</v>
      </c>
      <c r="AB4" s="37"/>
    </row>
    <row r="5" spans="1:30" ht="18.75" customHeight="1">
      <c r="A5" s="74" t="s">
        <v>59</v>
      </c>
      <c r="B5" s="115"/>
      <c r="C5" s="117"/>
      <c r="D5" s="38" t="s">
        <v>0</v>
      </c>
      <c r="E5" s="38" t="s">
        <v>1</v>
      </c>
      <c r="F5" s="38" t="s">
        <v>2</v>
      </c>
      <c r="G5" s="38" t="s">
        <v>3</v>
      </c>
      <c r="H5" s="38" t="s">
        <v>4</v>
      </c>
      <c r="I5" s="38" t="s">
        <v>5</v>
      </c>
      <c r="J5" s="38" t="s">
        <v>6</v>
      </c>
      <c r="K5" s="38" t="s">
        <v>7</v>
      </c>
      <c r="L5" s="38" t="s">
        <v>8</v>
      </c>
      <c r="M5" s="56" t="s">
        <v>9</v>
      </c>
      <c r="N5" s="56" t="s">
        <v>10</v>
      </c>
      <c r="O5" s="38" t="s">
        <v>11</v>
      </c>
      <c r="P5" s="38" t="s">
        <v>12</v>
      </c>
      <c r="Q5" s="38" t="s">
        <v>13</v>
      </c>
      <c r="R5" s="38" t="s">
        <v>14</v>
      </c>
      <c r="S5" s="38" t="s">
        <v>15</v>
      </c>
      <c r="T5" s="38" t="s">
        <v>16</v>
      </c>
      <c r="U5" s="38" t="s">
        <v>17</v>
      </c>
      <c r="V5" s="38" t="s">
        <v>18</v>
      </c>
      <c r="W5" s="38" t="s">
        <v>19</v>
      </c>
      <c r="X5" s="38" t="s">
        <v>20</v>
      </c>
      <c r="Y5" s="38" t="s">
        <v>21</v>
      </c>
      <c r="Z5" s="38" t="s">
        <v>22</v>
      </c>
      <c r="AA5" s="38" t="s">
        <v>23</v>
      </c>
      <c r="AB5" s="39" t="s">
        <v>24</v>
      </c>
    </row>
    <row r="6" spans="1:30" ht="18.75" customHeight="1">
      <c r="A6" s="94">
        <v>1</v>
      </c>
      <c r="B6" s="98" t="s">
        <v>40</v>
      </c>
      <c r="C6" s="96" t="s">
        <v>26</v>
      </c>
      <c r="D6" s="3">
        <f>SUM(E6:AB6)</f>
        <v>32347</v>
      </c>
      <c r="E6" s="3">
        <v>2687</v>
      </c>
      <c r="F6" s="3">
        <v>2344</v>
      </c>
      <c r="G6" s="3">
        <v>2908</v>
      </c>
      <c r="H6" s="3">
        <v>0</v>
      </c>
      <c r="I6" s="3">
        <v>0</v>
      </c>
      <c r="J6" s="3">
        <v>0</v>
      </c>
      <c r="K6" s="3">
        <v>2157</v>
      </c>
      <c r="L6" s="3">
        <v>1593</v>
      </c>
      <c r="M6" s="3">
        <v>1872</v>
      </c>
      <c r="N6" s="3">
        <v>2014</v>
      </c>
      <c r="O6" s="3">
        <v>1926</v>
      </c>
      <c r="P6" s="3">
        <v>2060</v>
      </c>
      <c r="Q6" s="3">
        <v>2120</v>
      </c>
      <c r="R6" s="3">
        <v>2245</v>
      </c>
      <c r="S6" s="3">
        <v>2697</v>
      </c>
      <c r="T6" s="3">
        <v>0</v>
      </c>
      <c r="U6" s="3">
        <v>2146</v>
      </c>
      <c r="V6" s="3">
        <v>0</v>
      </c>
      <c r="W6" s="3">
        <v>1570</v>
      </c>
      <c r="X6" s="3">
        <v>0</v>
      </c>
      <c r="Y6" s="3">
        <v>0</v>
      </c>
      <c r="Z6" s="3">
        <v>2008</v>
      </c>
      <c r="AA6" s="3">
        <v>0</v>
      </c>
      <c r="AB6" s="4">
        <v>0</v>
      </c>
      <c r="AD6" s="83"/>
    </row>
    <row r="7" spans="1:30" ht="18.75" customHeight="1">
      <c r="A7" s="95"/>
      <c r="B7" s="99"/>
      <c r="C7" s="97"/>
      <c r="D7" s="5">
        <f t="shared" ref="D7:D15" si="0">SUM(E7:AB7)</f>
        <v>32347</v>
      </c>
      <c r="E7" s="6">
        <v>2687</v>
      </c>
      <c r="F7" s="5">
        <v>2344</v>
      </c>
      <c r="G7" s="6">
        <v>2908</v>
      </c>
      <c r="H7" s="5">
        <v>0</v>
      </c>
      <c r="I7" s="6">
        <v>0</v>
      </c>
      <c r="J7" s="5">
        <v>0</v>
      </c>
      <c r="K7" s="6">
        <v>2157</v>
      </c>
      <c r="L7" s="5">
        <v>1593</v>
      </c>
      <c r="M7" s="6">
        <v>1872</v>
      </c>
      <c r="N7" s="5">
        <v>2014</v>
      </c>
      <c r="O7" s="6">
        <v>1926</v>
      </c>
      <c r="P7" s="5">
        <v>2060</v>
      </c>
      <c r="Q7" s="6">
        <v>2120</v>
      </c>
      <c r="R7" s="5">
        <v>2245</v>
      </c>
      <c r="S7" s="6">
        <v>2697</v>
      </c>
      <c r="T7" s="5">
        <v>0</v>
      </c>
      <c r="U7" s="6">
        <v>2146</v>
      </c>
      <c r="V7" s="5">
        <v>0</v>
      </c>
      <c r="W7" s="6">
        <v>1570</v>
      </c>
      <c r="X7" s="5">
        <v>0</v>
      </c>
      <c r="Y7" s="6">
        <v>0</v>
      </c>
      <c r="Z7" s="5">
        <v>2008</v>
      </c>
      <c r="AA7" s="6">
        <v>0</v>
      </c>
      <c r="AB7" s="7">
        <v>0</v>
      </c>
      <c r="AD7" s="83"/>
    </row>
    <row r="8" spans="1:30" ht="18.75" customHeight="1">
      <c r="A8" s="94">
        <v>2</v>
      </c>
      <c r="B8" s="98" t="s">
        <v>41</v>
      </c>
      <c r="C8" s="96" t="s">
        <v>26</v>
      </c>
      <c r="D8" s="8">
        <f t="shared" si="0"/>
        <v>85</v>
      </c>
      <c r="E8" s="3">
        <v>0</v>
      </c>
      <c r="F8" s="3">
        <v>0</v>
      </c>
      <c r="G8" s="3">
        <v>0</v>
      </c>
      <c r="H8" s="3">
        <v>85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4">
        <v>0</v>
      </c>
      <c r="AD8" s="83"/>
    </row>
    <row r="9" spans="1:30" ht="18.75" customHeight="1">
      <c r="A9" s="95"/>
      <c r="B9" s="99"/>
      <c r="C9" s="97"/>
      <c r="D9" s="5">
        <f t="shared" si="0"/>
        <v>85</v>
      </c>
      <c r="E9" s="6">
        <v>0</v>
      </c>
      <c r="F9" s="5">
        <v>0</v>
      </c>
      <c r="G9" s="6">
        <v>0</v>
      </c>
      <c r="H9" s="5">
        <v>85</v>
      </c>
      <c r="I9" s="6">
        <v>0</v>
      </c>
      <c r="J9" s="5">
        <v>0</v>
      </c>
      <c r="K9" s="6">
        <v>0</v>
      </c>
      <c r="L9" s="5">
        <v>0</v>
      </c>
      <c r="M9" s="6">
        <v>0</v>
      </c>
      <c r="N9" s="5">
        <v>0</v>
      </c>
      <c r="O9" s="6">
        <v>0</v>
      </c>
      <c r="P9" s="5">
        <v>0</v>
      </c>
      <c r="Q9" s="6">
        <v>0</v>
      </c>
      <c r="R9" s="5">
        <v>0</v>
      </c>
      <c r="S9" s="6">
        <v>0</v>
      </c>
      <c r="T9" s="5">
        <v>0</v>
      </c>
      <c r="U9" s="6">
        <v>0</v>
      </c>
      <c r="V9" s="5">
        <v>0</v>
      </c>
      <c r="W9" s="6">
        <v>0</v>
      </c>
      <c r="X9" s="5">
        <v>0</v>
      </c>
      <c r="Y9" s="6">
        <v>0</v>
      </c>
      <c r="Z9" s="5">
        <v>0</v>
      </c>
      <c r="AA9" s="6">
        <v>0</v>
      </c>
      <c r="AB9" s="7">
        <v>0</v>
      </c>
      <c r="AD9" s="83"/>
    </row>
    <row r="10" spans="1:30" ht="18.75" customHeight="1">
      <c r="A10" s="94">
        <v>3</v>
      </c>
      <c r="B10" s="98" t="s">
        <v>156</v>
      </c>
      <c r="C10" s="96" t="s">
        <v>26</v>
      </c>
      <c r="D10" s="8">
        <f t="shared" si="0"/>
        <v>1676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42</v>
      </c>
      <c r="O10" s="3">
        <v>0</v>
      </c>
      <c r="P10" s="3">
        <v>0</v>
      </c>
      <c r="Q10" s="3">
        <v>504</v>
      </c>
      <c r="R10" s="3">
        <v>0</v>
      </c>
      <c r="S10" s="3">
        <v>183</v>
      </c>
      <c r="T10" s="3">
        <v>198</v>
      </c>
      <c r="U10" s="3">
        <v>0</v>
      </c>
      <c r="V10" s="3">
        <v>88</v>
      </c>
      <c r="W10" s="3">
        <v>0</v>
      </c>
      <c r="X10" s="3">
        <v>183</v>
      </c>
      <c r="Y10" s="3">
        <v>155</v>
      </c>
      <c r="Z10" s="3">
        <v>240</v>
      </c>
      <c r="AA10" s="3">
        <v>0</v>
      </c>
      <c r="AB10" s="4">
        <v>83</v>
      </c>
      <c r="AD10" s="83"/>
    </row>
    <row r="11" spans="1:30" ht="18.75" customHeight="1">
      <c r="A11" s="95"/>
      <c r="B11" s="99" t="s">
        <v>72</v>
      </c>
      <c r="C11" s="97"/>
      <c r="D11" s="5">
        <f t="shared" si="0"/>
        <v>1676</v>
      </c>
      <c r="E11" s="6">
        <v>0</v>
      </c>
      <c r="F11" s="5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5">
        <v>0</v>
      </c>
      <c r="M11" s="6">
        <v>0</v>
      </c>
      <c r="N11" s="6">
        <v>42</v>
      </c>
      <c r="O11" s="6">
        <v>0</v>
      </c>
      <c r="P11" s="6">
        <v>0</v>
      </c>
      <c r="Q11" s="6">
        <v>504</v>
      </c>
      <c r="R11" s="5">
        <v>0</v>
      </c>
      <c r="S11" s="6">
        <v>183</v>
      </c>
      <c r="T11" s="5">
        <v>198</v>
      </c>
      <c r="U11" s="6">
        <v>0</v>
      </c>
      <c r="V11" s="5">
        <v>88</v>
      </c>
      <c r="W11" s="6">
        <v>0</v>
      </c>
      <c r="X11" s="6">
        <v>183</v>
      </c>
      <c r="Y11" s="6">
        <v>155</v>
      </c>
      <c r="Z11" s="5">
        <v>240</v>
      </c>
      <c r="AA11" s="6">
        <v>0</v>
      </c>
      <c r="AB11" s="7">
        <v>83</v>
      </c>
      <c r="AD11" s="83"/>
    </row>
    <row r="12" spans="1:30" ht="18.75" customHeight="1">
      <c r="A12" s="94">
        <v>4</v>
      </c>
      <c r="B12" s="98" t="s">
        <v>42</v>
      </c>
      <c r="C12" s="96" t="s">
        <v>26</v>
      </c>
      <c r="D12" s="8">
        <f>SUM(E12:AB12)</f>
        <v>166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89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77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  <c r="AD12" s="83"/>
    </row>
    <row r="13" spans="1:30" ht="18.75" customHeight="1">
      <c r="A13" s="95"/>
      <c r="B13" s="99" t="s">
        <v>42</v>
      </c>
      <c r="C13" s="97"/>
      <c r="D13" s="5">
        <f>SUM(E13:AB13)</f>
        <v>166</v>
      </c>
      <c r="E13" s="6">
        <v>0</v>
      </c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89</v>
      </c>
      <c r="O13" s="6">
        <v>0</v>
      </c>
      <c r="P13" s="5">
        <v>0</v>
      </c>
      <c r="Q13" s="6">
        <v>0</v>
      </c>
      <c r="R13" s="5">
        <v>0</v>
      </c>
      <c r="S13" s="6">
        <v>0</v>
      </c>
      <c r="T13" s="5">
        <v>0</v>
      </c>
      <c r="U13" s="6">
        <v>0</v>
      </c>
      <c r="V13" s="5">
        <v>0</v>
      </c>
      <c r="W13" s="6">
        <v>77</v>
      </c>
      <c r="X13" s="5">
        <v>0</v>
      </c>
      <c r="Y13" s="6">
        <v>0</v>
      </c>
      <c r="Z13" s="5">
        <v>0</v>
      </c>
      <c r="AA13" s="6">
        <v>0</v>
      </c>
      <c r="AB13" s="7">
        <v>0</v>
      </c>
      <c r="AD13" s="83"/>
    </row>
    <row r="14" spans="1:30" ht="18.75" customHeight="1">
      <c r="A14" s="94">
        <v>5</v>
      </c>
      <c r="B14" s="98" t="s">
        <v>43</v>
      </c>
      <c r="C14" s="96" t="s">
        <v>26</v>
      </c>
      <c r="D14" s="8">
        <f t="shared" si="0"/>
        <v>425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149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276</v>
      </c>
      <c r="AD14" s="83"/>
    </row>
    <row r="15" spans="1:30" ht="18.75" customHeight="1">
      <c r="A15" s="95"/>
      <c r="B15" s="99" t="s">
        <v>43</v>
      </c>
      <c r="C15" s="97"/>
      <c r="D15" s="5">
        <f t="shared" si="0"/>
        <v>425</v>
      </c>
      <c r="E15" s="6">
        <v>0</v>
      </c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149</v>
      </c>
      <c r="M15" s="6">
        <v>0</v>
      </c>
      <c r="N15" s="5">
        <v>0</v>
      </c>
      <c r="O15" s="6">
        <v>0</v>
      </c>
      <c r="P15" s="5">
        <v>0</v>
      </c>
      <c r="Q15" s="6">
        <v>0</v>
      </c>
      <c r="R15" s="5">
        <v>0</v>
      </c>
      <c r="S15" s="6">
        <v>0</v>
      </c>
      <c r="T15" s="5">
        <v>0</v>
      </c>
      <c r="U15" s="6">
        <v>0</v>
      </c>
      <c r="V15" s="5">
        <v>0</v>
      </c>
      <c r="W15" s="6">
        <v>0</v>
      </c>
      <c r="X15" s="5">
        <v>0</v>
      </c>
      <c r="Y15" s="6">
        <v>0</v>
      </c>
      <c r="Z15" s="5">
        <v>0</v>
      </c>
      <c r="AA15" s="6">
        <v>0</v>
      </c>
      <c r="AB15" s="7">
        <v>276</v>
      </c>
      <c r="AD15" s="83"/>
    </row>
    <row r="16" spans="1:30" ht="18.75" customHeight="1">
      <c r="A16" s="94">
        <v>6</v>
      </c>
      <c r="B16" s="118" t="s">
        <v>84</v>
      </c>
      <c r="C16" s="101" t="s">
        <v>69</v>
      </c>
      <c r="D16" s="9">
        <f t="shared" ref="D16:D17" si="1">SUM(E16:AB16)</f>
        <v>6000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15">
        <v>6000</v>
      </c>
      <c r="AD16" s="83"/>
    </row>
    <row r="17" spans="1:30" ht="18.75" customHeight="1">
      <c r="A17" s="95"/>
      <c r="B17" s="119"/>
      <c r="C17" s="97"/>
      <c r="D17" s="25">
        <f t="shared" si="1"/>
        <v>3000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8">
        <v>3000</v>
      </c>
      <c r="AD17" s="83"/>
    </row>
    <row r="18" spans="1:30" ht="18.75" customHeight="1">
      <c r="A18" s="94">
        <v>7</v>
      </c>
      <c r="B18" s="98" t="s">
        <v>157</v>
      </c>
      <c r="C18" s="101" t="s">
        <v>69</v>
      </c>
      <c r="D18" s="3">
        <f>SUM(E18:AB18)</f>
        <v>37623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>22460+5421</f>
        <v>27881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10">
        <v>9742</v>
      </c>
      <c r="AD18" s="83"/>
    </row>
    <row r="19" spans="1:30" ht="18.75" customHeight="1">
      <c r="A19" s="95"/>
      <c r="B19" s="99"/>
      <c r="C19" s="97"/>
      <c r="D19" s="5">
        <f t="shared" ref="D19:D25" si="2">SUM(E19:AB19)</f>
        <v>37623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5">
        <f>22460+5421</f>
        <v>27881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7">
        <v>9742</v>
      </c>
      <c r="AD19" s="83"/>
    </row>
    <row r="20" spans="1:30" ht="18.75" customHeight="1">
      <c r="A20" s="94">
        <v>8</v>
      </c>
      <c r="B20" s="98" t="s">
        <v>132</v>
      </c>
      <c r="C20" s="101" t="s">
        <v>69</v>
      </c>
      <c r="D20" s="3">
        <f t="shared" ref="D20:D23" si="3">SUM(E20:AB20)</f>
        <v>588</v>
      </c>
      <c r="E20" s="21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588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10">
        <v>0</v>
      </c>
      <c r="AD20" s="83"/>
    </row>
    <row r="21" spans="1:30" ht="18.75" customHeight="1">
      <c r="A21" s="95"/>
      <c r="B21" s="99"/>
      <c r="C21" s="97"/>
      <c r="D21" s="5">
        <f t="shared" si="3"/>
        <v>588</v>
      </c>
      <c r="E21" s="20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588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27">
        <v>0</v>
      </c>
      <c r="AD21" s="83"/>
    </row>
    <row r="22" spans="1:30" ht="18.75" customHeight="1">
      <c r="A22" s="94">
        <v>9</v>
      </c>
      <c r="B22" s="109" t="s">
        <v>133</v>
      </c>
      <c r="C22" s="101" t="s">
        <v>69</v>
      </c>
      <c r="D22" s="8">
        <f t="shared" si="3"/>
        <v>9141</v>
      </c>
      <c r="E22" s="21">
        <v>0</v>
      </c>
      <c r="F22" s="8">
        <v>0</v>
      </c>
      <c r="G22" s="8">
        <v>1029</v>
      </c>
      <c r="H22" s="8">
        <v>439</v>
      </c>
      <c r="I22" s="8">
        <v>0</v>
      </c>
      <c r="J22" s="8">
        <v>0</v>
      </c>
      <c r="K22" s="8">
        <v>0</v>
      </c>
      <c r="L22" s="8">
        <v>0</v>
      </c>
      <c r="M22" s="8">
        <v>584</v>
      </c>
      <c r="N22" s="8">
        <v>0</v>
      </c>
      <c r="O22" s="8">
        <v>0</v>
      </c>
      <c r="P22" s="8">
        <v>1029</v>
      </c>
      <c r="Q22" s="8">
        <v>0</v>
      </c>
      <c r="R22" s="8">
        <v>1029</v>
      </c>
      <c r="S22" s="8">
        <v>0</v>
      </c>
      <c r="T22" s="8">
        <v>537</v>
      </c>
      <c r="U22" s="8">
        <v>1029</v>
      </c>
      <c r="V22" s="8">
        <v>229</v>
      </c>
      <c r="W22" s="8">
        <v>0</v>
      </c>
      <c r="X22" s="8">
        <v>579</v>
      </c>
      <c r="Y22" s="8">
        <v>0</v>
      </c>
      <c r="Z22" s="8">
        <v>599</v>
      </c>
      <c r="AA22" s="8">
        <v>1029</v>
      </c>
      <c r="AB22" s="10">
        <v>1029</v>
      </c>
      <c r="AD22" s="83"/>
    </row>
    <row r="23" spans="1:30" ht="18.75" customHeight="1">
      <c r="A23" s="95"/>
      <c r="B23" s="110"/>
      <c r="C23" s="97"/>
      <c r="D23" s="5">
        <f t="shared" si="3"/>
        <v>9141</v>
      </c>
      <c r="E23" s="20">
        <v>0</v>
      </c>
      <c r="F23" s="5">
        <v>0</v>
      </c>
      <c r="G23" s="5">
        <v>1029</v>
      </c>
      <c r="H23" s="5">
        <v>439</v>
      </c>
      <c r="I23" s="5">
        <v>0</v>
      </c>
      <c r="J23" s="5">
        <v>0</v>
      </c>
      <c r="K23" s="5">
        <v>0</v>
      </c>
      <c r="L23" s="5">
        <v>0</v>
      </c>
      <c r="M23" s="5">
        <v>584</v>
      </c>
      <c r="N23" s="5">
        <v>0</v>
      </c>
      <c r="O23" s="5">
        <v>0</v>
      </c>
      <c r="P23" s="5">
        <v>1029</v>
      </c>
      <c r="Q23" s="5">
        <v>0</v>
      </c>
      <c r="R23" s="5">
        <v>1029</v>
      </c>
      <c r="S23" s="5">
        <v>0</v>
      </c>
      <c r="T23" s="5">
        <v>537</v>
      </c>
      <c r="U23" s="5">
        <v>1029</v>
      </c>
      <c r="V23" s="5">
        <v>229</v>
      </c>
      <c r="W23" s="5">
        <v>0</v>
      </c>
      <c r="X23" s="5">
        <v>579</v>
      </c>
      <c r="Y23" s="5">
        <v>0</v>
      </c>
      <c r="Z23" s="5">
        <v>599</v>
      </c>
      <c r="AA23" s="5">
        <v>1029</v>
      </c>
      <c r="AB23" s="27">
        <v>1029</v>
      </c>
      <c r="AD23" s="83"/>
    </row>
    <row r="24" spans="1:30" ht="18.75" customHeight="1">
      <c r="A24" s="94">
        <v>10</v>
      </c>
      <c r="B24" s="109" t="s">
        <v>85</v>
      </c>
      <c r="C24" s="101" t="s">
        <v>69</v>
      </c>
      <c r="D24" s="8">
        <f t="shared" si="2"/>
        <v>131</v>
      </c>
      <c r="E24" s="8">
        <v>0</v>
      </c>
      <c r="F24" s="8">
        <v>0</v>
      </c>
      <c r="G24" s="8">
        <v>0</v>
      </c>
      <c r="H24" s="8">
        <v>0</v>
      </c>
      <c r="I24" s="8">
        <v>131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10">
        <v>0</v>
      </c>
      <c r="AD24" s="83"/>
    </row>
    <row r="25" spans="1:30" ht="18.75" customHeight="1">
      <c r="A25" s="95"/>
      <c r="B25" s="110"/>
      <c r="C25" s="97"/>
      <c r="D25" s="5">
        <f t="shared" si="2"/>
        <v>131</v>
      </c>
      <c r="E25" s="6">
        <v>0</v>
      </c>
      <c r="F25" s="6">
        <v>0</v>
      </c>
      <c r="G25" s="6">
        <v>0</v>
      </c>
      <c r="H25" s="6">
        <v>0</v>
      </c>
      <c r="I25" s="6">
        <v>131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7">
        <v>0</v>
      </c>
      <c r="AD25" s="83"/>
    </row>
    <row r="26" spans="1:30" ht="18.75" customHeight="1">
      <c r="A26" s="94">
        <v>11</v>
      </c>
      <c r="B26" s="109" t="s">
        <v>134</v>
      </c>
      <c r="C26" s="101" t="s">
        <v>69</v>
      </c>
      <c r="D26" s="3">
        <f>SUM(E26:AB26)</f>
        <v>25500</v>
      </c>
      <c r="E26" s="42">
        <v>1500</v>
      </c>
      <c r="F26" s="42">
        <v>1500</v>
      </c>
      <c r="G26" s="42">
        <v>1500</v>
      </c>
      <c r="H26" s="42">
        <v>1500</v>
      </c>
      <c r="I26" s="42">
        <v>1500</v>
      </c>
      <c r="J26" s="42">
        <v>0</v>
      </c>
      <c r="K26" s="42">
        <v>0</v>
      </c>
      <c r="L26" s="42">
        <v>0</v>
      </c>
      <c r="M26" s="42">
        <v>0</v>
      </c>
      <c r="N26" s="42">
        <v>1500</v>
      </c>
      <c r="O26" s="42">
        <v>0</v>
      </c>
      <c r="P26" s="42">
        <v>0</v>
      </c>
      <c r="Q26" s="42">
        <v>1500</v>
      </c>
      <c r="R26" s="42">
        <v>1500</v>
      </c>
      <c r="S26" s="42">
        <v>1500</v>
      </c>
      <c r="T26" s="42">
        <v>1500</v>
      </c>
      <c r="U26" s="42">
        <v>1500</v>
      </c>
      <c r="V26" s="42">
        <v>0</v>
      </c>
      <c r="W26" s="42">
        <v>1500</v>
      </c>
      <c r="X26" s="42">
        <v>1500</v>
      </c>
      <c r="Y26" s="42">
        <v>1500</v>
      </c>
      <c r="Z26" s="42">
        <v>1500</v>
      </c>
      <c r="AA26" s="42">
        <v>1500</v>
      </c>
      <c r="AB26" s="43">
        <v>1500</v>
      </c>
      <c r="AD26" s="83"/>
    </row>
    <row r="27" spans="1:30" ht="18.75" customHeight="1">
      <c r="A27" s="95"/>
      <c r="B27" s="110"/>
      <c r="C27" s="97"/>
      <c r="D27" s="5">
        <f>SUM(E27:AB27)</f>
        <v>25500</v>
      </c>
      <c r="E27" s="6">
        <v>1500</v>
      </c>
      <c r="F27" s="5">
        <v>1500</v>
      </c>
      <c r="G27" s="6">
        <v>1500</v>
      </c>
      <c r="H27" s="5">
        <v>1500</v>
      </c>
      <c r="I27" s="6">
        <v>1500</v>
      </c>
      <c r="J27" s="5">
        <v>0</v>
      </c>
      <c r="K27" s="6">
        <v>0</v>
      </c>
      <c r="L27" s="5">
        <v>0</v>
      </c>
      <c r="M27" s="6">
        <v>0</v>
      </c>
      <c r="N27" s="5">
        <v>1500</v>
      </c>
      <c r="O27" s="6">
        <v>0</v>
      </c>
      <c r="P27" s="5">
        <v>0</v>
      </c>
      <c r="Q27" s="6">
        <v>1500</v>
      </c>
      <c r="R27" s="5">
        <v>1500</v>
      </c>
      <c r="S27" s="6">
        <v>1500</v>
      </c>
      <c r="T27" s="5">
        <v>1500</v>
      </c>
      <c r="U27" s="6">
        <v>1500</v>
      </c>
      <c r="V27" s="5">
        <v>0</v>
      </c>
      <c r="W27" s="6">
        <v>1500</v>
      </c>
      <c r="X27" s="5">
        <v>1500</v>
      </c>
      <c r="Y27" s="6">
        <v>1500</v>
      </c>
      <c r="Z27" s="5">
        <v>1500</v>
      </c>
      <c r="AA27" s="6">
        <v>1500</v>
      </c>
      <c r="AB27" s="7">
        <v>1500</v>
      </c>
      <c r="AD27" s="83"/>
    </row>
    <row r="28" spans="1:30" ht="18.75" customHeight="1">
      <c r="A28" s="94">
        <v>12</v>
      </c>
      <c r="B28" s="109" t="s">
        <v>86</v>
      </c>
      <c r="C28" s="101" t="s">
        <v>69</v>
      </c>
      <c r="D28" s="3">
        <f t="shared" ref="D28:D35" si="4">SUM(E28:AB28)</f>
        <v>295</v>
      </c>
      <c r="E28" s="42">
        <v>0</v>
      </c>
      <c r="F28" s="42">
        <v>0</v>
      </c>
      <c r="G28" s="42">
        <v>0</v>
      </c>
      <c r="H28" s="42">
        <v>0</v>
      </c>
      <c r="I28" s="42">
        <v>295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3">
        <v>0</v>
      </c>
      <c r="AD28" s="83"/>
    </row>
    <row r="29" spans="1:30" ht="18.75" customHeight="1">
      <c r="A29" s="95"/>
      <c r="B29" s="110"/>
      <c r="C29" s="97"/>
      <c r="D29" s="5">
        <f t="shared" si="4"/>
        <v>295</v>
      </c>
      <c r="E29" s="6">
        <v>0</v>
      </c>
      <c r="F29" s="5">
        <v>0</v>
      </c>
      <c r="G29" s="6">
        <v>0</v>
      </c>
      <c r="H29" s="5">
        <v>0</v>
      </c>
      <c r="I29" s="6">
        <v>295</v>
      </c>
      <c r="J29" s="5">
        <v>0</v>
      </c>
      <c r="K29" s="6">
        <v>0</v>
      </c>
      <c r="L29" s="5">
        <v>0</v>
      </c>
      <c r="M29" s="6">
        <v>0</v>
      </c>
      <c r="N29" s="5">
        <v>0</v>
      </c>
      <c r="O29" s="6">
        <v>0</v>
      </c>
      <c r="P29" s="5">
        <v>0</v>
      </c>
      <c r="Q29" s="6">
        <v>0</v>
      </c>
      <c r="R29" s="5">
        <v>0</v>
      </c>
      <c r="S29" s="6">
        <v>0</v>
      </c>
      <c r="T29" s="5">
        <v>0</v>
      </c>
      <c r="U29" s="6">
        <v>0</v>
      </c>
      <c r="V29" s="5">
        <v>0</v>
      </c>
      <c r="W29" s="6">
        <v>0</v>
      </c>
      <c r="X29" s="5">
        <v>0</v>
      </c>
      <c r="Y29" s="6">
        <v>0</v>
      </c>
      <c r="Z29" s="5">
        <v>0</v>
      </c>
      <c r="AA29" s="6">
        <v>0</v>
      </c>
      <c r="AB29" s="7">
        <v>0</v>
      </c>
      <c r="AD29" s="83"/>
    </row>
    <row r="30" spans="1:30" ht="18.75" customHeight="1">
      <c r="A30" s="94">
        <v>13</v>
      </c>
      <c r="B30" s="109" t="s">
        <v>135</v>
      </c>
      <c r="C30" s="101" t="s">
        <v>69</v>
      </c>
      <c r="D30" s="8">
        <f>SUM(E30:AB30)</f>
        <v>873890</v>
      </c>
      <c r="E30" s="8">
        <v>22526</v>
      </c>
      <c r="F30" s="8">
        <v>10311</v>
      </c>
      <c r="G30" s="8">
        <v>23810</v>
      </c>
      <c r="H30" s="8">
        <v>18568</v>
      </c>
      <c r="I30" s="8">
        <v>18771</v>
      </c>
      <c r="J30" s="8">
        <v>32432</v>
      </c>
      <c r="K30" s="8">
        <v>17472</v>
      </c>
      <c r="L30" s="8">
        <v>26966</v>
      </c>
      <c r="M30" s="8">
        <v>41721</v>
      </c>
      <c r="N30" s="8">
        <v>43671</v>
      </c>
      <c r="O30" s="8">
        <v>9691</v>
      </c>
      <c r="P30" s="8">
        <v>191051</v>
      </c>
      <c r="Q30" s="8">
        <v>21086</v>
      </c>
      <c r="R30" s="8">
        <v>34408</v>
      </c>
      <c r="S30" s="8">
        <v>21952</v>
      </c>
      <c r="T30" s="8">
        <v>25428</v>
      </c>
      <c r="U30" s="8">
        <v>32689</v>
      </c>
      <c r="V30" s="8">
        <v>25997</v>
      </c>
      <c r="W30" s="8">
        <v>60206</v>
      </c>
      <c r="X30" s="8">
        <v>24878</v>
      </c>
      <c r="Y30" s="8">
        <v>45224</v>
      </c>
      <c r="Z30" s="8">
        <v>29265</v>
      </c>
      <c r="AA30" s="8">
        <v>45968</v>
      </c>
      <c r="AB30" s="10">
        <v>49799</v>
      </c>
      <c r="AD30" s="83"/>
    </row>
    <row r="31" spans="1:30" ht="18.75" customHeight="1">
      <c r="A31" s="95"/>
      <c r="B31" s="110"/>
      <c r="C31" s="97"/>
      <c r="D31" s="5">
        <f>SUM(E31:AB31)</f>
        <v>873890</v>
      </c>
      <c r="E31" s="6">
        <v>22526</v>
      </c>
      <c r="F31" s="6">
        <v>10311</v>
      </c>
      <c r="G31" s="6">
        <v>23810</v>
      </c>
      <c r="H31" s="6">
        <v>18568</v>
      </c>
      <c r="I31" s="6">
        <v>18771</v>
      </c>
      <c r="J31" s="5">
        <v>32432</v>
      </c>
      <c r="K31" s="6">
        <v>17472</v>
      </c>
      <c r="L31" s="6">
        <v>26966</v>
      </c>
      <c r="M31" s="6">
        <v>41721</v>
      </c>
      <c r="N31" s="6">
        <v>43671</v>
      </c>
      <c r="O31" s="6">
        <v>9691</v>
      </c>
      <c r="P31" s="6">
        <v>191051</v>
      </c>
      <c r="Q31" s="6">
        <v>21086</v>
      </c>
      <c r="R31" s="6">
        <v>34408</v>
      </c>
      <c r="S31" s="6">
        <v>21952</v>
      </c>
      <c r="T31" s="6">
        <v>25428</v>
      </c>
      <c r="U31" s="6">
        <v>32689</v>
      </c>
      <c r="V31" s="6">
        <v>25997</v>
      </c>
      <c r="W31" s="6">
        <v>60206</v>
      </c>
      <c r="X31" s="6">
        <v>24878</v>
      </c>
      <c r="Y31" s="6">
        <v>45224</v>
      </c>
      <c r="Z31" s="6">
        <v>29265</v>
      </c>
      <c r="AA31" s="6">
        <v>45968</v>
      </c>
      <c r="AB31" s="7">
        <v>49799</v>
      </c>
      <c r="AD31" s="83"/>
    </row>
    <row r="32" spans="1:30" ht="18.75" customHeight="1">
      <c r="A32" s="94">
        <v>14</v>
      </c>
      <c r="B32" s="109" t="s">
        <v>136</v>
      </c>
      <c r="C32" s="101" t="s">
        <v>69</v>
      </c>
      <c r="D32" s="3">
        <f>SUM(E32:AB32)</f>
        <v>1444149</v>
      </c>
      <c r="E32" s="42">
        <v>51155</v>
      </c>
      <c r="F32" s="42">
        <v>47853</v>
      </c>
      <c r="G32" s="42">
        <v>48372</v>
      </c>
      <c r="H32" s="42">
        <v>0</v>
      </c>
      <c r="I32" s="42">
        <v>63613</v>
      </c>
      <c r="J32" s="42">
        <v>60955</v>
      </c>
      <c r="K32" s="42">
        <v>0</v>
      </c>
      <c r="L32" s="42">
        <v>60700</v>
      </c>
      <c r="M32" s="42">
        <v>176848</v>
      </c>
      <c r="N32" s="42">
        <v>33373</v>
      </c>
      <c r="O32" s="42">
        <v>0</v>
      </c>
      <c r="P32" s="42">
        <v>70551</v>
      </c>
      <c r="Q32" s="42">
        <v>83152</v>
      </c>
      <c r="R32" s="42">
        <v>50410</v>
      </c>
      <c r="S32" s="42">
        <v>73172</v>
      </c>
      <c r="T32" s="42">
        <v>108153</v>
      </c>
      <c r="U32" s="42">
        <v>46094</v>
      </c>
      <c r="V32" s="42">
        <v>178403</v>
      </c>
      <c r="W32" s="42">
        <v>62200</v>
      </c>
      <c r="X32" s="42">
        <v>0</v>
      </c>
      <c r="Y32" s="42">
        <v>77543</v>
      </c>
      <c r="Z32" s="42">
        <v>62316</v>
      </c>
      <c r="AA32" s="42">
        <v>43483</v>
      </c>
      <c r="AB32" s="43">
        <v>45803</v>
      </c>
      <c r="AD32" s="83"/>
    </row>
    <row r="33" spans="1:30" ht="18.75" customHeight="1">
      <c r="A33" s="95"/>
      <c r="B33" s="110"/>
      <c r="C33" s="97"/>
      <c r="D33" s="5">
        <f>SUM(E33:AB33)</f>
        <v>1444149</v>
      </c>
      <c r="E33" s="6">
        <v>51155</v>
      </c>
      <c r="F33" s="5">
        <v>47853</v>
      </c>
      <c r="G33" s="6">
        <v>48372</v>
      </c>
      <c r="H33" s="5">
        <v>0</v>
      </c>
      <c r="I33" s="6">
        <v>63613</v>
      </c>
      <c r="J33" s="5">
        <v>60955</v>
      </c>
      <c r="K33" s="6">
        <v>0</v>
      </c>
      <c r="L33" s="5">
        <v>60700</v>
      </c>
      <c r="M33" s="6">
        <v>176848</v>
      </c>
      <c r="N33" s="5">
        <v>33373</v>
      </c>
      <c r="O33" s="6">
        <v>0</v>
      </c>
      <c r="P33" s="5">
        <v>70551</v>
      </c>
      <c r="Q33" s="6">
        <v>83152</v>
      </c>
      <c r="R33" s="5">
        <v>50410</v>
      </c>
      <c r="S33" s="6">
        <v>73172</v>
      </c>
      <c r="T33" s="5">
        <v>108153</v>
      </c>
      <c r="U33" s="6">
        <v>46094</v>
      </c>
      <c r="V33" s="5">
        <v>178403</v>
      </c>
      <c r="W33" s="6">
        <v>62200</v>
      </c>
      <c r="X33" s="5">
        <v>0</v>
      </c>
      <c r="Y33" s="6">
        <v>77543</v>
      </c>
      <c r="Z33" s="5">
        <v>62316</v>
      </c>
      <c r="AA33" s="6">
        <v>43483</v>
      </c>
      <c r="AB33" s="7">
        <v>45803</v>
      </c>
      <c r="AD33" s="83"/>
    </row>
    <row r="34" spans="1:30" ht="18.75" customHeight="1">
      <c r="A34" s="94">
        <v>15</v>
      </c>
      <c r="B34" s="109" t="s">
        <v>87</v>
      </c>
      <c r="C34" s="101" t="s">
        <v>69</v>
      </c>
      <c r="D34" s="8">
        <f t="shared" si="4"/>
        <v>26824</v>
      </c>
      <c r="E34" s="21">
        <v>1200</v>
      </c>
      <c r="F34" s="8">
        <v>870</v>
      </c>
      <c r="G34" s="8">
        <v>560</v>
      </c>
      <c r="H34" s="8">
        <v>575</v>
      </c>
      <c r="I34" s="8">
        <v>500</v>
      </c>
      <c r="J34" s="8">
        <v>650</v>
      </c>
      <c r="K34" s="8">
        <v>1165</v>
      </c>
      <c r="L34" s="8">
        <v>850</v>
      </c>
      <c r="M34" s="8">
        <v>412</v>
      </c>
      <c r="N34" s="8">
        <v>500</v>
      </c>
      <c r="O34" s="8">
        <v>1041</v>
      </c>
      <c r="P34" s="8">
        <v>1675</v>
      </c>
      <c r="Q34" s="8">
        <v>1444</v>
      </c>
      <c r="R34" s="8">
        <v>677</v>
      </c>
      <c r="S34" s="8">
        <v>4185</v>
      </c>
      <c r="T34" s="8">
        <v>946</v>
      </c>
      <c r="U34" s="8">
        <v>1308</v>
      </c>
      <c r="V34" s="8">
        <v>873</v>
      </c>
      <c r="W34" s="8">
        <v>1047</v>
      </c>
      <c r="X34" s="8">
        <v>897</v>
      </c>
      <c r="Y34" s="8">
        <v>1454</v>
      </c>
      <c r="Z34" s="8">
        <v>1632</v>
      </c>
      <c r="AA34" s="8">
        <v>1683</v>
      </c>
      <c r="AB34" s="10">
        <v>680</v>
      </c>
      <c r="AD34" s="83"/>
    </row>
    <row r="35" spans="1:30" ht="18.75" customHeight="1">
      <c r="A35" s="95"/>
      <c r="B35" s="110"/>
      <c r="C35" s="97"/>
      <c r="D35" s="5">
        <f t="shared" si="4"/>
        <v>26824</v>
      </c>
      <c r="E35" s="20">
        <v>1200</v>
      </c>
      <c r="F35" s="5">
        <v>870</v>
      </c>
      <c r="G35" s="5">
        <v>560</v>
      </c>
      <c r="H35" s="5">
        <v>575</v>
      </c>
      <c r="I35" s="5">
        <v>500</v>
      </c>
      <c r="J35" s="5">
        <v>650</v>
      </c>
      <c r="K35" s="5">
        <v>1165</v>
      </c>
      <c r="L35" s="5">
        <v>850</v>
      </c>
      <c r="M35" s="5">
        <v>412</v>
      </c>
      <c r="N35" s="5">
        <v>500</v>
      </c>
      <c r="O35" s="5">
        <v>1041</v>
      </c>
      <c r="P35" s="5">
        <v>1675</v>
      </c>
      <c r="Q35" s="5">
        <v>1444</v>
      </c>
      <c r="R35" s="5">
        <v>677</v>
      </c>
      <c r="S35" s="5">
        <v>4185</v>
      </c>
      <c r="T35" s="5">
        <v>946</v>
      </c>
      <c r="U35" s="5">
        <v>1308</v>
      </c>
      <c r="V35" s="5">
        <v>873</v>
      </c>
      <c r="W35" s="5">
        <v>1047</v>
      </c>
      <c r="X35" s="5">
        <v>897</v>
      </c>
      <c r="Y35" s="5">
        <v>1454</v>
      </c>
      <c r="Z35" s="5">
        <v>1632</v>
      </c>
      <c r="AA35" s="5">
        <v>1683</v>
      </c>
      <c r="AB35" s="27">
        <v>680</v>
      </c>
      <c r="AD35" s="83"/>
    </row>
    <row r="36" spans="1:30" ht="18.75" customHeight="1">
      <c r="A36" s="94">
        <v>16</v>
      </c>
      <c r="B36" s="109" t="s">
        <v>88</v>
      </c>
      <c r="C36" s="101" t="s">
        <v>69</v>
      </c>
      <c r="D36" s="3">
        <f>SUM(E36:AB36)</f>
        <v>1934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f>1081+853</f>
        <v>1934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3">
        <v>0</v>
      </c>
      <c r="AD36" s="83"/>
    </row>
    <row r="37" spans="1:30" ht="18.75" customHeight="1">
      <c r="A37" s="95"/>
      <c r="B37" s="110"/>
      <c r="C37" s="97"/>
      <c r="D37" s="5">
        <f>SUM(E37:AB37)</f>
        <v>1934</v>
      </c>
      <c r="E37" s="6">
        <v>0</v>
      </c>
      <c r="F37" s="5">
        <v>0</v>
      </c>
      <c r="G37" s="6">
        <v>0</v>
      </c>
      <c r="H37" s="5">
        <v>0</v>
      </c>
      <c r="I37" s="6">
        <v>0</v>
      </c>
      <c r="J37" s="5">
        <v>0</v>
      </c>
      <c r="K37" s="6">
        <v>0</v>
      </c>
      <c r="L37" s="5">
        <v>0</v>
      </c>
      <c r="M37" s="6">
        <v>0</v>
      </c>
      <c r="N37" s="5">
        <f>1081+853</f>
        <v>1934</v>
      </c>
      <c r="O37" s="6">
        <v>0</v>
      </c>
      <c r="P37" s="5">
        <v>0</v>
      </c>
      <c r="Q37" s="6">
        <v>0</v>
      </c>
      <c r="R37" s="5">
        <v>0</v>
      </c>
      <c r="S37" s="6">
        <v>0</v>
      </c>
      <c r="T37" s="5">
        <v>0</v>
      </c>
      <c r="U37" s="6">
        <v>0</v>
      </c>
      <c r="V37" s="5">
        <v>0</v>
      </c>
      <c r="W37" s="6">
        <v>0</v>
      </c>
      <c r="X37" s="5">
        <v>0</v>
      </c>
      <c r="Y37" s="6">
        <v>0</v>
      </c>
      <c r="Z37" s="5">
        <v>0</v>
      </c>
      <c r="AA37" s="6">
        <v>0</v>
      </c>
      <c r="AB37" s="7">
        <v>0</v>
      </c>
      <c r="AD37" s="83"/>
    </row>
    <row r="38" spans="1:30" ht="18.75" customHeight="1">
      <c r="A38" s="94">
        <v>17</v>
      </c>
      <c r="B38" s="109" t="s">
        <v>89</v>
      </c>
      <c r="C38" s="101" t="s">
        <v>69</v>
      </c>
      <c r="D38" s="3">
        <f t="shared" ref="D38:D41" si="5">SUM(E38:AB38)</f>
        <v>47205</v>
      </c>
      <c r="E38" s="3">
        <v>375</v>
      </c>
      <c r="F38" s="3">
        <v>0</v>
      </c>
      <c r="G38" s="3">
        <v>74</v>
      </c>
      <c r="H38" s="3">
        <f>23964+302</f>
        <v>24266</v>
      </c>
      <c r="I38" s="3">
        <v>0</v>
      </c>
      <c r="J38" s="3">
        <v>0</v>
      </c>
      <c r="K38" s="3">
        <v>0</v>
      </c>
      <c r="L38" s="3">
        <v>166</v>
      </c>
      <c r="M38" s="3">
        <v>498</v>
      </c>
      <c r="N38" s="3">
        <f>6+253</f>
        <v>259</v>
      </c>
      <c r="O38" s="3">
        <v>120</v>
      </c>
      <c r="P38" s="3">
        <v>0</v>
      </c>
      <c r="Q38" s="3">
        <v>0</v>
      </c>
      <c r="R38" s="3">
        <v>0</v>
      </c>
      <c r="S38" s="3">
        <f>20381+406</f>
        <v>20787</v>
      </c>
      <c r="T38" s="3">
        <v>0</v>
      </c>
      <c r="U38" s="3">
        <v>158</v>
      </c>
      <c r="V38" s="3">
        <v>0</v>
      </c>
      <c r="W38" s="3">
        <v>0</v>
      </c>
      <c r="X38" s="3">
        <v>104</v>
      </c>
      <c r="Y38" s="3">
        <v>0</v>
      </c>
      <c r="Z38" s="3">
        <v>0</v>
      </c>
      <c r="AA38" s="3">
        <v>0</v>
      </c>
      <c r="AB38" s="4">
        <v>398</v>
      </c>
      <c r="AD38" s="83"/>
    </row>
    <row r="39" spans="1:30" ht="18.75" customHeight="1">
      <c r="A39" s="95"/>
      <c r="B39" s="110"/>
      <c r="C39" s="97"/>
      <c r="D39" s="5">
        <f t="shared" si="5"/>
        <v>47205</v>
      </c>
      <c r="E39" s="5">
        <v>375</v>
      </c>
      <c r="F39" s="5">
        <v>0</v>
      </c>
      <c r="G39" s="5">
        <v>74</v>
      </c>
      <c r="H39" s="5">
        <f>23964+302</f>
        <v>24266</v>
      </c>
      <c r="I39" s="5">
        <v>0</v>
      </c>
      <c r="J39" s="5">
        <v>0</v>
      </c>
      <c r="K39" s="5">
        <v>0</v>
      </c>
      <c r="L39" s="5">
        <v>166</v>
      </c>
      <c r="M39" s="5">
        <v>498</v>
      </c>
      <c r="N39" s="5">
        <f>6+253</f>
        <v>259</v>
      </c>
      <c r="O39" s="6">
        <v>120</v>
      </c>
      <c r="P39" s="5">
        <v>0</v>
      </c>
      <c r="Q39" s="5">
        <v>0</v>
      </c>
      <c r="R39" s="5">
        <v>0</v>
      </c>
      <c r="S39" s="5">
        <f>20381+406</f>
        <v>20787</v>
      </c>
      <c r="T39" s="5">
        <v>0</v>
      </c>
      <c r="U39" s="5">
        <v>158</v>
      </c>
      <c r="V39" s="5">
        <v>0</v>
      </c>
      <c r="W39" s="5">
        <v>0</v>
      </c>
      <c r="X39" s="5">
        <v>104</v>
      </c>
      <c r="Y39" s="5">
        <v>0</v>
      </c>
      <c r="Z39" s="5">
        <v>0</v>
      </c>
      <c r="AA39" s="5">
        <v>0</v>
      </c>
      <c r="AB39" s="27">
        <v>398</v>
      </c>
      <c r="AD39" s="83"/>
    </row>
    <row r="40" spans="1:30" ht="18.75" customHeight="1">
      <c r="A40" s="94">
        <v>18</v>
      </c>
      <c r="B40" s="98" t="s">
        <v>90</v>
      </c>
      <c r="C40" s="96" t="s">
        <v>69</v>
      </c>
      <c r="D40" s="3">
        <f t="shared" si="5"/>
        <v>4789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>469+3205</f>
        <v>3674</v>
      </c>
      <c r="O40" s="3">
        <v>0</v>
      </c>
      <c r="P40" s="3">
        <v>0</v>
      </c>
      <c r="Q40" s="3">
        <f>143+411</f>
        <v>554</v>
      </c>
      <c r="R40" s="3">
        <v>0</v>
      </c>
      <c r="S40" s="3">
        <v>0</v>
      </c>
      <c r="T40" s="3">
        <f>106+209</f>
        <v>315</v>
      </c>
      <c r="U40" s="3">
        <v>0</v>
      </c>
      <c r="V40" s="3">
        <v>0</v>
      </c>
      <c r="W40" s="3">
        <v>0</v>
      </c>
      <c r="X40" s="3">
        <v>0</v>
      </c>
      <c r="Y40" s="3">
        <f>106+140</f>
        <v>246</v>
      </c>
      <c r="Z40" s="3">
        <v>0</v>
      </c>
      <c r="AA40" s="3">
        <v>0</v>
      </c>
      <c r="AB40" s="4">
        <v>0</v>
      </c>
      <c r="AD40" s="83"/>
    </row>
    <row r="41" spans="1:30" ht="18.75" customHeight="1">
      <c r="A41" s="95"/>
      <c r="B41" s="100"/>
      <c r="C41" s="101"/>
      <c r="D41" s="25">
        <f t="shared" si="5"/>
        <v>4789</v>
      </c>
      <c r="E41" s="66">
        <v>0</v>
      </c>
      <c r="F41" s="25">
        <v>0</v>
      </c>
      <c r="G41" s="66">
        <v>0</v>
      </c>
      <c r="H41" s="25">
        <v>0</v>
      </c>
      <c r="I41" s="66">
        <v>0</v>
      </c>
      <c r="J41" s="25">
        <v>0</v>
      </c>
      <c r="K41" s="66">
        <v>0</v>
      </c>
      <c r="L41" s="25">
        <v>0</v>
      </c>
      <c r="M41" s="66">
        <v>0</v>
      </c>
      <c r="N41" s="25">
        <f>469+3205</f>
        <v>3674</v>
      </c>
      <c r="O41" s="66">
        <v>0</v>
      </c>
      <c r="P41" s="25">
        <v>0</v>
      </c>
      <c r="Q41" s="66">
        <f>143+411</f>
        <v>554</v>
      </c>
      <c r="R41" s="25">
        <v>0</v>
      </c>
      <c r="S41" s="66">
        <v>0</v>
      </c>
      <c r="T41" s="25">
        <f>106+209</f>
        <v>315</v>
      </c>
      <c r="U41" s="66">
        <v>0</v>
      </c>
      <c r="V41" s="25">
        <v>0</v>
      </c>
      <c r="W41" s="66">
        <v>0</v>
      </c>
      <c r="X41" s="25">
        <v>0</v>
      </c>
      <c r="Y41" s="66">
        <f>106+140</f>
        <v>246</v>
      </c>
      <c r="Z41" s="25">
        <v>0</v>
      </c>
      <c r="AA41" s="66">
        <v>0</v>
      </c>
      <c r="AB41" s="67">
        <v>0</v>
      </c>
      <c r="AD41" s="83"/>
    </row>
    <row r="42" spans="1:30" ht="18.75" customHeight="1">
      <c r="A42" s="94">
        <v>19</v>
      </c>
      <c r="B42" s="102" t="s">
        <v>158</v>
      </c>
      <c r="C42" s="96" t="s">
        <v>27</v>
      </c>
      <c r="D42" s="8">
        <f t="shared" ref="D42:D51" si="6">SUM(E42:AB42)</f>
        <v>2237</v>
      </c>
      <c r="E42" s="3">
        <v>184</v>
      </c>
      <c r="F42" s="8">
        <v>76</v>
      </c>
      <c r="G42" s="3">
        <v>59</v>
      </c>
      <c r="H42" s="8">
        <v>53</v>
      </c>
      <c r="I42" s="3">
        <v>184</v>
      </c>
      <c r="J42" s="8">
        <v>97</v>
      </c>
      <c r="K42" s="3">
        <v>61</v>
      </c>
      <c r="L42" s="8">
        <v>47</v>
      </c>
      <c r="M42" s="3">
        <v>70</v>
      </c>
      <c r="N42" s="8">
        <v>63</v>
      </c>
      <c r="O42" s="3">
        <v>71</v>
      </c>
      <c r="P42" s="8">
        <v>146</v>
      </c>
      <c r="Q42" s="3">
        <v>126</v>
      </c>
      <c r="R42" s="8">
        <v>59</v>
      </c>
      <c r="S42" s="3">
        <v>94</v>
      </c>
      <c r="T42" s="8">
        <v>65</v>
      </c>
      <c r="U42" s="3">
        <v>114</v>
      </c>
      <c r="V42" s="8">
        <v>76</v>
      </c>
      <c r="W42" s="3">
        <v>82</v>
      </c>
      <c r="X42" s="8">
        <v>94</v>
      </c>
      <c r="Y42" s="3">
        <v>108</v>
      </c>
      <c r="Z42" s="8">
        <v>88</v>
      </c>
      <c r="AA42" s="3">
        <v>138</v>
      </c>
      <c r="AB42" s="4">
        <v>82</v>
      </c>
      <c r="AD42" s="83"/>
    </row>
    <row r="43" spans="1:30" ht="18.75" customHeight="1">
      <c r="A43" s="95"/>
      <c r="B43" s="103"/>
      <c r="C43" s="97"/>
      <c r="D43" s="5">
        <f t="shared" si="6"/>
        <v>2237</v>
      </c>
      <c r="E43" s="6">
        <v>184</v>
      </c>
      <c r="F43" s="5">
        <v>76</v>
      </c>
      <c r="G43" s="6">
        <v>59</v>
      </c>
      <c r="H43" s="5">
        <v>53</v>
      </c>
      <c r="I43" s="6">
        <v>184</v>
      </c>
      <c r="J43" s="5">
        <v>97</v>
      </c>
      <c r="K43" s="6">
        <v>61</v>
      </c>
      <c r="L43" s="5">
        <v>47</v>
      </c>
      <c r="M43" s="6">
        <v>70</v>
      </c>
      <c r="N43" s="5">
        <v>63</v>
      </c>
      <c r="O43" s="6">
        <v>71</v>
      </c>
      <c r="P43" s="5">
        <v>146</v>
      </c>
      <c r="Q43" s="6">
        <v>126</v>
      </c>
      <c r="R43" s="5">
        <v>59</v>
      </c>
      <c r="S43" s="6">
        <v>94</v>
      </c>
      <c r="T43" s="5">
        <v>65</v>
      </c>
      <c r="U43" s="6">
        <v>114</v>
      </c>
      <c r="V43" s="5">
        <v>76</v>
      </c>
      <c r="W43" s="6">
        <v>82</v>
      </c>
      <c r="X43" s="5">
        <v>94</v>
      </c>
      <c r="Y43" s="6">
        <v>108</v>
      </c>
      <c r="Z43" s="5">
        <v>88</v>
      </c>
      <c r="AA43" s="6">
        <v>138</v>
      </c>
      <c r="AB43" s="7">
        <v>82</v>
      </c>
      <c r="AD43" s="83"/>
    </row>
    <row r="44" spans="1:30" ht="18.75" customHeight="1">
      <c r="A44" s="94">
        <v>20</v>
      </c>
      <c r="B44" s="98" t="s">
        <v>140</v>
      </c>
      <c r="C44" s="96" t="s">
        <v>27</v>
      </c>
      <c r="D44" s="8">
        <f t="shared" si="6"/>
        <v>161</v>
      </c>
      <c r="E44" s="3">
        <v>0</v>
      </c>
      <c r="F44" s="3">
        <v>0</v>
      </c>
      <c r="G44" s="3">
        <v>0</v>
      </c>
      <c r="H44" s="3">
        <v>0</v>
      </c>
      <c r="I44" s="3">
        <v>161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8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D44" s="83"/>
    </row>
    <row r="45" spans="1:30" ht="18.75" customHeight="1">
      <c r="A45" s="95"/>
      <c r="B45" s="99"/>
      <c r="C45" s="97"/>
      <c r="D45" s="5">
        <f t="shared" si="6"/>
        <v>161</v>
      </c>
      <c r="E45" s="6">
        <v>0</v>
      </c>
      <c r="F45" s="5">
        <v>0</v>
      </c>
      <c r="G45" s="6">
        <v>0</v>
      </c>
      <c r="H45" s="5">
        <v>0</v>
      </c>
      <c r="I45" s="6">
        <v>161</v>
      </c>
      <c r="J45" s="5">
        <v>0</v>
      </c>
      <c r="K45" s="6">
        <v>0</v>
      </c>
      <c r="L45" s="5">
        <v>0</v>
      </c>
      <c r="M45" s="6">
        <v>0</v>
      </c>
      <c r="N45" s="5">
        <v>0</v>
      </c>
      <c r="O45" s="6">
        <v>0</v>
      </c>
      <c r="P45" s="5">
        <v>0</v>
      </c>
      <c r="Q45" s="6">
        <v>0</v>
      </c>
      <c r="R45" s="5">
        <v>0</v>
      </c>
      <c r="S45" s="6">
        <v>0</v>
      </c>
      <c r="T45" s="5">
        <v>0</v>
      </c>
      <c r="U45" s="6">
        <v>0</v>
      </c>
      <c r="V45" s="5">
        <v>0</v>
      </c>
      <c r="W45" s="6">
        <v>0</v>
      </c>
      <c r="X45" s="5">
        <v>0</v>
      </c>
      <c r="Y45" s="6">
        <v>0</v>
      </c>
      <c r="Z45" s="5">
        <v>0</v>
      </c>
      <c r="AA45" s="6">
        <v>0</v>
      </c>
      <c r="AB45" s="7">
        <v>0</v>
      </c>
      <c r="AD45" s="83"/>
    </row>
    <row r="46" spans="1:30" ht="18.75" customHeight="1">
      <c r="A46" s="94">
        <v>21</v>
      </c>
      <c r="B46" s="102" t="s">
        <v>152</v>
      </c>
      <c r="C46" s="96" t="s">
        <v>27</v>
      </c>
      <c r="D46" s="8">
        <f t="shared" si="6"/>
        <v>19195</v>
      </c>
      <c r="E46" s="3">
        <v>0</v>
      </c>
      <c r="F46" s="8">
        <v>0</v>
      </c>
      <c r="G46" s="3">
        <v>2827</v>
      </c>
      <c r="H46" s="8">
        <v>2632</v>
      </c>
      <c r="I46" s="3">
        <v>0</v>
      </c>
      <c r="J46" s="8">
        <v>0</v>
      </c>
      <c r="K46" s="3">
        <v>0</v>
      </c>
      <c r="L46" s="8">
        <v>0</v>
      </c>
      <c r="M46" s="3">
        <v>3151</v>
      </c>
      <c r="N46" s="8">
        <v>0</v>
      </c>
      <c r="O46" s="3">
        <v>0</v>
      </c>
      <c r="P46" s="8">
        <v>0</v>
      </c>
      <c r="Q46" s="3">
        <v>0</v>
      </c>
      <c r="R46" s="8">
        <v>3057</v>
      </c>
      <c r="S46" s="3">
        <v>0</v>
      </c>
      <c r="T46" s="8">
        <v>3418</v>
      </c>
      <c r="U46" s="3">
        <v>0</v>
      </c>
      <c r="V46" s="8">
        <v>4110</v>
      </c>
      <c r="W46" s="3">
        <v>0</v>
      </c>
      <c r="X46" s="8">
        <v>0</v>
      </c>
      <c r="Y46" s="3">
        <v>0</v>
      </c>
      <c r="Z46" s="8">
        <v>0</v>
      </c>
      <c r="AA46" s="3">
        <v>0</v>
      </c>
      <c r="AB46" s="4">
        <v>0</v>
      </c>
      <c r="AD46" s="83"/>
    </row>
    <row r="47" spans="1:30" ht="18.75" customHeight="1">
      <c r="A47" s="95"/>
      <c r="B47" s="103"/>
      <c r="C47" s="97"/>
      <c r="D47" s="5">
        <f t="shared" si="6"/>
        <v>19195</v>
      </c>
      <c r="E47" s="6">
        <v>0</v>
      </c>
      <c r="F47" s="5">
        <v>0</v>
      </c>
      <c r="G47" s="6">
        <v>2827</v>
      </c>
      <c r="H47" s="5">
        <v>2632</v>
      </c>
      <c r="I47" s="6">
        <v>0</v>
      </c>
      <c r="J47" s="5">
        <v>0</v>
      </c>
      <c r="K47" s="6">
        <v>0</v>
      </c>
      <c r="L47" s="5">
        <v>0</v>
      </c>
      <c r="M47" s="6">
        <v>3151</v>
      </c>
      <c r="N47" s="5">
        <v>0</v>
      </c>
      <c r="O47" s="6">
        <v>0</v>
      </c>
      <c r="P47" s="5">
        <v>0</v>
      </c>
      <c r="Q47" s="6">
        <v>0</v>
      </c>
      <c r="R47" s="5">
        <v>3057</v>
      </c>
      <c r="S47" s="6">
        <v>0</v>
      </c>
      <c r="T47" s="5">
        <v>3418</v>
      </c>
      <c r="U47" s="6">
        <v>0</v>
      </c>
      <c r="V47" s="5">
        <v>4110</v>
      </c>
      <c r="W47" s="6">
        <v>0</v>
      </c>
      <c r="X47" s="5">
        <v>0</v>
      </c>
      <c r="Y47" s="6">
        <v>0</v>
      </c>
      <c r="Z47" s="5">
        <v>0</v>
      </c>
      <c r="AA47" s="6">
        <v>0</v>
      </c>
      <c r="AB47" s="7">
        <v>0</v>
      </c>
      <c r="AD47" s="83"/>
    </row>
    <row r="48" spans="1:30" ht="18.75" customHeight="1">
      <c r="A48" s="94">
        <v>22</v>
      </c>
      <c r="B48" s="105" t="s">
        <v>159</v>
      </c>
      <c r="C48" s="96" t="s">
        <v>27</v>
      </c>
      <c r="D48" s="3">
        <f t="shared" si="6"/>
        <v>100</v>
      </c>
      <c r="E48" s="68">
        <v>0</v>
      </c>
      <c r="F48" s="68">
        <v>0</v>
      </c>
      <c r="G48" s="68">
        <v>0</v>
      </c>
      <c r="H48" s="68">
        <v>0</v>
      </c>
      <c r="I48" s="68">
        <v>100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9">
        <v>0</v>
      </c>
      <c r="AD48" s="83"/>
    </row>
    <row r="49" spans="1:30" ht="18.75" customHeight="1">
      <c r="A49" s="95"/>
      <c r="B49" s="105"/>
      <c r="C49" s="97"/>
      <c r="D49" s="5">
        <f t="shared" si="6"/>
        <v>100</v>
      </c>
      <c r="E49" s="6">
        <v>0</v>
      </c>
      <c r="F49" s="6">
        <v>0</v>
      </c>
      <c r="G49" s="6">
        <v>0</v>
      </c>
      <c r="H49" s="6">
        <v>0</v>
      </c>
      <c r="I49" s="6">
        <v>100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7">
        <v>0</v>
      </c>
      <c r="AD49" s="83"/>
    </row>
    <row r="50" spans="1:30" ht="18.75" customHeight="1">
      <c r="A50" s="94">
        <v>23</v>
      </c>
      <c r="B50" s="105" t="s">
        <v>141</v>
      </c>
      <c r="C50" s="96" t="s">
        <v>27</v>
      </c>
      <c r="D50" s="3">
        <f t="shared" si="6"/>
        <v>582</v>
      </c>
      <c r="E50" s="68">
        <v>47</v>
      </c>
      <c r="F50" s="68">
        <v>20</v>
      </c>
      <c r="G50" s="68">
        <v>15</v>
      </c>
      <c r="H50" s="68">
        <v>14</v>
      </c>
      <c r="I50" s="68">
        <v>49</v>
      </c>
      <c r="J50" s="68">
        <v>26</v>
      </c>
      <c r="K50" s="68">
        <v>16</v>
      </c>
      <c r="L50" s="68">
        <v>13</v>
      </c>
      <c r="M50" s="68">
        <v>19</v>
      </c>
      <c r="N50" s="68">
        <v>17</v>
      </c>
      <c r="O50" s="68">
        <v>18</v>
      </c>
      <c r="P50" s="68">
        <v>38</v>
      </c>
      <c r="Q50" s="68">
        <v>33</v>
      </c>
      <c r="R50" s="68">
        <v>15</v>
      </c>
      <c r="S50" s="68">
        <v>24</v>
      </c>
      <c r="T50" s="68">
        <v>17</v>
      </c>
      <c r="U50" s="68">
        <v>29</v>
      </c>
      <c r="V50" s="68">
        <v>20</v>
      </c>
      <c r="W50" s="68">
        <v>21</v>
      </c>
      <c r="X50" s="68">
        <v>24</v>
      </c>
      <c r="Y50" s="68">
        <v>28</v>
      </c>
      <c r="Z50" s="68">
        <v>23</v>
      </c>
      <c r="AA50" s="68">
        <v>35</v>
      </c>
      <c r="AB50" s="69">
        <v>21</v>
      </c>
      <c r="AD50" s="83"/>
    </row>
    <row r="51" spans="1:30" ht="18.75" customHeight="1" thickBot="1">
      <c r="A51" s="104"/>
      <c r="B51" s="106"/>
      <c r="C51" s="107"/>
      <c r="D51" s="11">
        <f t="shared" si="6"/>
        <v>582</v>
      </c>
      <c r="E51" s="17">
        <v>47</v>
      </c>
      <c r="F51" s="17">
        <v>20</v>
      </c>
      <c r="G51" s="17">
        <v>15</v>
      </c>
      <c r="H51" s="17">
        <v>14</v>
      </c>
      <c r="I51" s="17">
        <v>49</v>
      </c>
      <c r="J51" s="17">
        <v>26</v>
      </c>
      <c r="K51" s="17">
        <v>16</v>
      </c>
      <c r="L51" s="17">
        <v>13</v>
      </c>
      <c r="M51" s="17">
        <v>19</v>
      </c>
      <c r="N51" s="17">
        <v>17</v>
      </c>
      <c r="O51" s="17">
        <v>18</v>
      </c>
      <c r="P51" s="17">
        <v>38</v>
      </c>
      <c r="Q51" s="17">
        <v>33</v>
      </c>
      <c r="R51" s="17">
        <v>15</v>
      </c>
      <c r="S51" s="17">
        <v>24</v>
      </c>
      <c r="T51" s="17">
        <v>17</v>
      </c>
      <c r="U51" s="17">
        <v>29</v>
      </c>
      <c r="V51" s="17">
        <v>20</v>
      </c>
      <c r="W51" s="17">
        <v>21</v>
      </c>
      <c r="X51" s="17">
        <v>24</v>
      </c>
      <c r="Y51" s="17">
        <v>28</v>
      </c>
      <c r="Z51" s="17">
        <v>23</v>
      </c>
      <c r="AA51" s="17">
        <v>35</v>
      </c>
      <c r="AB51" s="18">
        <v>21</v>
      </c>
      <c r="AD51" s="83"/>
    </row>
    <row r="52" spans="1:30" ht="30" customHeight="1" thickBot="1">
      <c r="A52" s="72" t="s">
        <v>39</v>
      </c>
      <c r="C52" s="58"/>
      <c r="D52" s="5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12" t="s">
        <v>83</v>
      </c>
      <c r="Y52" s="113"/>
      <c r="Z52" s="113"/>
      <c r="AA52" s="16"/>
      <c r="AB52" s="16" t="s">
        <v>56</v>
      </c>
    </row>
    <row r="53" spans="1:30" ht="18.75" customHeight="1">
      <c r="A53" s="73" t="s">
        <v>57</v>
      </c>
      <c r="B53" s="114" t="s">
        <v>58</v>
      </c>
      <c r="C53" s="116" t="s">
        <v>25</v>
      </c>
      <c r="D53" s="36"/>
      <c r="E53" s="54" t="s">
        <v>63</v>
      </c>
      <c r="F53" s="54"/>
      <c r="G53" s="54"/>
      <c r="H53" s="54"/>
      <c r="I53" s="55" t="s">
        <v>64</v>
      </c>
      <c r="J53" s="54"/>
      <c r="K53" s="54"/>
      <c r="L53" s="54"/>
      <c r="M53" s="54"/>
      <c r="N53" s="54" t="s">
        <v>65</v>
      </c>
      <c r="O53" s="54"/>
      <c r="P53" s="54"/>
      <c r="Q53" s="54"/>
      <c r="R53" s="55" t="s">
        <v>66</v>
      </c>
      <c r="S53" s="54"/>
      <c r="T53" s="54"/>
      <c r="U53" s="54"/>
      <c r="V53" s="54"/>
      <c r="W53" s="54" t="s">
        <v>67</v>
      </c>
      <c r="X53" s="54"/>
      <c r="Y53" s="54"/>
      <c r="Z53" s="54"/>
      <c r="AA53" s="55" t="s">
        <v>68</v>
      </c>
      <c r="AB53" s="37"/>
    </row>
    <row r="54" spans="1:30" ht="18.75" customHeight="1">
      <c r="A54" s="74" t="s">
        <v>59</v>
      </c>
      <c r="B54" s="115"/>
      <c r="C54" s="117"/>
      <c r="D54" s="59" t="s">
        <v>0</v>
      </c>
      <c r="E54" s="38" t="s">
        <v>1</v>
      </c>
      <c r="F54" s="38" t="s">
        <v>2</v>
      </c>
      <c r="G54" s="38" t="s">
        <v>3</v>
      </c>
      <c r="H54" s="38" t="s">
        <v>4</v>
      </c>
      <c r="I54" s="38" t="s">
        <v>5</v>
      </c>
      <c r="J54" s="38" t="s">
        <v>6</v>
      </c>
      <c r="K54" s="38" t="s">
        <v>7</v>
      </c>
      <c r="L54" s="38" t="s">
        <v>8</v>
      </c>
      <c r="M54" s="56" t="s">
        <v>9</v>
      </c>
      <c r="N54" s="56" t="s">
        <v>10</v>
      </c>
      <c r="O54" s="38" t="s">
        <v>11</v>
      </c>
      <c r="P54" s="38" t="s">
        <v>12</v>
      </c>
      <c r="Q54" s="38" t="s">
        <v>13</v>
      </c>
      <c r="R54" s="38" t="s">
        <v>14</v>
      </c>
      <c r="S54" s="38" t="s">
        <v>15</v>
      </c>
      <c r="T54" s="38" t="s">
        <v>16</v>
      </c>
      <c r="U54" s="38" t="s">
        <v>17</v>
      </c>
      <c r="V54" s="38" t="s">
        <v>18</v>
      </c>
      <c r="W54" s="38" t="s">
        <v>19</v>
      </c>
      <c r="X54" s="38" t="s">
        <v>20</v>
      </c>
      <c r="Y54" s="38" t="s">
        <v>21</v>
      </c>
      <c r="Z54" s="38" t="s">
        <v>22</v>
      </c>
      <c r="AA54" s="38" t="s">
        <v>23</v>
      </c>
      <c r="AB54" s="39" t="s">
        <v>24</v>
      </c>
    </row>
    <row r="55" spans="1:30" ht="18.75" customHeight="1">
      <c r="A55" s="108">
        <v>24</v>
      </c>
      <c r="B55" s="100" t="s">
        <v>142</v>
      </c>
      <c r="C55" s="101" t="s">
        <v>27</v>
      </c>
      <c r="D55" s="9">
        <f t="shared" ref="D55:D66" si="7">SUM(E55:AB55)</f>
        <v>7303</v>
      </c>
      <c r="E55" s="12">
        <v>601</v>
      </c>
      <c r="F55" s="12">
        <v>248</v>
      </c>
      <c r="G55" s="12">
        <v>196</v>
      </c>
      <c r="H55" s="12">
        <v>174</v>
      </c>
      <c r="I55" s="12">
        <v>601</v>
      </c>
      <c r="J55" s="12">
        <v>313</v>
      </c>
      <c r="K55" s="12">
        <v>200</v>
      </c>
      <c r="L55" s="12">
        <v>154</v>
      </c>
      <c r="M55" s="12">
        <v>230</v>
      </c>
      <c r="N55" s="12">
        <v>205</v>
      </c>
      <c r="O55" s="12">
        <v>237</v>
      </c>
      <c r="P55" s="12">
        <v>479</v>
      </c>
      <c r="Q55" s="12">
        <v>411</v>
      </c>
      <c r="R55" s="12">
        <v>196</v>
      </c>
      <c r="S55" s="12">
        <v>305</v>
      </c>
      <c r="T55" s="12">
        <v>209</v>
      </c>
      <c r="U55" s="12">
        <v>374</v>
      </c>
      <c r="V55" s="12">
        <v>250</v>
      </c>
      <c r="W55" s="12">
        <v>265</v>
      </c>
      <c r="X55" s="12">
        <v>307</v>
      </c>
      <c r="Y55" s="12">
        <v>354</v>
      </c>
      <c r="Z55" s="12">
        <v>283</v>
      </c>
      <c r="AA55" s="12">
        <v>449</v>
      </c>
      <c r="AB55" s="13">
        <v>262</v>
      </c>
      <c r="AD55" s="83"/>
    </row>
    <row r="56" spans="1:30" ht="18.75" customHeight="1">
      <c r="A56" s="95"/>
      <c r="B56" s="99"/>
      <c r="C56" s="97"/>
      <c r="D56" s="5">
        <f t="shared" si="7"/>
        <v>7303</v>
      </c>
      <c r="E56" s="6">
        <v>601</v>
      </c>
      <c r="F56" s="6">
        <v>248</v>
      </c>
      <c r="G56" s="6">
        <v>196</v>
      </c>
      <c r="H56" s="6">
        <v>174</v>
      </c>
      <c r="I56" s="6">
        <v>601</v>
      </c>
      <c r="J56" s="6">
        <v>313</v>
      </c>
      <c r="K56" s="6">
        <v>200</v>
      </c>
      <c r="L56" s="6">
        <v>154</v>
      </c>
      <c r="M56" s="6">
        <v>230</v>
      </c>
      <c r="N56" s="6">
        <v>205</v>
      </c>
      <c r="O56" s="6">
        <v>237</v>
      </c>
      <c r="P56" s="6">
        <v>479</v>
      </c>
      <c r="Q56" s="6">
        <v>411</v>
      </c>
      <c r="R56" s="6">
        <v>196</v>
      </c>
      <c r="S56" s="6">
        <v>305</v>
      </c>
      <c r="T56" s="6">
        <v>209</v>
      </c>
      <c r="U56" s="6">
        <v>374</v>
      </c>
      <c r="V56" s="6">
        <v>250</v>
      </c>
      <c r="W56" s="6">
        <v>265</v>
      </c>
      <c r="X56" s="6">
        <v>307</v>
      </c>
      <c r="Y56" s="6">
        <v>354</v>
      </c>
      <c r="Z56" s="6">
        <v>283</v>
      </c>
      <c r="AA56" s="6">
        <v>449</v>
      </c>
      <c r="AB56" s="7">
        <v>262</v>
      </c>
      <c r="AD56" s="83"/>
    </row>
    <row r="57" spans="1:30" ht="18.75" customHeight="1">
      <c r="A57" s="108">
        <v>25</v>
      </c>
      <c r="B57" s="98" t="s">
        <v>143</v>
      </c>
      <c r="C57" s="96" t="s">
        <v>27</v>
      </c>
      <c r="D57" s="8">
        <f t="shared" si="7"/>
        <v>7301</v>
      </c>
      <c r="E57" s="3">
        <v>601</v>
      </c>
      <c r="F57" s="3">
        <v>248</v>
      </c>
      <c r="G57" s="3">
        <v>196</v>
      </c>
      <c r="H57" s="3">
        <v>173</v>
      </c>
      <c r="I57" s="3">
        <v>602</v>
      </c>
      <c r="J57" s="3">
        <v>312</v>
      </c>
      <c r="K57" s="3">
        <v>200</v>
      </c>
      <c r="L57" s="3">
        <v>154</v>
      </c>
      <c r="M57" s="3">
        <v>230</v>
      </c>
      <c r="N57" s="3">
        <v>205</v>
      </c>
      <c r="O57" s="3">
        <v>237</v>
      </c>
      <c r="P57" s="3">
        <v>479</v>
      </c>
      <c r="Q57" s="3">
        <v>412</v>
      </c>
      <c r="R57" s="3">
        <v>195</v>
      </c>
      <c r="S57" s="3">
        <v>305</v>
      </c>
      <c r="T57" s="3">
        <v>209</v>
      </c>
      <c r="U57" s="3">
        <v>374</v>
      </c>
      <c r="V57" s="3">
        <v>249</v>
      </c>
      <c r="W57" s="3">
        <v>265</v>
      </c>
      <c r="X57" s="3">
        <v>307</v>
      </c>
      <c r="Y57" s="3">
        <v>354</v>
      </c>
      <c r="Z57" s="3">
        <v>283</v>
      </c>
      <c r="AA57" s="3">
        <v>450</v>
      </c>
      <c r="AB57" s="4">
        <v>261</v>
      </c>
      <c r="AD57" s="83"/>
    </row>
    <row r="58" spans="1:30" ht="18.75" customHeight="1">
      <c r="A58" s="95"/>
      <c r="B58" s="99"/>
      <c r="C58" s="97"/>
      <c r="D58" s="5">
        <f t="shared" si="7"/>
        <v>1327</v>
      </c>
      <c r="E58" s="29">
        <v>110</v>
      </c>
      <c r="F58" s="29">
        <v>45</v>
      </c>
      <c r="G58" s="29">
        <v>36</v>
      </c>
      <c r="H58" s="29">
        <v>31</v>
      </c>
      <c r="I58" s="29">
        <v>111</v>
      </c>
      <c r="J58" s="29">
        <v>55</v>
      </c>
      <c r="K58" s="29">
        <v>37</v>
      </c>
      <c r="L58" s="29">
        <v>28</v>
      </c>
      <c r="M58" s="29">
        <v>42</v>
      </c>
      <c r="N58" s="29">
        <v>37</v>
      </c>
      <c r="O58" s="29">
        <v>43</v>
      </c>
      <c r="P58" s="29">
        <v>87</v>
      </c>
      <c r="Q58" s="29">
        <v>75</v>
      </c>
      <c r="R58" s="29">
        <v>35</v>
      </c>
      <c r="S58" s="29">
        <v>56</v>
      </c>
      <c r="T58" s="29">
        <v>39</v>
      </c>
      <c r="U58" s="29">
        <v>67</v>
      </c>
      <c r="V58" s="29">
        <v>44</v>
      </c>
      <c r="W58" s="29">
        <v>47</v>
      </c>
      <c r="X58" s="29">
        <v>56</v>
      </c>
      <c r="Y58" s="29">
        <v>65</v>
      </c>
      <c r="Z58" s="29">
        <v>51</v>
      </c>
      <c r="AA58" s="29">
        <v>82</v>
      </c>
      <c r="AB58" s="30">
        <v>48</v>
      </c>
      <c r="AD58" s="83"/>
    </row>
    <row r="59" spans="1:30" ht="18.75" customHeight="1">
      <c r="A59" s="108">
        <v>26</v>
      </c>
      <c r="B59" s="98" t="s">
        <v>144</v>
      </c>
      <c r="C59" s="96" t="s">
        <v>27</v>
      </c>
      <c r="D59" s="8">
        <f t="shared" si="7"/>
        <v>2678</v>
      </c>
      <c r="E59" s="8">
        <v>220</v>
      </c>
      <c r="F59" s="8">
        <v>91</v>
      </c>
      <c r="G59" s="8">
        <v>72</v>
      </c>
      <c r="H59" s="8">
        <v>64</v>
      </c>
      <c r="I59" s="8">
        <v>221</v>
      </c>
      <c r="J59" s="8">
        <v>115</v>
      </c>
      <c r="K59" s="8">
        <v>73</v>
      </c>
      <c r="L59" s="8">
        <v>57</v>
      </c>
      <c r="M59" s="8">
        <v>84</v>
      </c>
      <c r="N59" s="8">
        <v>75</v>
      </c>
      <c r="O59" s="8">
        <v>87</v>
      </c>
      <c r="P59" s="8">
        <v>175</v>
      </c>
      <c r="Q59" s="8">
        <v>151</v>
      </c>
      <c r="R59" s="8">
        <v>72</v>
      </c>
      <c r="S59" s="8">
        <v>112</v>
      </c>
      <c r="T59" s="8">
        <v>76</v>
      </c>
      <c r="U59" s="8">
        <v>137</v>
      </c>
      <c r="V59" s="8">
        <v>91</v>
      </c>
      <c r="W59" s="8">
        <v>97</v>
      </c>
      <c r="X59" s="8">
        <v>113</v>
      </c>
      <c r="Y59" s="8">
        <v>130</v>
      </c>
      <c r="Z59" s="8">
        <v>104</v>
      </c>
      <c r="AA59" s="8">
        <v>165</v>
      </c>
      <c r="AB59" s="10">
        <v>96</v>
      </c>
      <c r="AD59" s="83"/>
    </row>
    <row r="60" spans="1:30" ht="18.75" customHeight="1">
      <c r="A60" s="95"/>
      <c r="B60" s="99"/>
      <c r="C60" s="97"/>
      <c r="D60" s="5">
        <f t="shared" si="7"/>
        <v>279</v>
      </c>
      <c r="E60" s="5">
        <v>23</v>
      </c>
      <c r="F60" s="5">
        <v>9</v>
      </c>
      <c r="G60" s="5">
        <v>8</v>
      </c>
      <c r="H60" s="5">
        <v>7</v>
      </c>
      <c r="I60" s="5">
        <v>23</v>
      </c>
      <c r="J60" s="5">
        <v>12</v>
      </c>
      <c r="K60" s="5">
        <v>7</v>
      </c>
      <c r="L60" s="5">
        <v>6</v>
      </c>
      <c r="M60" s="5">
        <v>9</v>
      </c>
      <c r="N60" s="5">
        <v>8</v>
      </c>
      <c r="O60" s="5">
        <v>9</v>
      </c>
      <c r="P60" s="5">
        <v>18</v>
      </c>
      <c r="Q60" s="5">
        <v>16</v>
      </c>
      <c r="R60" s="5">
        <v>8</v>
      </c>
      <c r="S60" s="5">
        <v>12</v>
      </c>
      <c r="T60" s="5">
        <v>7</v>
      </c>
      <c r="U60" s="5">
        <v>14</v>
      </c>
      <c r="V60" s="5">
        <v>9</v>
      </c>
      <c r="W60" s="5">
        <v>10</v>
      </c>
      <c r="X60" s="5">
        <v>12</v>
      </c>
      <c r="Y60" s="5">
        <v>14</v>
      </c>
      <c r="Z60" s="5">
        <v>11</v>
      </c>
      <c r="AA60" s="5">
        <v>17</v>
      </c>
      <c r="AB60" s="27">
        <v>10</v>
      </c>
      <c r="AD60" s="83"/>
    </row>
    <row r="61" spans="1:30" ht="18.75" customHeight="1">
      <c r="A61" s="108">
        <v>27</v>
      </c>
      <c r="B61" s="98" t="s">
        <v>145</v>
      </c>
      <c r="C61" s="96" t="s">
        <v>27</v>
      </c>
      <c r="D61" s="9">
        <f t="shared" si="7"/>
        <v>10424</v>
      </c>
      <c r="E61" s="12">
        <v>858</v>
      </c>
      <c r="F61" s="9">
        <v>354</v>
      </c>
      <c r="G61" s="12">
        <v>280</v>
      </c>
      <c r="H61" s="9">
        <v>248</v>
      </c>
      <c r="I61" s="12">
        <v>858</v>
      </c>
      <c r="J61" s="9">
        <v>447</v>
      </c>
      <c r="K61" s="12">
        <v>285</v>
      </c>
      <c r="L61" s="9">
        <v>220</v>
      </c>
      <c r="M61" s="12">
        <v>328</v>
      </c>
      <c r="N61" s="9">
        <v>293</v>
      </c>
      <c r="O61" s="12">
        <v>339</v>
      </c>
      <c r="P61" s="9">
        <v>683</v>
      </c>
      <c r="Q61" s="12">
        <v>587</v>
      </c>
      <c r="R61" s="9">
        <v>279</v>
      </c>
      <c r="S61" s="12">
        <v>436</v>
      </c>
      <c r="T61" s="9">
        <v>298</v>
      </c>
      <c r="U61" s="12">
        <v>534</v>
      </c>
      <c r="V61" s="9">
        <v>357</v>
      </c>
      <c r="W61" s="12">
        <v>379</v>
      </c>
      <c r="X61" s="9">
        <v>438</v>
      </c>
      <c r="Y61" s="12">
        <v>505</v>
      </c>
      <c r="Z61" s="9">
        <v>404</v>
      </c>
      <c r="AA61" s="12">
        <v>641</v>
      </c>
      <c r="AB61" s="13">
        <v>373</v>
      </c>
      <c r="AD61" s="83"/>
    </row>
    <row r="62" spans="1:30" ht="18.75" customHeight="1">
      <c r="A62" s="95"/>
      <c r="B62" s="99"/>
      <c r="C62" s="97"/>
      <c r="D62" s="25">
        <f t="shared" si="7"/>
        <v>10424</v>
      </c>
      <c r="E62" s="6">
        <v>858</v>
      </c>
      <c r="F62" s="5">
        <v>354</v>
      </c>
      <c r="G62" s="6">
        <v>280</v>
      </c>
      <c r="H62" s="5">
        <v>248</v>
      </c>
      <c r="I62" s="6">
        <v>858</v>
      </c>
      <c r="J62" s="5">
        <v>447</v>
      </c>
      <c r="K62" s="6">
        <v>285</v>
      </c>
      <c r="L62" s="5">
        <v>220</v>
      </c>
      <c r="M62" s="6">
        <v>328</v>
      </c>
      <c r="N62" s="5">
        <v>293</v>
      </c>
      <c r="O62" s="6">
        <v>339</v>
      </c>
      <c r="P62" s="5">
        <v>683</v>
      </c>
      <c r="Q62" s="6">
        <v>587</v>
      </c>
      <c r="R62" s="5">
        <v>279</v>
      </c>
      <c r="S62" s="6">
        <v>436</v>
      </c>
      <c r="T62" s="5">
        <v>298</v>
      </c>
      <c r="U62" s="6">
        <v>534</v>
      </c>
      <c r="V62" s="5">
        <v>357</v>
      </c>
      <c r="W62" s="6">
        <v>379</v>
      </c>
      <c r="X62" s="5">
        <v>438</v>
      </c>
      <c r="Y62" s="6">
        <v>505</v>
      </c>
      <c r="Z62" s="5">
        <v>404</v>
      </c>
      <c r="AA62" s="6">
        <v>641</v>
      </c>
      <c r="AB62" s="7">
        <v>373</v>
      </c>
      <c r="AD62" s="83"/>
    </row>
    <row r="63" spans="1:30" ht="18.75" customHeight="1">
      <c r="A63" s="108">
        <v>28</v>
      </c>
      <c r="B63" s="98" t="s">
        <v>172</v>
      </c>
      <c r="C63" s="96" t="s">
        <v>27</v>
      </c>
      <c r="D63" s="8">
        <f t="shared" si="7"/>
        <v>23728</v>
      </c>
      <c r="E63" s="3">
        <v>1855</v>
      </c>
      <c r="F63" s="8">
        <v>765</v>
      </c>
      <c r="G63" s="3">
        <v>748</v>
      </c>
      <c r="H63" s="8">
        <v>533</v>
      </c>
      <c r="I63" s="3">
        <v>1849</v>
      </c>
      <c r="J63" s="8">
        <v>976</v>
      </c>
      <c r="K63" s="3">
        <v>611</v>
      </c>
      <c r="L63" s="8">
        <v>476</v>
      </c>
      <c r="M63" s="3">
        <v>707</v>
      </c>
      <c r="N63" s="8">
        <v>637</v>
      </c>
      <c r="O63" s="3">
        <v>714</v>
      </c>
      <c r="P63" s="8">
        <v>1474</v>
      </c>
      <c r="Q63" s="3">
        <v>1570</v>
      </c>
      <c r="R63" s="8">
        <v>596</v>
      </c>
      <c r="S63" s="3">
        <v>1094</v>
      </c>
      <c r="T63" s="8">
        <v>651</v>
      </c>
      <c r="U63" s="3">
        <v>1301</v>
      </c>
      <c r="V63" s="8">
        <v>768</v>
      </c>
      <c r="W63" s="3">
        <v>1128</v>
      </c>
      <c r="X63" s="8">
        <v>947</v>
      </c>
      <c r="Y63" s="3">
        <v>1088</v>
      </c>
      <c r="Z63" s="8">
        <v>1032</v>
      </c>
      <c r="AA63" s="3">
        <v>1385</v>
      </c>
      <c r="AB63" s="4">
        <v>823</v>
      </c>
      <c r="AD63" s="83"/>
    </row>
    <row r="64" spans="1:30" ht="18.75" customHeight="1">
      <c r="A64" s="95"/>
      <c r="B64" s="99"/>
      <c r="C64" s="97"/>
      <c r="D64" s="5">
        <f t="shared" si="7"/>
        <v>15182</v>
      </c>
      <c r="E64" s="6">
        <v>1151</v>
      </c>
      <c r="F64" s="5">
        <v>475</v>
      </c>
      <c r="G64" s="6">
        <v>521</v>
      </c>
      <c r="H64" s="5">
        <v>331</v>
      </c>
      <c r="I64" s="6">
        <v>1148</v>
      </c>
      <c r="J64" s="5">
        <v>606</v>
      </c>
      <c r="K64" s="6">
        <v>379</v>
      </c>
      <c r="L64" s="5">
        <v>295</v>
      </c>
      <c r="M64" s="6">
        <v>439</v>
      </c>
      <c r="N64" s="5">
        <v>395</v>
      </c>
      <c r="O64" s="6">
        <v>443</v>
      </c>
      <c r="P64" s="5">
        <v>915</v>
      </c>
      <c r="Q64" s="6">
        <v>1088</v>
      </c>
      <c r="R64" s="5">
        <v>370</v>
      </c>
      <c r="S64" s="6">
        <v>736</v>
      </c>
      <c r="T64" s="5">
        <v>404</v>
      </c>
      <c r="U64" s="6">
        <v>864</v>
      </c>
      <c r="V64" s="5">
        <v>477</v>
      </c>
      <c r="W64" s="6">
        <v>814</v>
      </c>
      <c r="X64" s="5">
        <v>588</v>
      </c>
      <c r="Y64" s="6">
        <v>675</v>
      </c>
      <c r="Z64" s="5">
        <v>697</v>
      </c>
      <c r="AA64" s="6">
        <v>860</v>
      </c>
      <c r="AB64" s="7">
        <v>511</v>
      </c>
      <c r="AD64" s="83"/>
    </row>
    <row r="65" spans="1:30" ht="18.75" customHeight="1">
      <c r="A65" s="108">
        <v>29</v>
      </c>
      <c r="B65" s="102" t="s">
        <v>146</v>
      </c>
      <c r="C65" s="96" t="s">
        <v>27</v>
      </c>
      <c r="D65" s="8">
        <f t="shared" si="7"/>
        <v>3939</v>
      </c>
      <c r="E65" s="3">
        <v>332</v>
      </c>
      <c r="F65" s="3">
        <v>137</v>
      </c>
      <c r="G65" s="3">
        <v>107</v>
      </c>
      <c r="H65" s="3">
        <v>95</v>
      </c>
      <c r="I65" s="3">
        <v>331</v>
      </c>
      <c r="J65" s="3">
        <v>175</v>
      </c>
      <c r="K65" s="3">
        <v>14</v>
      </c>
      <c r="L65" s="3">
        <v>85</v>
      </c>
      <c r="M65" s="3">
        <v>127</v>
      </c>
      <c r="N65" s="3">
        <v>114</v>
      </c>
      <c r="O65" s="3">
        <v>128</v>
      </c>
      <c r="P65" s="3">
        <v>264</v>
      </c>
      <c r="Q65" s="3">
        <v>227</v>
      </c>
      <c r="R65" s="3">
        <v>107</v>
      </c>
      <c r="S65" s="3">
        <v>169</v>
      </c>
      <c r="T65" s="3">
        <v>116</v>
      </c>
      <c r="U65" s="3">
        <v>206</v>
      </c>
      <c r="V65" s="3">
        <v>138</v>
      </c>
      <c r="W65" s="3">
        <v>149</v>
      </c>
      <c r="X65" s="3">
        <v>170</v>
      </c>
      <c r="Y65" s="3">
        <v>195</v>
      </c>
      <c r="Z65" s="3">
        <v>158</v>
      </c>
      <c r="AA65" s="3">
        <v>248</v>
      </c>
      <c r="AB65" s="4">
        <v>147</v>
      </c>
      <c r="AD65" s="83"/>
    </row>
    <row r="66" spans="1:30" ht="18.75" customHeight="1">
      <c r="A66" s="95"/>
      <c r="B66" s="103"/>
      <c r="C66" s="97"/>
      <c r="D66" s="5">
        <f t="shared" si="7"/>
        <v>3939</v>
      </c>
      <c r="E66" s="6">
        <v>332</v>
      </c>
      <c r="F66" s="5">
        <v>137</v>
      </c>
      <c r="G66" s="6">
        <v>107</v>
      </c>
      <c r="H66" s="5">
        <v>95</v>
      </c>
      <c r="I66" s="6">
        <v>331</v>
      </c>
      <c r="J66" s="5">
        <v>175</v>
      </c>
      <c r="K66" s="6">
        <v>14</v>
      </c>
      <c r="L66" s="5">
        <v>85</v>
      </c>
      <c r="M66" s="6">
        <v>127</v>
      </c>
      <c r="N66" s="5">
        <v>114</v>
      </c>
      <c r="O66" s="6">
        <v>128</v>
      </c>
      <c r="P66" s="5">
        <v>264</v>
      </c>
      <c r="Q66" s="6">
        <v>227</v>
      </c>
      <c r="R66" s="5">
        <v>107</v>
      </c>
      <c r="S66" s="6">
        <v>169</v>
      </c>
      <c r="T66" s="5">
        <v>116</v>
      </c>
      <c r="U66" s="6">
        <v>206</v>
      </c>
      <c r="V66" s="5">
        <v>138</v>
      </c>
      <c r="W66" s="6">
        <v>149</v>
      </c>
      <c r="X66" s="5">
        <v>170</v>
      </c>
      <c r="Y66" s="6">
        <v>195</v>
      </c>
      <c r="Z66" s="5">
        <v>158</v>
      </c>
      <c r="AA66" s="6">
        <v>248</v>
      </c>
      <c r="AB66" s="7">
        <v>147</v>
      </c>
      <c r="AD66" s="83"/>
    </row>
    <row r="67" spans="1:30" ht="18.75" customHeight="1">
      <c r="A67" s="94">
        <v>30</v>
      </c>
      <c r="B67" s="98" t="s">
        <v>155</v>
      </c>
      <c r="C67" s="96" t="s">
        <v>70</v>
      </c>
      <c r="D67" s="3">
        <f>SUM(E67:AB67)</f>
        <v>1089</v>
      </c>
      <c r="E67" s="3">
        <v>7</v>
      </c>
      <c r="F67" s="3">
        <v>61</v>
      </c>
      <c r="G67" s="3">
        <v>102</v>
      </c>
      <c r="H67" s="3">
        <v>0</v>
      </c>
      <c r="I67" s="3">
        <v>0</v>
      </c>
      <c r="J67" s="3">
        <v>0</v>
      </c>
      <c r="K67" s="3">
        <v>0</v>
      </c>
      <c r="L67" s="3">
        <v>48</v>
      </c>
      <c r="M67" s="3">
        <v>252</v>
      </c>
      <c r="N67" s="3">
        <v>7</v>
      </c>
      <c r="O67" s="3">
        <v>0</v>
      </c>
      <c r="P67" s="3">
        <v>0</v>
      </c>
      <c r="Q67" s="3">
        <v>14</v>
      </c>
      <c r="R67" s="3">
        <v>68</v>
      </c>
      <c r="S67" s="3">
        <v>0</v>
      </c>
      <c r="T67" s="3">
        <v>0</v>
      </c>
      <c r="U67" s="3">
        <v>68</v>
      </c>
      <c r="V67" s="3">
        <v>54</v>
      </c>
      <c r="W67" s="3">
        <v>0</v>
      </c>
      <c r="X67" s="3">
        <v>102</v>
      </c>
      <c r="Y67" s="3">
        <v>204</v>
      </c>
      <c r="Z67" s="3">
        <v>0</v>
      </c>
      <c r="AA67" s="3">
        <v>102</v>
      </c>
      <c r="AB67" s="4">
        <v>0</v>
      </c>
      <c r="AD67" s="83"/>
    </row>
    <row r="68" spans="1:30" ht="18.75" customHeight="1">
      <c r="A68" s="95"/>
      <c r="B68" s="99"/>
      <c r="C68" s="97"/>
      <c r="D68" s="5">
        <f>SUM(E68:AB68)</f>
        <v>1089</v>
      </c>
      <c r="E68" s="6">
        <v>7</v>
      </c>
      <c r="F68" s="6">
        <v>61</v>
      </c>
      <c r="G68" s="6">
        <v>102</v>
      </c>
      <c r="H68" s="6">
        <v>0</v>
      </c>
      <c r="I68" s="6">
        <v>0</v>
      </c>
      <c r="J68" s="6">
        <v>0</v>
      </c>
      <c r="K68" s="6">
        <v>0</v>
      </c>
      <c r="L68" s="6">
        <v>48</v>
      </c>
      <c r="M68" s="6">
        <v>252</v>
      </c>
      <c r="N68" s="6">
        <v>7</v>
      </c>
      <c r="O68" s="6">
        <v>0</v>
      </c>
      <c r="P68" s="6">
        <v>0</v>
      </c>
      <c r="Q68" s="6">
        <v>14</v>
      </c>
      <c r="R68" s="6">
        <v>68</v>
      </c>
      <c r="S68" s="6">
        <v>0</v>
      </c>
      <c r="T68" s="6">
        <v>0</v>
      </c>
      <c r="U68" s="6">
        <v>68</v>
      </c>
      <c r="V68" s="6">
        <v>54</v>
      </c>
      <c r="W68" s="6">
        <v>0</v>
      </c>
      <c r="X68" s="6">
        <v>102</v>
      </c>
      <c r="Y68" s="6">
        <v>204</v>
      </c>
      <c r="Z68" s="6">
        <v>0</v>
      </c>
      <c r="AA68" s="6">
        <v>102</v>
      </c>
      <c r="AB68" s="7">
        <v>0</v>
      </c>
      <c r="AD68" s="83"/>
    </row>
    <row r="69" spans="1:30" ht="18.75" customHeight="1">
      <c r="A69" s="94">
        <v>31</v>
      </c>
      <c r="B69" s="98" t="s">
        <v>160</v>
      </c>
      <c r="C69" s="96" t="s">
        <v>70</v>
      </c>
      <c r="D69" s="9">
        <f>SUM(E69:AB69)</f>
        <v>6982</v>
      </c>
      <c r="E69" s="3">
        <v>0</v>
      </c>
      <c r="F69" s="3">
        <v>0</v>
      </c>
      <c r="G69" s="3">
        <v>0</v>
      </c>
      <c r="H69" s="3">
        <v>0</v>
      </c>
      <c r="I69" s="3">
        <v>6982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  <c r="AD69" s="83"/>
    </row>
    <row r="70" spans="1:30" ht="18.75" customHeight="1">
      <c r="A70" s="95"/>
      <c r="B70" s="99"/>
      <c r="C70" s="97"/>
      <c r="D70" s="25">
        <f>SUM(E70:AB70)</f>
        <v>6982</v>
      </c>
      <c r="E70" s="6">
        <v>0</v>
      </c>
      <c r="F70" s="6">
        <v>0</v>
      </c>
      <c r="G70" s="6">
        <v>0</v>
      </c>
      <c r="H70" s="6">
        <v>0</v>
      </c>
      <c r="I70" s="6">
        <v>6982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7">
        <v>0</v>
      </c>
      <c r="AD70" s="83"/>
    </row>
    <row r="71" spans="1:30" ht="18.75" customHeight="1">
      <c r="A71" s="94">
        <v>32</v>
      </c>
      <c r="B71" s="98" t="s">
        <v>137</v>
      </c>
      <c r="C71" s="96" t="s">
        <v>70</v>
      </c>
      <c r="D71" s="8">
        <f t="shared" ref="D71:D72" si="8">SUM(E71:AB71)</f>
        <v>3720</v>
      </c>
      <c r="E71" s="3">
        <v>0</v>
      </c>
      <c r="F71" s="3">
        <v>0</v>
      </c>
      <c r="G71" s="3">
        <v>0</v>
      </c>
      <c r="H71" s="3">
        <v>0</v>
      </c>
      <c r="I71" s="3">
        <v>3720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  <c r="AD71" s="83"/>
    </row>
    <row r="72" spans="1:30" ht="18.75" customHeight="1">
      <c r="A72" s="95"/>
      <c r="B72" s="99"/>
      <c r="C72" s="97"/>
      <c r="D72" s="5">
        <f t="shared" si="8"/>
        <v>3720</v>
      </c>
      <c r="E72" s="6">
        <v>0</v>
      </c>
      <c r="F72" s="6">
        <v>0</v>
      </c>
      <c r="G72" s="6">
        <v>0</v>
      </c>
      <c r="H72" s="6">
        <v>0</v>
      </c>
      <c r="I72" s="6">
        <v>3720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7">
        <v>0</v>
      </c>
      <c r="AD72" s="83"/>
    </row>
    <row r="73" spans="1:30" ht="18.75" customHeight="1">
      <c r="A73" s="94">
        <v>33</v>
      </c>
      <c r="B73" s="98" t="s">
        <v>91</v>
      </c>
      <c r="C73" s="96" t="s">
        <v>70</v>
      </c>
      <c r="D73" s="8">
        <f t="shared" ref="D73:D86" si="9">SUM(E73:AB73)</f>
        <v>4680</v>
      </c>
      <c r="E73" s="3">
        <v>330</v>
      </c>
      <c r="F73" s="3">
        <v>450</v>
      </c>
      <c r="G73" s="3">
        <v>0</v>
      </c>
      <c r="H73" s="3">
        <v>0</v>
      </c>
      <c r="I73" s="3">
        <v>630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2700</v>
      </c>
      <c r="S73" s="3">
        <v>180</v>
      </c>
      <c r="T73" s="3">
        <v>0</v>
      </c>
      <c r="U73" s="3">
        <v>60</v>
      </c>
      <c r="V73" s="3">
        <v>0</v>
      </c>
      <c r="W73" s="3">
        <v>0</v>
      </c>
      <c r="X73" s="3">
        <v>0</v>
      </c>
      <c r="Y73" s="3">
        <v>0</v>
      </c>
      <c r="Z73" s="3">
        <v>90</v>
      </c>
      <c r="AA73" s="3">
        <v>150</v>
      </c>
      <c r="AB73" s="4">
        <v>90</v>
      </c>
      <c r="AD73" s="83"/>
    </row>
    <row r="74" spans="1:30" ht="18.75" customHeight="1">
      <c r="A74" s="95"/>
      <c r="B74" s="99"/>
      <c r="C74" s="97"/>
      <c r="D74" s="5">
        <f t="shared" si="9"/>
        <v>4680</v>
      </c>
      <c r="E74" s="6">
        <v>330</v>
      </c>
      <c r="F74" s="6">
        <v>450</v>
      </c>
      <c r="G74" s="6">
        <v>0</v>
      </c>
      <c r="H74" s="6">
        <v>0</v>
      </c>
      <c r="I74" s="6">
        <v>630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2700</v>
      </c>
      <c r="S74" s="6">
        <v>180</v>
      </c>
      <c r="T74" s="6">
        <v>0</v>
      </c>
      <c r="U74" s="6">
        <v>60</v>
      </c>
      <c r="V74" s="6">
        <v>0</v>
      </c>
      <c r="W74" s="6">
        <v>0</v>
      </c>
      <c r="X74" s="6">
        <v>0</v>
      </c>
      <c r="Y74" s="6">
        <v>0</v>
      </c>
      <c r="Z74" s="6">
        <v>90</v>
      </c>
      <c r="AA74" s="6">
        <v>150</v>
      </c>
      <c r="AB74" s="7">
        <v>90</v>
      </c>
      <c r="AD74" s="83"/>
    </row>
    <row r="75" spans="1:30" ht="18.75" customHeight="1">
      <c r="A75" s="94">
        <v>34</v>
      </c>
      <c r="B75" s="98" t="s">
        <v>92</v>
      </c>
      <c r="C75" s="96" t="s">
        <v>30</v>
      </c>
      <c r="D75" s="8">
        <f t="shared" si="9"/>
        <v>3729</v>
      </c>
      <c r="E75" s="3">
        <v>1138</v>
      </c>
      <c r="F75" s="8">
        <v>218</v>
      </c>
      <c r="G75" s="3">
        <v>0</v>
      </c>
      <c r="H75" s="8">
        <v>0</v>
      </c>
      <c r="I75" s="3">
        <v>0</v>
      </c>
      <c r="J75" s="8">
        <v>527</v>
      </c>
      <c r="K75" s="3">
        <v>0</v>
      </c>
      <c r="L75" s="8">
        <v>0</v>
      </c>
      <c r="M75" s="3">
        <v>238</v>
      </c>
      <c r="N75" s="8">
        <v>0</v>
      </c>
      <c r="O75" s="3">
        <v>0</v>
      </c>
      <c r="P75" s="8">
        <v>0</v>
      </c>
      <c r="Q75" s="3">
        <v>0</v>
      </c>
      <c r="R75" s="8">
        <v>0</v>
      </c>
      <c r="S75" s="3">
        <v>0</v>
      </c>
      <c r="T75" s="8">
        <v>396</v>
      </c>
      <c r="U75" s="3">
        <v>328</v>
      </c>
      <c r="V75" s="8">
        <v>0</v>
      </c>
      <c r="W75" s="3">
        <v>236</v>
      </c>
      <c r="X75" s="8">
        <v>0</v>
      </c>
      <c r="Y75" s="3">
        <v>0</v>
      </c>
      <c r="Z75" s="8">
        <v>252</v>
      </c>
      <c r="AA75" s="3">
        <v>396</v>
      </c>
      <c r="AB75" s="4">
        <v>0</v>
      </c>
      <c r="AD75" s="83"/>
    </row>
    <row r="76" spans="1:30" ht="18.75" customHeight="1">
      <c r="A76" s="95"/>
      <c r="B76" s="99"/>
      <c r="C76" s="97"/>
      <c r="D76" s="5">
        <f t="shared" si="9"/>
        <v>1865</v>
      </c>
      <c r="E76" s="6">
        <v>569</v>
      </c>
      <c r="F76" s="5">
        <v>109</v>
      </c>
      <c r="G76" s="6">
        <v>0</v>
      </c>
      <c r="H76" s="5">
        <v>0</v>
      </c>
      <c r="I76" s="6">
        <v>0</v>
      </c>
      <c r="J76" s="5">
        <v>264</v>
      </c>
      <c r="K76" s="6">
        <v>0</v>
      </c>
      <c r="L76" s="5">
        <v>0</v>
      </c>
      <c r="M76" s="6">
        <v>119</v>
      </c>
      <c r="N76" s="5">
        <v>0</v>
      </c>
      <c r="O76" s="6">
        <v>0</v>
      </c>
      <c r="P76" s="5">
        <v>0</v>
      </c>
      <c r="Q76" s="6">
        <v>0</v>
      </c>
      <c r="R76" s="5">
        <v>0</v>
      </c>
      <c r="S76" s="6">
        <v>0</v>
      </c>
      <c r="T76" s="5">
        <v>198</v>
      </c>
      <c r="U76" s="6">
        <v>164</v>
      </c>
      <c r="V76" s="5">
        <v>0</v>
      </c>
      <c r="W76" s="6">
        <v>118</v>
      </c>
      <c r="X76" s="5">
        <v>0</v>
      </c>
      <c r="Y76" s="6">
        <v>0</v>
      </c>
      <c r="Z76" s="5">
        <v>126</v>
      </c>
      <c r="AA76" s="6">
        <v>198</v>
      </c>
      <c r="AB76" s="7">
        <v>0</v>
      </c>
      <c r="AD76" s="83"/>
    </row>
    <row r="77" spans="1:30" ht="18.75" customHeight="1">
      <c r="A77" s="94">
        <v>35</v>
      </c>
      <c r="B77" s="100" t="s">
        <v>138</v>
      </c>
      <c r="C77" s="96" t="s">
        <v>30</v>
      </c>
      <c r="D77" s="8">
        <f t="shared" si="9"/>
        <v>494934</v>
      </c>
      <c r="E77" s="3">
        <v>16373</v>
      </c>
      <c r="F77" s="8">
        <v>16380</v>
      </c>
      <c r="G77" s="3">
        <v>12409</v>
      </c>
      <c r="H77" s="8">
        <v>16296</v>
      </c>
      <c r="I77" s="3">
        <v>16273</v>
      </c>
      <c r="J77" s="8">
        <v>12402</v>
      </c>
      <c r="K77" s="3">
        <v>16400</v>
      </c>
      <c r="L77" s="8">
        <v>16346</v>
      </c>
      <c r="M77" s="3">
        <v>12411</v>
      </c>
      <c r="N77" s="8">
        <v>12416</v>
      </c>
      <c r="O77" s="3">
        <v>16390</v>
      </c>
      <c r="P77" s="8">
        <v>28102</v>
      </c>
      <c r="Q77" s="3">
        <v>28170</v>
      </c>
      <c r="R77" s="8">
        <v>16360</v>
      </c>
      <c r="S77" s="3">
        <v>28196</v>
      </c>
      <c r="T77" s="8">
        <v>20300</v>
      </c>
      <c r="U77" s="3">
        <v>28102</v>
      </c>
      <c r="V77" s="8">
        <v>20262</v>
      </c>
      <c r="W77" s="3">
        <v>20274</v>
      </c>
      <c r="X77" s="8">
        <v>24226</v>
      </c>
      <c r="Y77" s="3">
        <v>28188</v>
      </c>
      <c r="Z77" s="8">
        <v>28134</v>
      </c>
      <c r="AA77" s="3">
        <v>32237</v>
      </c>
      <c r="AB77" s="4">
        <v>28287</v>
      </c>
      <c r="AD77" s="83"/>
    </row>
    <row r="78" spans="1:30" ht="18.75" customHeight="1">
      <c r="A78" s="95"/>
      <c r="B78" s="99"/>
      <c r="C78" s="97"/>
      <c r="D78" s="5">
        <f t="shared" si="9"/>
        <v>415734</v>
      </c>
      <c r="E78" s="6">
        <v>13073</v>
      </c>
      <c r="F78" s="5">
        <v>13080</v>
      </c>
      <c r="G78" s="6">
        <v>9109</v>
      </c>
      <c r="H78" s="5">
        <v>12996</v>
      </c>
      <c r="I78" s="6">
        <v>12973</v>
      </c>
      <c r="J78" s="5">
        <v>9102</v>
      </c>
      <c r="K78" s="6">
        <v>13100</v>
      </c>
      <c r="L78" s="5">
        <v>13046</v>
      </c>
      <c r="M78" s="6">
        <v>9111</v>
      </c>
      <c r="N78" s="5">
        <v>9116</v>
      </c>
      <c r="O78" s="6">
        <v>13090</v>
      </c>
      <c r="P78" s="5">
        <v>24802</v>
      </c>
      <c r="Q78" s="6">
        <v>24870</v>
      </c>
      <c r="R78" s="5">
        <v>13060</v>
      </c>
      <c r="S78" s="6">
        <v>24896</v>
      </c>
      <c r="T78" s="5">
        <v>17000</v>
      </c>
      <c r="U78" s="6">
        <v>24802</v>
      </c>
      <c r="V78" s="5">
        <v>16962</v>
      </c>
      <c r="W78" s="6">
        <v>16974</v>
      </c>
      <c r="X78" s="5">
        <v>20926</v>
      </c>
      <c r="Y78" s="6">
        <v>24888</v>
      </c>
      <c r="Z78" s="5">
        <v>24834</v>
      </c>
      <c r="AA78" s="6">
        <v>28937</v>
      </c>
      <c r="AB78" s="7">
        <v>24987</v>
      </c>
      <c r="AD78" s="83"/>
    </row>
    <row r="79" spans="1:30" ht="18.75" customHeight="1">
      <c r="A79" s="94">
        <v>36</v>
      </c>
      <c r="B79" s="100" t="s">
        <v>93</v>
      </c>
      <c r="C79" s="96" t="s">
        <v>30</v>
      </c>
      <c r="D79" s="9">
        <f t="shared" si="9"/>
        <v>128093</v>
      </c>
      <c r="E79" s="12">
        <v>5246</v>
      </c>
      <c r="F79" s="9">
        <v>4122</v>
      </c>
      <c r="G79" s="12">
        <v>2968</v>
      </c>
      <c r="H79" s="9">
        <v>3707</v>
      </c>
      <c r="I79" s="12">
        <v>3901</v>
      </c>
      <c r="J79" s="9">
        <v>4271</v>
      </c>
      <c r="K79" s="12">
        <v>4429</v>
      </c>
      <c r="L79" s="9">
        <v>3707</v>
      </c>
      <c r="M79" s="12">
        <v>3058</v>
      </c>
      <c r="N79" s="9">
        <v>3853</v>
      </c>
      <c r="O79" s="12">
        <v>4505</v>
      </c>
      <c r="P79" s="9">
        <v>7462</v>
      </c>
      <c r="Q79" s="12">
        <v>7693</v>
      </c>
      <c r="R79" s="9">
        <v>4214</v>
      </c>
      <c r="S79" s="12">
        <v>7567</v>
      </c>
      <c r="T79" s="9">
        <v>4561</v>
      </c>
      <c r="U79" s="12">
        <v>6622</v>
      </c>
      <c r="V79" s="9">
        <v>3854</v>
      </c>
      <c r="W79" s="12">
        <v>4709</v>
      </c>
      <c r="X79" s="9">
        <v>5771</v>
      </c>
      <c r="Y79" s="12">
        <v>6875</v>
      </c>
      <c r="Z79" s="9">
        <v>6905</v>
      </c>
      <c r="AA79" s="12">
        <v>8412</v>
      </c>
      <c r="AB79" s="13">
        <v>9681</v>
      </c>
      <c r="AD79" s="83"/>
    </row>
    <row r="80" spans="1:30" ht="18.75" customHeight="1">
      <c r="A80" s="95"/>
      <c r="B80" s="99"/>
      <c r="C80" s="97"/>
      <c r="D80" s="25">
        <f t="shared" si="9"/>
        <v>128093</v>
      </c>
      <c r="E80" s="6">
        <v>5246</v>
      </c>
      <c r="F80" s="25">
        <v>4122</v>
      </c>
      <c r="G80" s="6">
        <v>2968</v>
      </c>
      <c r="H80" s="25">
        <v>3707</v>
      </c>
      <c r="I80" s="6">
        <v>3901</v>
      </c>
      <c r="J80" s="25">
        <v>4271</v>
      </c>
      <c r="K80" s="6">
        <v>4429</v>
      </c>
      <c r="L80" s="25">
        <v>3707</v>
      </c>
      <c r="M80" s="6">
        <v>3058</v>
      </c>
      <c r="N80" s="25">
        <v>3853</v>
      </c>
      <c r="O80" s="6">
        <v>4505</v>
      </c>
      <c r="P80" s="25">
        <v>7462</v>
      </c>
      <c r="Q80" s="6">
        <v>7693</v>
      </c>
      <c r="R80" s="25">
        <v>4214</v>
      </c>
      <c r="S80" s="6">
        <v>7567</v>
      </c>
      <c r="T80" s="25">
        <v>4561</v>
      </c>
      <c r="U80" s="6">
        <v>6622</v>
      </c>
      <c r="V80" s="25">
        <v>3854</v>
      </c>
      <c r="W80" s="6">
        <v>4709</v>
      </c>
      <c r="X80" s="25">
        <v>5771</v>
      </c>
      <c r="Y80" s="6">
        <v>6875</v>
      </c>
      <c r="Z80" s="25">
        <v>6905</v>
      </c>
      <c r="AA80" s="6">
        <v>8412</v>
      </c>
      <c r="AB80" s="7">
        <v>9681</v>
      </c>
      <c r="AD80" s="83"/>
    </row>
    <row r="81" spans="1:31" ht="18.75" customHeight="1">
      <c r="A81" s="94">
        <v>37</v>
      </c>
      <c r="B81" s="100" t="s">
        <v>94</v>
      </c>
      <c r="C81" s="96" t="s">
        <v>30</v>
      </c>
      <c r="D81" s="8">
        <f t="shared" si="9"/>
        <v>382531</v>
      </c>
      <c r="E81" s="3">
        <v>14045</v>
      </c>
      <c r="F81" s="8">
        <v>14050</v>
      </c>
      <c r="G81" s="3">
        <v>13965</v>
      </c>
      <c r="H81" s="8">
        <v>13996</v>
      </c>
      <c r="I81" s="3">
        <v>14038</v>
      </c>
      <c r="J81" s="8">
        <v>14005</v>
      </c>
      <c r="K81" s="3">
        <v>14044</v>
      </c>
      <c r="L81" s="8">
        <v>13773</v>
      </c>
      <c r="M81" s="3">
        <v>13933</v>
      </c>
      <c r="N81" s="8">
        <v>13946</v>
      </c>
      <c r="O81" s="3">
        <v>13777</v>
      </c>
      <c r="P81" s="8">
        <v>17630</v>
      </c>
      <c r="Q81" s="3">
        <v>21127</v>
      </c>
      <c r="R81" s="8">
        <v>13924</v>
      </c>
      <c r="S81" s="3">
        <v>17779</v>
      </c>
      <c r="T81" s="8">
        <v>13977</v>
      </c>
      <c r="U81" s="3">
        <v>17622</v>
      </c>
      <c r="V81" s="8">
        <v>14073</v>
      </c>
      <c r="W81" s="3">
        <v>14054</v>
      </c>
      <c r="X81" s="8">
        <v>17661</v>
      </c>
      <c r="Y81" s="3">
        <v>21195</v>
      </c>
      <c r="Z81" s="8">
        <v>17510</v>
      </c>
      <c r="AA81" s="3">
        <v>21265</v>
      </c>
      <c r="AB81" s="4">
        <v>21142</v>
      </c>
      <c r="AD81" s="83"/>
    </row>
    <row r="82" spans="1:31" ht="18.75" customHeight="1">
      <c r="A82" s="95"/>
      <c r="B82" s="100"/>
      <c r="C82" s="97"/>
      <c r="D82" s="5">
        <f t="shared" si="9"/>
        <v>251411</v>
      </c>
      <c r="E82" s="6">
        <v>9004</v>
      </c>
      <c r="F82" s="5">
        <v>9021</v>
      </c>
      <c r="G82" s="6">
        <v>8936</v>
      </c>
      <c r="H82" s="5">
        <v>8970</v>
      </c>
      <c r="I82" s="6">
        <v>8997</v>
      </c>
      <c r="J82" s="5">
        <v>8973</v>
      </c>
      <c r="K82" s="6">
        <v>9015</v>
      </c>
      <c r="L82" s="5">
        <v>8748</v>
      </c>
      <c r="M82" s="6">
        <v>8905</v>
      </c>
      <c r="N82" s="5">
        <v>8918</v>
      </c>
      <c r="O82" s="6">
        <v>8749</v>
      </c>
      <c r="P82" s="5">
        <v>12407</v>
      </c>
      <c r="Q82" s="6">
        <v>13729</v>
      </c>
      <c r="R82" s="5">
        <v>8898</v>
      </c>
      <c r="S82" s="6">
        <v>12562</v>
      </c>
      <c r="T82" s="5">
        <v>8955</v>
      </c>
      <c r="U82" s="6">
        <v>12402</v>
      </c>
      <c r="V82" s="5">
        <v>9045</v>
      </c>
      <c r="W82" s="6">
        <v>9026</v>
      </c>
      <c r="X82" s="5">
        <v>12444</v>
      </c>
      <c r="Y82" s="6">
        <v>13800</v>
      </c>
      <c r="Z82" s="5">
        <v>12293</v>
      </c>
      <c r="AA82" s="6">
        <v>13864</v>
      </c>
      <c r="AB82" s="7">
        <v>13750</v>
      </c>
      <c r="AD82" s="83"/>
    </row>
    <row r="83" spans="1:31" ht="18.75" customHeight="1">
      <c r="A83" s="94">
        <v>38</v>
      </c>
      <c r="B83" s="98" t="s">
        <v>95</v>
      </c>
      <c r="C83" s="96" t="s">
        <v>30</v>
      </c>
      <c r="D83" s="3">
        <f t="shared" si="9"/>
        <v>26507</v>
      </c>
      <c r="E83" s="3">
        <v>889</v>
      </c>
      <c r="F83" s="3">
        <v>933</v>
      </c>
      <c r="G83" s="3">
        <v>522</v>
      </c>
      <c r="H83" s="3">
        <v>671</v>
      </c>
      <c r="I83" s="3">
        <v>527</v>
      </c>
      <c r="J83" s="3">
        <v>579</v>
      </c>
      <c r="K83" s="3">
        <v>1002</v>
      </c>
      <c r="L83" s="3">
        <v>853</v>
      </c>
      <c r="M83" s="3">
        <v>527</v>
      </c>
      <c r="N83" s="3">
        <v>523</v>
      </c>
      <c r="O83" s="3">
        <v>842</v>
      </c>
      <c r="P83" s="3">
        <v>1435</v>
      </c>
      <c r="Q83" s="3">
        <v>1595</v>
      </c>
      <c r="R83" s="3">
        <v>747</v>
      </c>
      <c r="S83" s="3">
        <v>1287</v>
      </c>
      <c r="T83" s="3">
        <v>1045</v>
      </c>
      <c r="U83" s="3">
        <v>1630</v>
      </c>
      <c r="V83" s="3">
        <v>1109</v>
      </c>
      <c r="W83" s="3">
        <v>969</v>
      </c>
      <c r="X83" s="3">
        <v>1499</v>
      </c>
      <c r="Y83" s="3">
        <v>1730</v>
      </c>
      <c r="Z83" s="3">
        <v>1412</v>
      </c>
      <c r="AA83" s="3">
        <v>2667</v>
      </c>
      <c r="AB83" s="4">
        <v>1514</v>
      </c>
      <c r="AD83" s="83"/>
    </row>
    <row r="84" spans="1:31" ht="18.75" customHeight="1">
      <c r="A84" s="95"/>
      <c r="B84" s="99"/>
      <c r="C84" s="97"/>
      <c r="D84" s="5">
        <f t="shared" si="9"/>
        <v>26507</v>
      </c>
      <c r="E84" s="6">
        <v>889</v>
      </c>
      <c r="F84" s="5">
        <v>933</v>
      </c>
      <c r="G84" s="6">
        <v>522</v>
      </c>
      <c r="H84" s="5">
        <v>671</v>
      </c>
      <c r="I84" s="6">
        <v>527</v>
      </c>
      <c r="J84" s="5">
        <v>579</v>
      </c>
      <c r="K84" s="6">
        <v>1002</v>
      </c>
      <c r="L84" s="5">
        <v>853</v>
      </c>
      <c r="M84" s="6">
        <v>527</v>
      </c>
      <c r="N84" s="5">
        <v>523</v>
      </c>
      <c r="O84" s="6">
        <v>842</v>
      </c>
      <c r="P84" s="5">
        <v>1435</v>
      </c>
      <c r="Q84" s="6">
        <v>1595</v>
      </c>
      <c r="R84" s="5">
        <v>747</v>
      </c>
      <c r="S84" s="6">
        <v>1287</v>
      </c>
      <c r="T84" s="5">
        <v>1045</v>
      </c>
      <c r="U84" s="6">
        <v>1630</v>
      </c>
      <c r="V84" s="5">
        <v>1109</v>
      </c>
      <c r="W84" s="6">
        <v>969</v>
      </c>
      <c r="X84" s="5">
        <v>1499</v>
      </c>
      <c r="Y84" s="6">
        <v>1730</v>
      </c>
      <c r="Z84" s="5">
        <v>1412</v>
      </c>
      <c r="AA84" s="6">
        <v>2667</v>
      </c>
      <c r="AB84" s="7">
        <v>1514</v>
      </c>
      <c r="AD84" s="83"/>
    </row>
    <row r="85" spans="1:31" ht="18.75" customHeight="1">
      <c r="A85" s="94">
        <v>39</v>
      </c>
      <c r="B85" s="98" t="s">
        <v>96</v>
      </c>
      <c r="C85" s="96" t="s">
        <v>30</v>
      </c>
      <c r="D85" s="8">
        <f t="shared" si="9"/>
        <v>11432</v>
      </c>
      <c r="E85" s="3">
        <v>437</v>
      </c>
      <c r="F85" s="8">
        <v>404</v>
      </c>
      <c r="G85" s="3">
        <v>301</v>
      </c>
      <c r="H85" s="8">
        <v>340</v>
      </c>
      <c r="I85" s="3">
        <v>285</v>
      </c>
      <c r="J85" s="8">
        <v>237</v>
      </c>
      <c r="K85" s="3">
        <v>336</v>
      </c>
      <c r="L85" s="8">
        <v>0</v>
      </c>
      <c r="M85" s="3">
        <v>282</v>
      </c>
      <c r="N85" s="8">
        <v>298</v>
      </c>
      <c r="O85" s="3">
        <v>524</v>
      </c>
      <c r="P85" s="8">
        <v>741</v>
      </c>
      <c r="Q85" s="3">
        <v>769</v>
      </c>
      <c r="R85" s="8">
        <v>395</v>
      </c>
      <c r="S85" s="3">
        <v>832</v>
      </c>
      <c r="T85" s="8">
        <v>414</v>
      </c>
      <c r="U85" s="3">
        <v>718</v>
      </c>
      <c r="V85" s="8">
        <v>412</v>
      </c>
      <c r="W85" s="3">
        <v>423</v>
      </c>
      <c r="X85" s="8">
        <v>506</v>
      </c>
      <c r="Y85" s="3">
        <v>662</v>
      </c>
      <c r="Z85" s="8">
        <v>611</v>
      </c>
      <c r="AA85" s="3">
        <v>825</v>
      </c>
      <c r="AB85" s="4">
        <v>680</v>
      </c>
      <c r="AD85" s="83"/>
    </row>
    <row r="86" spans="1:31" ht="18.75" customHeight="1">
      <c r="A86" s="95"/>
      <c r="B86" s="99"/>
      <c r="C86" s="97"/>
      <c r="D86" s="5">
        <f t="shared" si="9"/>
        <v>11432</v>
      </c>
      <c r="E86" s="6">
        <v>437</v>
      </c>
      <c r="F86" s="5">
        <v>404</v>
      </c>
      <c r="G86" s="6">
        <v>301</v>
      </c>
      <c r="H86" s="5">
        <v>340</v>
      </c>
      <c r="I86" s="6">
        <v>285</v>
      </c>
      <c r="J86" s="5">
        <v>237</v>
      </c>
      <c r="K86" s="6">
        <v>336</v>
      </c>
      <c r="L86" s="5">
        <v>0</v>
      </c>
      <c r="M86" s="6">
        <v>282</v>
      </c>
      <c r="N86" s="5">
        <v>298</v>
      </c>
      <c r="O86" s="6">
        <v>524</v>
      </c>
      <c r="P86" s="5">
        <v>741</v>
      </c>
      <c r="Q86" s="6">
        <v>769</v>
      </c>
      <c r="R86" s="5">
        <v>395</v>
      </c>
      <c r="S86" s="6">
        <v>832</v>
      </c>
      <c r="T86" s="5">
        <v>414</v>
      </c>
      <c r="U86" s="6">
        <v>718</v>
      </c>
      <c r="V86" s="5">
        <v>412</v>
      </c>
      <c r="W86" s="6">
        <v>423</v>
      </c>
      <c r="X86" s="5">
        <v>506</v>
      </c>
      <c r="Y86" s="6">
        <v>662</v>
      </c>
      <c r="Z86" s="5">
        <v>611</v>
      </c>
      <c r="AA86" s="6">
        <v>825</v>
      </c>
      <c r="AB86" s="7">
        <v>680</v>
      </c>
      <c r="AD86" s="83"/>
    </row>
    <row r="87" spans="1:31" ht="18.75" customHeight="1">
      <c r="A87" s="94">
        <v>40</v>
      </c>
      <c r="B87" s="98" t="s">
        <v>97</v>
      </c>
      <c r="C87" s="96" t="s">
        <v>30</v>
      </c>
      <c r="D87" s="8">
        <f>SUM(E87:AB87)</f>
        <v>2864</v>
      </c>
      <c r="E87" s="3">
        <v>138</v>
      </c>
      <c r="F87" s="8">
        <v>0</v>
      </c>
      <c r="G87" s="3">
        <v>138</v>
      </c>
      <c r="H87" s="8">
        <v>0</v>
      </c>
      <c r="I87" s="3">
        <v>138</v>
      </c>
      <c r="J87" s="8">
        <v>0</v>
      </c>
      <c r="K87" s="3">
        <v>160</v>
      </c>
      <c r="L87" s="8">
        <v>0</v>
      </c>
      <c r="M87" s="3">
        <v>115</v>
      </c>
      <c r="N87" s="8">
        <v>138</v>
      </c>
      <c r="O87" s="3">
        <v>0</v>
      </c>
      <c r="P87" s="8">
        <v>206</v>
      </c>
      <c r="Q87" s="3">
        <v>0</v>
      </c>
      <c r="R87" s="8">
        <v>183</v>
      </c>
      <c r="S87" s="3">
        <v>0</v>
      </c>
      <c r="T87" s="8">
        <v>183</v>
      </c>
      <c r="U87" s="3">
        <v>229</v>
      </c>
      <c r="V87" s="8">
        <v>0</v>
      </c>
      <c r="W87" s="3">
        <v>183</v>
      </c>
      <c r="X87" s="8">
        <v>229</v>
      </c>
      <c r="Y87" s="3">
        <v>0</v>
      </c>
      <c r="Z87" s="8">
        <v>252</v>
      </c>
      <c r="AA87" s="3">
        <v>343</v>
      </c>
      <c r="AB87" s="4">
        <v>229</v>
      </c>
      <c r="AD87" s="83"/>
    </row>
    <row r="88" spans="1:31" ht="18.75" customHeight="1">
      <c r="A88" s="95"/>
      <c r="B88" s="100"/>
      <c r="C88" s="101"/>
      <c r="D88" s="25">
        <f>SUM(E88:AB88)</f>
        <v>2864</v>
      </c>
      <c r="E88" s="66">
        <v>138</v>
      </c>
      <c r="F88" s="25">
        <v>0</v>
      </c>
      <c r="G88" s="66">
        <v>138</v>
      </c>
      <c r="H88" s="25">
        <v>0</v>
      </c>
      <c r="I88" s="66">
        <v>138</v>
      </c>
      <c r="J88" s="25">
        <v>0</v>
      </c>
      <c r="K88" s="66">
        <v>160</v>
      </c>
      <c r="L88" s="25">
        <v>0</v>
      </c>
      <c r="M88" s="66">
        <v>115</v>
      </c>
      <c r="N88" s="25">
        <v>138</v>
      </c>
      <c r="O88" s="66">
        <v>0</v>
      </c>
      <c r="P88" s="25">
        <v>206</v>
      </c>
      <c r="Q88" s="66">
        <v>0</v>
      </c>
      <c r="R88" s="25">
        <v>183</v>
      </c>
      <c r="S88" s="66">
        <v>0</v>
      </c>
      <c r="T88" s="25">
        <v>183</v>
      </c>
      <c r="U88" s="66">
        <v>229</v>
      </c>
      <c r="V88" s="25">
        <v>0</v>
      </c>
      <c r="W88" s="66">
        <v>183</v>
      </c>
      <c r="X88" s="25">
        <v>229</v>
      </c>
      <c r="Y88" s="66">
        <v>0</v>
      </c>
      <c r="Z88" s="25">
        <v>252</v>
      </c>
      <c r="AA88" s="66">
        <v>343</v>
      </c>
      <c r="AB88" s="67">
        <v>229</v>
      </c>
      <c r="AD88" s="83"/>
    </row>
    <row r="89" spans="1:31" ht="18.75" customHeight="1">
      <c r="A89" s="94">
        <v>41</v>
      </c>
      <c r="B89" s="98" t="s">
        <v>98</v>
      </c>
      <c r="C89" s="96" t="s">
        <v>30</v>
      </c>
      <c r="D89" s="3">
        <f t="shared" ref="D89:D90" si="10">SUM(E89:AB89)</f>
        <v>4493</v>
      </c>
      <c r="E89" s="3">
        <v>91</v>
      </c>
      <c r="F89" s="3">
        <v>132</v>
      </c>
      <c r="G89" s="3">
        <v>79</v>
      </c>
      <c r="H89" s="3">
        <v>113</v>
      </c>
      <c r="I89" s="3">
        <v>87</v>
      </c>
      <c r="J89" s="3">
        <v>94</v>
      </c>
      <c r="K89" s="3">
        <v>151</v>
      </c>
      <c r="L89" s="3">
        <v>0</v>
      </c>
      <c r="M89" s="3">
        <v>98</v>
      </c>
      <c r="N89" s="3">
        <v>121</v>
      </c>
      <c r="O89" s="3">
        <v>0</v>
      </c>
      <c r="P89" s="3">
        <v>227</v>
      </c>
      <c r="Q89" s="3">
        <v>314</v>
      </c>
      <c r="R89" s="3">
        <v>151</v>
      </c>
      <c r="S89" s="3">
        <v>309</v>
      </c>
      <c r="T89" s="3">
        <v>186</v>
      </c>
      <c r="U89" s="3">
        <v>275</v>
      </c>
      <c r="V89" s="3">
        <v>177</v>
      </c>
      <c r="W89" s="3">
        <v>156</v>
      </c>
      <c r="X89" s="3">
        <v>234</v>
      </c>
      <c r="Y89" s="3">
        <v>330</v>
      </c>
      <c r="Z89" s="3">
        <v>298</v>
      </c>
      <c r="AA89" s="3">
        <v>482</v>
      </c>
      <c r="AB89" s="4">
        <v>388</v>
      </c>
      <c r="AD89" s="83"/>
      <c r="AE89" s="14"/>
    </row>
    <row r="90" spans="1:31" ht="18.75" customHeight="1">
      <c r="A90" s="95"/>
      <c r="B90" s="99"/>
      <c r="C90" s="97"/>
      <c r="D90" s="5">
        <f t="shared" si="10"/>
        <v>4493</v>
      </c>
      <c r="E90" s="6">
        <v>91</v>
      </c>
      <c r="F90" s="5">
        <v>132</v>
      </c>
      <c r="G90" s="6">
        <v>79</v>
      </c>
      <c r="H90" s="5">
        <v>113</v>
      </c>
      <c r="I90" s="6">
        <v>87</v>
      </c>
      <c r="J90" s="5">
        <v>94</v>
      </c>
      <c r="K90" s="6">
        <v>151</v>
      </c>
      <c r="L90" s="5">
        <v>0</v>
      </c>
      <c r="M90" s="6">
        <v>98</v>
      </c>
      <c r="N90" s="5">
        <v>121</v>
      </c>
      <c r="O90" s="6">
        <v>0</v>
      </c>
      <c r="P90" s="5">
        <v>227</v>
      </c>
      <c r="Q90" s="6">
        <v>314</v>
      </c>
      <c r="R90" s="5">
        <v>151</v>
      </c>
      <c r="S90" s="6">
        <v>309</v>
      </c>
      <c r="T90" s="5">
        <v>186</v>
      </c>
      <c r="U90" s="6">
        <v>275</v>
      </c>
      <c r="V90" s="5">
        <v>177</v>
      </c>
      <c r="W90" s="6">
        <v>156</v>
      </c>
      <c r="X90" s="5">
        <v>234</v>
      </c>
      <c r="Y90" s="6">
        <v>330</v>
      </c>
      <c r="Z90" s="5">
        <v>298</v>
      </c>
      <c r="AA90" s="6">
        <v>482</v>
      </c>
      <c r="AB90" s="7">
        <v>388</v>
      </c>
      <c r="AD90" s="83"/>
    </row>
    <row r="91" spans="1:31" ht="18.75" customHeight="1">
      <c r="A91" s="94">
        <v>42</v>
      </c>
      <c r="B91" s="100" t="s">
        <v>99</v>
      </c>
      <c r="C91" s="96" t="s">
        <v>30</v>
      </c>
      <c r="D91" s="8">
        <f>SUM(E91:AB91)</f>
        <v>336</v>
      </c>
      <c r="E91" s="3">
        <v>11</v>
      </c>
      <c r="F91" s="8">
        <v>7</v>
      </c>
      <c r="G91" s="3">
        <v>12</v>
      </c>
      <c r="H91" s="8">
        <v>6</v>
      </c>
      <c r="I91" s="3">
        <v>10</v>
      </c>
      <c r="J91" s="8">
        <v>12</v>
      </c>
      <c r="K91" s="3">
        <v>0</v>
      </c>
      <c r="L91" s="8">
        <v>0</v>
      </c>
      <c r="M91" s="3">
        <v>0</v>
      </c>
      <c r="N91" s="8">
        <v>16</v>
      </c>
      <c r="O91" s="3">
        <v>0</v>
      </c>
      <c r="P91" s="8">
        <v>0</v>
      </c>
      <c r="Q91" s="3">
        <v>33</v>
      </c>
      <c r="R91" s="8">
        <v>7</v>
      </c>
      <c r="S91" s="3">
        <v>21</v>
      </c>
      <c r="T91" s="8">
        <v>17</v>
      </c>
      <c r="U91" s="3">
        <v>27</v>
      </c>
      <c r="V91" s="8">
        <v>17</v>
      </c>
      <c r="W91" s="3">
        <v>16</v>
      </c>
      <c r="X91" s="8">
        <v>8</v>
      </c>
      <c r="Y91" s="3">
        <v>3</v>
      </c>
      <c r="Z91" s="8">
        <v>19</v>
      </c>
      <c r="AA91" s="3">
        <v>20</v>
      </c>
      <c r="AB91" s="4">
        <v>74</v>
      </c>
      <c r="AD91" s="83"/>
    </row>
    <row r="92" spans="1:31" ht="18.75" customHeight="1">
      <c r="A92" s="95"/>
      <c r="B92" s="100"/>
      <c r="C92" s="97"/>
      <c r="D92" s="5">
        <f t="shared" ref="D92" si="11">SUM(E92:AB92)</f>
        <v>336</v>
      </c>
      <c r="E92" s="6">
        <v>11</v>
      </c>
      <c r="F92" s="5">
        <v>7</v>
      </c>
      <c r="G92" s="6">
        <v>12</v>
      </c>
      <c r="H92" s="5">
        <v>6</v>
      </c>
      <c r="I92" s="6">
        <v>10</v>
      </c>
      <c r="J92" s="5">
        <v>12</v>
      </c>
      <c r="K92" s="6">
        <v>0</v>
      </c>
      <c r="L92" s="5">
        <v>0</v>
      </c>
      <c r="M92" s="6">
        <v>0</v>
      </c>
      <c r="N92" s="5">
        <v>16</v>
      </c>
      <c r="O92" s="6">
        <v>0</v>
      </c>
      <c r="P92" s="5">
        <v>0</v>
      </c>
      <c r="Q92" s="6">
        <v>33</v>
      </c>
      <c r="R92" s="5">
        <v>7</v>
      </c>
      <c r="S92" s="6">
        <v>21</v>
      </c>
      <c r="T92" s="5">
        <v>17</v>
      </c>
      <c r="U92" s="6">
        <v>27</v>
      </c>
      <c r="V92" s="5">
        <v>17</v>
      </c>
      <c r="W92" s="6">
        <v>16</v>
      </c>
      <c r="X92" s="5">
        <v>8</v>
      </c>
      <c r="Y92" s="6">
        <v>3</v>
      </c>
      <c r="Z92" s="5">
        <v>19</v>
      </c>
      <c r="AA92" s="6">
        <v>20</v>
      </c>
      <c r="AB92" s="7">
        <v>74</v>
      </c>
      <c r="AD92" s="83"/>
    </row>
    <row r="93" spans="1:31" ht="18.75" customHeight="1">
      <c r="A93" s="94">
        <v>43</v>
      </c>
      <c r="B93" s="98" t="s">
        <v>100</v>
      </c>
      <c r="C93" s="96" t="s">
        <v>30</v>
      </c>
      <c r="D93" s="8">
        <f>SUM(E93:AB93)</f>
        <v>488382</v>
      </c>
      <c r="E93" s="3">
        <v>39116</v>
      </c>
      <c r="F93" s="8">
        <v>16812</v>
      </c>
      <c r="G93" s="3">
        <v>18515</v>
      </c>
      <c r="H93" s="8">
        <v>17835</v>
      </c>
      <c r="I93" s="3">
        <v>36085</v>
      </c>
      <c r="J93" s="8">
        <v>18230</v>
      </c>
      <c r="K93" s="3">
        <v>18836</v>
      </c>
      <c r="L93" s="8">
        <v>18937</v>
      </c>
      <c r="M93" s="3">
        <v>18831</v>
      </c>
      <c r="N93" s="8">
        <v>17687</v>
      </c>
      <c r="O93" s="3">
        <v>18656</v>
      </c>
      <c r="P93" s="8">
        <v>16276</v>
      </c>
      <c r="Q93" s="3">
        <v>19992</v>
      </c>
      <c r="R93" s="8">
        <v>18782</v>
      </c>
      <c r="S93" s="3">
        <v>20671</v>
      </c>
      <c r="T93" s="8">
        <v>16015</v>
      </c>
      <c r="U93" s="3">
        <v>18198</v>
      </c>
      <c r="V93" s="8">
        <v>19640</v>
      </c>
      <c r="W93" s="3">
        <v>18276</v>
      </c>
      <c r="X93" s="8">
        <v>19195</v>
      </c>
      <c r="Y93" s="3">
        <v>22146</v>
      </c>
      <c r="Z93" s="8">
        <v>18351</v>
      </c>
      <c r="AA93" s="3">
        <v>17860</v>
      </c>
      <c r="AB93" s="4">
        <v>23440</v>
      </c>
      <c r="AD93" s="83"/>
    </row>
    <row r="94" spans="1:31" ht="18.75" customHeight="1">
      <c r="A94" s="95"/>
      <c r="B94" s="99"/>
      <c r="C94" s="97"/>
      <c r="D94" s="5">
        <f>SUM(E94:AB94)</f>
        <v>487741</v>
      </c>
      <c r="E94" s="6">
        <v>39116</v>
      </c>
      <c r="F94" s="5">
        <v>16812</v>
      </c>
      <c r="G94" s="6">
        <v>18515</v>
      </c>
      <c r="H94" s="5">
        <v>17835</v>
      </c>
      <c r="I94" s="6">
        <v>36085</v>
      </c>
      <c r="J94" s="5">
        <v>18230</v>
      </c>
      <c r="K94" s="6">
        <v>18836</v>
      </c>
      <c r="L94" s="5">
        <v>18937</v>
      </c>
      <c r="M94" s="6">
        <v>18831</v>
      </c>
      <c r="N94" s="5">
        <v>17687</v>
      </c>
      <c r="O94" s="6">
        <v>18656</v>
      </c>
      <c r="P94" s="5">
        <v>16276</v>
      </c>
      <c r="Q94" s="6">
        <v>19992</v>
      </c>
      <c r="R94" s="5">
        <v>18716</v>
      </c>
      <c r="S94" s="6">
        <v>20551</v>
      </c>
      <c r="T94" s="5">
        <v>16015</v>
      </c>
      <c r="U94" s="6">
        <v>17983</v>
      </c>
      <c r="V94" s="5">
        <v>19520</v>
      </c>
      <c r="W94" s="6">
        <v>18276</v>
      </c>
      <c r="X94" s="5">
        <v>19195</v>
      </c>
      <c r="Y94" s="6">
        <v>22146</v>
      </c>
      <c r="Z94" s="5">
        <v>18351</v>
      </c>
      <c r="AA94" s="6">
        <v>17860</v>
      </c>
      <c r="AB94" s="7">
        <v>23320</v>
      </c>
      <c r="AD94" s="83"/>
    </row>
    <row r="95" spans="1:31" ht="18.75" customHeight="1">
      <c r="A95" s="94">
        <v>44</v>
      </c>
      <c r="B95" s="98" t="s">
        <v>161</v>
      </c>
      <c r="C95" s="96" t="s">
        <v>30</v>
      </c>
      <c r="D95" s="8">
        <f t="shared" ref="D95:D98" si="12">SUM(E95:AB95)</f>
        <v>49893</v>
      </c>
      <c r="E95" s="3">
        <v>4303</v>
      </c>
      <c r="F95" s="8">
        <v>2582</v>
      </c>
      <c r="G95" s="3">
        <v>0</v>
      </c>
      <c r="H95" s="8">
        <v>0</v>
      </c>
      <c r="I95" s="3">
        <v>0</v>
      </c>
      <c r="J95" s="8">
        <v>4046</v>
      </c>
      <c r="K95" s="3">
        <v>4292</v>
      </c>
      <c r="L95" s="8">
        <v>3147</v>
      </c>
      <c r="M95" s="3">
        <v>2601</v>
      </c>
      <c r="N95" s="8">
        <v>3433</v>
      </c>
      <c r="O95" s="3">
        <v>0</v>
      </c>
      <c r="P95" s="8">
        <v>0</v>
      </c>
      <c r="Q95" s="3">
        <v>0</v>
      </c>
      <c r="R95" s="8">
        <v>3147</v>
      </c>
      <c r="S95" s="3">
        <v>6008</v>
      </c>
      <c r="T95" s="8">
        <v>0</v>
      </c>
      <c r="U95" s="3">
        <v>0</v>
      </c>
      <c r="V95" s="8">
        <v>0</v>
      </c>
      <c r="W95" s="3">
        <v>3433</v>
      </c>
      <c r="X95" s="8">
        <v>0</v>
      </c>
      <c r="Y95" s="3">
        <v>0</v>
      </c>
      <c r="Z95" s="8">
        <v>5436</v>
      </c>
      <c r="AA95" s="3">
        <v>7465</v>
      </c>
      <c r="AB95" s="4">
        <v>0</v>
      </c>
      <c r="AD95" s="83"/>
    </row>
    <row r="96" spans="1:31" ht="18.75" customHeight="1">
      <c r="A96" s="95"/>
      <c r="B96" s="99"/>
      <c r="C96" s="97"/>
      <c r="D96" s="5">
        <f t="shared" si="12"/>
        <v>49852</v>
      </c>
      <c r="E96" s="6">
        <v>4303</v>
      </c>
      <c r="F96" s="5">
        <v>2582</v>
      </c>
      <c r="G96" s="6">
        <v>0</v>
      </c>
      <c r="H96" s="5">
        <v>0</v>
      </c>
      <c r="I96" s="6">
        <v>0</v>
      </c>
      <c r="J96" s="5">
        <v>4046</v>
      </c>
      <c r="K96" s="6">
        <v>4279</v>
      </c>
      <c r="L96" s="5">
        <v>3147</v>
      </c>
      <c r="M96" s="6">
        <v>2601</v>
      </c>
      <c r="N96" s="5">
        <v>3433</v>
      </c>
      <c r="O96" s="6">
        <v>0</v>
      </c>
      <c r="P96" s="5">
        <v>0</v>
      </c>
      <c r="Q96" s="6">
        <v>0</v>
      </c>
      <c r="R96" s="5">
        <v>3147</v>
      </c>
      <c r="S96" s="6">
        <v>5995</v>
      </c>
      <c r="T96" s="5">
        <v>0</v>
      </c>
      <c r="U96" s="6">
        <v>0</v>
      </c>
      <c r="V96" s="5">
        <v>0</v>
      </c>
      <c r="W96" s="6">
        <v>3433</v>
      </c>
      <c r="X96" s="5">
        <v>0</v>
      </c>
      <c r="Y96" s="6">
        <v>0</v>
      </c>
      <c r="Z96" s="5">
        <v>5426</v>
      </c>
      <c r="AA96" s="6">
        <v>7460</v>
      </c>
      <c r="AB96" s="7">
        <v>0</v>
      </c>
      <c r="AD96" s="83"/>
    </row>
    <row r="97" spans="1:53" ht="18.75" customHeight="1">
      <c r="A97" s="94">
        <v>45</v>
      </c>
      <c r="B97" s="100" t="s">
        <v>101</v>
      </c>
      <c r="C97" s="101" t="s">
        <v>30</v>
      </c>
      <c r="D97" s="9">
        <f t="shared" si="12"/>
        <v>28</v>
      </c>
      <c r="E97" s="12">
        <v>0</v>
      </c>
      <c r="F97" s="9">
        <v>1</v>
      </c>
      <c r="G97" s="12">
        <v>1</v>
      </c>
      <c r="H97" s="9">
        <v>2</v>
      </c>
      <c r="I97" s="12">
        <v>1</v>
      </c>
      <c r="J97" s="9">
        <v>1</v>
      </c>
      <c r="K97" s="12">
        <v>1</v>
      </c>
      <c r="L97" s="9">
        <v>0</v>
      </c>
      <c r="M97" s="12">
        <v>1</v>
      </c>
      <c r="N97" s="9">
        <v>1</v>
      </c>
      <c r="O97" s="12">
        <v>0</v>
      </c>
      <c r="P97" s="9">
        <v>0</v>
      </c>
      <c r="Q97" s="12">
        <v>2</v>
      </c>
      <c r="R97" s="9">
        <v>0</v>
      </c>
      <c r="S97" s="12">
        <v>2</v>
      </c>
      <c r="T97" s="9">
        <v>2</v>
      </c>
      <c r="U97" s="12">
        <v>2</v>
      </c>
      <c r="V97" s="9">
        <v>2</v>
      </c>
      <c r="W97" s="12">
        <v>2</v>
      </c>
      <c r="X97" s="9">
        <v>0</v>
      </c>
      <c r="Y97" s="12">
        <v>2</v>
      </c>
      <c r="Z97" s="9">
        <v>2</v>
      </c>
      <c r="AA97" s="12">
        <v>2</v>
      </c>
      <c r="AB97" s="13">
        <v>1</v>
      </c>
      <c r="AD97" s="83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</row>
    <row r="98" spans="1:53" ht="18.75" customHeight="1">
      <c r="A98" s="95"/>
      <c r="B98" s="100"/>
      <c r="C98" s="101"/>
      <c r="D98" s="25">
        <f t="shared" si="12"/>
        <v>28</v>
      </c>
      <c r="E98" s="66">
        <v>0</v>
      </c>
      <c r="F98" s="25">
        <v>1</v>
      </c>
      <c r="G98" s="66">
        <v>1</v>
      </c>
      <c r="H98" s="25">
        <v>2</v>
      </c>
      <c r="I98" s="66">
        <v>1</v>
      </c>
      <c r="J98" s="25">
        <v>1</v>
      </c>
      <c r="K98" s="66">
        <v>1</v>
      </c>
      <c r="L98" s="25">
        <v>0</v>
      </c>
      <c r="M98" s="66">
        <v>1</v>
      </c>
      <c r="N98" s="25">
        <v>1</v>
      </c>
      <c r="O98" s="66">
        <v>0</v>
      </c>
      <c r="P98" s="25">
        <v>0</v>
      </c>
      <c r="Q98" s="66">
        <v>2</v>
      </c>
      <c r="R98" s="25">
        <v>0</v>
      </c>
      <c r="S98" s="66">
        <v>2</v>
      </c>
      <c r="T98" s="25">
        <v>2</v>
      </c>
      <c r="U98" s="66">
        <v>2</v>
      </c>
      <c r="V98" s="25">
        <v>2</v>
      </c>
      <c r="W98" s="66">
        <v>2</v>
      </c>
      <c r="X98" s="25">
        <v>0</v>
      </c>
      <c r="Y98" s="66">
        <v>2</v>
      </c>
      <c r="Z98" s="25">
        <v>2</v>
      </c>
      <c r="AA98" s="66">
        <v>2</v>
      </c>
      <c r="AB98" s="67">
        <v>1</v>
      </c>
      <c r="AD98" s="83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</row>
    <row r="99" spans="1:53" ht="18.75" customHeight="1">
      <c r="A99" s="94">
        <v>46</v>
      </c>
      <c r="B99" s="98" t="s">
        <v>31</v>
      </c>
      <c r="C99" s="96" t="s">
        <v>30</v>
      </c>
      <c r="D99" s="8">
        <f t="shared" ref="D99:D100" si="13">SUM(E99:AB99)</f>
        <v>1532</v>
      </c>
      <c r="E99" s="3">
        <v>58</v>
      </c>
      <c r="F99" s="8">
        <v>56</v>
      </c>
      <c r="G99" s="3">
        <v>53</v>
      </c>
      <c r="H99" s="8">
        <v>54</v>
      </c>
      <c r="I99" s="3">
        <v>46</v>
      </c>
      <c r="J99" s="8">
        <v>48</v>
      </c>
      <c r="K99" s="3">
        <v>62</v>
      </c>
      <c r="L99" s="8">
        <v>60</v>
      </c>
      <c r="M99" s="3">
        <v>50</v>
      </c>
      <c r="N99" s="8">
        <v>48</v>
      </c>
      <c r="O99" s="3">
        <v>65</v>
      </c>
      <c r="P99" s="8">
        <v>72</v>
      </c>
      <c r="Q99" s="3">
        <v>78</v>
      </c>
      <c r="R99" s="8">
        <v>60</v>
      </c>
      <c r="S99" s="3">
        <v>82</v>
      </c>
      <c r="T99" s="8">
        <v>62</v>
      </c>
      <c r="U99" s="3">
        <v>74</v>
      </c>
      <c r="V99" s="8">
        <v>61</v>
      </c>
      <c r="W99" s="3">
        <v>58</v>
      </c>
      <c r="X99" s="8">
        <v>74</v>
      </c>
      <c r="Y99" s="3">
        <v>77</v>
      </c>
      <c r="Z99" s="8">
        <v>73</v>
      </c>
      <c r="AA99" s="3">
        <v>98</v>
      </c>
      <c r="AB99" s="4">
        <v>63</v>
      </c>
      <c r="AD99" s="83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</row>
    <row r="100" spans="1:53" ht="18.75" customHeight="1">
      <c r="A100" s="108"/>
      <c r="B100" s="100"/>
      <c r="C100" s="101"/>
      <c r="D100" s="25">
        <f t="shared" si="13"/>
        <v>1532</v>
      </c>
      <c r="E100" s="66">
        <v>58</v>
      </c>
      <c r="F100" s="25">
        <v>56</v>
      </c>
      <c r="G100" s="66">
        <v>53</v>
      </c>
      <c r="H100" s="25">
        <v>54</v>
      </c>
      <c r="I100" s="66">
        <v>46</v>
      </c>
      <c r="J100" s="25">
        <v>48</v>
      </c>
      <c r="K100" s="66">
        <v>62</v>
      </c>
      <c r="L100" s="25">
        <v>60</v>
      </c>
      <c r="M100" s="66">
        <v>50</v>
      </c>
      <c r="N100" s="25">
        <v>48</v>
      </c>
      <c r="O100" s="66">
        <v>65</v>
      </c>
      <c r="P100" s="25">
        <v>72</v>
      </c>
      <c r="Q100" s="66">
        <v>78</v>
      </c>
      <c r="R100" s="25">
        <v>60</v>
      </c>
      <c r="S100" s="66">
        <v>82</v>
      </c>
      <c r="T100" s="25">
        <v>62</v>
      </c>
      <c r="U100" s="66">
        <v>74</v>
      </c>
      <c r="V100" s="25">
        <v>61</v>
      </c>
      <c r="W100" s="66">
        <v>58</v>
      </c>
      <c r="X100" s="25">
        <v>74</v>
      </c>
      <c r="Y100" s="66">
        <v>77</v>
      </c>
      <c r="Z100" s="25">
        <v>73</v>
      </c>
      <c r="AA100" s="66">
        <v>98</v>
      </c>
      <c r="AB100" s="67">
        <v>63</v>
      </c>
      <c r="AD100" s="83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</row>
    <row r="101" spans="1:53" ht="18.75" customHeight="1">
      <c r="A101" s="94">
        <v>47</v>
      </c>
      <c r="B101" s="98" t="s">
        <v>102</v>
      </c>
      <c r="C101" s="96" t="s">
        <v>28</v>
      </c>
      <c r="D101" s="8">
        <f>SUM(E101:AB101)</f>
        <v>543</v>
      </c>
      <c r="E101" s="3">
        <v>53</v>
      </c>
      <c r="F101" s="8">
        <v>21</v>
      </c>
      <c r="G101" s="3">
        <v>17</v>
      </c>
      <c r="H101" s="8">
        <f>15+5</f>
        <v>20</v>
      </c>
      <c r="I101" s="3">
        <v>51</v>
      </c>
      <c r="J101" s="8">
        <v>27</v>
      </c>
      <c r="K101" s="3">
        <v>17</v>
      </c>
      <c r="L101" s="8">
        <v>0</v>
      </c>
      <c r="M101" s="3">
        <v>20</v>
      </c>
      <c r="N101" s="8">
        <v>18</v>
      </c>
      <c r="O101" s="3">
        <v>20</v>
      </c>
      <c r="P101" s="8">
        <v>0</v>
      </c>
      <c r="Q101" s="3">
        <v>36</v>
      </c>
      <c r="R101" s="8">
        <v>17</v>
      </c>
      <c r="S101" s="3">
        <v>27</v>
      </c>
      <c r="T101" s="8">
        <f>19-19</f>
        <v>0</v>
      </c>
      <c r="U101" s="3">
        <v>33</v>
      </c>
      <c r="V101" s="8">
        <v>22</v>
      </c>
      <c r="W101" s="3">
        <v>24</v>
      </c>
      <c r="X101" s="8">
        <v>0</v>
      </c>
      <c r="Y101" s="3">
        <v>31</v>
      </c>
      <c r="Z101" s="8">
        <v>25</v>
      </c>
      <c r="AA101" s="3">
        <v>40</v>
      </c>
      <c r="AB101" s="4">
        <v>24</v>
      </c>
      <c r="AD101" s="83"/>
    </row>
    <row r="102" spans="1:53" ht="18.75" customHeight="1" thickBot="1">
      <c r="A102" s="104"/>
      <c r="B102" s="120"/>
      <c r="C102" s="107"/>
      <c r="D102" s="11">
        <f>SUM(E102:AB102)</f>
        <v>543</v>
      </c>
      <c r="E102" s="17">
        <v>53</v>
      </c>
      <c r="F102" s="11">
        <v>21</v>
      </c>
      <c r="G102" s="17">
        <v>17</v>
      </c>
      <c r="H102" s="11">
        <f>15+5</f>
        <v>20</v>
      </c>
      <c r="I102" s="17">
        <v>51</v>
      </c>
      <c r="J102" s="11">
        <v>27</v>
      </c>
      <c r="K102" s="17">
        <v>17</v>
      </c>
      <c r="L102" s="11">
        <v>0</v>
      </c>
      <c r="M102" s="17">
        <v>20</v>
      </c>
      <c r="N102" s="11">
        <v>18</v>
      </c>
      <c r="O102" s="17">
        <v>20</v>
      </c>
      <c r="P102" s="11">
        <v>0</v>
      </c>
      <c r="Q102" s="17">
        <v>36</v>
      </c>
      <c r="R102" s="11">
        <v>17</v>
      </c>
      <c r="S102" s="17">
        <v>27</v>
      </c>
      <c r="T102" s="11">
        <f>19-19</f>
        <v>0</v>
      </c>
      <c r="U102" s="17">
        <v>33</v>
      </c>
      <c r="V102" s="11">
        <v>22</v>
      </c>
      <c r="W102" s="17">
        <v>24</v>
      </c>
      <c r="X102" s="11">
        <v>0</v>
      </c>
      <c r="Y102" s="17">
        <v>31</v>
      </c>
      <c r="Z102" s="11">
        <v>25</v>
      </c>
      <c r="AA102" s="17">
        <v>40</v>
      </c>
      <c r="AB102" s="18">
        <v>24</v>
      </c>
      <c r="AD102" s="83"/>
    </row>
    <row r="103" spans="1:53" ht="30" customHeight="1" thickBot="1">
      <c r="A103" s="72" t="s">
        <v>39</v>
      </c>
      <c r="C103" s="58"/>
      <c r="D103" s="58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12" t="s">
        <v>83</v>
      </c>
      <c r="Y103" s="113"/>
      <c r="Z103" s="113"/>
      <c r="AA103" s="16"/>
      <c r="AB103" s="16" t="s">
        <v>56</v>
      </c>
    </row>
    <row r="104" spans="1:53" ht="18.75" customHeight="1">
      <c r="A104" s="73" t="s">
        <v>57</v>
      </c>
      <c r="B104" s="114" t="s">
        <v>58</v>
      </c>
      <c r="C104" s="116" t="s">
        <v>25</v>
      </c>
      <c r="D104" s="36"/>
      <c r="E104" s="54" t="s">
        <v>63</v>
      </c>
      <c r="F104" s="54"/>
      <c r="G104" s="54"/>
      <c r="H104" s="54"/>
      <c r="I104" s="55" t="s">
        <v>64</v>
      </c>
      <c r="J104" s="54"/>
      <c r="K104" s="54"/>
      <c r="L104" s="54"/>
      <c r="M104" s="54"/>
      <c r="N104" s="54" t="s">
        <v>65</v>
      </c>
      <c r="O104" s="54"/>
      <c r="P104" s="54"/>
      <c r="Q104" s="54"/>
      <c r="R104" s="55" t="s">
        <v>66</v>
      </c>
      <c r="S104" s="54"/>
      <c r="T104" s="54"/>
      <c r="U104" s="54"/>
      <c r="V104" s="54"/>
      <c r="W104" s="54" t="s">
        <v>67</v>
      </c>
      <c r="X104" s="54"/>
      <c r="Y104" s="54"/>
      <c r="Z104" s="54"/>
      <c r="AA104" s="55" t="s">
        <v>68</v>
      </c>
      <c r="AB104" s="37"/>
    </row>
    <row r="105" spans="1:53" ht="18.75" customHeight="1">
      <c r="A105" s="74" t="s">
        <v>59</v>
      </c>
      <c r="B105" s="115"/>
      <c r="C105" s="117"/>
      <c r="D105" s="38" t="s">
        <v>0</v>
      </c>
      <c r="E105" s="38" t="s">
        <v>1</v>
      </c>
      <c r="F105" s="38" t="s">
        <v>2</v>
      </c>
      <c r="G105" s="38" t="s">
        <v>3</v>
      </c>
      <c r="H105" s="38" t="s">
        <v>4</v>
      </c>
      <c r="I105" s="38" t="s">
        <v>5</v>
      </c>
      <c r="J105" s="38" t="s">
        <v>6</v>
      </c>
      <c r="K105" s="38" t="s">
        <v>7</v>
      </c>
      <c r="L105" s="38" t="s">
        <v>8</v>
      </c>
      <c r="M105" s="56" t="s">
        <v>9</v>
      </c>
      <c r="N105" s="56" t="s">
        <v>10</v>
      </c>
      <c r="O105" s="38" t="s">
        <v>11</v>
      </c>
      <c r="P105" s="38" t="s">
        <v>12</v>
      </c>
      <c r="Q105" s="38" t="s">
        <v>13</v>
      </c>
      <c r="R105" s="38" t="s">
        <v>14</v>
      </c>
      <c r="S105" s="38" t="s">
        <v>15</v>
      </c>
      <c r="T105" s="38" t="s">
        <v>16</v>
      </c>
      <c r="U105" s="38" t="s">
        <v>17</v>
      </c>
      <c r="V105" s="38" t="s">
        <v>18</v>
      </c>
      <c r="W105" s="38" t="s">
        <v>19</v>
      </c>
      <c r="X105" s="38" t="s">
        <v>20</v>
      </c>
      <c r="Y105" s="38" t="s">
        <v>21</v>
      </c>
      <c r="Z105" s="38" t="s">
        <v>22</v>
      </c>
      <c r="AA105" s="38" t="s">
        <v>23</v>
      </c>
      <c r="AB105" s="39" t="s">
        <v>24</v>
      </c>
    </row>
    <row r="106" spans="1:53" ht="18.75" customHeight="1">
      <c r="A106" s="94">
        <v>48</v>
      </c>
      <c r="B106" s="98" t="s">
        <v>139</v>
      </c>
      <c r="C106" s="96" t="s">
        <v>28</v>
      </c>
      <c r="D106" s="8">
        <v>8198</v>
      </c>
      <c r="E106" s="3">
        <v>604</v>
      </c>
      <c r="F106" s="8">
        <v>214</v>
      </c>
      <c r="G106" s="3">
        <v>223</v>
      </c>
      <c r="H106" s="8">
        <v>194</v>
      </c>
      <c r="I106" s="3">
        <v>689</v>
      </c>
      <c r="J106" s="8">
        <v>361</v>
      </c>
      <c r="K106" s="3">
        <v>228</v>
      </c>
      <c r="L106" s="8">
        <v>447</v>
      </c>
      <c r="M106" s="3">
        <v>264</v>
      </c>
      <c r="N106" s="8">
        <v>226</v>
      </c>
      <c r="O106" s="3">
        <v>265</v>
      </c>
      <c r="P106" s="8">
        <v>548</v>
      </c>
      <c r="Q106" s="3">
        <v>472</v>
      </c>
      <c r="R106" s="8">
        <v>281</v>
      </c>
      <c r="S106" s="3">
        <v>351</v>
      </c>
      <c r="T106" s="8">
        <v>242</v>
      </c>
      <c r="U106" s="3">
        <v>428</v>
      </c>
      <c r="V106" s="8">
        <v>285</v>
      </c>
      <c r="W106" s="3">
        <v>308</v>
      </c>
      <c r="X106" s="8">
        <v>283</v>
      </c>
      <c r="Y106" s="3">
        <v>237</v>
      </c>
      <c r="Z106" s="8">
        <v>329</v>
      </c>
      <c r="AA106" s="3">
        <v>431</v>
      </c>
      <c r="AB106" s="4">
        <v>288</v>
      </c>
      <c r="AD106" s="83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</row>
    <row r="107" spans="1:53" ht="18.75" customHeight="1">
      <c r="A107" s="95"/>
      <c r="B107" s="99"/>
      <c r="C107" s="97"/>
      <c r="D107" s="5">
        <v>8198</v>
      </c>
      <c r="E107" s="6">
        <v>604</v>
      </c>
      <c r="F107" s="5">
        <v>214</v>
      </c>
      <c r="G107" s="6">
        <v>223</v>
      </c>
      <c r="H107" s="5">
        <v>194</v>
      </c>
      <c r="I107" s="6">
        <v>689</v>
      </c>
      <c r="J107" s="5">
        <v>361</v>
      </c>
      <c r="K107" s="6">
        <v>228</v>
      </c>
      <c r="L107" s="5">
        <v>447</v>
      </c>
      <c r="M107" s="6">
        <v>264</v>
      </c>
      <c r="N107" s="5">
        <v>226</v>
      </c>
      <c r="O107" s="6">
        <v>265</v>
      </c>
      <c r="P107" s="5">
        <v>548</v>
      </c>
      <c r="Q107" s="6">
        <v>472</v>
      </c>
      <c r="R107" s="5">
        <v>281</v>
      </c>
      <c r="S107" s="6">
        <v>351</v>
      </c>
      <c r="T107" s="5">
        <v>242</v>
      </c>
      <c r="U107" s="6">
        <v>428</v>
      </c>
      <c r="V107" s="5">
        <v>285</v>
      </c>
      <c r="W107" s="6">
        <v>308</v>
      </c>
      <c r="X107" s="5">
        <v>283</v>
      </c>
      <c r="Y107" s="6">
        <v>237</v>
      </c>
      <c r="Z107" s="5">
        <v>329</v>
      </c>
      <c r="AA107" s="6">
        <v>431</v>
      </c>
      <c r="AB107" s="7">
        <v>288</v>
      </c>
      <c r="AD107" s="83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</row>
    <row r="108" spans="1:53" ht="18.75" customHeight="1">
      <c r="A108" s="94">
        <v>49</v>
      </c>
      <c r="B108" s="98" t="s">
        <v>148</v>
      </c>
      <c r="C108" s="96" t="s">
        <v>28</v>
      </c>
      <c r="D108" s="8">
        <f t="shared" ref="D108:D109" si="14">SUM(E108:AB108)</f>
        <v>4713</v>
      </c>
      <c r="E108" s="3">
        <v>389</v>
      </c>
      <c r="F108" s="9">
        <v>160</v>
      </c>
      <c r="G108" s="3">
        <v>125</v>
      </c>
      <c r="H108" s="9">
        <v>112</v>
      </c>
      <c r="I108" s="3">
        <v>388</v>
      </c>
      <c r="J108" s="9">
        <v>205</v>
      </c>
      <c r="K108" s="3">
        <v>128</v>
      </c>
      <c r="L108" s="9">
        <v>100</v>
      </c>
      <c r="M108" s="3">
        <v>149</v>
      </c>
      <c r="N108" s="9">
        <v>134</v>
      </c>
      <c r="O108" s="3">
        <v>150</v>
      </c>
      <c r="P108" s="9">
        <v>309</v>
      </c>
      <c r="Q108" s="3">
        <v>267</v>
      </c>
      <c r="R108" s="9">
        <v>125</v>
      </c>
      <c r="S108" s="3">
        <v>198</v>
      </c>
      <c r="T108" s="9">
        <v>136</v>
      </c>
      <c r="U108" s="3">
        <v>242</v>
      </c>
      <c r="V108" s="9">
        <v>161</v>
      </c>
      <c r="W108" s="3">
        <v>174</v>
      </c>
      <c r="X108" s="9">
        <v>199</v>
      </c>
      <c r="Y108" s="3">
        <v>228</v>
      </c>
      <c r="Z108" s="9">
        <v>184</v>
      </c>
      <c r="AA108" s="3">
        <v>291</v>
      </c>
      <c r="AB108" s="4">
        <f>173-14</f>
        <v>159</v>
      </c>
      <c r="AD108" s="83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</row>
    <row r="109" spans="1:53" ht="18.75" customHeight="1">
      <c r="A109" s="95"/>
      <c r="B109" s="99"/>
      <c r="C109" s="97"/>
      <c r="D109" s="5">
        <f t="shared" si="14"/>
        <v>4713</v>
      </c>
      <c r="E109" s="33">
        <v>389</v>
      </c>
      <c r="F109" s="25">
        <v>160</v>
      </c>
      <c r="G109" s="33">
        <v>125</v>
      </c>
      <c r="H109" s="25">
        <v>112</v>
      </c>
      <c r="I109" s="33">
        <v>388</v>
      </c>
      <c r="J109" s="25">
        <v>205</v>
      </c>
      <c r="K109" s="33">
        <v>128</v>
      </c>
      <c r="L109" s="25">
        <v>100</v>
      </c>
      <c r="M109" s="33">
        <v>149</v>
      </c>
      <c r="N109" s="25">
        <v>134</v>
      </c>
      <c r="O109" s="33">
        <v>150</v>
      </c>
      <c r="P109" s="25">
        <v>309</v>
      </c>
      <c r="Q109" s="33">
        <v>267</v>
      </c>
      <c r="R109" s="25">
        <v>125</v>
      </c>
      <c r="S109" s="33">
        <v>198</v>
      </c>
      <c r="T109" s="25">
        <v>136</v>
      </c>
      <c r="U109" s="33">
        <v>242</v>
      </c>
      <c r="V109" s="25">
        <v>161</v>
      </c>
      <c r="W109" s="33">
        <v>174</v>
      </c>
      <c r="X109" s="25">
        <v>199</v>
      </c>
      <c r="Y109" s="33">
        <v>228</v>
      </c>
      <c r="Z109" s="25">
        <v>184</v>
      </c>
      <c r="AA109" s="33">
        <v>291</v>
      </c>
      <c r="AB109" s="34">
        <f>173-14</f>
        <v>159</v>
      </c>
      <c r="AD109" s="83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</row>
    <row r="110" spans="1:53" ht="19.5" customHeight="1">
      <c r="A110" s="94">
        <v>50</v>
      </c>
      <c r="B110" s="100" t="s">
        <v>103</v>
      </c>
      <c r="C110" s="96" t="s">
        <v>108</v>
      </c>
      <c r="D110" s="9">
        <f t="shared" ref="D110:D113" si="15">SUM(E110:AB110)</f>
        <v>1289</v>
      </c>
      <c r="E110" s="3">
        <v>434</v>
      </c>
      <c r="F110" s="8">
        <v>0</v>
      </c>
      <c r="G110" s="3">
        <v>109</v>
      </c>
      <c r="H110" s="8">
        <v>0</v>
      </c>
      <c r="I110" s="3">
        <v>0</v>
      </c>
      <c r="J110" s="8">
        <v>0</v>
      </c>
      <c r="K110" s="3">
        <v>0</v>
      </c>
      <c r="L110" s="8">
        <v>0</v>
      </c>
      <c r="M110" s="3">
        <v>0</v>
      </c>
      <c r="N110" s="8">
        <v>0</v>
      </c>
      <c r="O110" s="3">
        <v>0</v>
      </c>
      <c r="P110" s="8">
        <v>0</v>
      </c>
      <c r="Q110" s="3">
        <v>0</v>
      </c>
      <c r="R110" s="8">
        <v>0</v>
      </c>
      <c r="S110" s="3">
        <v>0</v>
      </c>
      <c r="T110" s="8">
        <v>0</v>
      </c>
      <c r="U110" s="3">
        <f>565-565</f>
        <v>0</v>
      </c>
      <c r="V110" s="8">
        <v>0</v>
      </c>
      <c r="W110" s="3">
        <v>0</v>
      </c>
      <c r="X110" s="8">
        <v>0</v>
      </c>
      <c r="Y110" s="3">
        <v>0</v>
      </c>
      <c r="Z110" s="8">
        <v>0</v>
      </c>
      <c r="AA110" s="3">
        <v>746</v>
      </c>
      <c r="AB110" s="4">
        <v>0</v>
      </c>
      <c r="AD110" s="83"/>
    </row>
    <row r="111" spans="1:53" ht="19.5" customHeight="1">
      <c r="A111" s="95"/>
      <c r="B111" s="100"/>
      <c r="C111" s="97"/>
      <c r="D111" s="5">
        <f t="shared" si="15"/>
        <v>1289</v>
      </c>
      <c r="E111" s="33">
        <v>434</v>
      </c>
      <c r="F111" s="5">
        <v>0</v>
      </c>
      <c r="G111" s="33">
        <v>109</v>
      </c>
      <c r="H111" s="5">
        <v>0</v>
      </c>
      <c r="I111" s="33">
        <v>0</v>
      </c>
      <c r="J111" s="5">
        <v>0</v>
      </c>
      <c r="K111" s="33">
        <v>0</v>
      </c>
      <c r="L111" s="5">
        <v>0</v>
      </c>
      <c r="M111" s="33">
        <v>0</v>
      </c>
      <c r="N111" s="5">
        <v>0</v>
      </c>
      <c r="O111" s="33">
        <v>0</v>
      </c>
      <c r="P111" s="5">
        <v>0</v>
      </c>
      <c r="Q111" s="33">
        <v>0</v>
      </c>
      <c r="R111" s="5">
        <v>0</v>
      </c>
      <c r="S111" s="33">
        <v>0</v>
      </c>
      <c r="T111" s="5">
        <v>0</v>
      </c>
      <c r="U111" s="33">
        <f>565-565</f>
        <v>0</v>
      </c>
      <c r="V111" s="5">
        <v>0</v>
      </c>
      <c r="W111" s="33">
        <v>0</v>
      </c>
      <c r="X111" s="5">
        <v>0</v>
      </c>
      <c r="Y111" s="33">
        <v>0</v>
      </c>
      <c r="Z111" s="5">
        <v>0</v>
      </c>
      <c r="AA111" s="33">
        <v>746</v>
      </c>
      <c r="AB111" s="34">
        <v>0</v>
      </c>
      <c r="AD111" s="83"/>
    </row>
    <row r="112" spans="1:53" ht="19.5" customHeight="1">
      <c r="A112" s="94">
        <v>51</v>
      </c>
      <c r="B112" s="98" t="s">
        <v>104</v>
      </c>
      <c r="C112" s="96" t="s">
        <v>108</v>
      </c>
      <c r="D112" s="8">
        <f t="shared" si="15"/>
        <v>14495</v>
      </c>
      <c r="E112" s="3">
        <v>517</v>
      </c>
      <c r="F112" s="8">
        <v>567</v>
      </c>
      <c r="G112" s="3">
        <v>265</v>
      </c>
      <c r="H112" s="8">
        <v>566</v>
      </c>
      <c r="I112" s="3">
        <v>515</v>
      </c>
      <c r="J112" s="3">
        <f>890+39</f>
        <v>929</v>
      </c>
      <c r="K112" s="3">
        <v>414</v>
      </c>
      <c r="L112" s="3">
        <v>527</v>
      </c>
      <c r="M112" s="3">
        <v>393</v>
      </c>
      <c r="N112" s="3">
        <v>788</v>
      </c>
      <c r="O112" s="3">
        <v>322</v>
      </c>
      <c r="P112" s="3">
        <v>427</v>
      </c>
      <c r="Q112" s="3">
        <v>1412</v>
      </c>
      <c r="R112" s="3">
        <v>285</v>
      </c>
      <c r="S112" s="3">
        <v>223</v>
      </c>
      <c r="T112" s="3">
        <v>405</v>
      </c>
      <c r="U112" s="3">
        <v>706</v>
      </c>
      <c r="V112" s="3">
        <v>346</v>
      </c>
      <c r="W112" s="3">
        <v>601</v>
      </c>
      <c r="X112" s="3">
        <v>882</v>
      </c>
      <c r="Y112" s="3">
        <v>834</v>
      </c>
      <c r="Z112" s="3">
        <v>828</v>
      </c>
      <c r="AA112" s="3">
        <v>937</v>
      </c>
      <c r="AB112" s="4">
        <v>806</v>
      </c>
      <c r="AD112" s="83"/>
    </row>
    <row r="113" spans="1:30" ht="19.5" customHeight="1">
      <c r="A113" s="95"/>
      <c r="B113" s="99"/>
      <c r="C113" s="97"/>
      <c r="D113" s="5">
        <f t="shared" si="15"/>
        <v>14495</v>
      </c>
      <c r="E113" s="33">
        <v>517</v>
      </c>
      <c r="F113" s="5">
        <v>567</v>
      </c>
      <c r="G113" s="33">
        <v>265</v>
      </c>
      <c r="H113" s="5">
        <v>566</v>
      </c>
      <c r="I113" s="33">
        <v>515</v>
      </c>
      <c r="J113" s="5">
        <f>890+39</f>
        <v>929</v>
      </c>
      <c r="K113" s="33">
        <v>414</v>
      </c>
      <c r="L113" s="33">
        <v>527</v>
      </c>
      <c r="M113" s="33">
        <v>393</v>
      </c>
      <c r="N113" s="33">
        <v>788</v>
      </c>
      <c r="O113" s="33">
        <v>322</v>
      </c>
      <c r="P113" s="33">
        <v>427</v>
      </c>
      <c r="Q113" s="33">
        <v>1412</v>
      </c>
      <c r="R113" s="33">
        <v>285</v>
      </c>
      <c r="S113" s="33">
        <v>223</v>
      </c>
      <c r="T113" s="33">
        <v>405</v>
      </c>
      <c r="U113" s="33">
        <v>706</v>
      </c>
      <c r="V113" s="33">
        <v>346</v>
      </c>
      <c r="W113" s="33">
        <v>601</v>
      </c>
      <c r="X113" s="33">
        <v>882</v>
      </c>
      <c r="Y113" s="33">
        <v>834</v>
      </c>
      <c r="Z113" s="33">
        <v>828</v>
      </c>
      <c r="AA113" s="33">
        <v>937</v>
      </c>
      <c r="AB113" s="34">
        <v>806</v>
      </c>
      <c r="AD113" s="83"/>
    </row>
    <row r="114" spans="1:30" ht="19.5" customHeight="1">
      <c r="A114" s="94">
        <v>52</v>
      </c>
      <c r="B114" s="98" t="s">
        <v>105</v>
      </c>
      <c r="C114" s="96" t="s">
        <v>108</v>
      </c>
      <c r="D114" s="8">
        <f t="shared" ref="D114:D115" si="16">SUM(E114:AB114)</f>
        <v>208</v>
      </c>
      <c r="E114" s="3">
        <v>20</v>
      </c>
      <c r="F114" s="3">
        <v>8</v>
      </c>
      <c r="G114" s="3">
        <v>6</v>
      </c>
      <c r="H114" s="3">
        <v>5</v>
      </c>
      <c r="I114" s="3">
        <v>20</v>
      </c>
      <c r="J114" s="3">
        <v>10</v>
      </c>
      <c r="K114" s="3">
        <v>6</v>
      </c>
      <c r="L114" s="3">
        <v>0</v>
      </c>
      <c r="M114" s="3">
        <v>8</v>
      </c>
      <c r="N114" s="3">
        <v>7</v>
      </c>
      <c r="O114" s="3">
        <v>8</v>
      </c>
      <c r="P114" s="3">
        <v>0</v>
      </c>
      <c r="Q114" s="3">
        <v>13</v>
      </c>
      <c r="R114" s="3">
        <v>6</v>
      </c>
      <c r="S114" s="3">
        <v>10</v>
      </c>
      <c r="T114" s="3">
        <v>7</v>
      </c>
      <c r="U114" s="3">
        <v>12</v>
      </c>
      <c r="V114" s="3">
        <v>8</v>
      </c>
      <c r="W114" s="3">
        <v>9</v>
      </c>
      <c r="X114" s="3">
        <v>0</v>
      </c>
      <c r="Y114" s="3">
        <v>12</v>
      </c>
      <c r="Z114" s="3">
        <v>9</v>
      </c>
      <c r="AA114" s="3">
        <v>15</v>
      </c>
      <c r="AB114" s="4">
        <v>9</v>
      </c>
      <c r="AD114" s="83"/>
    </row>
    <row r="115" spans="1:30" ht="19.5" customHeight="1">
      <c r="A115" s="95"/>
      <c r="B115" s="99"/>
      <c r="C115" s="97"/>
      <c r="D115" s="5">
        <f t="shared" si="16"/>
        <v>208</v>
      </c>
      <c r="E115" s="6">
        <v>20</v>
      </c>
      <c r="F115" s="6">
        <v>8</v>
      </c>
      <c r="G115" s="6">
        <v>6</v>
      </c>
      <c r="H115" s="6">
        <v>5</v>
      </c>
      <c r="I115" s="6">
        <v>20</v>
      </c>
      <c r="J115" s="6">
        <v>10</v>
      </c>
      <c r="K115" s="6">
        <v>6</v>
      </c>
      <c r="L115" s="6">
        <v>0</v>
      </c>
      <c r="M115" s="6">
        <v>8</v>
      </c>
      <c r="N115" s="6">
        <v>7</v>
      </c>
      <c r="O115" s="6">
        <v>8</v>
      </c>
      <c r="P115" s="6">
        <v>0</v>
      </c>
      <c r="Q115" s="6">
        <v>13</v>
      </c>
      <c r="R115" s="6">
        <v>6</v>
      </c>
      <c r="S115" s="6">
        <v>10</v>
      </c>
      <c r="T115" s="6">
        <v>7</v>
      </c>
      <c r="U115" s="6">
        <v>12</v>
      </c>
      <c r="V115" s="6">
        <v>8</v>
      </c>
      <c r="W115" s="6">
        <v>9</v>
      </c>
      <c r="X115" s="6">
        <v>0</v>
      </c>
      <c r="Y115" s="6">
        <v>12</v>
      </c>
      <c r="Z115" s="6">
        <v>9</v>
      </c>
      <c r="AA115" s="6">
        <v>15</v>
      </c>
      <c r="AB115" s="7">
        <v>9</v>
      </c>
      <c r="AD115" s="83"/>
    </row>
    <row r="116" spans="1:30" ht="19.5" customHeight="1">
      <c r="A116" s="94">
        <v>53</v>
      </c>
      <c r="B116" s="98" t="s">
        <v>106</v>
      </c>
      <c r="C116" s="96" t="s">
        <v>28</v>
      </c>
      <c r="D116" s="8">
        <f t="shared" ref="D116:D119" si="17">SUM(E116:AB116)</f>
        <v>6487</v>
      </c>
      <c r="E116" s="3">
        <v>676</v>
      </c>
      <c r="F116" s="8">
        <v>338</v>
      </c>
      <c r="G116" s="3">
        <v>338</v>
      </c>
      <c r="H116" s="8">
        <v>185</v>
      </c>
      <c r="I116" s="3">
        <v>676</v>
      </c>
      <c r="J116" s="8">
        <v>329</v>
      </c>
      <c r="K116" s="3">
        <v>0</v>
      </c>
      <c r="L116" s="8">
        <v>338</v>
      </c>
      <c r="M116" s="3">
        <v>241</v>
      </c>
      <c r="N116" s="8">
        <v>0</v>
      </c>
      <c r="O116" s="3">
        <v>0</v>
      </c>
      <c r="P116" s="8">
        <v>338</v>
      </c>
      <c r="Q116" s="3">
        <v>338</v>
      </c>
      <c r="R116" s="8">
        <f>100-100</f>
        <v>0</v>
      </c>
      <c r="S116" s="3">
        <v>338</v>
      </c>
      <c r="T116" s="8">
        <v>338</v>
      </c>
      <c r="U116" s="3">
        <v>224</v>
      </c>
      <c r="V116" s="8">
        <v>338</v>
      </c>
      <c r="W116" s="3">
        <v>338</v>
      </c>
      <c r="X116" s="8">
        <v>338</v>
      </c>
      <c r="Y116" s="3">
        <v>0</v>
      </c>
      <c r="Z116" s="8">
        <v>338</v>
      </c>
      <c r="AA116" s="3">
        <v>338</v>
      </c>
      <c r="AB116" s="4">
        <f>200-100</f>
        <v>100</v>
      </c>
      <c r="AD116" s="83"/>
    </row>
    <row r="117" spans="1:30" ht="19.5" customHeight="1">
      <c r="A117" s="95"/>
      <c r="B117" s="99"/>
      <c r="C117" s="97"/>
      <c r="D117" s="5">
        <f t="shared" si="17"/>
        <v>6487</v>
      </c>
      <c r="E117" s="33">
        <v>676</v>
      </c>
      <c r="F117" s="5">
        <v>338</v>
      </c>
      <c r="G117" s="33">
        <v>338</v>
      </c>
      <c r="H117" s="5">
        <v>185</v>
      </c>
      <c r="I117" s="33">
        <v>676</v>
      </c>
      <c r="J117" s="5">
        <v>329</v>
      </c>
      <c r="K117" s="33">
        <v>0</v>
      </c>
      <c r="L117" s="5">
        <v>338</v>
      </c>
      <c r="M117" s="33">
        <v>241</v>
      </c>
      <c r="N117" s="5">
        <v>0</v>
      </c>
      <c r="O117" s="33">
        <v>0</v>
      </c>
      <c r="P117" s="5">
        <v>338</v>
      </c>
      <c r="Q117" s="33">
        <v>338</v>
      </c>
      <c r="R117" s="5">
        <f>100-100</f>
        <v>0</v>
      </c>
      <c r="S117" s="33">
        <v>338</v>
      </c>
      <c r="T117" s="5">
        <v>338</v>
      </c>
      <c r="U117" s="33">
        <v>224</v>
      </c>
      <c r="V117" s="5">
        <v>338</v>
      </c>
      <c r="W117" s="33">
        <v>338</v>
      </c>
      <c r="X117" s="5">
        <v>338</v>
      </c>
      <c r="Y117" s="33">
        <v>0</v>
      </c>
      <c r="Z117" s="5">
        <v>338</v>
      </c>
      <c r="AA117" s="33">
        <v>338</v>
      </c>
      <c r="AB117" s="34">
        <f>200-100</f>
        <v>100</v>
      </c>
      <c r="AD117" s="83"/>
    </row>
    <row r="118" spans="1:30" ht="19.5" customHeight="1">
      <c r="A118" s="94">
        <v>54</v>
      </c>
      <c r="B118" s="98" t="s">
        <v>149</v>
      </c>
      <c r="C118" s="96" t="s">
        <v>28</v>
      </c>
      <c r="D118" s="8">
        <f t="shared" si="17"/>
        <v>5099</v>
      </c>
      <c r="E118" s="3">
        <v>212</v>
      </c>
      <c r="F118" s="8">
        <v>212</v>
      </c>
      <c r="G118" s="3">
        <v>212</v>
      </c>
      <c r="H118" s="8">
        <v>212</v>
      </c>
      <c r="I118" s="3">
        <v>212</v>
      </c>
      <c r="J118" s="8">
        <v>212</v>
      </c>
      <c r="K118" s="3">
        <v>212</v>
      </c>
      <c r="L118" s="8">
        <v>212</v>
      </c>
      <c r="M118" s="3">
        <v>212</v>
      </c>
      <c r="N118" s="8">
        <v>212</v>
      </c>
      <c r="O118" s="3">
        <v>212</v>
      </c>
      <c r="P118" s="8">
        <v>212</v>
      </c>
      <c r="Q118" s="3">
        <v>212</v>
      </c>
      <c r="R118" s="8">
        <v>213</v>
      </c>
      <c r="S118" s="3">
        <v>213</v>
      </c>
      <c r="T118" s="8">
        <v>213</v>
      </c>
      <c r="U118" s="3">
        <v>213</v>
      </c>
      <c r="V118" s="8">
        <v>213</v>
      </c>
      <c r="W118" s="3">
        <v>213</v>
      </c>
      <c r="X118" s="8">
        <v>213</v>
      </c>
      <c r="Y118" s="3">
        <v>213</v>
      </c>
      <c r="Z118" s="8">
        <v>213</v>
      </c>
      <c r="AA118" s="3">
        <v>213</v>
      </c>
      <c r="AB118" s="4">
        <v>213</v>
      </c>
      <c r="AD118" s="83"/>
    </row>
    <row r="119" spans="1:30" ht="19.5" customHeight="1">
      <c r="A119" s="95"/>
      <c r="B119" s="99"/>
      <c r="C119" s="97"/>
      <c r="D119" s="5">
        <f t="shared" si="17"/>
        <v>4030</v>
      </c>
      <c r="E119" s="33">
        <v>168</v>
      </c>
      <c r="F119" s="5">
        <v>168</v>
      </c>
      <c r="G119" s="33">
        <v>168</v>
      </c>
      <c r="H119" s="5">
        <v>167</v>
      </c>
      <c r="I119" s="33">
        <v>168</v>
      </c>
      <c r="J119" s="5">
        <v>168</v>
      </c>
      <c r="K119" s="33">
        <v>168</v>
      </c>
      <c r="L119" s="5">
        <v>167</v>
      </c>
      <c r="M119" s="33">
        <v>168</v>
      </c>
      <c r="N119" s="5">
        <v>168</v>
      </c>
      <c r="O119" s="33">
        <v>168</v>
      </c>
      <c r="P119" s="5">
        <v>168</v>
      </c>
      <c r="Q119" s="33">
        <v>168</v>
      </c>
      <c r="R119" s="5">
        <v>168</v>
      </c>
      <c r="S119" s="33">
        <v>168</v>
      </c>
      <c r="T119" s="5">
        <v>168</v>
      </c>
      <c r="U119" s="33">
        <v>168</v>
      </c>
      <c r="V119" s="5">
        <v>168</v>
      </c>
      <c r="W119" s="33">
        <v>168</v>
      </c>
      <c r="X119" s="5">
        <v>168</v>
      </c>
      <c r="Y119" s="33">
        <v>168</v>
      </c>
      <c r="Z119" s="5">
        <v>168</v>
      </c>
      <c r="AA119" s="33">
        <v>168</v>
      </c>
      <c r="AB119" s="34">
        <v>168</v>
      </c>
      <c r="AD119" s="83"/>
    </row>
    <row r="120" spans="1:30" ht="19.5" customHeight="1">
      <c r="A120" s="94">
        <v>55</v>
      </c>
      <c r="B120" s="98" t="s">
        <v>107</v>
      </c>
      <c r="C120" s="96" t="s">
        <v>28</v>
      </c>
      <c r="D120" s="8">
        <f t="shared" ref="D120:D121" si="18">SUM(E120:AB120)</f>
        <v>743</v>
      </c>
      <c r="E120" s="3">
        <v>71</v>
      </c>
      <c r="F120" s="8">
        <v>29</v>
      </c>
      <c r="G120" s="3">
        <v>23</v>
      </c>
      <c r="H120" s="8">
        <v>21</v>
      </c>
      <c r="I120" s="3">
        <v>71</v>
      </c>
      <c r="J120" s="8">
        <v>0</v>
      </c>
      <c r="K120" s="3">
        <v>23</v>
      </c>
      <c r="L120" s="8">
        <v>18</v>
      </c>
      <c r="M120" s="3">
        <v>27</v>
      </c>
      <c r="N120" s="8">
        <v>24</v>
      </c>
      <c r="O120" s="3">
        <v>27</v>
      </c>
      <c r="P120" s="8">
        <v>57</v>
      </c>
      <c r="Q120" s="3">
        <v>49</v>
      </c>
      <c r="R120" s="8">
        <v>0</v>
      </c>
      <c r="S120" s="3">
        <v>35</v>
      </c>
      <c r="T120" s="8">
        <v>24</v>
      </c>
      <c r="U120" s="3">
        <v>43</v>
      </c>
      <c r="V120" s="8">
        <v>29</v>
      </c>
      <c r="W120" s="3">
        <v>31</v>
      </c>
      <c r="X120" s="8">
        <v>35</v>
      </c>
      <c r="Y120" s="3">
        <v>41</v>
      </c>
      <c r="Z120" s="8">
        <v>33</v>
      </c>
      <c r="AA120" s="3">
        <f>53-53</f>
        <v>0</v>
      </c>
      <c r="AB120" s="4">
        <v>32</v>
      </c>
      <c r="AD120" s="83"/>
    </row>
    <row r="121" spans="1:30" ht="19.5" customHeight="1">
      <c r="A121" s="95"/>
      <c r="B121" s="99"/>
      <c r="C121" s="97"/>
      <c r="D121" s="5">
        <f t="shared" si="18"/>
        <v>743</v>
      </c>
      <c r="E121" s="6">
        <v>71</v>
      </c>
      <c r="F121" s="5">
        <v>29</v>
      </c>
      <c r="G121" s="6">
        <v>23</v>
      </c>
      <c r="H121" s="5">
        <v>21</v>
      </c>
      <c r="I121" s="6">
        <v>71</v>
      </c>
      <c r="J121" s="5">
        <v>0</v>
      </c>
      <c r="K121" s="6">
        <v>23</v>
      </c>
      <c r="L121" s="5">
        <v>18</v>
      </c>
      <c r="M121" s="6">
        <v>27</v>
      </c>
      <c r="N121" s="5">
        <v>24</v>
      </c>
      <c r="O121" s="6">
        <v>27</v>
      </c>
      <c r="P121" s="5">
        <v>57</v>
      </c>
      <c r="Q121" s="6">
        <v>49</v>
      </c>
      <c r="R121" s="5">
        <v>0</v>
      </c>
      <c r="S121" s="6">
        <v>35</v>
      </c>
      <c r="T121" s="5">
        <v>24</v>
      </c>
      <c r="U121" s="6">
        <v>43</v>
      </c>
      <c r="V121" s="5">
        <v>29</v>
      </c>
      <c r="W121" s="6">
        <v>31</v>
      </c>
      <c r="X121" s="5">
        <v>35</v>
      </c>
      <c r="Y121" s="6">
        <v>41</v>
      </c>
      <c r="Z121" s="5">
        <v>33</v>
      </c>
      <c r="AA121" s="6">
        <f>53-53</f>
        <v>0</v>
      </c>
      <c r="AB121" s="7">
        <v>32</v>
      </c>
      <c r="AD121" s="83"/>
    </row>
    <row r="122" spans="1:30" ht="19.5" customHeight="1">
      <c r="A122" s="94">
        <v>56</v>
      </c>
      <c r="B122" s="121" t="s">
        <v>150</v>
      </c>
      <c r="C122" s="96" t="s">
        <v>28</v>
      </c>
      <c r="D122" s="8">
        <f>SUM(E122:AB122)</f>
        <v>744</v>
      </c>
      <c r="E122" s="3">
        <v>41</v>
      </c>
      <c r="F122" s="3">
        <v>15</v>
      </c>
      <c r="G122" s="3">
        <v>24</v>
      </c>
      <c r="H122" s="3">
        <v>15</v>
      </c>
      <c r="I122" s="3">
        <v>32</v>
      </c>
      <c r="J122" s="3">
        <f>36-36</f>
        <v>0</v>
      </c>
      <c r="K122" s="3">
        <v>24</v>
      </c>
      <c r="L122" s="3">
        <v>19</v>
      </c>
      <c r="M122" s="3">
        <v>28</v>
      </c>
      <c r="N122" s="3">
        <v>25</v>
      </c>
      <c r="O122" s="3">
        <v>28</v>
      </c>
      <c r="P122" s="3">
        <v>58</v>
      </c>
      <c r="Q122" s="3">
        <v>50</v>
      </c>
      <c r="R122" s="3">
        <v>21</v>
      </c>
      <c r="S122" s="3">
        <v>37</v>
      </c>
      <c r="T122" s="3">
        <v>26</v>
      </c>
      <c r="U122" s="3">
        <v>45</v>
      </c>
      <c r="V122" s="3">
        <v>30</v>
      </c>
      <c r="W122" s="3">
        <v>33</v>
      </c>
      <c r="X122" s="3">
        <v>37</v>
      </c>
      <c r="Y122" s="3">
        <v>43</v>
      </c>
      <c r="Z122" s="3">
        <v>35</v>
      </c>
      <c r="AA122" s="3">
        <v>53</v>
      </c>
      <c r="AB122" s="4">
        <v>25</v>
      </c>
      <c r="AC122" s="46"/>
      <c r="AD122" s="64"/>
    </row>
    <row r="123" spans="1:30" ht="19.5" customHeight="1">
      <c r="A123" s="95"/>
      <c r="B123" s="122"/>
      <c r="C123" s="97"/>
      <c r="D123" s="5">
        <f>SUM(E123:AB123)</f>
        <v>744</v>
      </c>
      <c r="E123" s="33">
        <v>41</v>
      </c>
      <c r="F123" s="45">
        <v>15</v>
      </c>
      <c r="G123" s="45">
        <v>24</v>
      </c>
      <c r="H123" s="45">
        <v>15</v>
      </c>
      <c r="I123" s="45">
        <v>32</v>
      </c>
      <c r="J123" s="45">
        <f>36-36</f>
        <v>0</v>
      </c>
      <c r="K123" s="45">
        <v>24</v>
      </c>
      <c r="L123" s="45">
        <v>19</v>
      </c>
      <c r="M123" s="45">
        <v>28</v>
      </c>
      <c r="N123" s="45">
        <v>25</v>
      </c>
      <c r="O123" s="45">
        <v>28</v>
      </c>
      <c r="P123" s="45">
        <v>58</v>
      </c>
      <c r="Q123" s="45">
        <v>50</v>
      </c>
      <c r="R123" s="45">
        <v>21</v>
      </c>
      <c r="S123" s="45">
        <v>37</v>
      </c>
      <c r="T123" s="45">
        <v>26</v>
      </c>
      <c r="U123" s="45">
        <v>45</v>
      </c>
      <c r="V123" s="45">
        <v>30</v>
      </c>
      <c r="W123" s="45">
        <v>33</v>
      </c>
      <c r="X123" s="45">
        <v>37</v>
      </c>
      <c r="Y123" s="45">
        <v>43</v>
      </c>
      <c r="Z123" s="45">
        <v>35</v>
      </c>
      <c r="AA123" s="45">
        <v>53</v>
      </c>
      <c r="AB123" s="47">
        <v>25</v>
      </c>
      <c r="AC123" s="46"/>
      <c r="AD123" s="64"/>
    </row>
    <row r="124" spans="1:30" s="46" customFormat="1" ht="18.75" customHeight="1">
      <c r="A124" s="94">
        <v>57</v>
      </c>
      <c r="B124" s="98" t="s">
        <v>154</v>
      </c>
      <c r="C124" s="123" t="s">
        <v>44</v>
      </c>
      <c r="D124" s="8">
        <f>SUM(E124:AB124)</f>
        <v>88855</v>
      </c>
      <c r="E124" s="3">
        <v>0</v>
      </c>
      <c r="F124" s="3">
        <v>0</v>
      </c>
      <c r="G124" s="3">
        <v>0</v>
      </c>
      <c r="H124" s="8">
        <v>7569</v>
      </c>
      <c r="I124" s="3">
        <v>0</v>
      </c>
      <c r="J124" s="3">
        <v>0</v>
      </c>
      <c r="K124" s="3">
        <v>11101</v>
      </c>
      <c r="L124" s="3">
        <v>7550</v>
      </c>
      <c r="M124" s="3">
        <v>0</v>
      </c>
      <c r="N124" s="3">
        <v>7290</v>
      </c>
      <c r="O124" s="3">
        <v>0</v>
      </c>
      <c r="P124" s="3">
        <v>0</v>
      </c>
      <c r="Q124" s="3">
        <v>0</v>
      </c>
      <c r="R124" s="3">
        <v>0</v>
      </c>
      <c r="S124" s="3">
        <v>18172</v>
      </c>
      <c r="T124" s="3">
        <v>0</v>
      </c>
      <c r="U124" s="3">
        <v>0</v>
      </c>
      <c r="V124" s="3">
        <v>0</v>
      </c>
      <c r="W124" s="3">
        <v>0</v>
      </c>
      <c r="X124" s="8">
        <v>14825</v>
      </c>
      <c r="Y124" s="3">
        <v>0</v>
      </c>
      <c r="Z124" s="3">
        <v>0</v>
      </c>
      <c r="AA124" s="3">
        <v>22348</v>
      </c>
      <c r="AB124" s="4">
        <v>0</v>
      </c>
      <c r="AC124" s="2"/>
      <c r="AD124" s="64"/>
    </row>
    <row r="125" spans="1:30" s="46" customFormat="1" ht="18.75" customHeight="1">
      <c r="A125" s="95"/>
      <c r="B125" s="99"/>
      <c r="C125" s="124"/>
      <c r="D125" s="5">
        <f>SUM(E125:AB125)</f>
        <v>81355</v>
      </c>
      <c r="E125" s="6">
        <v>0</v>
      </c>
      <c r="F125" s="6">
        <v>0</v>
      </c>
      <c r="G125" s="6">
        <v>0</v>
      </c>
      <c r="H125" s="5">
        <v>6944</v>
      </c>
      <c r="I125" s="6">
        <v>0</v>
      </c>
      <c r="J125" s="6">
        <v>0</v>
      </c>
      <c r="K125" s="6">
        <v>10163</v>
      </c>
      <c r="L125" s="6">
        <v>6925</v>
      </c>
      <c r="M125" s="6">
        <v>0</v>
      </c>
      <c r="N125" s="6">
        <v>6665</v>
      </c>
      <c r="O125" s="6">
        <v>0</v>
      </c>
      <c r="P125" s="6">
        <v>0</v>
      </c>
      <c r="Q125" s="6">
        <v>0</v>
      </c>
      <c r="R125" s="6">
        <v>0</v>
      </c>
      <c r="S125" s="6">
        <v>16610</v>
      </c>
      <c r="T125" s="6">
        <v>0</v>
      </c>
      <c r="U125" s="6">
        <v>0</v>
      </c>
      <c r="V125" s="6">
        <v>0</v>
      </c>
      <c r="W125" s="6">
        <v>0</v>
      </c>
      <c r="X125" s="5">
        <v>13575</v>
      </c>
      <c r="Y125" s="6">
        <v>0</v>
      </c>
      <c r="Z125" s="6">
        <v>0</v>
      </c>
      <c r="AA125" s="6">
        <v>20473</v>
      </c>
      <c r="AB125" s="7">
        <v>0</v>
      </c>
      <c r="AC125" s="2"/>
      <c r="AD125" s="64"/>
    </row>
    <row r="126" spans="1:30" ht="19.5" customHeight="1">
      <c r="A126" s="94">
        <v>58</v>
      </c>
      <c r="B126" s="121" t="s">
        <v>109</v>
      </c>
      <c r="C126" s="123" t="s">
        <v>44</v>
      </c>
      <c r="D126" s="8">
        <f t="shared" ref="D126:D127" si="19">SUM(E126:AB126)</f>
        <v>1670098</v>
      </c>
      <c r="E126" s="3">
        <v>71646</v>
      </c>
      <c r="F126" s="8">
        <v>69664</v>
      </c>
      <c r="G126" s="3">
        <v>53243</v>
      </c>
      <c r="H126" s="3">
        <v>57115</v>
      </c>
      <c r="I126" s="3">
        <v>55034</v>
      </c>
      <c r="J126" s="8">
        <v>72314</v>
      </c>
      <c r="K126" s="3">
        <v>53652</v>
      </c>
      <c r="L126" s="8">
        <v>60881</v>
      </c>
      <c r="M126" s="3">
        <v>63990</v>
      </c>
      <c r="N126" s="8">
        <v>48779</v>
      </c>
      <c r="O126" s="3">
        <v>58591</v>
      </c>
      <c r="P126" s="8">
        <v>88589</v>
      </c>
      <c r="Q126" s="3">
        <v>85283</v>
      </c>
      <c r="R126" s="8">
        <v>51732</v>
      </c>
      <c r="S126" s="3">
        <v>85959</v>
      </c>
      <c r="T126" s="8">
        <v>56220</v>
      </c>
      <c r="U126" s="3">
        <v>89920</v>
      </c>
      <c r="V126" s="8">
        <v>59806</v>
      </c>
      <c r="W126" s="3">
        <v>67282</v>
      </c>
      <c r="X126" s="8">
        <v>75061</v>
      </c>
      <c r="Y126" s="3">
        <v>79372</v>
      </c>
      <c r="Z126" s="8">
        <v>85310</v>
      </c>
      <c r="AA126" s="3">
        <v>84016</v>
      </c>
      <c r="AB126" s="10">
        <v>96639</v>
      </c>
      <c r="AC126" s="46"/>
      <c r="AD126" s="64"/>
    </row>
    <row r="127" spans="1:30" ht="19.5" customHeight="1">
      <c r="A127" s="95"/>
      <c r="B127" s="122"/>
      <c r="C127" s="124"/>
      <c r="D127" s="5">
        <f t="shared" si="19"/>
        <v>1158966</v>
      </c>
      <c r="E127" s="6">
        <v>47524</v>
      </c>
      <c r="F127" s="5">
        <v>47674</v>
      </c>
      <c r="G127" s="6">
        <v>42771</v>
      </c>
      <c r="H127" s="6">
        <v>39651</v>
      </c>
      <c r="I127" s="6">
        <v>41544</v>
      </c>
      <c r="J127" s="5">
        <v>47096</v>
      </c>
      <c r="K127" s="6">
        <v>40164</v>
      </c>
      <c r="L127" s="5">
        <v>43235</v>
      </c>
      <c r="M127" s="6">
        <v>43302</v>
      </c>
      <c r="N127" s="5">
        <v>36631</v>
      </c>
      <c r="O127" s="6">
        <v>41875</v>
      </c>
      <c r="P127" s="5">
        <v>57585</v>
      </c>
      <c r="Q127" s="6">
        <v>57225</v>
      </c>
      <c r="R127" s="5">
        <v>39570</v>
      </c>
      <c r="S127" s="6">
        <v>53577</v>
      </c>
      <c r="T127" s="5">
        <v>44276</v>
      </c>
      <c r="U127" s="6">
        <v>56524</v>
      </c>
      <c r="V127" s="5">
        <v>43118</v>
      </c>
      <c r="W127" s="6">
        <v>45292</v>
      </c>
      <c r="X127" s="5">
        <v>50971</v>
      </c>
      <c r="Y127" s="6">
        <v>52934</v>
      </c>
      <c r="Z127" s="5">
        <v>56164</v>
      </c>
      <c r="AA127" s="6">
        <v>57720</v>
      </c>
      <c r="AB127" s="7">
        <v>72543</v>
      </c>
      <c r="AC127" s="46"/>
      <c r="AD127" s="64"/>
    </row>
    <row r="128" spans="1:30" ht="19.5" customHeight="1">
      <c r="A128" s="94">
        <v>59</v>
      </c>
      <c r="B128" s="121" t="s">
        <v>153</v>
      </c>
      <c r="C128" s="123" t="s">
        <v>44</v>
      </c>
      <c r="D128" s="8">
        <f t="shared" ref="D128:D145" si="20">SUM(E128:AB128)</f>
        <v>214928</v>
      </c>
      <c r="E128" s="3">
        <v>6860</v>
      </c>
      <c r="F128" s="8">
        <v>9800</v>
      </c>
      <c r="G128" s="3">
        <v>6860</v>
      </c>
      <c r="H128" s="3">
        <v>6088</v>
      </c>
      <c r="I128" s="3">
        <v>3668</v>
      </c>
      <c r="J128" s="8">
        <v>6860</v>
      </c>
      <c r="K128" s="3">
        <v>9760</v>
      </c>
      <c r="L128" s="8">
        <v>8540</v>
      </c>
      <c r="M128" s="3">
        <v>5880</v>
      </c>
      <c r="N128" s="8">
        <v>5000</v>
      </c>
      <c r="O128" s="3">
        <v>7840</v>
      </c>
      <c r="P128" s="8">
        <v>11760</v>
      </c>
      <c r="Q128" s="3">
        <v>10780</v>
      </c>
      <c r="R128" s="8">
        <v>5880</v>
      </c>
      <c r="S128" s="3">
        <v>18060</v>
      </c>
      <c r="T128" s="8">
        <v>5880</v>
      </c>
      <c r="U128" s="3">
        <v>7840</v>
      </c>
      <c r="V128" s="8">
        <v>6860</v>
      </c>
      <c r="W128" s="3">
        <v>6860</v>
      </c>
      <c r="X128" s="8">
        <v>15260</v>
      </c>
      <c r="Y128" s="3">
        <v>11760</v>
      </c>
      <c r="Z128" s="8">
        <v>8820</v>
      </c>
      <c r="AA128" s="3">
        <v>20620</v>
      </c>
      <c r="AB128" s="10">
        <v>7392</v>
      </c>
      <c r="AC128" s="46"/>
      <c r="AD128" s="64"/>
    </row>
    <row r="129" spans="1:30" ht="19.5" customHeight="1">
      <c r="A129" s="95"/>
      <c r="B129" s="122"/>
      <c r="C129" s="124"/>
      <c r="D129" s="5">
        <f t="shared" si="20"/>
        <v>143294</v>
      </c>
      <c r="E129" s="6">
        <v>4574</v>
      </c>
      <c r="F129" s="5">
        <v>6534</v>
      </c>
      <c r="G129" s="6">
        <v>4574</v>
      </c>
      <c r="H129" s="6">
        <v>4059</v>
      </c>
      <c r="I129" s="6">
        <v>2446</v>
      </c>
      <c r="J129" s="5">
        <v>4574</v>
      </c>
      <c r="K129" s="6">
        <v>6507</v>
      </c>
      <c r="L129" s="5">
        <v>5694</v>
      </c>
      <c r="M129" s="6">
        <v>3920</v>
      </c>
      <c r="N129" s="5">
        <v>3334</v>
      </c>
      <c r="O129" s="6">
        <v>5227</v>
      </c>
      <c r="P129" s="5">
        <v>7840</v>
      </c>
      <c r="Q129" s="6">
        <v>7187</v>
      </c>
      <c r="R129" s="5">
        <v>3920</v>
      </c>
      <c r="S129" s="6">
        <v>12040</v>
      </c>
      <c r="T129" s="5">
        <v>3920</v>
      </c>
      <c r="U129" s="6">
        <v>5227</v>
      </c>
      <c r="V129" s="5">
        <v>4574</v>
      </c>
      <c r="W129" s="6">
        <v>4574</v>
      </c>
      <c r="X129" s="5">
        <v>10174</v>
      </c>
      <c r="Y129" s="6">
        <v>7840</v>
      </c>
      <c r="Z129" s="5">
        <v>5880</v>
      </c>
      <c r="AA129" s="6">
        <v>13747</v>
      </c>
      <c r="AB129" s="7">
        <v>4928</v>
      </c>
      <c r="AC129" s="46"/>
      <c r="AD129" s="64"/>
    </row>
    <row r="130" spans="1:30" ht="19.5" customHeight="1">
      <c r="A130" s="94">
        <v>60</v>
      </c>
      <c r="B130" s="121" t="s">
        <v>36</v>
      </c>
      <c r="C130" s="123" t="s">
        <v>44</v>
      </c>
      <c r="D130" s="3">
        <f t="shared" si="20"/>
        <v>11415</v>
      </c>
      <c r="E130" s="3">
        <v>401</v>
      </c>
      <c r="F130" s="8">
        <v>473</v>
      </c>
      <c r="G130" s="3">
        <v>293</v>
      </c>
      <c r="H130" s="8">
        <v>315</v>
      </c>
      <c r="I130" s="3">
        <v>289</v>
      </c>
      <c r="J130" s="8">
        <v>431</v>
      </c>
      <c r="K130" s="3">
        <v>306</v>
      </c>
      <c r="L130" s="8">
        <v>284</v>
      </c>
      <c r="M130" s="3">
        <v>264</v>
      </c>
      <c r="N130" s="8">
        <v>220</v>
      </c>
      <c r="O130" s="3">
        <v>445</v>
      </c>
      <c r="P130" s="8">
        <v>719</v>
      </c>
      <c r="Q130" s="3">
        <v>695</v>
      </c>
      <c r="R130" s="8">
        <v>334</v>
      </c>
      <c r="S130" s="3">
        <v>599</v>
      </c>
      <c r="T130" s="8">
        <v>303</v>
      </c>
      <c r="U130" s="3">
        <v>724</v>
      </c>
      <c r="V130" s="8">
        <v>573</v>
      </c>
      <c r="W130" s="3">
        <v>549</v>
      </c>
      <c r="X130" s="8">
        <v>521</v>
      </c>
      <c r="Y130" s="3">
        <v>651</v>
      </c>
      <c r="Z130" s="8">
        <v>638</v>
      </c>
      <c r="AA130" s="3">
        <v>1105</v>
      </c>
      <c r="AB130" s="4">
        <v>283</v>
      </c>
      <c r="AC130" s="46"/>
      <c r="AD130" s="64"/>
    </row>
    <row r="131" spans="1:30" ht="19.5" customHeight="1">
      <c r="A131" s="95"/>
      <c r="B131" s="122"/>
      <c r="C131" s="124"/>
      <c r="D131" s="5">
        <f t="shared" si="20"/>
        <v>11415</v>
      </c>
      <c r="E131" s="6">
        <v>401</v>
      </c>
      <c r="F131" s="5">
        <v>473</v>
      </c>
      <c r="G131" s="6">
        <v>293</v>
      </c>
      <c r="H131" s="5">
        <v>315</v>
      </c>
      <c r="I131" s="6">
        <v>289</v>
      </c>
      <c r="J131" s="5">
        <v>431</v>
      </c>
      <c r="K131" s="6">
        <v>306</v>
      </c>
      <c r="L131" s="5">
        <v>284</v>
      </c>
      <c r="M131" s="6">
        <v>264</v>
      </c>
      <c r="N131" s="5">
        <v>220</v>
      </c>
      <c r="O131" s="6">
        <v>445</v>
      </c>
      <c r="P131" s="5">
        <v>719</v>
      </c>
      <c r="Q131" s="6">
        <v>695</v>
      </c>
      <c r="R131" s="5">
        <v>334</v>
      </c>
      <c r="S131" s="6">
        <v>599</v>
      </c>
      <c r="T131" s="5">
        <v>303</v>
      </c>
      <c r="U131" s="6">
        <v>724</v>
      </c>
      <c r="V131" s="5">
        <v>573</v>
      </c>
      <c r="W131" s="6">
        <v>549</v>
      </c>
      <c r="X131" s="5">
        <v>521</v>
      </c>
      <c r="Y131" s="6">
        <v>651</v>
      </c>
      <c r="Z131" s="5">
        <v>638</v>
      </c>
      <c r="AA131" s="6">
        <v>1105</v>
      </c>
      <c r="AB131" s="7">
        <v>283</v>
      </c>
      <c r="AC131" s="46"/>
      <c r="AD131" s="64"/>
    </row>
    <row r="132" spans="1:30" s="46" customFormat="1" ht="18.75" customHeight="1">
      <c r="A132" s="94">
        <v>61</v>
      </c>
      <c r="B132" s="145" t="s">
        <v>162</v>
      </c>
      <c r="C132" s="123" t="s">
        <v>44</v>
      </c>
      <c r="D132" s="8">
        <f t="shared" si="20"/>
        <v>182445</v>
      </c>
      <c r="E132" s="3">
        <v>9105</v>
      </c>
      <c r="F132" s="8">
        <v>14130</v>
      </c>
      <c r="G132" s="3">
        <v>8502</v>
      </c>
      <c r="H132" s="8">
        <v>6318</v>
      </c>
      <c r="I132" s="3">
        <v>0</v>
      </c>
      <c r="J132" s="8">
        <v>5079</v>
      </c>
      <c r="K132" s="3">
        <v>5047</v>
      </c>
      <c r="L132" s="8">
        <v>1896</v>
      </c>
      <c r="M132" s="3">
        <v>12310</v>
      </c>
      <c r="N132" s="8">
        <v>0</v>
      </c>
      <c r="O132" s="3">
        <v>2330</v>
      </c>
      <c r="P132" s="8">
        <v>10397</v>
      </c>
      <c r="Q132" s="3">
        <v>18103</v>
      </c>
      <c r="R132" s="8">
        <v>3248</v>
      </c>
      <c r="S132" s="3">
        <v>13855</v>
      </c>
      <c r="T132" s="8">
        <v>7406</v>
      </c>
      <c r="U132" s="3">
        <v>13914</v>
      </c>
      <c r="V132" s="8">
        <v>10968</v>
      </c>
      <c r="W132" s="3">
        <v>6347</v>
      </c>
      <c r="X132" s="8">
        <v>7283</v>
      </c>
      <c r="Y132" s="3">
        <v>6214</v>
      </c>
      <c r="Z132" s="8">
        <v>8129</v>
      </c>
      <c r="AA132" s="3">
        <v>10307</v>
      </c>
      <c r="AB132" s="4">
        <v>1557</v>
      </c>
      <c r="AD132" s="64"/>
    </row>
    <row r="133" spans="1:30" s="46" customFormat="1" ht="18.75" customHeight="1">
      <c r="A133" s="95"/>
      <c r="B133" s="122"/>
      <c r="C133" s="124"/>
      <c r="D133" s="5">
        <f t="shared" si="20"/>
        <v>71257</v>
      </c>
      <c r="E133" s="6">
        <v>3163</v>
      </c>
      <c r="F133" s="5">
        <v>5400</v>
      </c>
      <c r="G133" s="6">
        <v>3350</v>
      </c>
      <c r="H133" s="5">
        <v>2506</v>
      </c>
      <c r="I133" s="6">
        <v>0</v>
      </c>
      <c r="J133" s="5">
        <v>1719</v>
      </c>
      <c r="K133" s="6">
        <v>1915</v>
      </c>
      <c r="L133" s="5">
        <v>776</v>
      </c>
      <c r="M133" s="6">
        <v>4698</v>
      </c>
      <c r="N133" s="5">
        <v>0</v>
      </c>
      <c r="O133" s="6">
        <v>962</v>
      </c>
      <c r="P133" s="5">
        <v>3775</v>
      </c>
      <c r="Q133" s="6">
        <v>7565</v>
      </c>
      <c r="R133" s="5">
        <v>1112</v>
      </c>
      <c r="S133" s="6">
        <v>6559</v>
      </c>
      <c r="T133" s="5">
        <v>2702</v>
      </c>
      <c r="U133" s="6">
        <v>5178</v>
      </c>
      <c r="V133" s="5">
        <v>4024</v>
      </c>
      <c r="W133" s="6">
        <v>2315</v>
      </c>
      <c r="X133" s="5">
        <v>3031</v>
      </c>
      <c r="Y133" s="6">
        <v>2506</v>
      </c>
      <c r="Z133" s="5">
        <v>2977</v>
      </c>
      <c r="AA133" s="6">
        <v>4483</v>
      </c>
      <c r="AB133" s="7">
        <v>541</v>
      </c>
      <c r="AD133" s="64"/>
    </row>
    <row r="134" spans="1:30" s="46" customFormat="1" ht="18.75" customHeight="1">
      <c r="A134" s="94">
        <v>62</v>
      </c>
      <c r="B134" s="121" t="s">
        <v>73</v>
      </c>
      <c r="C134" s="123" t="s">
        <v>44</v>
      </c>
      <c r="D134" s="8">
        <f t="shared" si="20"/>
        <v>329895</v>
      </c>
      <c r="E134" s="3">
        <v>13939</v>
      </c>
      <c r="F134" s="8">
        <v>9316</v>
      </c>
      <c r="G134" s="3">
        <v>29617</v>
      </c>
      <c r="H134" s="8">
        <v>9470</v>
      </c>
      <c r="I134" s="3">
        <v>6176</v>
      </c>
      <c r="J134" s="8">
        <v>20204</v>
      </c>
      <c r="K134" s="3">
        <v>11626</v>
      </c>
      <c r="L134" s="8">
        <v>2893</v>
      </c>
      <c r="M134" s="3">
        <v>8350</v>
      </c>
      <c r="N134" s="8">
        <v>9754</v>
      </c>
      <c r="O134" s="3">
        <v>4240</v>
      </c>
      <c r="P134" s="8">
        <v>12579</v>
      </c>
      <c r="Q134" s="3">
        <v>21588</v>
      </c>
      <c r="R134" s="8">
        <v>4796</v>
      </c>
      <c r="S134" s="3">
        <v>8914</v>
      </c>
      <c r="T134" s="8">
        <v>19648</v>
      </c>
      <c r="U134" s="3">
        <v>37046</v>
      </c>
      <c r="V134" s="8">
        <v>28125</v>
      </c>
      <c r="W134" s="3">
        <v>12018</v>
      </c>
      <c r="X134" s="8">
        <v>12053</v>
      </c>
      <c r="Y134" s="3">
        <v>5174</v>
      </c>
      <c r="Z134" s="8">
        <v>2167</v>
      </c>
      <c r="AA134" s="3">
        <v>18218</v>
      </c>
      <c r="AB134" s="4">
        <v>21984</v>
      </c>
      <c r="AD134" s="64"/>
    </row>
    <row r="135" spans="1:30" s="46" customFormat="1" ht="18.75" customHeight="1">
      <c r="A135" s="95"/>
      <c r="B135" s="122"/>
      <c r="C135" s="124"/>
      <c r="D135" s="5">
        <f t="shared" si="20"/>
        <v>164315</v>
      </c>
      <c r="E135" s="6">
        <v>7017</v>
      </c>
      <c r="F135" s="5">
        <v>4526</v>
      </c>
      <c r="G135" s="6">
        <v>15053</v>
      </c>
      <c r="H135" s="5">
        <v>4778</v>
      </c>
      <c r="I135" s="6">
        <v>3140</v>
      </c>
      <c r="J135" s="5">
        <v>10246</v>
      </c>
      <c r="K135" s="6">
        <v>5276</v>
      </c>
      <c r="L135" s="5">
        <v>1447</v>
      </c>
      <c r="M135" s="6">
        <v>4178</v>
      </c>
      <c r="N135" s="5">
        <v>4950</v>
      </c>
      <c r="O135" s="6">
        <v>2142</v>
      </c>
      <c r="P135" s="5">
        <v>6047</v>
      </c>
      <c r="Q135" s="6">
        <v>10954</v>
      </c>
      <c r="R135" s="5">
        <v>2400</v>
      </c>
      <c r="S135" s="6">
        <v>4518</v>
      </c>
      <c r="T135" s="5">
        <v>9986</v>
      </c>
      <c r="U135" s="6">
        <v>18684</v>
      </c>
      <c r="V135" s="5">
        <v>13679</v>
      </c>
      <c r="W135" s="6">
        <v>5600</v>
      </c>
      <c r="X135" s="5">
        <v>6123</v>
      </c>
      <c r="Y135" s="6">
        <v>2558</v>
      </c>
      <c r="Z135" s="5">
        <v>1065</v>
      </c>
      <c r="AA135" s="6">
        <v>8774</v>
      </c>
      <c r="AB135" s="7">
        <v>11174</v>
      </c>
      <c r="AD135" s="64"/>
    </row>
    <row r="136" spans="1:30" s="46" customFormat="1" ht="18.75" customHeight="1">
      <c r="A136" s="94">
        <v>63</v>
      </c>
      <c r="B136" s="98" t="s">
        <v>74</v>
      </c>
      <c r="C136" s="123" t="s">
        <v>44</v>
      </c>
      <c r="D136" s="3">
        <f t="shared" si="20"/>
        <v>3926310</v>
      </c>
      <c r="E136" s="3">
        <v>144526</v>
      </c>
      <c r="F136" s="3">
        <v>132854</v>
      </c>
      <c r="G136" s="3">
        <v>119285</v>
      </c>
      <c r="H136" s="3">
        <v>101643</v>
      </c>
      <c r="I136" s="3">
        <v>82972</v>
      </c>
      <c r="J136" s="3">
        <v>103590</v>
      </c>
      <c r="K136" s="3">
        <v>145814</v>
      </c>
      <c r="L136" s="3">
        <v>132148</v>
      </c>
      <c r="M136" s="3">
        <v>101387</v>
      </c>
      <c r="N136" s="3">
        <v>103145</v>
      </c>
      <c r="O136" s="3">
        <v>173872</v>
      </c>
      <c r="P136" s="3">
        <v>227531</v>
      </c>
      <c r="Q136" s="3">
        <v>250428</v>
      </c>
      <c r="R136" s="3">
        <v>131343</v>
      </c>
      <c r="S136" s="3">
        <v>213974</v>
      </c>
      <c r="T136" s="3">
        <v>136045</v>
      </c>
      <c r="U136" s="3">
        <v>224105</v>
      </c>
      <c r="V136" s="3">
        <v>178176</v>
      </c>
      <c r="W136" s="3">
        <v>138028</v>
      </c>
      <c r="X136" s="3">
        <v>188908</v>
      </c>
      <c r="Y136" s="3">
        <v>212442</v>
      </c>
      <c r="Z136" s="3">
        <v>196638</v>
      </c>
      <c r="AA136" s="3">
        <v>322862</v>
      </c>
      <c r="AB136" s="4">
        <v>164594</v>
      </c>
      <c r="AC136" s="2"/>
      <c r="AD136" s="64"/>
    </row>
    <row r="137" spans="1:30" s="46" customFormat="1" ht="18.75" customHeight="1">
      <c r="A137" s="95"/>
      <c r="B137" s="99"/>
      <c r="C137" s="124"/>
      <c r="D137" s="5">
        <f t="shared" si="20"/>
        <v>2505239</v>
      </c>
      <c r="E137" s="6">
        <v>90619</v>
      </c>
      <c r="F137" s="6">
        <v>83427</v>
      </c>
      <c r="G137" s="6">
        <v>74540</v>
      </c>
      <c r="H137" s="6">
        <v>66265</v>
      </c>
      <c r="I137" s="6">
        <v>53142</v>
      </c>
      <c r="J137" s="6">
        <v>65778</v>
      </c>
      <c r="K137" s="6">
        <v>95529</v>
      </c>
      <c r="L137" s="6">
        <v>84393</v>
      </c>
      <c r="M137" s="6">
        <v>63668</v>
      </c>
      <c r="N137" s="6">
        <v>65664</v>
      </c>
      <c r="O137" s="6">
        <v>107499</v>
      </c>
      <c r="P137" s="6">
        <v>142999</v>
      </c>
      <c r="Q137" s="6">
        <v>151058</v>
      </c>
      <c r="R137" s="6">
        <v>83790</v>
      </c>
      <c r="S137" s="6">
        <v>137292</v>
      </c>
      <c r="T137" s="6">
        <v>90353</v>
      </c>
      <c r="U137" s="6">
        <v>149137</v>
      </c>
      <c r="V137" s="6">
        <v>114546</v>
      </c>
      <c r="W137" s="6">
        <v>89560</v>
      </c>
      <c r="X137" s="6">
        <v>122108</v>
      </c>
      <c r="Y137" s="6">
        <v>135077</v>
      </c>
      <c r="Z137" s="6">
        <v>125904</v>
      </c>
      <c r="AA137" s="6">
        <v>210156</v>
      </c>
      <c r="AB137" s="7">
        <v>102735</v>
      </c>
      <c r="AC137" s="2"/>
      <c r="AD137" s="64"/>
    </row>
    <row r="138" spans="1:30" s="46" customFormat="1" ht="18.75" customHeight="1">
      <c r="A138" s="94">
        <v>64</v>
      </c>
      <c r="B138" s="98" t="s">
        <v>75</v>
      </c>
      <c r="C138" s="123" t="s">
        <v>44</v>
      </c>
      <c r="D138" s="8">
        <f t="shared" si="20"/>
        <v>2291</v>
      </c>
      <c r="E138" s="3">
        <v>20</v>
      </c>
      <c r="F138" s="3">
        <v>96</v>
      </c>
      <c r="G138" s="3">
        <v>64</v>
      </c>
      <c r="H138" s="3">
        <v>65</v>
      </c>
      <c r="I138" s="3">
        <v>61</v>
      </c>
      <c r="J138" s="3">
        <v>76</v>
      </c>
      <c r="K138" s="3">
        <v>75</v>
      </c>
      <c r="L138" s="3">
        <v>63</v>
      </c>
      <c r="M138" s="3">
        <v>80</v>
      </c>
      <c r="N138" s="3">
        <v>41</v>
      </c>
      <c r="O138" s="3">
        <v>103</v>
      </c>
      <c r="P138" s="3">
        <v>146</v>
      </c>
      <c r="Q138" s="3">
        <v>43</v>
      </c>
      <c r="R138" s="3">
        <v>74</v>
      </c>
      <c r="S138" s="3">
        <v>112</v>
      </c>
      <c r="T138" s="3">
        <v>83</v>
      </c>
      <c r="U138" s="3">
        <v>168</v>
      </c>
      <c r="V138" s="3">
        <v>135</v>
      </c>
      <c r="W138" s="3">
        <v>115</v>
      </c>
      <c r="X138" s="3">
        <v>115</v>
      </c>
      <c r="Y138" s="3">
        <v>152</v>
      </c>
      <c r="Z138" s="3">
        <v>123</v>
      </c>
      <c r="AA138" s="3">
        <v>208</v>
      </c>
      <c r="AB138" s="4">
        <v>73</v>
      </c>
      <c r="AC138" s="2"/>
      <c r="AD138" s="64"/>
    </row>
    <row r="139" spans="1:30" s="46" customFormat="1" ht="18.75" customHeight="1">
      <c r="A139" s="95"/>
      <c r="B139" s="99"/>
      <c r="C139" s="124"/>
      <c r="D139" s="5">
        <f t="shared" si="20"/>
        <v>2291</v>
      </c>
      <c r="E139" s="6">
        <v>20</v>
      </c>
      <c r="F139" s="6">
        <v>96</v>
      </c>
      <c r="G139" s="6">
        <v>64</v>
      </c>
      <c r="H139" s="6">
        <v>65</v>
      </c>
      <c r="I139" s="6">
        <v>61</v>
      </c>
      <c r="J139" s="6">
        <v>76</v>
      </c>
      <c r="K139" s="6">
        <v>75</v>
      </c>
      <c r="L139" s="6">
        <v>63</v>
      </c>
      <c r="M139" s="6">
        <v>80</v>
      </c>
      <c r="N139" s="6">
        <v>41</v>
      </c>
      <c r="O139" s="6">
        <v>103</v>
      </c>
      <c r="P139" s="6">
        <v>146</v>
      </c>
      <c r="Q139" s="6">
        <v>43</v>
      </c>
      <c r="R139" s="6">
        <v>74</v>
      </c>
      <c r="S139" s="6">
        <v>112</v>
      </c>
      <c r="T139" s="6">
        <v>83</v>
      </c>
      <c r="U139" s="6">
        <v>168</v>
      </c>
      <c r="V139" s="6">
        <v>135</v>
      </c>
      <c r="W139" s="6">
        <v>115</v>
      </c>
      <c r="X139" s="6">
        <v>115</v>
      </c>
      <c r="Y139" s="6">
        <v>152</v>
      </c>
      <c r="Z139" s="6">
        <v>123</v>
      </c>
      <c r="AA139" s="6">
        <v>208</v>
      </c>
      <c r="AB139" s="7">
        <v>73</v>
      </c>
      <c r="AC139" s="2"/>
      <c r="AD139" s="64"/>
    </row>
    <row r="140" spans="1:30" s="46" customFormat="1" ht="18.75" customHeight="1">
      <c r="A140" s="94">
        <v>65</v>
      </c>
      <c r="B140" s="98" t="s">
        <v>163</v>
      </c>
      <c r="C140" s="123" t="s">
        <v>44</v>
      </c>
      <c r="D140" s="3">
        <f>SUM(E140:AB140)</f>
        <v>16099</v>
      </c>
      <c r="E140" s="3">
        <v>674</v>
      </c>
      <c r="F140" s="3">
        <v>639</v>
      </c>
      <c r="G140" s="3">
        <v>450</v>
      </c>
      <c r="H140" s="3">
        <v>749</v>
      </c>
      <c r="I140" s="3">
        <v>282</v>
      </c>
      <c r="J140" s="3">
        <v>233</v>
      </c>
      <c r="K140" s="3">
        <v>845</v>
      </c>
      <c r="L140" s="3">
        <v>521</v>
      </c>
      <c r="M140" s="3">
        <v>391</v>
      </c>
      <c r="N140" s="3">
        <v>500</v>
      </c>
      <c r="O140" s="3">
        <v>341</v>
      </c>
      <c r="P140" s="3">
        <v>943</v>
      </c>
      <c r="Q140" s="3">
        <v>747</v>
      </c>
      <c r="R140" s="3">
        <v>289</v>
      </c>
      <c r="S140" s="3">
        <v>831</v>
      </c>
      <c r="T140" s="3">
        <v>660</v>
      </c>
      <c r="U140" s="3">
        <v>544</v>
      </c>
      <c r="V140" s="3">
        <v>347</v>
      </c>
      <c r="W140" s="3">
        <v>650</v>
      </c>
      <c r="X140" s="8">
        <v>700</v>
      </c>
      <c r="Y140" s="3">
        <v>1235</v>
      </c>
      <c r="Z140" s="3">
        <v>1631</v>
      </c>
      <c r="AA140" s="3">
        <v>1448</v>
      </c>
      <c r="AB140" s="4">
        <v>449</v>
      </c>
      <c r="AC140" s="2"/>
      <c r="AD140" s="64"/>
    </row>
    <row r="141" spans="1:30" s="46" customFormat="1" ht="18.75" customHeight="1">
      <c r="A141" s="95"/>
      <c r="B141" s="99"/>
      <c r="C141" s="124"/>
      <c r="D141" s="6">
        <f t="shared" si="20"/>
        <v>16099</v>
      </c>
      <c r="E141" s="6">
        <v>674</v>
      </c>
      <c r="F141" s="6">
        <v>639</v>
      </c>
      <c r="G141" s="6">
        <v>450</v>
      </c>
      <c r="H141" s="6">
        <v>749</v>
      </c>
      <c r="I141" s="6">
        <v>282</v>
      </c>
      <c r="J141" s="6">
        <v>233</v>
      </c>
      <c r="K141" s="6">
        <v>845</v>
      </c>
      <c r="L141" s="6">
        <v>521</v>
      </c>
      <c r="M141" s="6">
        <v>391</v>
      </c>
      <c r="N141" s="6">
        <v>500</v>
      </c>
      <c r="O141" s="6">
        <v>341</v>
      </c>
      <c r="P141" s="6">
        <v>943</v>
      </c>
      <c r="Q141" s="6">
        <v>747</v>
      </c>
      <c r="R141" s="6">
        <v>289</v>
      </c>
      <c r="S141" s="6">
        <v>831</v>
      </c>
      <c r="T141" s="6">
        <v>660</v>
      </c>
      <c r="U141" s="6">
        <v>544</v>
      </c>
      <c r="V141" s="6">
        <v>347</v>
      </c>
      <c r="W141" s="6">
        <v>650</v>
      </c>
      <c r="X141" s="6">
        <v>700</v>
      </c>
      <c r="Y141" s="6">
        <v>1235</v>
      </c>
      <c r="Z141" s="6">
        <v>1631</v>
      </c>
      <c r="AA141" s="6">
        <v>1448</v>
      </c>
      <c r="AB141" s="7">
        <v>449</v>
      </c>
      <c r="AC141" s="2"/>
      <c r="AD141" s="64"/>
    </row>
    <row r="142" spans="1:30" s="46" customFormat="1" ht="18.75" customHeight="1">
      <c r="A142" s="94">
        <v>66</v>
      </c>
      <c r="B142" s="125" t="s">
        <v>110</v>
      </c>
      <c r="C142" s="101" t="s">
        <v>45</v>
      </c>
      <c r="D142" s="9">
        <f t="shared" si="20"/>
        <v>372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3">
        <v>372</v>
      </c>
      <c r="AC142" s="2"/>
      <c r="AD142" s="83"/>
    </row>
    <row r="143" spans="1:30" s="46" customFormat="1" ht="18.75" customHeight="1">
      <c r="A143" s="95"/>
      <c r="B143" s="110"/>
      <c r="C143" s="97"/>
      <c r="D143" s="25">
        <f t="shared" si="20"/>
        <v>372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7">
        <v>372</v>
      </c>
      <c r="AC143" s="2"/>
      <c r="AD143" s="83"/>
    </row>
    <row r="144" spans="1:30" ht="18.75" customHeight="1">
      <c r="A144" s="94">
        <v>67</v>
      </c>
      <c r="B144" s="109" t="s">
        <v>164</v>
      </c>
      <c r="C144" s="96" t="s">
        <v>45</v>
      </c>
      <c r="D144" s="8">
        <f t="shared" si="20"/>
        <v>1176</v>
      </c>
      <c r="E144" s="3">
        <v>0</v>
      </c>
      <c r="F144" s="8">
        <v>0</v>
      </c>
      <c r="G144" s="3">
        <v>0</v>
      </c>
      <c r="H144" s="8">
        <v>0</v>
      </c>
      <c r="I144" s="3">
        <v>0</v>
      </c>
      <c r="J144" s="8">
        <v>0</v>
      </c>
      <c r="K144" s="3">
        <v>0</v>
      </c>
      <c r="L144" s="8">
        <v>0</v>
      </c>
      <c r="M144" s="3">
        <v>0</v>
      </c>
      <c r="N144" s="8">
        <v>0</v>
      </c>
      <c r="O144" s="3">
        <v>48</v>
      </c>
      <c r="P144" s="8">
        <v>0</v>
      </c>
      <c r="Q144" s="3">
        <v>565</v>
      </c>
      <c r="R144" s="8">
        <v>0</v>
      </c>
      <c r="S144" s="3">
        <v>0</v>
      </c>
      <c r="T144" s="8">
        <v>0</v>
      </c>
      <c r="U144" s="3">
        <v>0</v>
      </c>
      <c r="V144" s="8">
        <v>0</v>
      </c>
      <c r="W144" s="3">
        <v>0</v>
      </c>
      <c r="X144" s="8">
        <v>283</v>
      </c>
      <c r="Y144" s="3">
        <v>0</v>
      </c>
      <c r="Z144" s="8">
        <v>0</v>
      </c>
      <c r="AA144" s="3">
        <v>280</v>
      </c>
      <c r="AB144" s="4">
        <v>0</v>
      </c>
      <c r="AD144" s="83"/>
    </row>
    <row r="145" spans="1:30" ht="18.75" customHeight="1">
      <c r="A145" s="95"/>
      <c r="B145" s="110"/>
      <c r="C145" s="97"/>
      <c r="D145" s="5">
        <f t="shared" si="20"/>
        <v>1176</v>
      </c>
      <c r="E145" s="6">
        <v>0</v>
      </c>
      <c r="F145" s="5">
        <v>0</v>
      </c>
      <c r="G145" s="6">
        <v>0</v>
      </c>
      <c r="H145" s="5">
        <v>0</v>
      </c>
      <c r="I145" s="6">
        <v>0</v>
      </c>
      <c r="J145" s="5">
        <v>0</v>
      </c>
      <c r="K145" s="6">
        <v>0</v>
      </c>
      <c r="L145" s="5">
        <v>0</v>
      </c>
      <c r="M145" s="6">
        <v>0</v>
      </c>
      <c r="N145" s="5">
        <v>0</v>
      </c>
      <c r="O145" s="6">
        <v>48</v>
      </c>
      <c r="P145" s="5">
        <v>0</v>
      </c>
      <c r="Q145" s="6">
        <v>565</v>
      </c>
      <c r="R145" s="5">
        <v>0</v>
      </c>
      <c r="S145" s="6">
        <v>0</v>
      </c>
      <c r="T145" s="5">
        <v>0</v>
      </c>
      <c r="U145" s="6">
        <v>0</v>
      </c>
      <c r="V145" s="5">
        <v>0</v>
      </c>
      <c r="W145" s="6">
        <v>0</v>
      </c>
      <c r="X145" s="5">
        <v>283</v>
      </c>
      <c r="Y145" s="6">
        <v>0</v>
      </c>
      <c r="Z145" s="5">
        <v>0</v>
      </c>
      <c r="AA145" s="6">
        <v>280</v>
      </c>
      <c r="AB145" s="7">
        <v>0</v>
      </c>
      <c r="AD145" s="83"/>
    </row>
    <row r="146" spans="1:30" ht="18.75" customHeight="1">
      <c r="A146" s="94">
        <v>68</v>
      </c>
      <c r="B146" s="109" t="s">
        <v>111</v>
      </c>
      <c r="C146" s="96" t="s">
        <v>45</v>
      </c>
      <c r="D146" s="3">
        <f>SUM(E146:AB146)</f>
        <v>14698</v>
      </c>
      <c r="E146" s="3">
        <v>0</v>
      </c>
      <c r="F146" s="8">
        <v>14412</v>
      </c>
      <c r="G146" s="3">
        <v>0</v>
      </c>
      <c r="H146" s="8">
        <v>0</v>
      </c>
      <c r="I146" s="3">
        <v>0</v>
      </c>
      <c r="J146" s="8">
        <v>0</v>
      </c>
      <c r="K146" s="3">
        <v>0</v>
      </c>
      <c r="L146" s="8">
        <v>0</v>
      </c>
      <c r="M146" s="3">
        <v>0</v>
      </c>
      <c r="N146" s="8">
        <v>0</v>
      </c>
      <c r="O146" s="3">
        <v>0</v>
      </c>
      <c r="P146" s="8">
        <v>0</v>
      </c>
      <c r="Q146" s="3">
        <v>0</v>
      </c>
      <c r="R146" s="8">
        <v>0</v>
      </c>
      <c r="S146" s="3">
        <v>0</v>
      </c>
      <c r="T146" s="8">
        <v>256</v>
      </c>
      <c r="U146" s="3">
        <v>0</v>
      </c>
      <c r="V146" s="8">
        <v>0</v>
      </c>
      <c r="W146" s="3">
        <v>0</v>
      </c>
      <c r="X146" s="8">
        <v>0</v>
      </c>
      <c r="Y146" s="3">
        <v>0</v>
      </c>
      <c r="Z146" s="8">
        <v>0</v>
      </c>
      <c r="AA146" s="3">
        <v>0</v>
      </c>
      <c r="AB146" s="4">
        <v>30</v>
      </c>
      <c r="AD146" s="83"/>
    </row>
    <row r="147" spans="1:30" ht="18.75" customHeight="1">
      <c r="A147" s="108"/>
      <c r="B147" s="125"/>
      <c r="C147" s="101"/>
      <c r="D147" s="25">
        <f t="shared" ref="D147" si="21">SUM(E147:AB147)</f>
        <v>14698</v>
      </c>
      <c r="E147" s="66">
        <v>0</v>
      </c>
      <c r="F147" s="25">
        <v>14412</v>
      </c>
      <c r="G147" s="66">
        <v>0</v>
      </c>
      <c r="H147" s="25">
        <v>0</v>
      </c>
      <c r="I147" s="66">
        <v>0</v>
      </c>
      <c r="J147" s="25">
        <v>0</v>
      </c>
      <c r="K147" s="66">
        <v>0</v>
      </c>
      <c r="L147" s="25">
        <v>0</v>
      </c>
      <c r="M147" s="66">
        <v>0</v>
      </c>
      <c r="N147" s="25">
        <v>0</v>
      </c>
      <c r="O147" s="66">
        <v>0</v>
      </c>
      <c r="P147" s="25">
        <v>0</v>
      </c>
      <c r="Q147" s="66">
        <v>0</v>
      </c>
      <c r="R147" s="25">
        <v>0</v>
      </c>
      <c r="S147" s="66">
        <v>0</v>
      </c>
      <c r="T147" s="25">
        <v>256</v>
      </c>
      <c r="U147" s="66">
        <v>0</v>
      </c>
      <c r="V147" s="25">
        <v>0</v>
      </c>
      <c r="W147" s="66">
        <v>0</v>
      </c>
      <c r="X147" s="25">
        <v>0</v>
      </c>
      <c r="Y147" s="66">
        <v>0</v>
      </c>
      <c r="Z147" s="25">
        <v>0</v>
      </c>
      <c r="AA147" s="66">
        <v>0</v>
      </c>
      <c r="AB147" s="67">
        <v>30</v>
      </c>
      <c r="AD147" s="83"/>
    </row>
    <row r="148" spans="1:30" ht="18.75" customHeight="1">
      <c r="A148" s="94">
        <v>69</v>
      </c>
      <c r="B148" s="98" t="s">
        <v>112</v>
      </c>
      <c r="C148" s="96" t="s">
        <v>45</v>
      </c>
      <c r="D148" s="8">
        <f t="shared" ref="D148:D153" si="22">SUM(E148:AB148)</f>
        <v>162605</v>
      </c>
      <c r="E148" s="3">
        <v>0</v>
      </c>
      <c r="F148" s="8">
        <v>0</v>
      </c>
      <c r="G148" s="3">
        <v>0</v>
      </c>
      <c r="H148" s="8">
        <v>62347</v>
      </c>
      <c r="I148" s="3">
        <v>0</v>
      </c>
      <c r="J148" s="8">
        <v>0</v>
      </c>
      <c r="K148" s="3">
        <v>0</v>
      </c>
      <c r="L148" s="8">
        <v>0</v>
      </c>
      <c r="M148" s="3">
        <v>0</v>
      </c>
      <c r="N148" s="8">
        <v>0</v>
      </c>
      <c r="O148" s="3">
        <v>41946</v>
      </c>
      <c r="P148" s="8">
        <v>0</v>
      </c>
      <c r="Q148" s="3">
        <v>0</v>
      </c>
      <c r="R148" s="8">
        <v>0</v>
      </c>
      <c r="S148" s="3">
        <v>0</v>
      </c>
      <c r="T148" s="8">
        <v>0</v>
      </c>
      <c r="U148" s="3">
        <v>0</v>
      </c>
      <c r="V148" s="8">
        <v>0</v>
      </c>
      <c r="W148" s="3">
        <v>0</v>
      </c>
      <c r="X148" s="8">
        <v>58312</v>
      </c>
      <c r="Y148" s="3">
        <v>0</v>
      </c>
      <c r="Z148" s="8">
        <v>0</v>
      </c>
      <c r="AA148" s="3">
        <v>0</v>
      </c>
      <c r="AB148" s="4">
        <v>0</v>
      </c>
      <c r="AD148" s="83"/>
    </row>
    <row r="149" spans="1:30" ht="18.75" customHeight="1">
      <c r="A149" s="95"/>
      <c r="B149" s="99"/>
      <c r="C149" s="97"/>
      <c r="D149" s="5">
        <f t="shared" si="22"/>
        <v>156659</v>
      </c>
      <c r="E149" s="6">
        <v>0</v>
      </c>
      <c r="F149" s="5">
        <v>0</v>
      </c>
      <c r="G149" s="6">
        <v>0</v>
      </c>
      <c r="H149" s="5">
        <v>57445</v>
      </c>
      <c r="I149" s="6">
        <v>0</v>
      </c>
      <c r="J149" s="5">
        <v>0</v>
      </c>
      <c r="K149" s="6">
        <v>0</v>
      </c>
      <c r="L149" s="5">
        <v>0</v>
      </c>
      <c r="M149" s="6">
        <v>0</v>
      </c>
      <c r="N149" s="5">
        <v>0</v>
      </c>
      <c r="O149" s="6">
        <v>41541</v>
      </c>
      <c r="P149" s="5">
        <v>0</v>
      </c>
      <c r="Q149" s="6">
        <v>0</v>
      </c>
      <c r="R149" s="5">
        <v>0</v>
      </c>
      <c r="S149" s="6">
        <v>0</v>
      </c>
      <c r="T149" s="5">
        <v>0</v>
      </c>
      <c r="U149" s="6">
        <v>0</v>
      </c>
      <c r="V149" s="5">
        <v>0</v>
      </c>
      <c r="W149" s="6">
        <v>0</v>
      </c>
      <c r="X149" s="5">
        <v>57673</v>
      </c>
      <c r="Y149" s="6">
        <v>0</v>
      </c>
      <c r="Z149" s="5">
        <v>0</v>
      </c>
      <c r="AA149" s="6">
        <v>0</v>
      </c>
      <c r="AB149" s="7">
        <v>0</v>
      </c>
      <c r="AD149" s="83"/>
    </row>
    <row r="150" spans="1:30" ht="18.75" customHeight="1">
      <c r="A150" s="94">
        <v>70</v>
      </c>
      <c r="B150" s="98" t="s">
        <v>113</v>
      </c>
      <c r="C150" s="96" t="s">
        <v>45</v>
      </c>
      <c r="D150" s="8">
        <f t="shared" si="22"/>
        <v>2145</v>
      </c>
      <c r="E150" s="3">
        <v>0</v>
      </c>
      <c r="F150" s="8">
        <v>0</v>
      </c>
      <c r="G150" s="3">
        <v>0</v>
      </c>
      <c r="H150" s="8">
        <v>0</v>
      </c>
      <c r="I150" s="3">
        <v>0</v>
      </c>
      <c r="J150" s="8">
        <v>0</v>
      </c>
      <c r="K150" s="3">
        <v>716</v>
      </c>
      <c r="L150" s="8">
        <v>0</v>
      </c>
      <c r="M150" s="3">
        <v>0</v>
      </c>
      <c r="N150" s="8">
        <v>0</v>
      </c>
      <c r="O150" s="3">
        <v>0</v>
      </c>
      <c r="P150" s="8">
        <v>0</v>
      </c>
      <c r="Q150" s="3">
        <v>0</v>
      </c>
      <c r="R150" s="8">
        <v>0</v>
      </c>
      <c r="S150" s="3">
        <v>0</v>
      </c>
      <c r="T150" s="8">
        <v>0</v>
      </c>
      <c r="U150" s="3">
        <v>1355</v>
      </c>
      <c r="V150" s="8">
        <v>0</v>
      </c>
      <c r="W150" s="3">
        <v>0</v>
      </c>
      <c r="X150" s="8">
        <v>74</v>
      </c>
      <c r="Y150" s="3">
        <v>0</v>
      </c>
      <c r="Z150" s="8">
        <v>0</v>
      </c>
      <c r="AA150" s="3">
        <v>0</v>
      </c>
      <c r="AB150" s="4">
        <v>0</v>
      </c>
      <c r="AD150" s="83"/>
    </row>
    <row r="151" spans="1:30" ht="18.75" customHeight="1">
      <c r="A151" s="95"/>
      <c r="B151" s="99"/>
      <c r="C151" s="97"/>
      <c r="D151" s="5">
        <f t="shared" si="22"/>
        <v>2145</v>
      </c>
      <c r="E151" s="6">
        <v>0</v>
      </c>
      <c r="F151" s="5">
        <v>0</v>
      </c>
      <c r="G151" s="6">
        <v>0</v>
      </c>
      <c r="H151" s="5">
        <v>0</v>
      </c>
      <c r="I151" s="6">
        <v>0</v>
      </c>
      <c r="J151" s="5">
        <v>0</v>
      </c>
      <c r="K151" s="6">
        <v>716</v>
      </c>
      <c r="L151" s="5">
        <v>0</v>
      </c>
      <c r="M151" s="6">
        <v>0</v>
      </c>
      <c r="N151" s="5">
        <v>0</v>
      </c>
      <c r="O151" s="6">
        <v>0</v>
      </c>
      <c r="P151" s="5">
        <v>0</v>
      </c>
      <c r="Q151" s="6">
        <v>0</v>
      </c>
      <c r="R151" s="5">
        <v>0</v>
      </c>
      <c r="S151" s="6">
        <v>0</v>
      </c>
      <c r="T151" s="5">
        <v>0</v>
      </c>
      <c r="U151" s="6">
        <v>1355</v>
      </c>
      <c r="V151" s="76">
        <v>0</v>
      </c>
      <c r="W151" s="77">
        <v>0</v>
      </c>
      <c r="X151" s="5">
        <v>74</v>
      </c>
      <c r="Y151" s="6">
        <v>0</v>
      </c>
      <c r="Z151" s="5">
        <v>0</v>
      </c>
      <c r="AA151" s="6">
        <v>0</v>
      </c>
      <c r="AB151" s="7">
        <v>0</v>
      </c>
      <c r="AD151" s="83"/>
    </row>
    <row r="152" spans="1:30" ht="18.75" customHeight="1">
      <c r="A152" s="94">
        <v>71</v>
      </c>
      <c r="B152" s="109" t="s">
        <v>114</v>
      </c>
      <c r="C152" s="96" t="s">
        <v>45</v>
      </c>
      <c r="D152" s="8">
        <f t="shared" si="22"/>
        <v>1962</v>
      </c>
      <c r="E152" s="3">
        <v>164</v>
      </c>
      <c r="F152" s="8">
        <v>68</v>
      </c>
      <c r="G152" s="3">
        <v>52</v>
      </c>
      <c r="H152" s="8">
        <v>47</v>
      </c>
      <c r="I152" s="3">
        <v>162</v>
      </c>
      <c r="J152" s="8">
        <v>85</v>
      </c>
      <c r="K152" s="3">
        <v>54</v>
      </c>
      <c r="L152" s="8">
        <v>42</v>
      </c>
      <c r="M152" s="3">
        <v>63</v>
      </c>
      <c r="N152" s="8">
        <v>56</v>
      </c>
      <c r="O152" s="3">
        <v>63</v>
      </c>
      <c r="P152" s="8">
        <v>130</v>
      </c>
      <c r="Q152" s="3">
        <v>112</v>
      </c>
      <c r="R152" s="8">
        <v>53</v>
      </c>
      <c r="S152" s="3">
        <v>84</v>
      </c>
      <c r="T152" s="8">
        <v>57</v>
      </c>
      <c r="U152" s="3">
        <v>102</v>
      </c>
      <c r="V152" s="8">
        <v>68</v>
      </c>
      <c r="W152" s="3">
        <v>73</v>
      </c>
      <c r="X152" s="8">
        <v>84</v>
      </c>
      <c r="Y152" s="3">
        <v>70</v>
      </c>
      <c r="Z152" s="8">
        <v>78</v>
      </c>
      <c r="AA152" s="3">
        <v>122</v>
      </c>
      <c r="AB152" s="4">
        <v>73</v>
      </c>
      <c r="AD152" s="83"/>
    </row>
    <row r="153" spans="1:30" ht="18.75" customHeight="1" thickBot="1">
      <c r="A153" s="104"/>
      <c r="B153" s="126"/>
      <c r="C153" s="107"/>
      <c r="D153" s="11">
        <f t="shared" si="22"/>
        <v>1962</v>
      </c>
      <c r="E153" s="17">
        <v>164</v>
      </c>
      <c r="F153" s="11">
        <v>68</v>
      </c>
      <c r="G153" s="17">
        <v>52</v>
      </c>
      <c r="H153" s="11">
        <v>47</v>
      </c>
      <c r="I153" s="17">
        <v>162</v>
      </c>
      <c r="J153" s="11">
        <v>85</v>
      </c>
      <c r="K153" s="17">
        <v>54</v>
      </c>
      <c r="L153" s="11">
        <v>42</v>
      </c>
      <c r="M153" s="17">
        <v>63</v>
      </c>
      <c r="N153" s="11">
        <v>56</v>
      </c>
      <c r="O153" s="17">
        <v>63</v>
      </c>
      <c r="P153" s="11">
        <v>130</v>
      </c>
      <c r="Q153" s="17">
        <v>112</v>
      </c>
      <c r="R153" s="11">
        <v>53</v>
      </c>
      <c r="S153" s="17">
        <v>84</v>
      </c>
      <c r="T153" s="11">
        <v>57</v>
      </c>
      <c r="U153" s="17">
        <v>102</v>
      </c>
      <c r="V153" s="11">
        <v>68</v>
      </c>
      <c r="W153" s="17">
        <v>73</v>
      </c>
      <c r="X153" s="11">
        <v>84</v>
      </c>
      <c r="Y153" s="17">
        <v>70</v>
      </c>
      <c r="Z153" s="11">
        <v>78</v>
      </c>
      <c r="AA153" s="17">
        <v>122</v>
      </c>
      <c r="AB153" s="18">
        <v>73</v>
      </c>
      <c r="AD153" s="83"/>
    </row>
    <row r="154" spans="1:30" ht="30" customHeight="1" thickBot="1">
      <c r="A154" s="72" t="s">
        <v>39</v>
      </c>
      <c r="C154" s="58"/>
      <c r="D154" s="58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12" t="s">
        <v>83</v>
      </c>
      <c r="Y154" s="113"/>
      <c r="Z154" s="113"/>
      <c r="AA154" s="16"/>
      <c r="AB154" s="16" t="s">
        <v>56</v>
      </c>
    </row>
    <row r="155" spans="1:30" ht="18.75" customHeight="1">
      <c r="A155" s="73" t="s">
        <v>57</v>
      </c>
      <c r="B155" s="114" t="s">
        <v>58</v>
      </c>
      <c r="C155" s="116" t="s">
        <v>25</v>
      </c>
      <c r="D155" s="36"/>
      <c r="E155" s="54" t="s">
        <v>63</v>
      </c>
      <c r="F155" s="54"/>
      <c r="G155" s="54"/>
      <c r="H155" s="54"/>
      <c r="I155" s="55" t="s">
        <v>64</v>
      </c>
      <c r="J155" s="54"/>
      <c r="K155" s="54"/>
      <c r="L155" s="54"/>
      <c r="M155" s="54"/>
      <c r="N155" s="54" t="s">
        <v>65</v>
      </c>
      <c r="O155" s="54"/>
      <c r="P155" s="54"/>
      <c r="Q155" s="54"/>
      <c r="R155" s="55" t="s">
        <v>66</v>
      </c>
      <c r="S155" s="54"/>
      <c r="T155" s="54"/>
      <c r="U155" s="54"/>
      <c r="V155" s="54"/>
      <c r="W155" s="54" t="s">
        <v>67</v>
      </c>
      <c r="X155" s="54"/>
      <c r="Y155" s="54"/>
      <c r="Z155" s="54"/>
      <c r="AA155" s="55" t="s">
        <v>68</v>
      </c>
      <c r="AB155" s="37"/>
    </row>
    <row r="156" spans="1:30" ht="18.75" customHeight="1">
      <c r="A156" s="74" t="s">
        <v>59</v>
      </c>
      <c r="B156" s="115"/>
      <c r="C156" s="117"/>
      <c r="D156" s="59" t="s">
        <v>0</v>
      </c>
      <c r="E156" s="59" t="s">
        <v>1</v>
      </c>
      <c r="F156" s="59" t="s">
        <v>2</v>
      </c>
      <c r="G156" s="59" t="s">
        <v>3</v>
      </c>
      <c r="H156" s="59" t="s">
        <v>4</v>
      </c>
      <c r="I156" s="59" t="s">
        <v>5</v>
      </c>
      <c r="J156" s="59" t="s">
        <v>6</v>
      </c>
      <c r="K156" s="59" t="s">
        <v>7</v>
      </c>
      <c r="L156" s="59" t="s">
        <v>8</v>
      </c>
      <c r="M156" s="59" t="s">
        <v>9</v>
      </c>
      <c r="N156" s="59" t="s">
        <v>10</v>
      </c>
      <c r="O156" s="59" t="s">
        <v>11</v>
      </c>
      <c r="P156" s="59" t="s">
        <v>12</v>
      </c>
      <c r="Q156" s="59" t="s">
        <v>13</v>
      </c>
      <c r="R156" s="59" t="s">
        <v>14</v>
      </c>
      <c r="S156" s="59" t="s">
        <v>15</v>
      </c>
      <c r="T156" s="59" t="s">
        <v>16</v>
      </c>
      <c r="U156" s="59" t="s">
        <v>17</v>
      </c>
      <c r="V156" s="59" t="s">
        <v>18</v>
      </c>
      <c r="W156" s="59" t="s">
        <v>19</v>
      </c>
      <c r="X156" s="59" t="s">
        <v>20</v>
      </c>
      <c r="Y156" s="59" t="s">
        <v>21</v>
      </c>
      <c r="Z156" s="59" t="s">
        <v>22</v>
      </c>
      <c r="AA156" s="59" t="s">
        <v>23</v>
      </c>
      <c r="AB156" s="65" t="s">
        <v>24</v>
      </c>
    </row>
    <row r="157" spans="1:30" ht="18.75" customHeight="1">
      <c r="A157" s="94">
        <v>72</v>
      </c>
      <c r="B157" s="109" t="s">
        <v>165</v>
      </c>
      <c r="C157" s="96" t="s">
        <v>45</v>
      </c>
      <c r="D157" s="8">
        <f t="shared" ref="D157:D170" si="23">SUM(E157:AB157)</f>
        <v>253</v>
      </c>
      <c r="E157" s="3">
        <v>22</v>
      </c>
      <c r="F157" s="8">
        <v>9</v>
      </c>
      <c r="G157" s="3">
        <v>7</v>
      </c>
      <c r="H157" s="8">
        <v>6</v>
      </c>
      <c r="I157" s="3">
        <v>22</v>
      </c>
      <c r="J157" s="8">
        <v>11</v>
      </c>
      <c r="K157" s="3">
        <v>6</v>
      </c>
      <c r="L157" s="8">
        <v>5</v>
      </c>
      <c r="M157" s="3">
        <v>7</v>
      </c>
      <c r="N157" s="8">
        <v>7</v>
      </c>
      <c r="O157" s="3">
        <v>8</v>
      </c>
      <c r="P157" s="8">
        <v>16</v>
      </c>
      <c r="Q157" s="3">
        <v>13</v>
      </c>
      <c r="R157" s="8">
        <v>6</v>
      </c>
      <c r="S157" s="3">
        <v>10</v>
      </c>
      <c r="T157" s="8">
        <v>7</v>
      </c>
      <c r="U157" s="3">
        <v>12</v>
      </c>
      <c r="V157" s="8">
        <v>9</v>
      </c>
      <c r="W157" s="3">
        <v>10</v>
      </c>
      <c r="X157" s="8">
        <v>11</v>
      </c>
      <c r="Y157" s="3">
        <v>13</v>
      </c>
      <c r="Z157" s="8">
        <v>10</v>
      </c>
      <c r="AA157" s="3">
        <v>16</v>
      </c>
      <c r="AB157" s="4">
        <v>10</v>
      </c>
      <c r="AD157" s="83"/>
    </row>
    <row r="158" spans="1:30" ht="18.75" customHeight="1">
      <c r="A158" s="95"/>
      <c r="B158" s="110"/>
      <c r="C158" s="97"/>
      <c r="D158" s="5">
        <f t="shared" si="23"/>
        <v>253</v>
      </c>
      <c r="E158" s="6">
        <v>22</v>
      </c>
      <c r="F158" s="5">
        <v>9</v>
      </c>
      <c r="G158" s="6">
        <v>7</v>
      </c>
      <c r="H158" s="5">
        <v>6</v>
      </c>
      <c r="I158" s="6">
        <v>22</v>
      </c>
      <c r="J158" s="5">
        <v>11</v>
      </c>
      <c r="K158" s="6">
        <v>6</v>
      </c>
      <c r="L158" s="5">
        <v>5</v>
      </c>
      <c r="M158" s="6">
        <v>7</v>
      </c>
      <c r="N158" s="5">
        <v>7</v>
      </c>
      <c r="O158" s="6">
        <v>8</v>
      </c>
      <c r="P158" s="5">
        <v>16</v>
      </c>
      <c r="Q158" s="6">
        <v>13</v>
      </c>
      <c r="R158" s="5">
        <v>6</v>
      </c>
      <c r="S158" s="6">
        <v>10</v>
      </c>
      <c r="T158" s="5">
        <v>7</v>
      </c>
      <c r="U158" s="6">
        <v>12</v>
      </c>
      <c r="V158" s="5">
        <v>9</v>
      </c>
      <c r="W158" s="6">
        <v>10</v>
      </c>
      <c r="X158" s="5">
        <v>11</v>
      </c>
      <c r="Y158" s="6">
        <v>13</v>
      </c>
      <c r="Z158" s="5">
        <v>10</v>
      </c>
      <c r="AA158" s="6">
        <v>16</v>
      </c>
      <c r="AB158" s="7">
        <v>10</v>
      </c>
      <c r="AD158" s="83"/>
    </row>
    <row r="159" spans="1:30" ht="18.75" customHeight="1">
      <c r="A159" s="94">
        <v>73</v>
      </c>
      <c r="B159" s="109" t="s">
        <v>115</v>
      </c>
      <c r="C159" s="96" t="s">
        <v>45</v>
      </c>
      <c r="D159" s="8">
        <f t="shared" si="23"/>
        <v>7771</v>
      </c>
      <c r="E159" s="3">
        <v>642</v>
      </c>
      <c r="F159" s="3">
        <v>265</v>
      </c>
      <c r="G159" s="3">
        <v>207</v>
      </c>
      <c r="H159" s="3">
        <v>185</v>
      </c>
      <c r="I159" s="3">
        <v>640</v>
      </c>
      <c r="J159" s="3">
        <v>338</v>
      </c>
      <c r="K159" s="3">
        <v>212</v>
      </c>
      <c r="L159" s="3">
        <v>165</v>
      </c>
      <c r="M159" s="3">
        <v>245</v>
      </c>
      <c r="N159" s="3">
        <v>220</v>
      </c>
      <c r="O159" s="3">
        <v>247</v>
      </c>
      <c r="P159" s="8">
        <v>509</v>
      </c>
      <c r="Q159" s="3">
        <v>439</v>
      </c>
      <c r="R159" s="3">
        <v>206</v>
      </c>
      <c r="S159" s="3">
        <v>326</v>
      </c>
      <c r="T159" s="8">
        <v>224</v>
      </c>
      <c r="U159" s="3">
        <v>397</v>
      </c>
      <c r="V159" s="8">
        <v>265</v>
      </c>
      <c r="W159" s="3">
        <v>286</v>
      </c>
      <c r="X159" s="8">
        <v>327</v>
      </c>
      <c r="Y159" s="3">
        <v>360</v>
      </c>
      <c r="Z159" s="8">
        <v>304</v>
      </c>
      <c r="AA159" s="3">
        <v>478</v>
      </c>
      <c r="AB159" s="4">
        <v>284</v>
      </c>
      <c r="AD159" s="83"/>
    </row>
    <row r="160" spans="1:30" ht="18.75" customHeight="1">
      <c r="A160" s="95"/>
      <c r="B160" s="110"/>
      <c r="C160" s="97"/>
      <c r="D160" s="5">
        <f t="shared" si="23"/>
        <v>7771</v>
      </c>
      <c r="E160" s="6">
        <v>642</v>
      </c>
      <c r="F160" s="6">
        <v>265</v>
      </c>
      <c r="G160" s="6">
        <v>207</v>
      </c>
      <c r="H160" s="6">
        <v>185</v>
      </c>
      <c r="I160" s="6">
        <v>640</v>
      </c>
      <c r="J160" s="6">
        <v>338</v>
      </c>
      <c r="K160" s="6">
        <v>212</v>
      </c>
      <c r="L160" s="6">
        <v>165</v>
      </c>
      <c r="M160" s="6">
        <v>245</v>
      </c>
      <c r="N160" s="6">
        <v>220</v>
      </c>
      <c r="O160" s="6">
        <v>247</v>
      </c>
      <c r="P160" s="5">
        <v>509</v>
      </c>
      <c r="Q160" s="6">
        <v>439</v>
      </c>
      <c r="R160" s="6">
        <v>206</v>
      </c>
      <c r="S160" s="6">
        <v>326</v>
      </c>
      <c r="T160" s="5">
        <v>224</v>
      </c>
      <c r="U160" s="6">
        <v>397</v>
      </c>
      <c r="V160" s="5">
        <v>265</v>
      </c>
      <c r="W160" s="6">
        <v>286</v>
      </c>
      <c r="X160" s="5">
        <v>327</v>
      </c>
      <c r="Y160" s="6">
        <v>360</v>
      </c>
      <c r="Z160" s="5">
        <v>304</v>
      </c>
      <c r="AA160" s="6">
        <v>478</v>
      </c>
      <c r="AB160" s="7">
        <v>284</v>
      </c>
      <c r="AD160" s="83"/>
    </row>
    <row r="161" spans="1:30" ht="18.75" customHeight="1">
      <c r="A161" s="94">
        <v>74</v>
      </c>
      <c r="B161" s="109" t="s">
        <v>116</v>
      </c>
      <c r="C161" s="96" t="s">
        <v>45</v>
      </c>
      <c r="D161" s="8">
        <f t="shared" si="23"/>
        <v>102</v>
      </c>
      <c r="E161" s="3">
        <v>8</v>
      </c>
      <c r="F161" s="8">
        <v>3</v>
      </c>
      <c r="G161" s="3">
        <v>3</v>
      </c>
      <c r="H161" s="8">
        <v>2</v>
      </c>
      <c r="I161" s="3">
        <v>8</v>
      </c>
      <c r="J161" s="8">
        <v>4</v>
      </c>
      <c r="K161" s="3">
        <v>3</v>
      </c>
      <c r="L161" s="8">
        <v>2</v>
      </c>
      <c r="M161" s="3">
        <v>3</v>
      </c>
      <c r="N161" s="8">
        <v>3</v>
      </c>
      <c r="O161" s="3">
        <v>3</v>
      </c>
      <c r="P161" s="8">
        <v>8</v>
      </c>
      <c r="Q161" s="3">
        <v>7</v>
      </c>
      <c r="R161" s="8">
        <v>3</v>
      </c>
      <c r="S161" s="3">
        <v>5</v>
      </c>
      <c r="T161" s="8">
        <v>3</v>
      </c>
      <c r="U161" s="3">
        <v>6</v>
      </c>
      <c r="V161" s="8">
        <v>3</v>
      </c>
      <c r="W161" s="3">
        <v>3</v>
      </c>
      <c r="X161" s="8">
        <v>4</v>
      </c>
      <c r="Y161" s="3">
        <v>5</v>
      </c>
      <c r="Z161" s="8">
        <v>4</v>
      </c>
      <c r="AA161" s="3">
        <v>6</v>
      </c>
      <c r="AB161" s="4">
        <v>3</v>
      </c>
      <c r="AD161" s="83"/>
    </row>
    <row r="162" spans="1:30" ht="18.75" customHeight="1">
      <c r="A162" s="95"/>
      <c r="B162" s="110"/>
      <c r="C162" s="97"/>
      <c r="D162" s="5">
        <f t="shared" si="23"/>
        <v>102</v>
      </c>
      <c r="E162" s="6">
        <v>8</v>
      </c>
      <c r="F162" s="6">
        <v>3</v>
      </c>
      <c r="G162" s="6">
        <v>3</v>
      </c>
      <c r="H162" s="6">
        <v>2</v>
      </c>
      <c r="I162" s="6">
        <v>8</v>
      </c>
      <c r="J162" s="6">
        <v>4</v>
      </c>
      <c r="K162" s="6">
        <v>3</v>
      </c>
      <c r="L162" s="6">
        <v>2</v>
      </c>
      <c r="M162" s="6">
        <v>3</v>
      </c>
      <c r="N162" s="6">
        <v>3</v>
      </c>
      <c r="O162" s="6">
        <v>3</v>
      </c>
      <c r="P162" s="6">
        <v>8</v>
      </c>
      <c r="Q162" s="6">
        <v>7</v>
      </c>
      <c r="R162" s="6">
        <v>3</v>
      </c>
      <c r="S162" s="6">
        <v>5</v>
      </c>
      <c r="T162" s="6">
        <v>3</v>
      </c>
      <c r="U162" s="6">
        <v>6</v>
      </c>
      <c r="V162" s="6">
        <v>3</v>
      </c>
      <c r="W162" s="6">
        <v>3</v>
      </c>
      <c r="X162" s="6">
        <v>4</v>
      </c>
      <c r="Y162" s="6">
        <v>5</v>
      </c>
      <c r="Z162" s="6">
        <v>4</v>
      </c>
      <c r="AA162" s="6">
        <v>6</v>
      </c>
      <c r="AB162" s="7">
        <v>3</v>
      </c>
      <c r="AD162" s="83"/>
    </row>
    <row r="163" spans="1:30" ht="18.75" customHeight="1">
      <c r="A163" s="94">
        <v>75</v>
      </c>
      <c r="B163" s="109" t="s">
        <v>117</v>
      </c>
      <c r="C163" s="96" t="s">
        <v>45</v>
      </c>
      <c r="D163" s="8">
        <f t="shared" si="23"/>
        <v>323</v>
      </c>
      <c r="E163" s="3">
        <v>28</v>
      </c>
      <c r="F163" s="8">
        <v>11</v>
      </c>
      <c r="G163" s="3">
        <v>9</v>
      </c>
      <c r="H163" s="8">
        <v>8</v>
      </c>
      <c r="I163" s="3">
        <v>26</v>
      </c>
      <c r="J163" s="8">
        <v>14</v>
      </c>
      <c r="K163" s="3">
        <v>8</v>
      </c>
      <c r="L163" s="8">
        <v>7</v>
      </c>
      <c r="M163" s="3">
        <v>10</v>
      </c>
      <c r="N163" s="8">
        <v>9</v>
      </c>
      <c r="O163" s="3">
        <v>10</v>
      </c>
      <c r="P163" s="8">
        <v>20</v>
      </c>
      <c r="Q163" s="3">
        <v>18</v>
      </c>
      <c r="R163" s="8">
        <v>8</v>
      </c>
      <c r="S163" s="3">
        <v>13</v>
      </c>
      <c r="T163" s="8">
        <v>9</v>
      </c>
      <c r="U163" s="3">
        <v>16</v>
      </c>
      <c r="V163" s="8">
        <v>11</v>
      </c>
      <c r="W163" s="3">
        <v>12</v>
      </c>
      <c r="X163" s="8">
        <v>14</v>
      </c>
      <c r="Y163" s="3">
        <v>16</v>
      </c>
      <c r="Z163" s="8">
        <v>13</v>
      </c>
      <c r="AA163" s="3">
        <v>21</v>
      </c>
      <c r="AB163" s="4">
        <v>12</v>
      </c>
      <c r="AD163" s="83"/>
    </row>
    <row r="164" spans="1:30" ht="18.75" customHeight="1">
      <c r="A164" s="95"/>
      <c r="B164" s="110"/>
      <c r="C164" s="97"/>
      <c r="D164" s="5">
        <f t="shared" si="23"/>
        <v>323</v>
      </c>
      <c r="E164" s="6">
        <v>28</v>
      </c>
      <c r="F164" s="5">
        <v>11</v>
      </c>
      <c r="G164" s="6">
        <v>9</v>
      </c>
      <c r="H164" s="5">
        <v>8</v>
      </c>
      <c r="I164" s="6">
        <v>26</v>
      </c>
      <c r="J164" s="5">
        <v>14</v>
      </c>
      <c r="K164" s="6">
        <v>8</v>
      </c>
      <c r="L164" s="5">
        <v>7</v>
      </c>
      <c r="M164" s="6">
        <v>10</v>
      </c>
      <c r="N164" s="5">
        <v>9</v>
      </c>
      <c r="O164" s="6">
        <v>10</v>
      </c>
      <c r="P164" s="5">
        <v>20</v>
      </c>
      <c r="Q164" s="6">
        <v>18</v>
      </c>
      <c r="R164" s="5">
        <v>8</v>
      </c>
      <c r="S164" s="6">
        <v>13</v>
      </c>
      <c r="T164" s="5">
        <v>9</v>
      </c>
      <c r="U164" s="6">
        <v>16</v>
      </c>
      <c r="V164" s="5">
        <v>11</v>
      </c>
      <c r="W164" s="6">
        <v>12</v>
      </c>
      <c r="X164" s="5">
        <v>14</v>
      </c>
      <c r="Y164" s="6">
        <v>16</v>
      </c>
      <c r="Z164" s="5">
        <v>13</v>
      </c>
      <c r="AA164" s="6">
        <v>21</v>
      </c>
      <c r="AB164" s="7">
        <v>12</v>
      </c>
      <c r="AD164" s="83"/>
    </row>
    <row r="165" spans="1:30" ht="18.75" customHeight="1">
      <c r="A165" s="94">
        <v>76</v>
      </c>
      <c r="B165" s="109" t="s">
        <v>118</v>
      </c>
      <c r="C165" s="96" t="s">
        <v>45</v>
      </c>
      <c r="D165" s="8">
        <f t="shared" si="23"/>
        <v>1617</v>
      </c>
      <c r="E165" s="3">
        <v>136</v>
      </c>
      <c r="F165" s="9">
        <v>56</v>
      </c>
      <c r="G165" s="3">
        <v>44</v>
      </c>
      <c r="H165" s="9">
        <v>39</v>
      </c>
      <c r="I165" s="3">
        <v>136</v>
      </c>
      <c r="J165" s="9">
        <v>72</v>
      </c>
      <c r="K165" s="3">
        <v>45</v>
      </c>
      <c r="L165" s="9">
        <v>0</v>
      </c>
      <c r="M165" s="3">
        <v>52</v>
      </c>
      <c r="N165" s="9">
        <v>47</v>
      </c>
      <c r="O165" s="3">
        <v>52</v>
      </c>
      <c r="P165" s="9">
        <v>108</v>
      </c>
      <c r="Q165" s="3">
        <v>93</v>
      </c>
      <c r="R165" s="9">
        <v>44</v>
      </c>
      <c r="S165" s="3">
        <v>69</v>
      </c>
      <c r="T165" s="9">
        <v>48</v>
      </c>
      <c r="U165" s="3">
        <v>85</v>
      </c>
      <c r="V165" s="9">
        <v>56</v>
      </c>
      <c r="W165" s="3">
        <v>60</v>
      </c>
      <c r="X165" s="9">
        <v>69</v>
      </c>
      <c r="Y165" s="3">
        <v>79</v>
      </c>
      <c r="Z165" s="9">
        <v>65</v>
      </c>
      <c r="AA165" s="3">
        <v>102</v>
      </c>
      <c r="AB165" s="4">
        <v>60</v>
      </c>
      <c r="AD165" s="83"/>
    </row>
    <row r="166" spans="1:30" ht="18.75" customHeight="1">
      <c r="A166" s="95"/>
      <c r="B166" s="110"/>
      <c r="C166" s="97"/>
      <c r="D166" s="5">
        <f t="shared" si="23"/>
        <v>1617</v>
      </c>
      <c r="E166" s="6">
        <v>136</v>
      </c>
      <c r="F166" s="25">
        <v>56</v>
      </c>
      <c r="G166" s="6">
        <v>44</v>
      </c>
      <c r="H166" s="25">
        <v>39</v>
      </c>
      <c r="I166" s="6">
        <v>136</v>
      </c>
      <c r="J166" s="25">
        <v>72</v>
      </c>
      <c r="K166" s="6">
        <v>45</v>
      </c>
      <c r="L166" s="25">
        <v>0</v>
      </c>
      <c r="M166" s="6">
        <v>52</v>
      </c>
      <c r="N166" s="25">
        <v>47</v>
      </c>
      <c r="O166" s="6">
        <v>52</v>
      </c>
      <c r="P166" s="25">
        <v>108</v>
      </c>
      <c r="Q166" s="6">
        <v>93</v>
      </c>
      <c r="R166" s="25">
        <v>44</v>
      </c>
      <c r="S166" s="6">
        <v>69</v>
      </c>
      <c r="T166" s="25">
        <v>48</v>
      </c>
      <c r="U166" s="6">
        <v>85</v>
      </c>
      <c r="V166" s="25">
        <v>56</v>
      </c>
      <c r="W166" s="6">
        <v>60</v>
      </c>
      <c r="X166" s="25">
        <v>69</v>
      </c>
      <c r="Y166" s="6">
        <v>79</v>
      </c>
      <c r="Z166" s="25">
        <v>65</v>
      </c>
      <c r="AA166" s="6">
        <v>102</v>
      </c>
      <c r="AB166" s="7">
        <v>60</v>
      </c>
      <c r="AD166" s="83"/>
    </row>
    <row r="167" spans="1:30" ht="18.75" customHeight="1">
      <c r="A167" s="94">
        <v>77</v>
      </c>
      <c r="B167" s="109" t="s">
        <v>119</v>
      </c>
      <c r="C167" s="96" t="s">
        <v>45</v>
      </c>
      <c r="D167" s="31">
        <f t="shared" si="23"/>
        <v>577</v>
      </c>
      <c r="E167" s="3">
        <v>83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67</v>
      </c>
      <c r="Q167" s="3">
        <v>57</v>
      </c>
      <c r="R167" s="3">
        <v>0</v>
      </c>
      <c r="S167" s="3">
        <v>42</v>
      </c>
      <c r="T167" s="3">
        <v>29</v>
      </c>
      <c r="U167" s="3">
        <v>0</v>
      </c>
      <c r="V167" s="3">
        <v>34</v>
      </c>
      <c r="W167" s="3">
        <v>37</v>
      </c>
      <c r="X167" s="3">
        <v>42</v>
      </c>
      <c r="Y167" s="3">
        <v>48</v>
      </c>
      <c r="Z167" s="3">
        <v>39</v>
      </c>
      <c r="AA167" s="3">
        <v>62</v>
      </c>
      <c r="AB167" s="4">
        <v>37</v>
      </c>
      <c r="AC167" s="35"/>
      <c r="AD167" s="83"/>
    </row>
    <row r="168" spans="1:30" ht="18.75" customHeight="1">
      <c r="A168" s="95"/>
      <c r="B168" s="110"/>
      <c r="C168" s="97"/>
      <c r="D168" s="32">
        <f t="shared" si="23"/>
        <v>577</v>
      </c>
      <c r="E168" s="6">
        <v>83</v>
      </c>
      <c r="F168" s="5">
        <v>0</v>
      </c>
      <c r="G168" s="6">
        <v>0</v>
      </c>
      <c r="H168" s="5">
        <v>0</v>
      </c>
      <c r="I168" s="6">
        <v>0</v>
      </c>
      <c r="J168" s="5">
        <v>0</v>
      </c>
      <c r="K168" s="6">
        <v>0</v>
      </c>
      <c r="L168" s="5">
        <v>0</v>
      </c>
      <c r="M168" s="6">
        <v>0</v>
      </c>
      <c r="N168" s="5">
        <v>0</v>
      </c>
      <c r="O168" s="6">
        <v>0</v>
      </c>
      <c r="P168" s="5">
        <v>67</v>
      </c>
      <c r="Q168" s="6">
        <v>57</v>
      </c>
      <c r="R168" s="5">
        <v>0</v>
      </c>
      <c r="S168" s="6">
        <v>42</v>
      </c>
      <c r="T168" s="5">
        <v>29</v>
      </c>
      <c r="U168" s="6">
        <v>0</v>
      </c>
      <c r="V168" s="5">
        <v>34</v>
      </c>
      <c r="W168" s="6">
        <v>37</v>
      </c>
      <c r="X168" s="5">
        <v>42</v>
      </c>
      <c r="Y168" s="6">
        <v>48</v>
      </c>
      <c r="Z168" s="5">
        <v>39</v>
      </c>
      <c r="AA168" s="6">
        <v>62</v>
      </c>
      <c r="AB168" s="7">
        <v>37</v>
      </c>
      <c r="AC168" s="35"/>
      <c r="AD168" s="83"/>
    </row>
    <row r="169" spans="1:30" ht="18.75" customHeight="1">
      <c r="A169" s="94">
        <v>78</v>
      </c>
      <c r="B169" s="109" t="s">
        <v>120</v>
      </c>
      <c r="C169" s="96" t="s">
        <v>45</v>
      </c>
      <c r="D169" s="26">
        <f t="shared" si="23"/>
        <v>1667</v>
      </c>
      <c r="E169" s="3">
        <v>216</v>
      </c>
      <c r="F169" s="8">
        <v>0</v>
      </c>
      <c r="G169" s="3">
        <v>0</v>
      </c>
      <c r="H169" s="8">
        <v>0</v>
      </c>
      <c r="I169" s="3">
        <v>0</v>
      </c>
      <c r="J169" s="8">
        <v>0</v>
      </c>
      <c r="K169" s="3">
        <v>0</v>
      </c>
      <c r="L169" s="8">
        <v>0</v>
      </c>
      <c r="M169" s="3">
        <v>0</v>
      </c>
      <c r="N169" s="8">
        <v>0</v>
      </c>
      <c r="O169" s="3">
        <v>0</v>
      </c>
      <c r="P169" s="8">
        <v>0</v>
      </c>
      <c r="Q169" s="3">
        <v>0</v>
      </c>
      <c r="R169" s="8">
        <v>0</v>
      </c>
      <c r="S169" s="3">
        <v>0</v>
      </c>
      <c r="T169" s="8">
        <v>585</v>
      </c>
      <c r="U169" s="3">
        <v>16</v>
      </c>
      <c r="V169" s="8">
        <v>0</v>
      </c>
      <c r="W169" s="3">
        <v>70</v>
      </c>
      <c r="X169" s="8">
        <v>0</v>
      </c>
      <c r="Y169" s="3">
        <v>357</v>
      </c>
      <c r="Z169" s="8">
        <v>0</v>
      </c>
      <c r="AA169" s="3">
        <v>0</v>
      </c>
      <c r="AB169" s="4">
        <v>423</v>
      </c>
      <c r="AC169" s="35"/>
      <c r="AD169" s="83"/>
    </row>
    <row r="170" spans="1:30" ht="18.75" customHeight="1">
      <c r="A170" s="95"/>
      <c r="B170" s="110"/>
      <c r="C170" s="97"/>
      <c r="D170" s="32">
        <f t="shared" si="23"/>
        <v>1667</v>
      </c>
      <c r="E170" s="6">
        <v>216</v>
      </c>
      <c r="F170" s="5">
        <v>0</v>
      </c>
      <c r="G170" s="6">
        <v>0</v>
      </c>
      <c r="H170" s="5">
        <v>0</v>
      </c>
      <c r="I170" s="6">
        <v>0</v>
      </c>
      <c r="J170" s="5">
        <v>0</v>
      </c>
      <c r="K170" s="6">
        <v>0</v>
      </c>
      <c r="L170" s="5">
        <v>0</v>
      </c>
      <c r="M170" s="6">
        <v>0</v>
      </c>
      <c r="N170" s="5">
        <v>0</v>
      </c>
      <c r="O170" s="6">
        <v>0</v>
      </c>
      <c r="P170" s="5">
        <v>0</v>
      </c>
      <c r="Q170" s="6">
        <v>0</v>
      </c>
      <c r="R170" s="5">
        <v>0</v>
      </c>
      <c r="S170" s="6">
        <v>0</v>
      </c>
      <c r="T170" s="5">
        <v>585</v>
      </c>
      <c r="U170" s="6">
        <v>16</v>
      </c>
      <c r="V170" s="5">
        <v>0</v>
      </c>
      <c r="W170" s="6">
        <v>70</v>
      </c>
      <c r="X170" s="5">
        <v>0</v>
      </c>
      <c r="Y170" s="6">
        <v>357</v>
      </c>
      <c r="Z170" s="5">
        <v>0</v>
      </c>
      <c r="AA170" s="6">
        <v>0</v>
      </c>
      <c r="AB170" s="7">
        <v>423</v>
      </c>
      <c r="AC170" s="35"/>
      <c r="AD170" s="83"/>
    </row>
    <row r="171" spans="1:30" ht="18.75" customHeight="1">
      <c r="A171" s="94">
        <v>79</v>
      </c>
      <c r="B171" s="98" t="s">
        <v>166</v>
      </c>
      <c r="C171" s="96" t="s">
        <v>33</v>
      </c>
      <c r="D171" s="26">
        <f>SUM(E171:AB171)</f>
        <v>136</v>
      </c>
      <c r="E171" s="3">
        <v>17</v>
      </c>
      <c r="F171" s="8">
        <v>5</v>
      </c>
      <c r="G171" s="3">
        <v>9</v>
      </c>
      <c r="H171" s="8">
        <v>0</v>
      </c>
      <c r="I171" s="3">
        <v>12</v>
      </c>
      <c r="J171" s="8">
        <v>47</v>
      </c>
      <c r="K171" s="3">
        <v>2</v>
      </c>
      <c r="L171" s="8">
        <v>1</v>
      </c>
      <c r="M171" s="3">
        <v>2</v>
      </c>
      <c r="N171" s="8">
        <v>4</v>
      </c>
      <c r="O171" s="3">
        <v>2</v>
      </c>
      <c r="P171" s="8">
        <v>25</v>
      </c>
      <c r="Q171" s="3">
        <v>3</v>
      </c>
      <c r="R171" s="8">
        <v>1</v>
      </c>
      <c r="S171" s="3">
        <v>0</v>
      </c>
      <c r="T171" s="8">
        <v>0</v>
      </c>
      <c r="U171" s="3">
        <v>1</v>
      </c>
      <c r="V171" s="8">
        <v>1</v>
      </c>
      <c r="W171" s="3">
        <v>2</v>
      </c>
      <c r="X171" s="8">
        <v>1</v>
      </c>
      <c r="Y171" s="3">
        <v>1</v>
      </c>
      <c r="Z171" s="8">
        <v>0</v>
      </c>
      <c r="AA171" s="3">
        <v>0</v>
      </c>
      <c r="AB171" s="4">
        <v>0</v>
      </c>
      <c r="AC171" s="35"/>
      <c r="AD171" s="91"/>
    </row>
    <row r="172" spans="1:30" ht="18.75" customHeight="1">
      <c r="A172" s="95"/>
      <c r="B172" s="99"/>
      <c r="C172" s="97"/>
      <c r="D172" s="32">
        <f>SUM(E172:AB172)</f>
        <v>136</v>
      </c>
      <c r="E172" s="6">
        <v>17</v>
      </c>
      <c r="F172" s="6">
        <v>5</v>
      </c>
      <c r="G172" s="6">
        <v>9</v>
      </c>
      <c r="H172" s="6">
        <v>0</v>
      </c>
      <c r="I172" s="6">
        <v>12</v>
      </c>
      <c r="J172" s="6">
        <v>47</v>
      </c>
      <c r="K172" s="6">
        <v>2</v>
      </c>
      <c r="L172" s="6">
        <v>1</v>
      </c>
      <c r="M172" s="6">
        <v>2</v>
      </c>
      <c r="N172" s="6">
        <v>4</v>
      </c>
      <c r="O172" s="6">
        <v>2</v>
      </c>
      <c r="P172" s="6">
        <v>25</v>
      </c>
      <c r="Q172" s="6">
        <v>3</v>
      </c>
      <c r="R172" s="6">
        <v>1</v>
      </c>
      <c r="S172" s="6">
        <v>0</v>
      </c>
      <c r="T172" s="6">
        <v>0</v>
      </c>
      <c r="U172" s="6">
        <v>1</v>
      </c>
      <c r="V172" s="6">
        <v>1</v>
      </c>
      <c r="W172" s="6">
        <v>2</v>
      </c>
      <c r="X172" s="6">
        <v>1</v>
      </c>
      <c r="Y172" s="6">
        <v>1</v>
      </c>
      <c r="Z172" s="6">
        <v>0</v>
      </c>
      <c r="AA172" s="6">
        <v>0</v>
      </c>
      <c r="AB172" s="7">
        <v>0</v>
      </c>
      <c r="AC172" s="35"/>
      <c r="AD172" s="91"/>
    </row>
    <row r="173" spans="1:30" ht="18.75" customHeight="1">
      <c r="A173" s="94">
        <v>80</v>
      </c>
      <c r="B173" s="98" t="s">
        <v>79</v>
      </c>
      <c r="C173" s="96" t="s">
        <v>33</v>
      </c>
      <c r="D173" s="26">
        <f t="shared" ref="D173:D186" si="24">SUM(E173:AB173)</f>
        <v>14489</v>
      </c>
      <c r="E173" s="3">
        <v>598</v>
      </c>
      <c r="F173" s="3">
        <v>693</v>
      </c>
      <c r="G173" s="3">
        <v>490</v>
      </c>
      <c r="H173" s="3">
        <v>302</v>
      </c>
      <c r="I173" s="3">
        <v>400</v>
      </c>
      <c r="J173" s="3">
        <v>537</v>
      </c>
      <c r="K173" s="3">
        <v>520</v>
      </c>
      <c r="L173" s="3">
        <v>289</v>
      </c>
      <c r="M173" s="3">
        <v>602</v>
      </c>
      <c r="N173" s="3">
        <v>98</v>
      </c>
      <c r="O173" s="3">
        <v>520</v>
      </c>
      <c r="P173" s="3">
        <v>971</v>
      </c>
      <c r="Q173" s="3">
        <v>720</v>
      </c>
      <c r="R173" s="3">
        <v>414</v>
      </c>
      <c r="S173" s="3">
        <v>404</v>
      </c>
      <c r="T173" s="3">
        <v>493</v>
      </c>
      <c r="U173" s="3">
        <v>1554</v>
      </c>
      <c r="V173" s="3">
        <v>966</v>
      </c>
      <c r="W173" s="3">
        <v>896</v>
      </c>
      <c r="X173" s="3">
        <v>528</v>
      </c>
      <c r="Y173" s="3">
        <v>755</v>
      </c>
      <c r="Z173" s="3">
        <v>715</v>
      </c>
      <c r="AA173" s="3">
        <v>837</v>
      </c>
      <c r="AB173" s="4">
        <v>187</v>
      </c>
      <c r="AC173" s="35"/>
      <c r="AD173" s="91"/>
    </row>
    <row r="174" spans="1:30" ht="18.75" customHeight="1">
      <c r="A174" s="95"/>
      <c r="B174" s="99"/>
      <c r="C174" s="97"/>
      <c r="D174" s="32">
        <f t="shared" si="24"/>
        <v>7245</v>
      </c>
      <c r="E174" s="6">
        <v>299</v>
      </c>
      <c r="F174" s="5">
        <v>347</v>
      </c>
      <c r="G174" s="6">
        <v>245</v>
      </c>
      <c r="H174" s="5">
        <v>151</v>
      </c>
      <c r="I174" s="6">
        <v>200</v>
      </c>
      <c r="J174" s="5">
        <v>269</v>
      </c>
      <c r="K174" s="6">
        <v>260</v>
      </c>
      <c r="L174" s="5">
        <v>144</v>
      </c>
      <c r="M174" s="6">
        <v>301</v>
      </c>
      <c r="N174" s="5">
        <v>49</v>
      </c>
      <c r="O174" s="6">
        <v>260</v>
      </c>
      <c r="P174" s="5">
        <v>486</v>
      </c>
      <c r="Q174" s="6">
        <v>360</v>
      </c>
      <c r="R174" s="5">
        <v>207</v>
      </c>
      <c r="S174" s="6">
        <v>202</v>
      </c>
      <c r="T174" s="5">
        <v>247</v>
      </c>
      <c r="U174" s="6">
        <v>777</v>
      </c>
      <c r="V174" s="5">
        <v>483</v>
      </c>
      <c r="W174" s="6">
        <v>448</v>
      </c>
      <c r="X174" s="5">
        <v>264</v>
      </c>
      <c r="Y174" s="6">
        <v>378</v>
      </c>
      <c r="Z174" s="5">
        <v>357</v>
      </c>
      <c r="AA174" s="6">
        <v>418</v>
      </c>
      <c r="AB174" s="7">
        <v>93</v>
      </c>
      <c r="AC174" s="35"/>
      <c r="AD174" s="91"/>
    </row>
    <row r="175" spans="1:30" ht="18.75" customHeight="1">
      <c r="A175" s="94">
        <v>81</v>
      </c>
      <c r="B175" s="98" t="s">
        <v>167</v>
      </c>
      <c r="C175" s="96" t="s">
        <v>33</v>
      </c>
      <c r="D175" s="26">
        <f t="shared" si="24"/>
        <v>58</v>
      </c>
      <c r="E175" s="3">
        <v>8</v>
      </c>
      <c r="F175" s="3">
        <v>2</v>
      </c>
      <c r="G175" s="3">
        <v>4</v>
      </c>
      <c r="H175" s="3">
        <v>0</v>
      </c>
      <c r="I175" s="3">
        <v>6</v>
      </c>
      <c r="J175" s="3">
        <v>4</v>
      </c>
      <c r="K175" s="3">
        <v>1</v>
      </c>
      <c r="L175" s="3">
        <v>0</v>
      </c>
      <c r="M175" s="3">
        <v>1</v>
      </c>
      <c r="N175" s="3">
        <v>2</v>
      </c>
      <c r="O175" s="3">
        <v>1</v>
      </c>
      <c r="P175" s="3">
        <v>23</v>
      </c>
      <c r="Q175" s="3">
        <v>2</v>
      </c>
      <c r="R175" s="3">
        <v>1</v>
      </c>
      <c r="S175" s="3">
        <v>0</v>
      </c>
      <c r="T175" s="3">
        <v>0</v>
      </c>
      <c r="U175" s="3">
        <v>1</v>
      </c>
      <c r="V175" s="3">
        <v>0</v>
      </c>
      <c r="W175" s="3">
        <v>1</v>
      </c>
      <c r="X175" s="3">
        <v>0</v>
      </c>
      <c r="Y175" s="3">
        <v>1</v>
      </c>
      <c r="Z175" s="3">
        <v>0</v>
      </c>
      <c r="AA175" s="3">
        <v>0</v>
      </c>
      <c r="AB175" s="4">
        <v>0</v>
      </c>
      <c r="AC175" s="35"/>
      <c r="AD175" s="91"/>
    </row>
    <row r="176" spans="1:30" ht="18.75" customHeight="1">
      <c r="A176" s="95"/>
      <c r="B176" s="99"/>
      <c r="C176" s="97"/>
      <c r="D176" s="32">
        <f t="shared" si="24"/>
        <v>58</v>
      </c>
      <c r="E176" s="6">
        <v>8</v>
      </c>
      <c r="F176" s="5">
        <v>2</v>
      </c>
      <c r="G176" s="6">
        <v>4</v>
      </c>
      <c r="H176" s="5">
        <v>0</v>
      </c>
      <c r="I176" s="6">
        <v>6</v>
      </c>
      <c r="J176" s="5">
        <v>4</v>
      </c>
      <c r="K176" s="6">
        <v>1</v>
      </c>
      <c r="L176" s="5">
        <v>0</v>
      </c>
      <c r="M176" s="6">
        <v>1</v>
      </c>
      <c r="N176" s="5">
        <v>2</v>
      </c>
      <c r="O176" s="6">
        <v>1</v>
      </c>
      <c r="P176" s="5">
        <v>23</v>
      </c>
      <c r="Q176" s="6">
        <v>2</v>
      </c>
      <c r="R176" s="5">
        <v>1</v>
      </c>
      <c r="S176" s="6">
        <v>0</v>
      </c>
      <c r="T176" s="5">
        <v>0</v>
      </c>
      <c r="U176" s="6">
        <v>1</v>
      </c>
      <c r="V176" s="5">
        <v>0</v>
      </c>
      <c r="W176" s="6">
        <v>1</v>
      </c>
      <c r="X176" s="5">
        <v>0</v>
      </c>
      <c r="Y176" s="6">
        <v>1</v>
      </c>
      <c r="Z176" s="5">
        <v>0</v>
      </c>
      <c r="AA176" s="6">
        <v>0</v>
      </c>
      <c r="AB176" s="7">
        <v>0</v>
      </c>
      <c r="AC176" s="35"/>
      <c r="AD176" s="91"/>
    </row>
    <row r="177" spans="1:30" s="35" customFormat="1" ht="18.75" customHeight="1">
      <c r="A177" s="94">
        <v>82</v>
      </c>
      <c r="B177" s="109" t="s">
        <v>121</v>
      </c>
      <c r="C177" s="127" t="s">
        <v>34</v>
      </c>
      <c r="D177" s="26">
        <f t="shared" si="24"/>
        <v>4170</v>
      </c>
      <c r="E177" s="3">
        <v>0</v>
      </c>
      <c r="F177" s="8">
        <v>630</v>
      </c>
      <c r="G177" s="3">
        <v>0</v>
      </c>
      <c r="H177" s="8">
        <v>0</v>
      </c>
      <c r="I177" s="3">
        <v>186</v>
      </c>
      <c r="J177" s="8">
        <v>96</v>
      </c>
      <c r="K177" s="3">
        <v>210</v>
      </c>
      <c r="L177" s="8">
        <v>0</v>
      </c>
      <c r="M177" s="3">
        <v>30</v>
      </c>
      <c r="N177" s="8">
        <v>0</v>
      </c>
      <c r="O177" s="3">
        <v>0</v>
      </c>
      <c r="P177" s="8">
        <v>0</v>
      </c>
      <c r="Q177" s="3">
        <v>300</v>
      </c>
      <c r="R177" s="8">
        <v>0</v>
      </c>
      <c r="S177" s="3">
        <v>66</v>
      </c>
      <c r="T177" s="8">
        <v>1140</v>
      </c>
      <c r="U177" s="3">
        <v>1008</v>
      </c>
      <c r="V177" s="8">
        <v>180</v>
      </c>
      <c r="W177" s="3">
        <v>60</v>
      </c>
      <c r="X177" s="8">
        <v>0</v>
      </c>
      <c r="Y177" s="3">
        <v>0</v>
      </c>
      <c r="Z177" s="8">
        <v>0</v>
      </c>
      <c r="AA177" s="3">
        <v>72</v>
      </c>
      <c r="AB177" s="4">
        <v>192</v>
      </c>
      <c r="AD177" s="91"/>
    </row>
    <row r="178" spans="1:30" s="35" customFormat="1" ht="18.75" customHeight="1">
      <c r="A178" s="95"/>
      <c r="B178" s="110"/>
      <c r="C178" s="128"/>
      <c r="D178" s="32">
        <f t="shared" si="24"/>
        <v>4170</v>
      </c>
      <c r="E178" s="6">
        <v>0</v>
      </c>
      <c r="F178" s="5">
        <v>630</v>
      </c>
      <c r="G178" s="6">
        <v>0</v>
      </c>
      <c r="H178" s="5">
        <v>0</v>
      </c>
      <c r="I178" s="6">
        <v>186</v>
      </c>
      <c r="J178" s="5">
        <v>96</v>
      </c>
      <c r="K178" s="6">
        <v>210</v>
      </c>
      <c r="L178" s="5">
        <v>0</v>
      </c>
      <c r="M178" s="6">
        <v>30</v>
      </c>
      <c r="N178" s="5">
        <v>0</v>
      </c>
      <c r="O178" s="6">
        <v>0</v>
      </c>
      <c r="P178" s="5">
        <v>0</v>
      </c>
      <c r="Q178" s="6">
        <v>300</v>
      </c>
      <c r="R178" s="5">
        <v>0</v>
      </c>
      <c r="S178" s="6">
        <v>66</v>
      </c>
      <c r="T178" s="5">
        <v>1140</v>
      </c>
      <c r="U178" s="6">
        <v>1008</v>
      </c>
      <c r="V178" s="5">
        <v>180</v>
      </c>
      <c r="W178" s="6">
        <v>60</v>
      </c>
      <c r="X178" s="5">
        <v>0</v>
      </c>
      <c r="Y178" s="6">
        <v>0</v>
      </c>
      <c r="Z178" s="5">
        <v>0</v>
      </c>
      <c r="AA178" s="6">
        <v>72</v>
      </c>
      <c r="AB178" s="7">
        <v>192</v>
      </c>
      <c r="AD178" s="91"/>
    </row>
    <row r="179" spans="1:30" s="35" customFormat="1" ht="18.75" customHeight="1">
      <c r="A179" s="94">
        <v>83</v>
      </c>
      <c r="B179" s="129" t="s">
        <v>122</v>
      </c>
      <c r="C179" s="127" t="s">
        <v>34</v>
      </c>
      <c r="D179" s="26">
        <f t="shared" si="24"/>
        <v>1672537</v>
      </c>
      <c r="E179" s="3">
        <v>179598</v>
      </c>
      <c r="F179" s="8">
        <v>49018</v>
      </c>
      <c r="G179" s="3">
        <v>34310</v>
      </c>
      <c r="H179" s="8">
        <v>49342</v>
      </c>
      <c r="I179" s="3">
        <v>99818</v>
      </c>
      <c r="J179" s="8">
        <v>77625</v>
      </c>
      <c r="K179" s="3">
        <v>64913</v>
      </c>
      <c r="L179" s="8">
        <v>58498</v>
      </c>
      <c r="M179" s="3">
        <v>46038</v>
      </c>
      <c r="N179" s="8">
        <v>57670</v>
      </c>
      <c r="O179" s="3">
        <v>78247</v>
      </c>
      <c r="P179" s="8">
        <v>101830</v>
      </c>
      <c r="Q179" s="3">
        <v>85885</v>
      </c>
      <c r="R179" s="8">
        <v>44612</v>
      </c>
      <c r="S179" s="3">
        <v>62782</v>
      </c>
      <c r="T179" s="8">
        <v>44776</v>
      </c>
      <c r="U179" s="3">
        <v>66389</v>
      </c>
      <c r="V179" s="8">
        <v>48398</v>
      </c>
      <c r="W179" s="3">
        <v>43812</v>
      </c>
      <c r="X179" s="8">
        <v>63455</v>
      </c>
      <c r="Y179" s="3">
        <v>76068</v>
      </c>
      <c r="Z179" s="8">
        <v>81984</v>
      </c>
      <c r="AA179" s="3">
        <v>105692</v>
      </c>
      <c r="AB179" s="4">
        <v>51777</v>
      </c>
      <c r="AD179" s="91"/>
    </row>
    <row r="180" spans="1:30" s="35" customFormat="1" ht="18.75" customHeight="1">
      <c r="A180" s="95"/>
      <c r="B180" s="130"/>
      <c r="C180" s="128"/>
      <c r="D180" s="32">
        <f t="shared" si="24"/>
        <v>291537</v>
      </c>
      <c r="E180" s="6">
        <v>18255</v>
      </c>
      <c r="F180" s="5">
        <v>8964</v>
      </c>
      <c r="G180" s="6">
        <v>6286</v>
      </c>
      <c r="H180" s="5">
        <v>9029</v>
      </c>
      <c r="I180" s="6">
        <v>18318</v>
      </c>
      <c r="J180" s="5">
        <v>14244</v>
      </c>
      <c r="K180" s="6">
        <v>11894</v>
      </c>
      <c r="L180" s="5">
        <v>10702</v>
      </c>
      <c r="M180" s="6">
        <v>8435</v>
      </c>
      <c r="N180" s="5">
        <v>10560</v>
      </c>
      <c r="O180" s="6">
        <v>14296</v>
      </c>
      <c r="P180" s="5">
        <v>18645</v>
      </c>
      <c r="Q180" s="6">
        <v>15704</v>
      </c>
      <c r="R180" s="5">
        <v>8169</v>
      </c>
      <c r="S180" s="6">
        <v>11484</v>
      </c>
      <c r="T180" s="5">
        <v>8187</v>
      </c>
      <c r="U180" s="6">
        <v>12139</v>
      </c>
      <c r="V180" s="5">
        <v>8869</v>
      </c>
      <c r="W180" s="6">
        <v>8023</v>
      </c>
      <c r="X180" s="5">
        <v>11622</v>
      </c>
      <c r="Y180" s="6">
        <v>13904</v>
      </c>
      <c r="Z180" s="5">
        <v>14993</v>
      </c>
      <c r="AA180" s="6">
        <v>19343</v>
      </c>
      <c r="AB180" s="7">
        <v>9472</v>
      </c>
      <c r="AD180" s="91"/>
    </row>
    <row r="181" spans="1:30" s="35" customFormat="1" ht="18.75" customHeight="1">
      <c r="A181" s="94">
        <v>84</v>
      </c>
      <c r="B181" s="129" t="s">
        <v>123</v>
      </c>
      <c r="C181" s="127" t="s">
        <v>34</v>
      </c>
      <c r="D181" s="26">
        <f t="shared" si="24"/>
        <v>259789</v>
      </c>
      <c r="E181" s="3">
        <v>12516</v>
      </c>
      <c r="F181" s="8">
        <v>7896</v>
      </c>
      <c r="G181" s="3">
        <v>3633</v>
      </c>
      <c r="H181" s="8">
        <v>4399</v>
      </c>
      <c r="I181" s="3">
        <v>11415</v>
      </c>
      <c r="J181" s="8">
        <v>11551</v>
      </c>
      <c r="K181" s="3">
        <v>8898</v>
      </c>
      <c r="L181" s="8">
        <v>6187</v>
      </c>
      <c r="M181" s="3">
        <v>4324</v>
      </c>
      <c r="N181" s="8">
        <v>5352</v>
      </c>
      <c r="O181" s="3">
        <v>33074</v>
      </c>
      <c r="P181" s="8">
        <v>21819</v>
      </c>
      <c r="Q181" s="3">
        <v>27599</v>
      </c>
      <c r="R181" s="8">
        <v>4496</v>
      </c>
      <c r="S181" s="3">
        <v>8014</v>
      </c>
      <c r="T181" s="8">
        <v>11771</v>
      </c>
      <c r="U181" s="3">
        <v>9892</v>
      </c>
      <c r="V181" s="8">
        <v>9608</v>
      </c>
      <c r="W181" s="3">
        <v>5051</v>
      </c>
      <c r="X181" s="8">
        <v>9323</v>
      </c>
      <c r="Y181" s="3">
        <v>10374</v>
      </c>
      <c r="Z181" s="8">
        <v>11264</v>
      </c>
      <c r="AA181" s="3">
        <v>15430</v>
      </c>
      <c r="AB181" s="4">
        <v>5903</v>
      </c>
      <c r="AD181" s="91"/>
    </row>
    <row r="182" spans="1:30" s="35" customFormat="1" ht="18.75" customHeight="1">
      <c r="A182" s="95"/>
      <c r="B182" s="130"/>
      <c r="C182" s="128"/>
      <c r="D182" s="32">
        <f t="shared" si="24"/>
        <v>102627</v>
      </c>
      <c r="E182" s="6">
        <v>4625</v>
      </c>
      <c r="F182" s="5">
        <v>2787</v>
      </c>
      <c r="G182" s="6">
        <v>116</v>
      </c>
      <c r="H182" s="5">
        <v>82</v>
      </c>
      <c r="I182" s="6">
        <v>4783</v>
      </c>
      <c r="J182" s="5">
        <v>6539</v>
      </c>
      <c r="K182" s="6">
        <v>4376</v>
      </c>
      <c r="L182" s="5">
        <v>1617</v>
      </c>
      <c r="M182" s="6">
        <v>439</v>
      </c>
      <c r="N182" s="5">
        <v>1547</v>
      </c>
      <c r="O182" s="6">
        <v>24836</v>
      </c>
      <c r="P182" s="5">
        <v>11893</v>
      </c>
      <c r="Q182" s="6">
        <v>17253</v>
      </c>
      <c r="R182" s="5">
        <v>0</v>
      </c>
      <c r="S182" s="6">
        <v>0</v>
      </c>
      <c r="T182" s="5">
        <v>6047</v>
      </c>
      <c r="U182" s="6">
        <v>2312</v>
      </c>
      <c r="V182" s="5">
        <v>4477</v>
      </c>
      <c r="W182" s="6">
        <v>0</v>
      </c>
      <c r="X182" s="5">
        <v>3423</v>
      </c>
      <c r="Y182" s="6">
        <v>1238</v>
      </c>
      <c r="Z182" s="5">
        <v>841</v>
      </c>
      <c r="AA182" s="6">
        <v>3233</v>
      </c>
      <c r="AB182" s="7">
        <v>163</v>
      </c>
      <c r="AD182" s="91"/>
    </row>
    <row r="183" spans="1:30" s="35" customFormat="1" ht="18.75" customHeight="1">
      <c r="A183" s="94">
        <v>85</v>
      </c>
      <c r="B183" s="109" t="s">
        <v>168</v>
      </c>
      <c r="C183" s="127" t="s">
        <v>34</v>
      </c>
      <c r="D183" s="26">
        <f t="shared" si="24"/>
        <v>623630</v>
      </c>
      <c r="E183" s="22">
        <v>73396</v>
      </c>
      <c r="F183" s="23">
        <v>36144</v>
      </c>
      <c r="G183" s="23">
        <v>10528</v>
      </c>
      <c r="H183" s="23">
        <v>5205</v>
      </c>
      <c r="I183" s="23">
        <v>96425</v>
      </c>
      <c r="J183" s="23">
        <v>23064</v>
      </c>
      <c r="K183" s="23">
        <v>11485</v>
      </c>
      <c r="L183" s="23">
        <v>8377</v>
      </c>
      <c r="M183" s="23">
        <v>45117</v>
      </c>
      <c r="N183" s="23">
        <v>24566</v>
      </c>
      <c r="O183" s="23">
        <v>11213</v>
      </c>
      <c r="P183" s="23">
        <v>43245</v>
      </c>
      <c r="Q183" s="23">
        <v>34158</v>
      </c>
      <c r="R183" s="23">
        <v>19206</v>
      </c>
      <c r="S183" s="23">
        <v>17556</v>
      </c>
      <c r="T183" s="23">
        <v>12644</v>
      </c>
      <c r="U183" s="23">
        <v>15686</v>
      </c>
      <c r="V183" s="23">
        <v>12852</v>
      </c>
      <c r="W183" s="23">
        <v>25880</v>
      </c>
      <c r="X183" s="23">
        <v>17163</v>
      </c>
      <c r="Y183" s="23">
        <v>23251</v>
      </c>
      <c r="Z183" s="23">
        <v>16753</v>
      </c>
      <c r="AA183" s="23">
        <v>22785</v>
      </c>
      <c r="AB183" s="24">
        <v>16931</v>
      </c>
      <c r="AD183" s="91"/>
    </row>
    <row r="184" spans="1:30" s="35" customFormat="1" ht="18.75" customHeight="1">
      <c r="A184" s="95"/>
      <c r="B184" s="131"/>
      <c r="C184" s="128"/>
      <c r="D184" s="32">
        <f t="shared" si="24"/>
        <v>584722</v>
      </c>
      <c r="E184" s="48">
        <v>69963</v>
      </c>
      <c r="F184" s="48">
        <v>35461</v>
      </c>
      <c r="G184" s="48">
        <v>6826</v>
      </c>
      <c r="H184" s="48">
        <v>5205</v>
      </c>
      <c r="I184" s="48">
        <v>96425</v>
      </c>
      <c r="J184" s="48">
        <v>23064</v>
      </c>
      <c r="K184" s="48">
        <v>10182</v>
      </c>
      <c r="L184" s="48">
        <v>8377</v>
      </c>
      <c r="M184" s="48">
        <v>31095</v>
      </c>
      <c r="N184" s="48">
        <v>20799</v>
      </c>
      <c r="O184" s="48">
        <v>9362</v>
      </c>
      <c r="P184" s="48">
        <v>43007</v>
      </c>
      <c r="Q184" s="48">
        <v>34158</v>
      </c>
      <c r="R184" s="48">
        <v>19206</v>
      </c>
      <c r="S184" s="48">
        <v>17556</v>
      </c>
      <c r="T184" s="48">
        <v>9904</v>
      </c>
      <c r="U184" s="48">
        <v>13638</v>
      </c>
      <c r="V184" s="48">
        <v>12852</v>
      </c>
      <c r="W184" s="48">
        <v>25880</v>
      </c>
      <c r="X184" s="48">
        <v>17163</v>
      </c>
      <c r="Y184" s="48">
        <v>21074</v>
      </c>
      <c r="Z184" s="48">
        <v>16321</v>
      </c>
      <c r="AA184" s="48">
        <v>22785</v>
      </c>
      <c r="AB184" s="49">
        <v>14419</v>
      </c>
      <c r="AD184" s="91"/>
    </row>
    <row r="185" spans="1:30" s="35" customFormat="1" ht="18.75" customHeight="1">
      <c r="A185" s="94">
        <v>86</v>
      </c>
      <c r="B185" s="109" t="s">
        <v>124</v>
      </c>
      <c r="C185" s="127" t="s">
        <v>34</v>
      </c>
      <c r="D185" s="50">
        <f t="shared" si="24"/>
        <v>557106</v>
      </c>
      <c r="E185" s="22">
        <v>38932</v>
      </c>
      <c r="F185" s="23">
        <v>12204</v>
      </c>
      <c r="G185" s="23">
        <v>17240</v>
      </c>
      <c r="H185" s="23">
        <v>17824</v>
      </c>
      <c r="I185" s="23">
        <v>34693</v>
      </c>
      <c r="J185" s="23">
        <v>22204</v>
      </c>
      <c r="K185" s="23">
        <v>21889</v>
      </c>
      <c r="L185" s="23">
        <v>20353</v>
      </c>
      <c r="M185" s="23">
        <v>16265</v>
      </c>
      <c r="N185" s="23">
        <v>15119</v>
      </c>
      <c r="O185" s="23">
        <v>23745</v>
      </c>
      <c r="P185" s="23">
        <v>32460</v>
      </c>
      <c r="Q185" s="23">
        <v>36176</v>
      </c>
      <c r="R185" s="23">
        <v>9927</v>
      </c>
      <c r="S185" s="23">
        <v>20588</v>
      </c>
      <c r="T185" s="23">
        <v>24164</v>
      </c>
      <c r="U185" s="23">
        <v>24221</v>
      </c>
      <c r="V185" s="23">
        <v>12368</v>
      </c>
      <c r="W185" s="23">
        <v>17184</v>
      </c>
      <c r="X185" s="23">
        <v>23852</v>
      </c>
      <c r="Y185" s="23">
        <v>27217</v>
      </c>
      <c r="Z185" s="23">
        <v>33125</v>
      </c>
      <c r="AA185" s="23">
        <v>32588</v>
      </c>
      <c r="AB185" s="24">
        <v>22768</v>
      </c>
      <c r="AD185" s="91"/>
    </row>
    <row r="186" spans="1:30" s="35" customFormat="1" ht="18.75" customHeight="1">
      <c r="A186" s="95"/>
      <c r="B186" s="130"/>
      <c r="C186" s="128"/>
      <c r="D186" s="51">
        <f t="shared" si="24"/>
        <v>127844</v>
      </c>
      <c r="E186" s="48">
        <v>7093</v>
      </c>
      <c r="F186" s="48">
        <v>3473</v>
      </c>
      <c r="G186" s="48">
        <v>2441</v>
      </c>
      <c r="H186" s="48">
        <v>3502</v>
      </c>
      <c r="I186" s="48">
        <v>21866</v>
      </c>
      <c r="J186" s="48">
        <v>5541</v>
      </c>
      <c r="K186" s="48">
        <v>4620</v>
      </c>
      <c r="L186" s="48">
        <v>4149</v>
      </c>
      <c r="M186" s="48">
        <v>3276</v>
      </c>
      <c r="N186" s="48">
        <v>4098</v>
      </c>
      <c r="O186" s="48">
        <v>5534</v>
      </c>
      <c r="P186" s="48">
        <v>7234</v>
      </c>
      <c r="Q186" s="48">
        <v>6084</v>
      </c>
      <c r="R186" s="48">
        <v>3170</v>
      </c>
      <c r="S186" s="48">
        <v>4452</v>
      </c>
      <c r="T186" s="48">
        <v>3171</v>
      </c>
      <c r="U186" s="48">
        <v>4703</v>
      </c>
      <c r="V186" s="48">
        <v>3445</v>
      </c>
      <c r="W186" s="48">
        <v>3114</v>
      </c>
      <c r="X186" s="48">
        <v>4512</v>
      </c>
      <c r="Y186" s="48">
        <v>5384</v>
      </c>
      <c r="Z186" s="48">
        <v>5809</v>
      </c>
      <c r="AA186" s="48">
        <v>7502</v>
      </c>
      <c r="AB186" s="49">
        <v>3671</v>
      </c>
      <c r="AD186" s="91"/>
    </row>
    <row r="187" spans="1:30" s="35" customFormat="1" ht="18.75" customHeight="1">
      <c r="A187" s="94">
        <v>87</v>
      </c>
      <c r="B187" s="129" t="s">
        <v>125</v>
      </c>
      <c r="C187" s="127" t="s">
        <v>34</v>
      </c>
      <c r="D187" s="50">
        <f>SUM(E187:AB187)</f>
        <v>8112</v>
      </c>
      <c r="E187" s="22">
        <v>156</v>
      </c>
      <c r="F187" s="23">
        <v>117</v>
      </c>
      <c r="G187" s="23">
        <v>273</v>
      </c>
      <c r="H187" s="23">
        <v>39</v>
      </c>
      <c r="I187" s="23">
        <v>429</v>
      </c>
      <c r="J187" s="23">
        <v>39</v>
      </c>
      <c r="K187" s="23">
        <v>156</v>
      </c>
      <c r="L187" s="23">
        <v>156</v>
      </c>
      <c r="M187" s="23">
        <v>78</v>
      </c>
      <c r="N187" s="23">
        <v>117</v>
      </c>
      <c r="O187" s="23">
        <v>273</v>
      </c>
      <c r="P187" s="23">
        <v>273</v>
      </c>
      <c r="Q187" s="23">
        <v>390</v>
      </c>
      <c r="R187" s="23">
        <v>195</v>
      </c>
      <c r="S187" s="23">
        <v>1326</v>
      </c>
      <c r="T187" s="23">
        <v>429</v>
      </c>
      <c r="U187" s="23">
        <v>234</v>
      </c>
      <c r="V187" s="23">
        <v>0</v>
      </c>
      <c r="W187" s="23">
        <v>546</v>
      </c>
      <c r="X187" s="23">
        <v>117</v>
      </c>
      <c r="Y187" s="23">
        <v>273</v>
      </c>
      <c r="Z187" s="23">
        <v>195</v>
      </c>
      <c r="AA187" s="23">
        <v>1716</v>
      </c>
      <c r="AB187" s="24">
        <v>585</v>
      </c>
      <c r="AD187" s="91"/>
    </row>
    <row r="188" spans="1:30" s="35" customFormat="1" ht="18.75" customHeight="1">
      <c r="A188" s="95"/>
      <c r="B188" s="130"/>
      <c r="C188" s="128"/>
      <c r="D188" s="51">
        <f>SUM(E188:AB188)</f>
        <v>8112</v>
      </c>
      <c r="E188" s="48">
        <v>156</v>
      </c>
      <c r="F188" s="48">
        <v>117</v>
      </c>
      <c r="G188" s="48">
        <v>273</v>
      </c>
      <c r="H188" s="48">
        <v>39</v>
      </c>
      <c r="I188" s="48">
        <v>429</v>
      </c>
      <c r="J188" s="48">
        <v>39</v>
      </c>
      <c r="K188" s="48">
        <v>156</v>
      </c>
      <c r="L188" s="48">
        <v>156</v>
      </c>
      <c r="M188" s="48">
        <v>78</v>
      </c>
      <c r="N188" s="48">
        <v>117</v>
      </c>
      <c r="O188" s="48">
        <v>273</v>
      </c>
      <c r="P188" s="48">
        <v>273</v>
      </c>
      <c r="Q188" s="48">
        <v>390</v>
      </c>
      <c r="R188" s="48">
        <v>195</v>
      </c>
      <c r="S188" s="48">
        <v>1326</v>
      </c>
      <c r="T188" s="48">
        <v>429</v>
      </c>
      <c r="U188" s="48">
        <v>234</v>
      </c>
      <c r="V188" s="48">
        <v>0</v>
      </c>
      <c r="W188" s="48">
        <v>546</v>
      </c>
      <c r="X188" s="48">
        <v>117</v>
      </c>
      <c r="Y188" s="48">
        <v>273</v>
      </c>
      <c r="Z188" s="48">
        <v>195</v>
      </c>
      <c r="AA188" s="48">
        <v>1716</v>
      </c>
      <c r="AB188" s="49">
        <v>585</v>
      </c>
      <c r="AD188" s="91"/>
    </row>
    <row r="189" spans="1:30" s="35" customFormat="1" ht="18.75" customHeight="1">
      <c r="A189" s="94">
        <v>88</v>
      </c>
      <c r="B189" s="129" t="s">
        <v>126</v>
      </c>
      <c r="C189" s="127" t="s">
        <v>34</v>
      </c>
      <c r="D189" s="26">
        <f>SUM(E189:AB189)</f>
        <v>15226</v>
      </c>
      <c r="E189" s="31">
        <v>1017</v>
      </c>
      <c r="F189" s="26">
        <v>378</v>
      </c>
      <c r="G189" s="31">
        <v>347</v>
      </c>
      <c r="H189" s="26">
        <v>249</v>
      </c>
      <c r="I189" s="31">
        <v>1034</v>
      </c>
      <c r="J189" s="26">
        <v>790</v>
      </c>
      <c r="K189" s="31">
        <v>658</v>
      </c>
      <c r="L189" s="26">
        <v>592</v>
      </c>
      <c r="M189" s="31">
        <v>450</v>
      </c>
      <c r="N189" s="26">
        <v>585</v>
      </c>
      <c r="O189" s="31">
        <v>565</v>
      </c>
      <c r="P189" s="26">
        <v>1034</v>
      </c>
      <c r="Q189" s="31">
        <v>872</v>
      </c>
      <c r="R189" s="26">
        <v>452</v>
      </c>
      <c r="S189" s="31">
        <v>600</v>
      </c>
      <c r="T189" s="26">
        <v>455</v>
      </c>
      <c r="U189" s="31">
        <v>677</v>
      </c>
      <c r="V189" s="26">
        <v>494</v>
      </c>
      <c r="W189" s="31">
        <v>448</v>
      </c>
      <c r="X189" s="26">
        <v>648</v>
      </c>
      <c r="Y189" s="31">
        <v>452</v>
      </c>
      <c r="Z189" s="26">
        <v>829</v>
      </c>
      <c r="AA189" s="31">
        <v>1074</v>
      </c>
      <c r="AB189" s="61">
        <v>526</v>
      </c>
      <c r="AD189" s="91"/>
    </row>
    <row r="190" spans="1:30" s="35" customFormat="1" ht="18.75" customHeight="1">
      <c r="A190" s="95"/>
      <c r="B190" s="130"/>
      <c r="C190" s="128"/>
      <c r="D190" s="32">
        <f>SUM(E190:AB190)</f>
        <v>15226</v>
      </c>
      <c r="E190" s="62">
        <v>1017</v>
      </c>
      <c r="F190" s="32">
        <v>378</v>
      </c>
      <c r="G190" s="62">
        <v>347</v>
      </c>
      <c r="H190" s="32">
        <v>249</v>
      </c>
      <c r="I190" s="62">
        <v>1034</v>
      </c>
      <c r="J190" s="32">
        <v>790</v>
      </c>
      <c r="K190" s="62">
        <v>658</v>
      </c>
      <c r="L190" s="32">
        <v>592</v>
      </c>
      <c r="M190" s="62">
        <v>450</v>
      </c>
      <c r="N190" s="32">
        <v>585</v>
      </c>
      <c r="O190" s="62">
        <v>565</v>
      </c>
      <c r="P190" s="32">
        <v>1034</v>
      </c>
      <c r="Q190" s="62">
        <v>872</v>
      </c>
      <c r="R190" s="32">
        <v>452</v>
      </c>
      <c r="S190" s="62">
        <v>600</v>
      </c>
      <c r="T190" s="32">
        <v>455</v>
      </c>
      <c r="U190" s="62">
        <v>677</v>
      </c>
      <c r="V190" s="32">
        <v>494</v>
      </c>
      <c r="W190" s="62">
        <v>448</v>
      </c>
      <c r="X190" s="32">
        <v>648</v>
      </c>
      <c r="Y190" s="62">
        <v>452</v>
      </c>
      <c r="Z190" s="32">
        <v>829</v>
      </c>
      <c r="AA190" s="62">
        <v>1074</v>
      </c>
      <c r="AB190" s="63">
        <v>526</v>
      </c>
      <c r="AD190" s="91"/>
    </row>
    <row r="191" spans="1:30" s="35" customFormat="1" ht="18.75" customHeight="1">
      <c r="A191" s="94">
        <v>89</v>
      </c>
      <c r="B191" s="125" t="s">
        <v>169</v>
      </c>
      <c r="C191" s="132" t="s">
        <v>34</v>
      </c>
      <c r="D191" s="60">
        <f t="shared" ref="D191:D192" si="25">SUM(E191:AB191)</f>
        <v>102374</v>
      </c>
      <c r="E191" s="12">
        <v>6283</v>
      </c>
      <c r="F191" s="9">
        <v>7305</v>
      </c>
      <c r="G191" s="12">
        <v>4124</v>
      </c>
      <c r="H191" s="9">
        <v>80</v>
      </c>
      <c r="I191" s="12">
        <v>183</v>
      </c>
      <c r="J191" s="9">
        <v>163</v>
      </c>
      <c r="K191" s="12">
        <v>276</v>
      </c>
      <c r="L191" s="9">
        <v>73</v>
      </c>
      <c r="M191" s="12">
        <v>30116</v>
      </c>
      <c r="N191" s="9">
        <v>10181</v>
      </c>
      <c r="O191" s="12">
        <v>181</v>
      </c>
      <c r="P191" s="9">
        <v>435</v>
      </c>
      <c r="Q191" s="12">
        <v>4381</v>
      </c>
      <c r="R191" s="9">
        <v>9254</v>
      </c>
      <c r="S191" s="12">
        <v>8138</v>
      </c>
      <c r="T191" s="9">
        <v>77</v>
      </c>
      <c r="U191" s="12">
        <v>2138</v>
      </c>
      <c r="V191" s="9">
        <v>3178</v>
      </c>
      <c r="W191" s="12">
        <v>2838</v>
      </c>
      <c r="X191" s="9">
        <v>211</v>
      </c>
      <c r="Y191" s="12">
        <v>8928</v>
      </c>
      <c r="Z191" s="9">
        <v>3199</v>
      </c>
      <c r="AA191" s="12">
        <v>407</v>
      </c>
      <c r="AB191" s="13">
        <v>225</v>
      </c>
      <c r="AD191" s="91"/>
    </row>
    <row r="192" spans="1:30" s="35" customFormat="1" ht="18.75" customHeight="1">
      <c r="A192" s="95"/>
      <c r="B192" s="130"/>
      <c r="C192" s="128"/>
      <c r="D192" s="32">
        <f t="shared" si="25"/>
        <v>15374</v>
      </c>
      <c r="E192" s="6">
        <v>3283</v>
      </c>
      <c r="F192" s="5">
        <v>305</v>
      </c>
      <c r="G192" s="6">
        <v>124</v>
      </c>
      <c r="H192" s="5">
        <v>80</v>
      </c>
      <c r="I192" s="6">
        <v>183</v>
      </c>
      <c r="J192" s="5">
        <v>163</v>
      </c>
      <c r="K192" s="6">
        <v>276</v>
      </c>
      <c r="L192" s="5">
        <v>73</v>
      </c>
      <c r="M192" s="6">
        <v>116</v>
      </c>
      <c r="N192" s="5">
        <v>181</v>
      </c>
      <c r="O192" s="6">
        <v>181</v>
      </c>
      <c r="P192" s="5">
        <v>435</v>
      </c>
      <c r="Q192" s="6">
        <v>4381</v>
      </c>
      <c r="R192" s="5">
        <v>254</v>
      </c>
      <c r="S192" s="6">
        <v>138</v>
      </c>
      <c r="T192" s="5">
        <v>77</v>
      </c>
      <c r="U192" s="6">
        <v>138</v>
      </c>
      <c r="V192" s="5">
        <v>178</v>
      </c>
      <c r="W192" s="6">
        <v>338</v>
      </c>
      <c r="X192" s="5">
        <v>211</v>
      </c>
      <c r="Y192" s="6">
        <v>428</v>
      </c>
      <c r="Z192" s="5">
        <v>3199</v>
      </c>
      <c r="AA192" s="6">
        <v>407</v>
      </c>
      <c r="AB192" s="7">
        <v>225</v>
      </c>
      <c r="AD192" s="91"/>
    </row>
    <row r="193" spans="1:30" s="35" customFormat="1" ht="18.75" customHeight="1">
      <c r="A193" s="94">
        <v>90</v>
      </c>
      <c r="B193" s="109" t="s">
        <v>127</v>
      </c>
      <c r="C193" s="127" t="s">
        <v>34</v>
      </c>
      <c r="D193" s="31">
        <f>SUM(E193:AB193)</f>
        <v>73742</v>
      </c>
      <c r="E193" s="3">
        <v>0</v>
      </c>
      <c r="F193" s="8">
        <v>1180</v>
      </c>
      <c r="G193" s="8">
        <v>0</v>
      </c>
      <c r="H193" s="3">
        <v>0</v>
      </c>
      <c r="I193" s="8">
        <v>7890</v>
      </c>
      <c r="J193" s="3">
        <v>255</v>
      </c>
      <c r="K193" s="8">
        <v>0</v>
      </c>
      <c r="L193" s="3">
        <v>0</v>
      </c>
      <c r="M193" s="3">
        <v>0</v>
      </c>
      <c r="N193" s="8">
        <v>125</v>
      </c>
      <c r="O193" s="3">
        <v>770</v>
      </c>
      <c r="P193" s="8">
        <v>0</v>
      </c>
      <c r="Q193" s="3">
        <v>0</v>
      </c>
      <c r="R193" s="8">
        <v>340</v>
      </c>
      <c r="S193" s="3">
        <v>2500</v>
      </c>
      <c r="T193" s="8">
        <v>3140</v>
      </c>
      <c r="U193" s="3">
        <v>1090</v>
      </c>
      <c r="V193" s="8">
        <v>0</v>
      </c>
      <c r="W193" s="3">
        <v>0</v>
      </c>
      <c r="X193" s="8">
        <v>21592</v>
      </c>
      <c r="Y193" s="3">
        <v>8570</v>
      </c>
      <c r="Z193" s="8">
        <v>24820</v>
      </c>
      <c r="AA193" s="3">
        <v>1470</v>
      </c>
      <c r="AB193" s="4">
        <v>0</v>
      </c>
      <c r="AD193" s="91"/>
    </row>
    <row r="194" spans="1:30" s="35" customFormat="1" ht="18.75" customHeight="1">
      <c r="A194" s="95"/>
      <c r="B194" s="110"/>
      <c r="C194" s="128"/>
      <c r="D194" s="32">
        <f>SUM(E194:AB194)</f>
        <v>62742</v>
      </c>
      <c r="E194" s="6">
        <v>0</v>
      </c>
      <c r="F194" s="5">
        <v>1180</v>
      </c>
      <c r="G194" s="6">
        <v>0</v>
      </c>
      <c r="H194" s="5">
        <v>0</v>
      </c>
      <c r="I194" s="6">
        <v>7890</v>
      </c>
      <c r="J194" s="5">
        <v>255</v>
      </c>
      <c r="K194" s="6">
        <v>0</v>
      </c>
      <c r="L194" s="5">
        <v>0</v>
      </c>
      <c r="M194" s="6">
        <v>0</v>
      </c>
      <c r="N194" s="5">
        <v>125</v>
      </c>
      <c r="O194" s="6">
        <v>770</v>
      </c>
      <c r="P194" s="5">
        <v>0</v>
      </c>
      <c r="Q194" s="6">
        <v>0</v>
      </c>
      <c r="R194" s="5">
        <v>340</v>
      </c>
      <c r="S194" s="6">
        <v>2500</v>
      </c>
      <c r="T194" s="5">
        <v>3140</v>
      </c>
      <c r="U194" s="6">
        <v>1090</v>
      </c>
      <c r="V194" s="5">
        <v>0</v>
      </c>
      <c r="W194" s="6">
        <v>0</v>
      </c>
      <c r="X194" s="5">
        <v>10592</v>
      </c>
      <c r="Y194" s="6">
        <v>8570</v>
      </c>
      <c r="Z194" s="5">
        <v>24820</v>
      </c>
      <c r="AA194" s="6">
        <v>1470</v>
      </c>
      <c r="AB194" s="7">
        <v>0</v>
      </c>
      <c r="AD194" s="91"/>
    </row>
    <row r="195" spans="1:30" s="35" customFormat="1" ht="18.75" customHeight="1">
      <c r="A195" s="94">
        <v>91</v>
      </c>
      <c r="B195" s="133" t="s">
        <v>128</v>
      </c>
      <c r="C195" s="127" t="s">
        <v>34</v>
      </c>
      <c r="D195" s="52">
        <f t="shared" ref="D195:D198" si="26">SUM(E195:AB195)</f>
        <v>317215</v>
      </c>
      <c r="E195" s="3">
        <v>25943</v>
      </c>
      <c r="F195" s="8">
        <v>15404</v>
      </c>
      <c r="G195" s="3">
        <v>8240</v>
      </c>
      <c r="H195" s="8">
        <v>9341</v>
      </c>
      <c r="I195" s="3">
        <v>7912</v>
      </c>
      <c r="J195" s="8">
        <v>23722</v>
      </c>
      <c r="K195" s="3">
        <v>9943</v>
      </c>
      <c r="L195" s="8">
        <v>10031</v>
      </c>
      <c r="M195" s="3">
        <v>9392</v>
      </c>
      <c r="N195" s="8">
        <v>8301</v>
      </c>
      <c r="O195" s="3">
        <v>14972</v>
      </c>
      <c r="P195" s="8">
        <v>14372</v>
      </c>
      <c r="Q195" s="3">
        <v>11579</v>
      </c>
      <c r="R195" s="8">
        <v>4248</v>
      </c>
      <c r="S195" s="3">
        <v>10227</v>
      </c>
      <c r="T195" s="8">
        <v>16919</v>
      </c>
      <c r="U195" s="3">
        <v>8452</v>
      </c>
      <c r="V195" s="8">
        <v>6197</v>
      </c>
      <c r="W195" s="3">
        <v>9177</v>
      </c>
      <c r="X195" s="8">
        <v>32428</v>
      </c>
      <c r="Y195" s="3">
        <v>10930</v>
      </c>
      <c r="Z195" s="8">
        <v>11101</v>
      </c>
      <c r="AA195" s="3">
        <v>18682</v>
      </c>
      <c r="AB195" s="4">
        <v>19702</v>
      </c>
      <c r="AD195" s="91"/>
    </row>
    <row r="196" spans="1:30" s="35" customFormat="1" ht="18.75" customHeight="1">
      <c r="A196" s="95"/>
      <c r="B196" s="134"/>
      <c r="C196" s="128"/>
      <c r="D196" s="51">
        <f t="shared" si="26"/>
        <v>302170</v>
      </c>
      <c r="E196" s="6">
        <v>24831</v>
      </c>
      <c r="F196" s="6">
        <v>14774</v>
      </c>
      <c r="G196" s="6">
        <v>7885</v>
      </c>
      <c r="H196" s="6">
        <v>8840</v>
      </c>
      <c r="I196" s="6">
        <v>7529</v>
      </c>
      <c r="J196" s="6">
        <v>23117</v>
      </c>
      <c r="K196" s="6">
        <v>9498</v>
      </c>
      <c r="L196" s="6">
        <v>9271</v>
      </c>
      <c r="M196" s="6">
        <v>8907</v>
      </c>
      <c r="N196" s="6">
        <v>7720</v>
      </c>
      <c r="O196" s="6">
        <v>13929</v>
      </c>
      <c r="P196" s="6">
        <v>13600</v>
      </c>
      <c r="Q196" s="6">
        <v>10979</v>
      </c>
      <c r="R196" s="6">
        <v>3984</v>
      </c>
      <c r="S196" s="6">
        <v>9598</v>
      </c>
      <c r="T196" s="6">
        <v>16401</v>
      </c>
      <c r="U196" s="6">
        <v>7936</v>
      </c>
      <c r="V196" s="6">
        <v>5899</v>
      </c>
      <c r="W196" s="6">
        <v>8582</v>
      </c>
      <c r="X196" s="6">
        <v>31411</v>
      </c>
      <c r="Y196" s="6">
        <v>10307</v>
      </c>
      <c r="Z196" s="6">
        <v>10478</v>
      </c>
      <c r="AA196" s="6">
        <v>17732</v>
      </c>
      <c r="AB196" s="7">
        <v>18962</v>
      </c>
      <c r="AD196" s="91"/>
    </row>
    <row r="197" spans="1:30" s="35" customFormat="1" ht="18.75" customHeight="1">
      <c r="A197" s="94">
        <v>92</v>
      </c>
      <c r="B197" s="109" t="s">
        <v>129</v>
      </c>
      <c r="C197" s="127" t="s">
        <v>34</v>
      </c>
      <c r="D197" s="31">
        <f t="shared" si="26"/>
        <v>47792</v>
      </c>
      <c r="E197" s="3">
        <v>2641</v>
      </c>
      <c r="F197" s="8">
        <v>2302</v>
      </c>
      <c r="G197" s="3">
        <v>23</v>
      </c>
      <c r="H197" s="8">
        <v>515</v>
      </c>
      <c r="I197" s="3">
        <v>0</v>
      </c>
      <c r="J197" s="8">
        <v>2904</v>
      </c>
      <c r="K197" s="3">
        <v>513</v>
      </c>
      <c r="L197" s="8">
        <v>2617</v>
      </c>
      <c r="M197" s="3">
        <v>4540</v>
      </c>
      <c r="N197" s="8">
        <v>0</v>
      </c>
      <c r="O197" s="3">
        <v>434</v>
      </c>
      <c r="P197" s="8">
        <v>3576</v>
      </c>
      <c r="Q197" s="3">
        <v>1217</v>
      </c>
      <c r="R197" s="8">
        <v>27</v>
      </c>
      <c r="S197" s="3">
        <v>2294</v>
      </c>
      <c r="T197" s="8">
        <v>20563</v>
      </c>
      <c r="U197" s="3">
        <v>534</v>
      </c>
      <c r="V197" s="8">
        <v>511</v>
      </c>
      <c r="W197" s="3">
        <v>12</v>
      </c>
      <c r="X197" s="8">
        <v>12</v>
      </c>
      <c r="Y197" s="3">
        <v>2052</v>
      </c>
      <c r="Z197" s="8">
        <v>505</v>
      </c>
      <c r="AA197" s="3">
        <v>0</v>
      </c>
      <c r="AB197" s="4">
        <v>0</v>
      </c>
      <c r="AD197" s="91"/>
    </row>
    <row r="198" spans="1:30" s="35" customFormat="1" ht="18.75" customHeight="1">
      <c r="A198" s="95"/>
      <c r="B198" s="110"/>
      <c r="C198" s="128"/>
      <c r="D198" s="32">
        <f t="shared" si="26"/>
        <v>47792</v>
      </c>
      <c r="E198" s="6">
        <v>2641</v>
      </c>
      <c r="F198" s="5">
        <v>2302</v>
      </c>
      <c r="G198" s="6">
        <v>23</v>
      </c>
      <c r="H198" s="5">
        <v>515</v>
      </c>
      <c r="I198" s="6">
        <v>0</v>
      </c>
      <c r="J198" s="5">
        <v>2904</v>
      </c>
      <c r="K198" s="6">
        <v>513</v>
      </c>
      <c r="L198" s="5">
        <v>2617</v>
      </c>
      <c r="M198" s="6">
        <v>4540</v>
      </c>
      <c r="N198" s="5">
        <v>0</v>
      </c>
      <c r="O198" s="6">
        <v>434</v>
      </c>
      <c r="P198" s="5">
        <v>3576</v>
      </c>
      <c r="Q198" s="6">
        <v>1217</v>
      </c>
      <c r="R198" s="5">
        <v>27</v>
      </c>
      <c r="S198" s="6">
        <v>2294</v>
      </c>
      <c r="T198" s="5">
        <v>20563</v>
      </c>
      <c r="U198" s="6">
        <v>534</v>
      </c>
      <c r="V198" s="5">
        <v>511</v>
      </c>
      <c r="W198" s="6">
        <v>12</v>
      </c>
      <c r="X198" s="5">
        <v>12</v>
      </c>
      <c r="Y198" s="6">
        <v>2052</v>
      </c>
      <c r="Z198" s="5">
        <v>505</v>
      </c>
      <c r="AA198" s="6">
        <v>0</v>
      </c>
      <c r="AB198" s="7">
        <v>0</v>
      </c>
      <c r="AD198" s="91"/>
    </row>
    <row r="199" spans="1:30" s="35" customFormat="1" ht="18.75" customHeight="1">
      <c r="A199" s="94">
        <v>93</v>
      </c>
      <c r="B199" s="110" t="s">
        <v>170</v>
      </c>
      <c r="C199" s="132" t="s">
        <v>34</v>
      </c>
      <c r="D199" s="60">
        <f t="shared" ref="D199:D209" si="27">SUM(E199:AB199)</f>
        <v>67211</v>
      </c>
      <c r="E199" s="12">
        <v>0</v>
      </c>
      <c r="F199" s="9">
        <v>0</v>
      </c>
      <c r="G199" s="12">
        <v>0</v>
      </c>
      <c r="H199" s="9">
        <v>0</v>
      </c>
      <c r="I199" s="12">
        <v>0</v>
      </c>
      <c r="J199" s="9">
        <v>0</v>
      </c>
      <c r="K199" s="12">
        <v>67211</v>
      </c>
      <c r="L199" s="9">
        <v>0</v>
      </c>
      <c r="M199" s="12">
        <v>0</v>
      </c>
      <c r="N199" s="9">
        <v>0</v>
      </c>
      <c r="O199" s="12">
        <v>0</v>
      </c>
      <c r="P199" s="9">
        <v>0</v>
      </c>
      <c r="Q199" s="12">
        <v>0</v>
      </c>
      <c r="R199" s="9">
        <v>0</v>
      </c>
      <c r="S199" s="12">
        <v>0</v>
      </c>
      <c r="T199" s="9">
        <v>0</v>
      </c>
      <c r="U199" s="12">
        <v>0</v>
      </c>
      <c r="V199" s="9">
        <v>0</v>
      </c>
      <c r="W199" s="12">
        <v>0</v>
      </c>
      <c r="X199" s="9">
        <v>0</v>
      </c>
      <c r="Y199" s="12">
        <v>0</v>
      </c>
      <c r="Z199" s="9">
        <v>0</v>
      </c>
      <c r="AA199" s="12">
        <v>0</v>
      </c>
      <c r="AB199" s="13">
        <v>0</v>
      </c>
      <c r="AD199" s="91"/>
    </row>
    <row r="200" spans="1:30" s="35" customFormat="1" ht="18.75" customHeight="1">
      <c r="A200" s="95"/>
      <c r="B200" s="134"/>
      <c r="C200" s="128"/>
      <c r="D200" s="32">
        <f t="shared" si="27"/>
        <v>67211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67211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27">
        <v>0</v>
      </c>
      <c r="AD200" s="91"/>
    </row>
    <row r="201" spans="1:30" s="35" customFormat="1" ht="18.75" customHeight="1">
      <c r="A201" s="94">
        <v>94</v>
      </c>
      <c r="B201" s="109" t="s">
        <v>80</v>
      </c>
      <c r="C201" s="127" t="s">
        <v>34</v>
      </c>
      <c r="D201" s="53">
        <f t="shared" si="27"/>
        <v>145555</v>
      </c>
      <c r="E201" s="3">
        <v>10242</v>
      </c>
      <c r="F201" s="8">
        <v>7713</v>
      </c>
      <c r="G201" s="3">
        <v>3428</v>
      </c>
      <c r="H201" s="8">
        <v>4566</v>
      </c>
      <c r="I201" s="3">
        <v>3628</v>
      </c>
      <c r="J201" s="8">
        <v>5949</v>
      </c>
      <c r="K201" s="3">
        <v>6589</v>
      </c>
      <c r="L201" s="8">
        <v>7350</v>
      </c>
      <c r="M201" s="3">
        <v>4638</v>
      </c>
      <c r="N201" s="8">
        <v>4762</v>
      </c>
      <c r="O201" s="3">
        <v>8630</v>
      </c>
      <c r="P201" s="8">
        <v>6163</v>
      </c>
      <c r="Q201" s="3">
        <v>4775</v>
      </c>
      <c r="R201" s="8">
        <v>2768</v>
      </c>
      <c r="S201" s="3">
        <v>5015</v>
      </c>
      <c r="T201" s="8">
        <v>5889</v>
      </c>
      <c r="U201" s="3">
        <v>5111</v>
      </c>
      <c r="V201" s="8">
        <v>2938</v>
      </c>
      <c r="W201" s="3">
        <v>5490</v>
      </c>
      <c r="X201" s="8">
        <v>11858</v>
      </c>
      <c r="Y201" s="3">
        <v>5875</v>
      </c>
      <c r="Z201" s="8">
        <v>6229</v>
      </c>
      <c r="AA201" s="3">
        <v>10040</v>
      </c>
      <c r="AB201" s="4">
        <v>5909</v>
      </c>
      <c r="AD201" s="91"/>
    </row>
    <row r="202" spans="1:30" s="35" customFormat="1" ht="18.75" customHeight="1" thickBot="1">
      <c r="A202" s="104"/>
      <c r="B202" s="126"/>
      <c r="C202" s="136"/>
      <c r="D202" s="71">
        <f t="shared" si="27"/>
        <v>145555</v>
      </c>
      <c r="E202" s="17">
        <v>10242</v>
      </c>
      <c r="F202" s="17">
        <v>7713</v>
      </c>
      <c r="G202" s="17">
        <v>3428</v>
      </c>
      <c r="H202" s="17">
        <v>4566</v>
      </c>
      <c r="I202" s="17">
        <v>3628</v>
      </c>
      <c r="J202" s="17">
        <v>5949</v>
      </c>
      <c r="K202" s="17">
        <v>6589</v>
      </c>
      <c r="L202" s="17">
        <v>7350</v>
      </c>
      <c r="M202" s="17">
        <v>4638</v>
      </c>
      <c r="N202" s="17">
        <v>4762</v>
      </c>
      <c r="O202" s="17">
        <v>8630</v>
      </c>
      <c r="P202" s="17">
        <v>6163</v>
      </c>
      <c r="Q202" s="17">
        <v>4775</v>
      </c>
      <c r="R202" s="17">
        <v>2768</v>
      </c>
      <c r="S202" s="17">
        <v>5015</v>
      </c>
      <c r="T202" s="17">
        <v>5889</v>
      </c>
      <c r="U202" s="17">
        <v>5111</v>
      </c>
      <c r="V202" s="17">
        <v>2938</v>
      </c>
      <c r="W202" s="17">
        <v>5490</v>
      </c>
      <c r="X202" s="17">
        <v>11858</v>
      </c>
      <c r="Y202" s="17">
        <v>5875</v>
      </c>
      <c r="Z202" s="17">
        <v>6229</v>
      </c>
      <c r="AA202" s="17">
        <v>10040</v>
      </c>
      <c r="AB202" s="18">
        <v>5909</v>
      </c>
      <c r="AD202" s="91"/>
    </row>
    <row r="203" spans="1:30" ht="30" customHeight="1" thickBot="1">
      <c r="A203" s="72" t="s">
        <v>39</v>
      </c>
      <c r="C203" s="64"/>
      <c r="D203" s="6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12" t="s">
        <v>83</v>
      </c>
      <c r="Y203" s="112"/>
      <c r="Z203" s="112"/>
      <c r="AA203" s="16"/>
      <c r="AB203" s="16" t="s">
        <v>56</v>
      </c>
    </row>
    <row r="204" spans="1:30" ht="18.75" customHeight="1">
      <c r="A204" s="73" t="s">
        <v>57</v>
      </c>
      <c r="B204" s="114" t="s">
        <v>58</v>
      </c>
      <c r="C204" s="116" t="s">
        <v>25</v>
      </c>
      <c r="D204" s="36"/>
      <c r="E204" s="54" t="s">
        <v>63</v>
      </c>
      <c r="F204" s="54"/>
      <c r="G204" s="54"/>
      <c r="H204" s="54"/>
      <c r="I204" s="55" t="s">
        <v>64</v>
      </c>
      <c r="J204" s="54"/>
      <c r="K204" s="54"/>
      <c r="L204" s="54"/>
      <c r="M204" s="54"/>
      <c r="N204" s="54" t="s">
        <v>65</v>
      </c>
      <c r="O204" s="54"/>
      <c r="P204" s="54"/>
      <c r="Q204" s="54"/>
      <c r="R204" s="55" t="s">
        <v>66</v>
      </c>
      <c r="S204" s="54"/>
      <c r="T204" s="54"/>
      <c r="U204" s="54"/>
      <c r="V204" s="54"/>
      <c r="W204" s="54" t="s">
        <v>67</v>
      </c>
      <c r="X204" s="54"/>
      <c r="Y204" s="54"/>
      <c r="Z204" s="54"/>
      <c r="AA204" s="55" t="s">
        <v>68</v>
      </c>
      <c r="AB204" s="37"/>
    </row>
    <row r="205" spans="1:30" ht="18.75" customHeight="1">
      <c r="A205" s="74" t="s">
        <v>59</v>
      </c>
      <c r="B205" s="115"/>
      <c r="C205" s="117"/>
      <c r="D205" s="38" t="s">
        <v>0</v>
      </c>
      <c r="E205" s="38" t="s">
        <v>1</v>
      </c>
      <c r="F205" s="38" t="s">
        <v>2</v>
      </c>
      <c r="G205" s="38" t="s">
        <v>3</v>
      </c>
      <c r="H205" s="38" t="s">
        <v>4</v>
      </c>
      <c r="I205" s="38" t="s">
        <v>5</v>
      </c>
      <c r="J205" s="38" t="s">
        <v>6</v>
      </c>
      <c r="K205" s="38" t="s">
        <v>7</v>
      </c>
      <c r="L205" s="38" t="s">
        <v>8</v>
      </c>
      <c r="M205" s="56" t="s">
        <v>9</v>
      </c>
      <c r="N205" s="56" t="s">
        <v>10</v>
      </c>
      <c r="O205" s="38" t="s">
        <v>11</v>
      </c>
      <c r="P205" s="38" t="s">
        <v>12</v>
      </c>
      <c r="Q205" s="38" t="s">
        <v>13</v>
      </c>
      <c r="R205" s="38" t="s">
        <v>14</v>
      </c>
      <c r="S205" s="38" t="s">
        <v>15</v>
      </c>
      <c r="T205" s="38" t="s">
        <v>16</v>
      </c>
      <c r="U205" s="38" t="s">
        <v>17</v>
      </c>
      <c r="V205" s="38" t="s">
        <v>18</v>
      </c>
      <c r="W205" s="38" t="s">
        <v>19</v>
      </c>
      <c r="X205" s="38" t="s">
        <v>20</v>
      </c>
      <c r="Y205" s="38" t="s">
        <v>21</v>
      </c>
      <c r="Z205" s="38" t="s">
        <v>22</v>
      </c>
      <c r="AA205" s="38" t="s">
        <v>23</v>
      </c>
      <c r="AB205" s="39" t="s">
        <v>24</v>
      </c>
    </row>
    <row r="206" spans="1:30" s="35" customFormat="1" ht="18.75" customHeight="1">
      <c r="A206" s="94">
        <v>95</v>
      </c>
      <c r="B206" s="109" t="s">
        <v>81</v>
      </c>
      <c r="C206" s="127" t="s">
        <v>34</v>
      </c>
      <c r="D206" s="3">
        <f t="shared" si="27"/>
        <v>219985</v>
      </c>
      <c r="E206" s="3">
        <v>7098</v>
      </c>
      <c r="F206" s="3">
        <v>4563</v>
      </c>
      <c r="G206" s="3">
        <v>10433</v>
      </c>
      <c r="H206" s="3">
        <v>2531</v>
      </c>
      <c r="I206" s="3">
        <v>2303</v>
      </c>
      <c r="J206" s="3">
        <v>15896</v>
      </c>
      <c r="K206" s="3">
        <v>4182</v>
      </c>
      <c r="L206" s="3">
        <v>16665</v>
      </c>
      <c r="M206" s="3">
        <v>23135</v>
      </c>
      <c r="N206" s="3">
        <v>4696</v>
      </c>
      <c r="O206" s="3">
        <v>5477</v>
      </c>
      <c r="P206" s="3">
        <v>22532</v>
      </c>
      <c r="Q206" s="3">
        <v>4284</v>
      </c>
      <c r="R206" s="3">
        <v>7681</v>
      </c>
      <c r="S206" s="3">
        <v>7071</v>
      </c>
      <c r="T206" s="3">
        <v>4809</v>
      </c>
      <c r="U206" s="3">
        <v>13736</v>
      </c>
      <c r="V206" s="3">
        <v>1515</v>
      </c>
      <c r="W206" s="3">
        <v>22531</v>
      </c>
      <c r="X206" s="3">
        <v>6713</v>
      </c>
      <c r="Y206" s="3">
        <v>12767</v>
      </c>
      <c r="Z206" s="3">
        <v>4086</v>
      </c>
      <c r="AA206" s="3">
        <v>9803</v>
      </c>
      <c r="AB206" s="4">
        <v>5478</v>
      </c>
      <c r="AC206" s="2"/>
      <c r="AD206" s="91"/>
    </row>
    <row r="207" spans="1:30" s="35" customFormat="1" ht="18.75" customHeight="1">
      <c r="A207" s="95"/>
      <c r="B207" s="110"/>
      <c r="C207" s="128"/>
      <c r="D207" s="5">
        <f t="shared" si="27"/>
        <v>54985</v>
      </c>
      <c r="E207" s="6">
        <v>1774</v>
      </c>
      <c r="F207" s="5">
        <v>1140</v>
      </c>
      <c r="G207" s="6">
        <v>2608</v>
      </c>
      <c r="H207" s="5">
        <v>633</v>
      </c>
      <c r="I207" s="6">
        <v>576</v>
      </c>
      <c r="J207" s="5">
        <v>3973</v>
      </c>
      <c r="K207" s="5">
        <v>1045</v>
      </c>
      <c r="L207" s="5">
        <v>4165</v>
      </c>
      <c r="M207" s="6">
        <v>5783</v>
      </c>
      <c r="N207" s="5">
        <v>1174</v>
      </c>
      <c r="O207" s="6">
        <v>1369</v>
      </c>
      <c r="P207" s="5">
        <v>5632</v>
      </c>
      <c r="Q207" s="6">
        <v>1071</v>
      </c>
      <c r="R207" s="5">
        <v>1920</v>
      </c>
      <c r="S207" s="6">
        <v>1767</v>
      </c>
      <c r="T207" s="5">
        <v>1202</v>
      </c>
      <c r="U207" s="6">
        <v>3433</v>
      </c>
      <c r="V207" s="5">
        <v>379</v>
      </c>
      <c r="W207" s="6">
        <v>5632</v>
      </c>
      <c r="X207" s="5">
        <v>1678</v>
      </c>
      <c r="Y207" s="6">
        <v>3191</v>
      </c>
      <c r="Z207" s="5">
        <v>1021</v>
      </c>
      <c r="AA207" s="6">
        <v>2450</v>
      </c>
      <c r="AB207" s="7">
        <v>1369</v>
      </c>
      <c r="AC207" s="2"/>
      <c r="AD207" s="91"/>
    </row>
    <row r="208" spans="1:30" s="35" customFormat="1" ht="18.75" customHeight="1">
      <c r="A208" s="94">
        <v>96</v>
      </c>
      <c r="B208" s="109" t="s">
        <v>46</v>
      </c>
      <c r="C208" s="127" t="s">
        <v>34</v>
      </c>
      <c r="D208" s="8">
        <f t="shared" si="27"/>
        <v>101461</v>
      </c>
      <c r="E208" s="3">
        <v>7710</v>
      </c>
      <c r="F208" s="3">
        <v>2334</v>
      </c>
      <c r="G208" s="3">
        <v>2638</v>
      </c>
      <c r="H208" s="8">
        <v>3754</v>
      </c>
      <c r="I208" s="3">
        <v>2232</v>
      </c>
      <c r="J208" s="3">
        <v>3348</v>
      </c>
      <c r="K208" s="3">
        <v>3348</v>
      </c>
      <c r="L208" s="8">
        <v>4363</v>
      </c>
      <c r="M208" s="3">
        <v>3653</v>
      </c>
      <c r="N208" s="3">
        <v>4261</v>
      </c>
      <c r="O208" s="3">
        <v>6088</v>
      </c>
      <c r="P208" s="3">
        <v>5885</v>
      </c>
      <c r="Q208" s="3">
        <v>4566</v>
      </c>
      <c r="R208" s="3">
        <v>2029</v>
      </c>
      <c r="S208" s="3">
        <v>4769</v>
      </c>
      <c r="T208" s="3">
        <v>2739</v>
      </c>
      <c r="U208" s="3">
        <v>3856</v>
      </c>
      <c r="V208" s="3">
        <v>2232</v>
      </c>
      <c r="W208" s="3">
        <v>4667</v>
      </c>
      <c r="X208" s="8">
        <v>4972</v>
      </c>
      <c r="Y208" s="3">
        <v>4769</v>
      </c>
      <c r="Z208" s="3">
        <v>4464</v>
      </c>
      <c r="AA208" s="3">
        <v>7204</v>
      </c>
      <c r="AB208" s="4">
        <v>5580</v>
      </c>
      <c r="AC208" s="2"/>
      <c r="AD208" s="91"/>
    </row>
    <row r="209" spans="1:30" s="35" customFormat="1" ht="18.75" customHeight="1">
      <c r="A209" s="95"/>
      <c r="B209" s="135"/>
      <c r="C209" s="128"/>
      <c r="D209" s="5">
        <f t="shared" si="27"/>
        <v>101461</v>
      </c>
      <c r="E209" s="6">
        <v>7710</v>
      </c>
      <c r="F209" s="6">
        <v>2334</v>
      </c>
      <c r="G209" s="6">
        <v>2638</v>
      </c>
      <c r="H209" s="5">
        <v>3754</v>
      </c>
      <c r="I209" s="6">
        <v>2232</v>
      </c>
      <c r="J209" s="6">
        <v>3348</v>
      </c>
      <c r="K209" s="6">
        <v>3348</v>
      </c>
      <c r="L209" s="5">
        <v>4363</v>
      </c>
      <c r="M209" s="6">
        <v>3653</v>
      </c>
      <c r="N209" s="6">
        <v>4261</v>
      </c>
      <c r="O209" s="6">
        <v>6088</v>
      </c>
      <c r="P209" s="6">
        <v>5885</v>
      </c>
      <c r="Q209" s="6">
        <v>4566</v>
      </c>
      <c r="R209" s="6">
        <v>2029</v>
      </c>
      <c r="S209" s="6">
        <v>4769</v>
      </c>
      <c r="T209" s="6">
        <v>2739</v>
      </c>
      <c r="U209" s="6">
        <v>3856</v>
      </c>
      <c r="V209" s="6">
        <v>2232</v>
      </c>
      <c r="W209" s="6">
        <v>4667</v>
      </c>
      <c r="X209" s="5">
        <v>4972</v>
      </c>
      <c r="Y209" s="6">
        <v>4769</v>
      </c>
      <c r="Z209" s="6">
        <v>4464</v>
      </c>
      <c r="AA209" s="6">
        <v>7204</v>
      </c>
      <c r="AB209" s="7">
        <v>5580</v>
      </c>
      <c r="AC209" s="2"/>
      <c r="AD209" s="91"/>
    </row>
    <row r="210" spans="1:30" s="35" customFormat="1" ht="18.75" customHeight="1">
      <c r="A210" s="94">
        <v>97</v>
      </c>
      <c r="B210" s="109" t="s">
        <v>47</v>
      </c>
      <c r="C210" s="127" t="s">
        <v>34</v>
      </c>
      <c r="D210" s="3">
        <f>SUM(E210:AB210)</f>
        <v>475507</v>
      </c>
      <c r="E210" s="3">
        <v>35465</v>
      </c>
      <c r="F210" s="3">
        <v>42328</v>
      </c>
      <c r="G210" s="3">
        <v>10595</v>
      </c>
      <c r="H210" s="3">
        <v>13064</v>
      </c>
      <c r="I210" s="3">
        <v>11982</v>
      </c>
      <c r="J210" s="3">
        <v>21887</v>
      </c>
      <c r="K210" s="3">
        <v>14337</v>
      </c>
      <c r="L210" s="3">
        <v>25974</v>
      </c>
      <c r="M210" s="3">
        <v>12643</v>
      </c>
      <c r="N210" s="3">
        <v>15238</v>
      </c>
      <c r="O210" s="3">
        <v>34540</v>
      </c>
      <c r="P210" s="3">
        <v>22160</v>
      </c>
      <c r="Q210" s="3">
        <v>17455</v>
      </c>
      <c r="R210" s="3">
        <v>6758</v>
      </c>
      <c r="S210" s="3">
        <v>18221</v>
      </c>
      <c r="T210" s="3">
        <v>20088</v>
      </c>
      <c r="U210" s="3">
        <v>13409</v>
      </c>
      <c r="V210" s="3">
        <v>7776</v>
      </c>
      <c r="W210" s="3">
        <v>22154</v>
      </c>
      <c r="X210" s="3">
        <v>33423</v>
      </c>
      <c r="Y210" s="3">
        <v>17403</v>
      </c>
      <c r="Z210" s="3">
        <v>15787</v>
      </c>
      <c r="AA210" s="3">
        <v>23634</v>
      </c>
      <c r="AB210" s="4">
        <v>19186</v>
      </c>
      <c r="AC210" s="2"/>
      <c r="AD210" s="91"/>
    </row>
    <row r="211" spans="1:30" s="35" customFormat="1" ht="18.75" customHeight="1">
      <c r="A211" s="95"/>
      <c r="B211" s="110"/>
      <c r="C211" s="128"/>
      <c r="D211" s="5">
        <f t="shared" ref="D211:D215" si="28">SUM(E211:AB211)</f>
        <v>475507</v>
      </c>
      <c r="E211" s="6">
        <v>35465</v>
      </c>
      <c r="F211" s="5">
        <v>42328</v>
      </c>
      <c r="G211" s="6">
        <v>10595</v>
      </c>
      <c r="H211" s="5">
        <v>13064</v>
      </c>
      <c r="I211" s="6">
        <v>11982</v>
      </c>
      <c r="J211" s="5">
        <v>21887</v>
      </c>
      <c r="K211" s="6">
        <v>14337</v>
      </c>
      <c r="L211" s="5">
        <v>25974</v>
      </c>
      <c r="M211" s="6">
        <v>12643</v>
      </c>
      <c r="N211" s="5">
        <v>15238</v>
      </c>
      <c r="O211" s="6">
        <v>34540</v>
      </c>
      <c r="P211" s="5">
        <v>22160</v>
      </c>
      <c r="Q211" s="6">
        <v>17455</v>
      </c>
      <c r="R211" s="5">
        <v>6758</v>
      </c>
      <c r="S211" s="6">
        <v>18221</v>
      </c>
      <c r="T211" s="5">
        <v>20088</v>
      </c>
      <c r="U211" s="6">
        <v>13409</v>
      </c>
      <c r="V211" s="5">
        <v>7776</v>
      </c>
      <c r="W211" s="6">
        <v>22154</v>
      </c>
      <c r="X211" s="5">
        <v>33423</v>
      </c>
      <c r="Y211" s="6">
        <v>17403</v>
      </c>
      <c r="Z211" s="5">
        <v>15787</v>
      </c>
      <c r="AA211" s="6">
        <v>23634</v>
      </c>
      <c r="AB211" s="7">
        <v>19186</v>
      </c>
      <c r="AC211" s="2"/>
      <c r="AD211" s="91"/>
    </row>
    <row r="212" spans="1:30" s="35" customFormat="1" ht="18.75" customHeight="1">
      <c r="A212" s="94">
        <v>98</v>
      </c>
      <c r="B212" s="109" t="s">
        <v>76</v>
      </c>
      <c r="C212" s="127" t="s">
        <v>34</v>
      </c>
      <c r="D212" s="8">
        <f t="shared" si="28"/>
        <v>19986</v>
      </c>
      <c r="E212" s="3">
        <v>1503</v>
      </c>
      <c r="F212" s="8">
        <v>1792</v>
      </c>
      <c r="G212" s="3">
        <v>448</v>
      </c>
      <c r="H212" s="8">
        <v>553</v>
      </c>
      <c r="I212" s="3">
        <v>507</v>
      </c>
      <c r="J212" s="8">
        <v>924</v>
      </c>
      <c r="K212" s="3">
        <v>607</v>
      </c>
      <c r="L212" s="8">
        <v>1100</v>
      </c>
      <c r="M212" s="3">
        <v>546</v>
      </c>
      <c r="N212" s="8">
        <v>644</v>
      </c>
      <c r="O212" s="3">
        <v>1423</v>
      </c>
      <c r="P212" s="8">
        <v>908</v>
      </c>
      <c r="Q212" s="3">
        <v>687</v>
      </c>
      <c r="R212" s="8">
        <v>309</v>
      </c>
      <c r="S212" s="3">
        <v>712</v>
      </c>
      <c r="T212" s="8">
        <v>852</v>
      </c>
      <c r="U212" s="3">
        <v>567</v>
      </c>
      <c r="V212" s="8">
        <v>330</v>
      </c>
      <c r="W212" s="3">
        <v>938</v>
      </c>
      <c r="X212" s="8">
        <v>1416</v>
      </c>
      <c r="Y212" s="3">
        <v>738</v>
      </c>
      <c r="Z212" s="8">
        <v>668</v>
      </c>
      <c r="AA212" s="3">
        <v>1001</v>
      </c>
      <c r="AB212" s="4">
        <v>813</v>
      </c>
      <c r="AC212" s="2"/>
      <c r="AD212" s="91"/>
    </row>
    <row r="213" spans="1:30" s="35" customFormat="1" ht="18.75" customHeight="1">
      <c r="A213" s="95"/>
      <c r="B213" s="110"/>
      <c r="C213" s="128"/>
      <c r="D213" s="5">
        <f t="shared" si="28"/>
        <v>19986</v>
      </c>
      <c r="E213" s="6">
        <v>1503</v>
      </c>
      <c r="F213" s="5">
        <v>1792</v>
      </c>
      <c r="G213" s="6">
        <v>448</v>
      </c>
      <c r="H213" s="5">
        <v>553</v>
      </c>
      <c r="I213" s="6">
        <v>507</v>
      </c>
      <c r="J213" s="5">
        <v>924</v>
      </c>
      <c r="K213" s="6">
        <v>607</v>
      </c>
      <c r="L213" s="5">
        <v>1100</v>
      </c>
      <c r="M213" s="6">
        <v>546</v>
      </c>
      <c r="N213" s="5">
        <v>644</v>
      </c>
      <c r="O213" s="6">
        <v>1423</v>
      </c>
      <c r="P213" s="5">
        <v>908</v>
      </c>
      <c r="Q213" s="6">
        <v>687</v>
      </c>
      <c r="R213" s="5">
        <v>309</v>
      </c>
      <c r="S213" s="6">
        <v>712</v>
      </c>
      <c r="T213" s="5">
        <v>852</v>
      </c>
      <c r="U213" s="6">
        <v>567</v>
      </c>
      <c r="V213" s="5">
        <v>330</v>
      </c>
      <c r="W213" s="6">
        <v>938</v>
      </c>
      <c r="X213" s="5">
        <v>1416</v>
      </c>
      <c r="Y213" s="6">
        <v>738</v>
      </c>
      <c r="Z213" s="5">
        <v>668</v>
      </c>
      <c r="AA213" s="6">
        <v>1001</v>
      </c>
      <c r="AB213" s="7">
        <v>813</v>
      </c>
      <c r="AC213" s="2"/>
      <c r="AD213" s="91"/>
    </row>
    <row r="214" spans="1:30" s="35" customFormat="1" ht="18.75" customHeight="1">
      <c r="A214" s="94">
        <v>99</v>
      </c>
      <c r="B214" s="125" t="s">
        <v>171</v>
      </c>
      <c r="C214" s="127" t="s">
        <v>34</v>
      </c>
      <c r="D214" s="9">
        <f t="shared" si="28"/>
        <v>402024</v>
      </c>
      <c r="E214" s="3">
        <v>37073</v>
      </c>
      <c r="F214" s="9">
        <v>10356</v>
      </c>
      <c r="G214" s="3">
        <v>10301</v>
      </c>
      <c r="H214" s="9">
        <v>14132</v>
      </c>
      <c r="I214" s="3">
        <v>18205</v>
      </c>
      <c r="J214" s="9">
        <v>13731</v>
      </c>
      <c r="K214" s="3">
        <v>12831</v>
      </c>
      <c r="L214" s="9">
        <v>16588</v>
      </c>
      <c r="M214" s="3">
        <v>14167</v>
      </c>
      <c r="N214" s="9">
        <v>16530</v>
      </c>
      <c r="O214" s="3">
        <v>26827</v>
      </c>
      <c r="P214" s="9">
        <v>19873</v>
      </c>
      <c r="Q214" s="3">
        <v>21280</v>
      </c>
      <c r="R214" s="9">
        <v>7839</v>
      </c>
      <c r="S214" s="3">
        <v>17785</v>
      </c>
      <c r="T214" s="9">
        <v>11643</v>
      </c>
      <c r="U214" s="3">
        <v>14425</v>
      </c>
      <c r="V214" s="9">
        <v>8604</v>
      </c>
      <c r="W214" s="3">
        <v>15114</v>
      </c>
      <c r="X214" s="9">
        <v>18623</v>
      </c>
      <c r="Y214" s="3">
        <v>16485</v>
      </c>
      <c r="Z214" s="9">
        <v>15364</v>
      </c>
      <c r="AA214" s="3">
        <v>22500</v>
      </c>
      <c r="AB214" s="4">
        <v>21748</v>
      </c>
      <c r="AC214" s="2"/>
      <c r="AD214" s="91"/>
    </row>
    <row r="215" spans="1:30" s="35" customFormat="1" ht="18.75" customHeight="1">
      <c r="A215" s="95"/>
      <c r="B215" s="110"/>
      <c r="C215" s="128"/>
      <c r="D215" s="25">
        <f t="shared" si="28"/>
        <v>381419</v>
      </c>
      <c r="E215" s="6">
        <v>33995</v>
      </c>
      <c r="F215" s="25">
        <v>9937</v>
      </c>
      <c r="G215" s="6">
        <v>9780</v>
      </c>
      <c r="H215" s="25">
        <v>13450</v>
      </c>
      <c r="I215" s="6">
        <v>16456</v>
      </c>
      <c r="J215" s="25">
        <v>13362</v>
      </c>
      <c r="K215" s="6">
        <v>12211</v>
      </c>
      <c r="L215" s="25">
        <v>16072</v>
      </c>
      <c r="M215" s="6">
        <v>13496</v>
      </c>
      <c r="N215" s="25">
        <v>15737</v>
      </c>
      <c r="O215" s="6">
        <v>25476</v>
      </c>
      <c r="P215" s="25">
        <v>18804</v>
      </c>
      <c r="Q215" s="6">
        <v>20462</v>
      </c>
      <c r="R215" s="25">
        <v>7457</v>
      </c>
      <c r="S215" s="6">
        <v>16897</v>
      </c>
      <c r="T215" s="25">
        <v>11412</v>
      </c>
      <c r="U215" s="6">
        <v>13682</v>
      </c>
      <c r="V215" s="25">
        <v>8197</v>
      </c>
      <c r="W215" s="6">
        <v>14302</v>
      </c>
      <c r="X215" s="25">
        <v>18263</v>
      </c>
      <c r="Y215" s="6">
        <v>15604</v>
      </c>
      <c r="Z215" s="25">
        <v>14459</v>
      </c>
      <c r="AA215" s="6">
        <v>21188</v>
      </c>
      <c r="AB215" s="7">
        <v>20720</v>
      </c>
      <c r="AC215" s="2"/>
      <c r="AD215" s="91"/>
    </row>
    <row r="216" spans="1:30" ht="18.75" customHeight="1">
      <c r="A216" s="94">
        <v>100</v>
      </c>
      <c r="B216" s="109" t="s">
        <v>37</v>
      </c>
      <c r="C216" s="127" t="s">
        <v>34</v>
      </c>
      <c r="D216" s="3">
        <f>SUM(E216:AB216)</f>
        <v>3600</v>
      </c>
      <c r="E216" s="3">
        <v>222</v>
      </c>
      <c r="F216" s="3">
        <v>136</v>
      </c>
      <c r="G216" s="3">
        <v>96</v>
      </c>
      <c r="H216" s="3">
        <v>86</v>
      </c>
      <c r="I216" s="3">
        <v>214</v>
      </c>
      <c r="J216" s="3">
        <v>136</v>
      </c>
      <c r="K216" s="3">
        <v>105</v>
      </c>
      <c r="L216" s="3">
        <v>84</v>
      </c>
      <c r="M216" s="3">
        <v>102</v>
      </c>
      <c r="N216" s="8">
        <v>98</v>
      </c>
      <c r="O216" s="3">
        <v>127</v>
      </c>
      <c r="P216" s="8">
        <v>228</v>
      </c>
      <c r="Q216" s="3">
        <v>217</v>
      </c>
      <c r="R216" s="8">
        <v>99</v>
      </c>
      <c r="S216" s="3">
        <v>165</v>
      </c>
      <c r="T216" s="8">
        <v>116</v>
      </c>
      <c r="U216" s="3">
        <v>201</v>
      </c>
      <c r="V216" s="3">
        <v>141</v>
      </c>
      <c r="W216" s="3">
        <v>133</v>
      </c>
      <c r="X216" s="8">
        <v>164</v>
      </c>
      <c r="Y216" s="3">
        <v>184</v>
      </c>
      <c r="Z216" s="8">
        <v>156</v>
      </c>
      <c r="AA216" s="3">
        <v>239</v>
      </c>
      <c r="AB216" s="4">
        <v>151</v>
      </c>
      <c r="AD216" s="91"/>
    </row>
    <row r="217" spans="1:30" ht="18.75" customHeight="1">
      <c r="A217" s="95"/>
      <c r="B217" s="130"/>
      <c r="C217" s="128"/>
      <c r="D217" s="5">
        <f t="shared" ref="D217:D219" si="29">SUM(E217:AB217)</f>
        <v>3600</v>
      </c>
      <c r="E217" s="6">
        <v>222</v>
      </c>
      <c r="F217" s="6">
        <v>136</v>
      </c>
      <c r="G217" s="6">
        <v>96</v>
      </c>
      <c r="H217" s="6">
        <v>86</v>
      </c>
      <c r="I217" s="6">
        <v>214</v>
      </c>
      <c r="J217" s="6">
        <v>136</v>
      </c>
      <c r="K217" s="6">
        <v>105</v>
      </c>
      <c r="L217" s="6">
        <v>84</v>
      </c>
      <c r="M217" s="6">
        <v>102</v>
      </c>
      <c r="N217" s="5">
        <v>98</v>
      </c>
      <c r="O217" s="6">
        <v>127</v>
      </c>
      <c r="P217" s="5">
        <v>228</v>
      </c>
      <c r="Q217" s="6">
        <v>217</v>
      </c>
      <c r="R217" s="5">
        <v>99</v>
      </c>
      <c r="S217" s="6">
        <v>165</v>
      </c>
      <c r="T217" s="5">
        <v>116</v>
      </c>
      <c r="U217" s="6">
        <v>201</v>
      </c>
      <c r="V217" s="6">
        <v>141</v>
      </c>
      <c r="W217" s="6">
        <v>133</v>
      </c>
      <c r="X217" s="5">
        <v>164</v>
      </c>
      <c r="Y217" s="6">
        <v>184</v>
      </c>
      <c r="Z217" s="5">
        <v>156</v>
      </c>
      <c r="AA217" s="6">
        <v>239</v>
      </c>
      <c r="AB217" s="7">
        <v>151</v>
      </c>
      <c r="AD217" s="91"/>
    </row>
    <row r="218" spans="1:30" ht="18.75" customHeight="1">
      <c r="A218" s="94">
        <v>101</v>
      </c>
      <c r="B218" s="109" t="s">
        <v>29</v>
      </c>
      <c r="C218" s="127" t="s">
        <v>34</v>
      </c>
      <c r="D218" s="8">
        <f t="shared" si="29"/>
        <v>8108</v>
      </c>
      <c r="E218" s="3">
        <v>0</v>
      </c>
      <c r="F218" s="8">
        <v>0</v>
      </c>
      <c r="G218" s="3">
        <v>0</v>
      </c>
      <c r="H218" s="8">
        <v>326</v>
      </c>
      <c r="I218" s="3">
        <v>0</v>
      </c>
      <c r="J218" s="8">
        <v>91</v>
      </c>
      <c r="K218" s="3">
        <v>1519</v>
      </c>
      <c r="L218" s="8">
        <v>993</v>
      </c>
      <c r="M218" s="3">
        <v>0</v>
      </c>
      <c r="N218" s="8">
        <v>180</v>
      </c>
      <c r="O218" s="3">
        <v>0</v>
      </c>
      <c r="P218" s="8">
        <v>0</v>
      </c>
      <c r="Q218" s="3">
        <v>0</v>
      </c>
      <c r="R218" s="8">
        <v>595</v>
      </c>
      <c r="S218" s="3">
        <v>721</v>
      </c>
      <c r="T218" s="8">
        <v>236</v>
      </c>
      <c r="U218" s="3">
        <v>0</v>
      </c>
      <c r="V218" s="8">
        <v>0</v>
      </c>
      <c r="W218" s="3">
        <v>687</v>
      </c>
      <c r="X218" s="8">
        <v>181</v>
      </c>
      <c r="Y218" s="3">
        <v>992</v>
      </c>
      <c r="Z218" s="8">
        <v>992</v>
      </c>
      <c r="AA218" s="3">
        <v>595</v>
      </c>
      <c r="AB218" s="4">
        <v>0</v>
      </c>
      <c r="AD218" s="91"/>
    </row>
    <row r="219" spans="1:30" ht="18.75" customHeight="1">
      <c r="A219" s="95"/>
      <c r="B219" s="110"/>
      <c r="C219" s="128"/>
      <c r="D219" s="5">
        <f t="shared" si="29"/>
        <v>8108</v>
      </c>
      <c r="E219" s="6">
        <v>0</v>
      </c>
      <c r="F219" s="5">
        <v>0</v>
      </c>
      <c r="G219" s="6">
        <v>0</v>
      </c>
      <c r="H219" s="5">
        <v>326</v>
      </c>
      <c r="I219" s="6">
        <v>0</v>
      </c>
      <c r="J219" s="5">
        <v>91</v>
      </c>
      <c r="K219" s="6">
        <v>1519</v>
      </c>
      <c r="L219" s="5">
        <v>993</v>
      </c>
      <c r="M219" s="6">
        <v>0</v>
      </c>
      <c r="N219" s="5">
        <v>180</v>
      </c>
      <c r="O219" s="6">
        <v>0</v>
      </c>
      <c r="P219" s="5">
        <v>0</v>
      </c>
      <c r="Q219" s="6">
        <v>0</v>
      </c>
      <c r="R219" s="5">
        <v>595</v>
      </c>
      <c r="S219" s="6">
        <v>721</v>
      </c>
      <c r="T219" s="5">
        <v>236</v>
      </c>
      <c r="U219" s="6">
        <v>0</v>
      </c>
      <c r="V219" s="5">
        <v>0</v>
      </c>
      <c r="W219" s="6">
        <v>687</v>
      </c>
      <c r="X219" s="5">
        <v>181</v>
      </c>
      <c r="Y219" s="6">
        <v>992</v>
      </c>
      <c r="Z219" s="5">
        <v>992</v>
      </c>
      <c r="AA219" s="6">
        <v>595</v>
      </c>
      <c r="AB219" s="7">
        <v>0</v>
      </c>
      <c r="AD219" s="91"/>
    </row>
    <row r="220" spans="1:30" ht="18.75" customHeight="1">
      <c r="A220" s="94">
        <v>102</v>
      </c>
      <c r="B220" s="98" t="s">
        <v>130</v>
      </c>
      <c r="C220" s="96" t="s">
        <v>35</v>
      </c>
      <c r="D220" s="3">
        <f>SUM(E220:AB220)</f>
        <v>375972</v>
      </c>
      <c r="E220" s="3">
        <v>0</v>
      </c>
      <c r="F220" s="3">
        <v>0</v>
      </c>
      <c r="G220" s="3">
        <v>0</v>
      </c>
      <c r="H220" s="3">
        <v>107909</v>
      </c>
      <c r="I220" s="3">
        <v>0</v>
      </c>
      <c r="J220" s="3">
        <v>0</v>
      </c>
      <c r="K220" s="3">
        <v>17224</v>
      </c>
      <c r="L220" s="3">
        <v>12944</v>
      </c>
      <c r="M220" s="3">
        <v>0</v>
      </c>
      <c r="N220" s="8">
        <v>0</v>
      </c>
      <c r="O220" s="3">
        <v>0</v>
      </c>
      <c r="P220" s="8">
        <v>0</v>
      </c>
      <c r="Q220" s="3">
        <v>0</v>
      </c>
      <c r="R220" s="8">
        <v>0</v>
      </c>
      <c r="S220" s="3">
        <v>0</v>
      </c>
      <c r="T220" s="8">
        <v>0</v>
      </c>
      <c r="U220" s="3">
        <v>0</v>
      </c>
      <c r="V220" s="3">
        <v>0</v>
      </c>
      <c r="W220" s="3">
        <v>0</v>
      </c>
      <c r="X220" s="8">
        <v>237895</v>
      </c>
      <c r="Y220" s="3">
        <v>0</v>
      </c>
      <c r="Z220" s="8">
        <v>0</v>
      </c>
      <c r="AA220" s="3">
        <v>0</v>
      </c>
      <c r="AB220" s="4">
        <v>0</v>
      </c>
      <c r="AD220" s="91"/>
    </row>
    <row r="221" spans="1:30" ht="18.75" customHeight="1">
      <c r="A221" s="95"/>
      <c r="B221" s="99"/>
      <c r="C221" s="97"/>
      <c r="D221" s="5">
        <f t="shared" ref="D221" si="30">SUM(E221:AB221)</f>
        <v>375972</v>
      </c>
      <c r="E221" s="6">
        <v>0</v>
      </c>
      <c r="F221" s="6">
        <v>0</v>
      </c>
      <c r="G221" s="6">
        <v>0</v>
      </c>
      <c r="H221" s="6">
        <v>107909</v>
      </c>
      <c r="I221" s="6">
        <v>0</v>
      </c>
      <c r="J221" s="6">
        <v>0</v>
      </c>
      <c r="K221" s="6">
        <v>17224</v>
      </c>
      <c r="L221" s="6">
        <v>12944</v>
      </c>
      <c r="M221" s="6">
        <v>0</v>
      </c>
      <c r="N221" s="5">
        <v>0</v>
      </c>
      <c r="O221" s="6">
        <v>0</v>
      </c>
      <c r="P221" s="5">
        <v>0</v>
      </c>
      <c r="Q221" s="6">
        <v>0</v>
      </c>
      <c r="R221" s="5">
        <v>0</v>
      </c>
      <c r="S221" s="6">
        <v>0</v>
      </c>
      <c r="T221" s="5">
        <v>0</v>
      </c>
      <c r="U221" s="6">
        <v>0</v>
      </c>
      <c r="V221" s="6">
        <v>0</v>
      </c>
      <c r="W221" s="6">
        <v>0</v>
      </c>
      <c r="X221" s="5">
        <v>237895</v>
      </c>
      <c r="Y221" s="6">
        <v>0</v>
      </c>
      <c r="Z221" s="5">
        <v>0</v>
      </c>
      <c r="AA221" s="6">
        <v>0</v>
      </c>
      <c r="AB221" s="7">
        <v>0</v>
      </c>
      <c r="AD221" s="91"/>
    </row>
    <row r="222" spans="1:30" ht="18.75" customHeight="1">
      <c r="A222" s="94">
        <v>103</v>
      </c>
      <c r="B222" s="98" t="s">
        <v>131</v>
      </c>
      <c r="C222" s="96" t="s">
        <v>35</v>
      </c>
      <c r="D222" s="3">
        <f>SUM(E222:AB222)</f>
        <v>136859</v>
      </c>
      <c r="E222" s="3">
        <v>0</v>
      </c>
      <c r="F222" s="3">
        <v>0</v>
      </c>
      <c r="G222" s="3">
        <v>0</v>
      </c>
      <c r="H222" s="3">
        <v>18609</v>
      </c>
      <c r="I222" s="3">
        <v>0</v>
      </c>
      <c r="J222" s="3">
        <v>0</v>
      </c>
      <c r="K222" s="3">
        <v>5592</v>
      </c>
      <c r="L222" s="3">
        <v>4166</v>
      </c>
      <c r="M222" s="3">
        <v>0</v>
      </c>
      <c r="N222" s="8">
        <v>0</v>
      </c>
      <c r="O222" s="3">
        <v>0</v>
      </c>
      <c r="P222" s="8">
        <v>0</v>
      </c>
      <c r="Q222" s="3">
        <v>0</v>
      </c>
      <c r="R222" s="8">
        <v>0</v>
      </c>
      <c r="S222" s="3">
        <v>0</v>
      </c>
      <c r="T222" s="8">
        <v>0</v>
      </c>
      <c r="U222" s="3">
        <v>0</v>
      </c>
      <c r="V222" s="3">
        <v>0</v>
      </c>
      <c r="W222" s="3">
        <v>0</v>
      </c>
      <c r="X222" s="8">
        <v>108492</v>
      </c>
      <c r="Y222" s="3">
        <v>0</v>
      </c>
      <c r="Z222" s="8">
        <v>0</v>
      </c>
      <c r="AA222" s="3">
        <v>0</v>
      </c>
      <c r="AB222" s="4">
        <v>0</v>
      </c>
      <c r="AD222" s="91"/>
    </row>
    <row r="223" spans="1:30" ht="18.75" customHeight="1">
      <c r="A223" s="95"/>
      <c r="B223" s="99"/>
      <c r="C223" s="97"/>
      <c r="D223" s="5">
        <f t="shared" ref="D223" si="31">SUM(E223:AB223)</f>
        <v>96859</v>
      </c>
      <c r="E223" s="6">
        <v>0</v>
      </c>
      <c r="F223" s="6">
        <v>0</v>
      </c>
      <c r="G223" s="6">
        <v>0</v>
      </c>
      <c r="H223" s="6">
        <v>12609</v>
      </c>
      <c r="I223" s="6">
        <v>0</v>
      </c>
      <c r="J223" s="6">
        <v>0</v>
      </c>
      <c r="K223" s="6">
        <v>3592</v>
      </c>
      <c r="L223" s="6">
        <v>2166</v>
      </c>
      <c r="M223" s="6">
        <v>0</v>
      </c>
      <c r="N223" s="5">
        <v>0</v>
      </c>
      <c r="O223" s="6">
        <v>0</v>
      </c>
      <c r="P223" s="5">
        <v>0</v>
      </c>
      <c r="Q223" s="6">
        <v>0</v>
      </c>
      <c r="R223" s="5">
        <v>0</v>
      </c>
      <c r="S223" s="6">
        <v>0</v>
      </c>
      <c r="T223" s="5">
        <v>0</v>
      </c>
      <c r="U223" s="6">
        <v>0</v>
      </c>
      <c r="V223" s="6">
        <v>0</v>
      </c>
      <c r="W223" s="6">
        <v>0</v>
      </c>
      <c r="X223" s="5">
        <v>78492</v>
      </c>
      <c r="Y223" s="6">
        <v>0</v>
      </c>
      <c r="Z223" s="5">
        <v>0</v>
      </c>
      <c r="AA223" s="6">
        <v>0</v>
      </c>
      <c r="AB223" s="7">
        <v>0</v>
      </c>
      <c r="AD223" s="91"/>
    </row>
    <row r="224" spans="1:30" ht="18.75" customHeight="1">
      <c r="A224" s="94">
        <v>104</v>
      </c>
      <c r="B224" s="98" t="s">
        <v>38</v>
      </c>
      <c r="C224" s="96" t="s">
        <v>71</v>
      </c>
      <c r="D224" s="3">
        <f>SUM(E224:AB224)</f>
        <v>347</v>
      </c>
      <c r="E224" s="3">
        <v>14</v>
      </c>
      <c r="F224" s="3">
        <v>14</v>
      </c>
      <c r="G224" s="3">
        <v>14</v>
      </c>
      <c r="H224" s="3">
        <v>14</v>
      </c>
      <c r="I224" s="3">
        <v>14</v>
      </c>
      <c r="J224" s="3">
        <v>14</v>
      </c>
      <c r="K224" s="3">
        <v>14</v>
      </c>
      <c r="L224" s="3">
        <v>14</v>
      </c>
      <c r="M224" s="3">
        <v>14</v>
      </c>
      <c r="N224" s="8">
        <v>14</v>
      </c>
      <c r="O224" s="3">
        <v>14</v>
      </c>
      <c r="P224" s="8">
        <v>14</v>
      </c>
      <c r="Q224" s="3">
        <v>14</v>
      </c>
      <c r="R224" s="8">
        <v>15</v>
      </c>
      <c r="S224" s="3">
        <v>15</v>
      </c>
      <c r="T224" s="8">
        <v>15</v>
      </c>
      <c r="U224" s="3">
        <v>15</v>
      </c>
      <c r="V224" s="3">
        <v>15</v>
      </c>
      <c r="W224" s="3">
        <v>15</v>
      </c>
      <c r="X224" s="8">
        <v>15</v>
      </c>
      <c r="Y224" s="3">
        <v>15</v>
      </c>
      <c r="Z224" s="8">
        <v>15</v>
      </c>
      <c r="AA224" s="3">
        <v>15</v>
      </c>
      <c r="AB224" s="4">
        <v>15</v>
      </c>
      <c r="AD224" s="91"/>
    </row>
    <row r="225" spans="1:30" ht="18.75" customHeight="1">
      <c r="A225" s="95"/>
      <c r="B225" s="99"/>
      <c r="C225" s="97"/>
      <c r="D225" s="5">
        <f t="shared" ref="D225" si="32">SUM(E225:AB225)</f>
        <v>347</v>
      </c>
      <c r="E225" s="6">
        <v>14</v>
      </c>
      <c r="F225" s="6">
        <v>14</v>
      </c>
      <c r="G225" s="6">
        <v>14</v>
      </c>
      <c r="H225" s="6">
        <v>14</v>
      </c>
      <c r="I225" s="6">
        <v>14</v>
      </c>
      <c r="J225" s="6">
        <v>14</v>
      </c>
      <c r="K225" s="6">
        <v>14</v>
      </c>
      <c r="L225" s="6">
        <v>14</v>
      </c>
      <c r="M225" s="6">
        <v>14</v>
      </c>
      <c r="N225" s="5">
        <v>14</v>
      </c>
      <c r="O225" s="6">
        <v>14</v>
      </c>
      <c r="P225" s="5">
        <v>14</v>
      </c>
      <c r="Q225" s="6">
        <v>14</v>
      </c>
      <c r="R225" s="5">
        <v>15</v>
      </c>
      <c r="S225" s="6">
        <v>15</v>
      </c>
      <c r="T225" s="5">
        <v>15</v>
      </c>
      <c r="U225" s="6">
        <v>15</v>
      </c>
      <c r="V225" s="6">
        <v>15</v>
      </c>
      <c r="W225" s="6">
        <v>15</v>
      </c>
      <c r="X225" s="5">
        <v>15</v>
      </c>
      <c r="Y225" s="6">
        <v>15</v>
      </c>
      <c r="Z225" s="5">
        <v>15</v>
      </c>
      <c r="AA225" s="6">
        <v>15</v>
      </c>
      <c r="AB225" s="7">
        <v>15</v>
      </c>
      <c r="AD225" s="91"/>
    </row>
    <row r="226" spans="1:30" ht="18.75" customHeight="1">
      <c r="A226" s="94">
        <v>105</v>
      </c>
      <c r="B226" s="98" t="s">
        <v>48</v>
      </c>
      <c r="C226" s="96" t="s">
        <v>71</v>
      </c>
      <c r="D226" s="3">
        <f>SUM(E226:AB226)</f>
        <v>2429</v>
      </c>
      <c r="E226" s="3">
        <v>9</v>
      </c>
      <c r="F226" s="3">
        <v>7</v>
      </c>
      <c r="G226" s="3">
        <v>7</v>
      </c>
      <c r="H226" s="3">
        <v>6</v>
      </c>
      <c r="I226" s="3">
        <v>6</v>
      </c>
      <c r="J226" s="3">
        <v>6</v>
      </c>
      <c r="K226" s="3">
        <v>9</v>
      </c>
      <c r="L226" s="3">
        <v>8</v>
      </c>
      <c r="M226" s="3">
        <v>6</v>
      </c>
      <c r="N226" s="8">
        <v>4</v>
      </c>
      <c r="O226" s="3">
        <v>11</v>
      </c>
      <c r="P226" s="8">
        <v>14</v>
      </c>
      <c r="Q226" s="3">
        <v>12</v>
      </c>
      <c r="R226" s="8">
        <v>9</v>
      </c>
      <c r="S226" s="3">
        <v>15</v>
      </c>
      <c r="T226" s="8">
        <v>8</v>
      </c>
      <c r="U226" s="3">
        <v>12</v>
      </c>
      <c r="V226" s="3">
        <v>10</v>
      </c>
      <c r="W226" s="3">
        <v>8</v>
      </c>
      <c r="X226" s="8">
        <v>12</v>
      </c>
      <c r="Y226" s="3">
        <v>12</v>
      </c>
      <c r="Z226" s="8">
        <v>12</v>
      </c>
      <c r="AA226" s="3">
        <v>18</v>
      </c>
      <c r="AB226" s="4">
        <v>2208</v>
      </c>
      <c r="AD226" s="91"/>
    </row>
    <row r="227" spans="1:30" ht="18.75" customHeight="1">
      <c r="A227" s="95"/>
      <c r="B227" s="99"/>
      <c r="C227" s="97"/>
      <c r="D227" s="5">
        <f t="shared" ref="D227" si="33">SUM(E227:AB227)</f>
        <v>2429</v>
      </c>
      <c r="E227" s="6">
        <v>9</v>
      </c>
      <c r="F227" s="6">
        <v>7</v>
      </c>
      <c r="G227" s="6">
        <v>7</v>
      </c>
      <c r="H227" s="6">
        <v>6</v>
      </c>
      <c r="I227" s="6">
        <v>6</v>
      </c>
      <c r="J227" s="6">
        <v>6</v>
      </c>
      <c r="K227" s="6">
        <v>9</v>
      </c>
      <c r="L227" s="6">
        <v>8</v>
      </c>
      <c r="M227" s="6">
        <v>6</v>
      </c>
      <c r="N227" s="5">
        <v>4</v>
      </c>
      <c r="O227" s="6">
        <v>11</v>
      </c>
      <c r="P227" s="5">
        <v>14</v>
      </c>
      <c r="Q227" s="6">
        <v>12</v>
      </c>
      <c r="R227" s="5">
        <v>9</v>
      </c>
      <c r="S227" s="6">
        <v>15</v>
      </c>
      <c r="T227" s="5">
        <v>8</v>
      </c>
      <c r="U227" s="6">
        <v>12</v>
      </c>
      <c r="V227" s="6">
        <v>10</v>
      </c>
      <c r="W227" s="6">
        <v>8</v>
      </c>
      <c r="X227" s="5">
        <v>12</v>
      </c>
      <c r="Y227" s="6">
        <v>12</v>
      </c>
      <c r="Z227" s="5">
        <v>12</v>
      </c>
      <c r="AA227" s="6">
        <v>18</v>
      </c>
      <c r="AB227" s="7">
        <v>2208</v>
      </c>
      <c r="AD227" s="91"/>
    </row>
    <row r="228" spans="1:30" ht="18.75" customHeight="1">
      <c r="A228" s="94">
        <v>106</v>
      </c>
      <c r="B228" s="100" t="s">
        <v>49</v>
      </c>
      <c r="C228" s="96" t="s">
        <v>71</v>
      </c>
      <c r="D228" s="3">
        <f>SUM(E228:AB228)</f>
        <v>469</v>
      </c>
      <c r="E228" s="3">
        <v>20</v>
      </c>
      <c r="F228" s="3">
        <v>20</v>
      </c>
      <c r="G228" s="3">
        <v>19</v>
      </c>
      <c r="H228" s="3">
        <v>19</v>
      </c>
      <c r="I228" s="3">
        <v>20</v>
      </c>
      <c r="J228" s="3">
        <v>20</v>
      </c>
      <c r="K228" s="3">
        <v>20</v>
      </c>
      <c r="L228" s="3">
        <v>19</v>
      </c>
      <c r="M228" s="3">
        <v>19</v>
      </c>
      <c r="N228" s="8">
        <v>20</v>
      </c>
      <c r="O228" s="3">
        <v>19</v>
      </c>
      <c r="P228" s="8">
        <v>20</v>
      </c>
      <c r="Q228" s="3">
        <v>20</v>
      </c>
      <c r="R228" s="8">
        <v>19</v>
      </c>
      <c r="S228" s="3">
        <v>20</v>
      </c>
      <c r="T228" s="8">
        <v>20</v>
      </c>
      <c r="U228" s="3">
        <v>20</v>
      </c>
      <c r="V228" s="3">
        <v>20</v>
      </c>
      <c r="W228" s="3">
        <v>20</v>
      </c>
      <c r="X228" s="8">
        <v>19</v>
      </c>
      <c r="Y228" s="3">
        <v>19</v>
      </c>
      <c r="Z228" s="8">
        <v>19</v>
      </c>
      <c r="AA228" s="3">
        <v>19</v>
      </c>
      <c r="AB228" s="4">
        <v>19</v>
      </c>
      <c r="AD228" s="91"/>
    </row>
    <row r="229" spans="1:30" ht="18.75" customHeight="1">
      <c r="A229" s="95"/>
      <c r="B229" s="100"/>
      <c r="C229" s="97"/>
      <c r="D229" s="5">
        <f t="shared" ref="D229" si="34">SUM(E229:AB229)</f>
        <v>469</v>
      </c>
      <c r="E229" s="6">
        <v>20</v>
      </c>
      <c r="F229" s="6">
        <v>20</v>
      </c>
      <c r="G229" s="6">
        <v>19</v>
      </c>
      <c r="H229" s="6">
        <v>19</v>
      </c>
      <c r="I229" s="6">
        <v>20</v>
      </c>
      <c r="J229" s="6">
        <v>20</v>
      </c>
      <c r="K229" s="6">
        <v>20</v>
      </c>
      <c r="L229" s="6">
        <v>19</v>
      </c>
      <c r="M229" s="6">
        <v>19</v>
      </c>
      <c r="N229" s="5">
        <v>20</v>
      </c>
      <c r="O229" s="6">
        <v>19</v>
      </c>
      <c r="P229" s="5">
        <v>20</v>
      </c>
      <c r="Q229" s="6">
        <v>20</v>
      </c>
      <c r="R229" s="5">
        <v>19</v>
      </c>
      <c r="S229" s="6">
        <v>20</v>
      </c>
      <c r="T229" s="5">
        <v>20</v>
      </c>
      <c r="U229" s="6">
        <v>20</v>
      </c>
      <c r="V229" s="6">
        <v>20</v>
      </c>
      <c r="W229" s="6">
        <v>20</v>
      </c>
      <c r="X229" s="5">
        <v>19</v>
      </c>
      <c r="Y229" s="6">
        <v>19</v>
      </c>
      <c r="Z229" s="5">
        <v>19</v>
      </c>
      <c r="AA229" s="6">
        <v>19</v>
      </c>
      <c r="AB229" s="7">
        <v>19</v>
      </c>
      <c r="AD229" s="91"/>
    </row>
    <row r="230" spans="1:30" ht="18.75" customHeight="1">
      <c r="A230" s="94">
        <v>107</v>
      </c>
      <c r="B230" s="98" t="s">
        <v>50</v>
      </c>
      <c r="C230" s="96" t="s">
        <v>71</v>
      </c>
      <c r="D230" s="3">
        <f>SUM(E230:AB230)</f>
        <v>4598</v>
      </c>
      <c r="E230" s="3">
        <v>18</v>
      </c>
      <c r="F230" s="3">
        <v>0</v>
      </c>
      <c r="G230" s="3">
        <v>0</v>
      </c>
      <c r="H230" s="3">
        <v>0</v>
      </c>
      <c r="I230" s="3">
        <v>18</v>
      </c>
      <c r="J230" s="3">
        <v>0</v>
      </c>
      <c r="K230" s="3">
        <v>18</v>
      </c>
      <c r="L230" s="3">
        <v>0</v>
      </c>
      <c r="M230" s="3">
        <v>0</v>
      </c>
      <c r="N230" s="8">
        <v>235</v>
      </c>
      <c r="O230" s="3">
        <v>18</v>
      </c>
      <c r="P230" s="8">
        <v>235</v>
      </c>
      <c r="Q230" s="3">
        <v>1117</v>
      </c>
      <c r="R230" s="8">
        <v>18</v>
      </c>
      <c r="S230" s="3">
        <v>18</v>
      </c>
      <c r="T230" s="8">
        <v>1081</v>
      </c>
      <c r="U230" s="3">
        <v>18</v>
      </c>
      <c r="V230" s="3">
        <v>0</v>
      </c>
      <c r="W230" s="3">
        <v>0</v>
      </c>
      <c r="X230" s="8">
        <v>18</v>
      </c>
      <c r="Y230" s="3">
        <v>865</v>
      </c>
      <c r="Z230" s="8">
        <v>235</v>
      </c>
      <c r="AA230" s="3">
        <v>235</v>
      </c>
      <c r="AB230" s="4">
        <v>451</v>
      </c>
      <c r="AD230" s="91"/>
    </row>
    <row r="231" spans="1:30" ht="18.75" customHeight="1">
      <c r="A231" s="95"/>
      <c r="B231" s="100"/>
      <c r="C231" s="101"/>
      <c r="D231" s="25">
        <f t="shared" ref="D231" si="35">SUM(E231:AB231)</f>
        <v>4598</v>
      </c>
      <c r="E231" s="66">
        <v>18</v>
      </c>
      <c r="F231" s="66">
        <v>0</v>
      </c>
      <c r="G231" s="66">
        <v>0</v>
      </c>
      <c r="H231" s="66">
        <v>0</v>
      </c>
      <c r="I231" s="66">
        <v>18</v>
      </c>
      <c r="J231" s="66">
        <v>0</v>
      </c>
      <c r="K231" s="66">
        <v>18</v>
      </c>
      <c r="L231" s="66">
        <v>0</v>
      </c>
      <c r="M231" s="66">
        <v>0</v>
      </c>
      <c r="N231" s="25">
        <v>235</v>
      </c>
      <c r="O231" s="66">
        <v>18</v>
      </c>
      <c r="P231" s="25">
        <v>235</v>
      </c>
      <c r="Q231" s="66">
        <v>1117</v>
      </c>
      <c r="R231" s="25">
        <v>18</v>
      </c>
      <c r="S231" s="66">
        <v>18</v>
      </c>
      <c r="T231" s="25">
        <v>1081</v>
      </c>
      <c r="U231" s="66">
        <v>18</v>
      </c>
      <c r="V231" s="66">
        <v>0</v>
      </c>
      <c r="W231" s="66">
        <v>0</v>
      </c>
      <c r="X231" s="25">
        <v>18</v>
      </c>
      <c r="Y231" s="66">
        <v>865</v>
      </c>
      <c r="Z231" s="25">
        <v>235</v>
      </c>
      <c r="AA231" s="66">
        <v>235</v>
      </c>
      <c r="AB231" s="67">
        <v>451</v>
      </c>
      <c r="AD231" s="91"/>
    </row>
    <row r="232" spans="1:30" ht="18.75" customHeight="1">
      <c r="A232" s="94">
        <v>108</v>
      </c>
      <c r="B232" s="98" t="s">
        <v>51</v>
      </c>
      <c r="C232" s="96" t="s">
        <v>71</v>
      </c>
      <c r="D232" s="3">
        <f>SUM(E232:AB232)</f>
        <v>1020</v>
      </c>
      <c r="E232" s="3">
        <v>43</v>
      </c>
      <c r="F232" s="3">
        <v>43</v>
      </c>
      <c r="G232" s="3">
        <v>43</v>
      </c>
      <c r="H232" s="3">
        <v>43</v>
      </c>
      <c r="I232" s="3">
        <v>43</v>
      </c>
      <c r="J232" s="3">
        <v>43</v>
      </c>
      <c r="K232" s="3">
        <v>43</v>
      </c>
      <c r="L232" s="3">
        <v>43</v>
      </c>
      <c r="M232" s="3">
        <v>43</v>
      </c>
      <c r="N232" s="8">
        <v>43</v>
      </c>
      <c r="O232" s="3">
        <v>43</v>
      </c>
      <c r="P232" s="8">
        <v>43</v>
      </c>
      <c r="Q232" s="3">
        <v>42</v>
      </c>
      <c r="R232" s="8">
        <v>42</v>
      </c>
      <c r="S232" s="3">
        <v>42</v>
      </c>
      <c r="T232" s="8">
        <v>42</v>
      </c>
      <c r="U232" s="3">
        <v>42</v>
      </c>
      <c r="V232" s="3">
        <v>42</v>
      </c>
      <c r="W232" s="3">
        <v>42</v>
      </c>
      <c r="X232" s="8">
        <v>42</v>
      </c>
      <c r="Y232" s="3">
        <v>42</v>
      </c>
      <c r="Z232" s="8">
        <v>42</v>
      </c>
      <c r="AA232" s="3">
        <v>42</v>
      </c>
      <c r="AB232" s="4">
        <v>42</v>
      </c>
      <c r="AD232" s="91"/>
    </row>
    <row r="233" spans="1:30" ht="18.75" customHeight="1" thickBot="1">
      <c r="A233" s="104"/>
      <c r="B233" s="120"/>
      <c r="C233" s="107"/>
      <c r="D233" s="11">
        <f t="shared" ref="D233" si="36">SUM(E233:AB233)</f>
        <v>1020</v>
      </c>
      <c r="E233" s="17">
        <v>43</v>
      </c>
      <c r="F233" s="17">
        <v>43</v>
      </c>
      <c r="G233" s="17">
        <v>43</v>
      </c>
      <c r="H233" s="17">
        <v>43</v>
      </c>
      <c r="I233" s="17">
        <v>43</v>
      </c>
      <c r="J233" s="17">
        <v>43</v>
      </c>
      <c r="K233" s="17">
        <v>43</v>
      </c>
      <c r="L233" s="17">
        <v>43</v>
      </c>
      <c r="M233" s="17">
        <v>43</v>
      </c>
      <c r="N233" s="11">
        <v>43</v>
      </c>
      <c r="O233" s="17">
        <v>43</v>
      </c>
      <c r="P233" s="11">
        <v>43</v>
      </c>
      <c r="Q233" s="17">
        <v>42</v>
      </c>
      <c r="R233" s="11">
        <v>42</v>
      </c>
      <c r="S233" s="17">
        <v>42</v>
      </c>
      <c r="T233" s="11">
        <v>42</v>
      </c>
      <c r="U233" s="17">
        <v>42</v>
      </c>
      <c r="V233" s="17">
        <v>42</v>
      </c>
      <c r="W233" s="17">
        <v>42</v>
      </c>
      <c r="X233" s="11">
        <v>42</v>
      </c>
      <c r="Y233" s="17">
        <v>42</v>
      </c>
      <c r="Z233" s="11">
        <v>42</v>
      </c>
      <c r="AA233" s="17">
        <v>42</v>
      </c>
      <c r="AB233" s="18">
        <v>42</v>
      </c>
      <c r="AD233" s="91"/>
    </row>
    <row r="234" spans="1:30" ht="25.5" customHeight="1">
      <c r="A234" s="1"/>
      <c r="D234" s="16"/>
      <c r="F234" s="16"/>
      <c r="H234" s="16"/>
      <c r="J234" s="16"/>
      <c r="L234" s="16"/>
      <c r="N234" s="16"/>
      <c r="P234" s="16"/>
      <c r="R234" s="16"/>
      <c r="T234" s="16"/>
      <c r="V234" s="16"/>
      <c r="X234" s="16"/>
      <c r="Z234" s="16"/>
    </row>
    <row r="235" spans="1:30" ht="30" customHeight="1" thickBot="1">
      <c r="A235" s="57" t="s">
        <v>52</v>
      </c>
      <c r="B235" s="57"/>
      <c r="C235" s="57"/>
      <c r="D235" s="57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37" t="s">
        <v>147</v>
      </c>
      <c r="Y235" s="137"/>
      <c r="Z235" s="137"/>
      <c r="AA235" s="16"/>
      <c r="AB235" s="16" t="s">
        <v>60</v>
      </c>
    </row>
    <row r="236" spans="1:30" ht="18.75" customHeight="1">
      <c r="A236" s="73" t="s">
        <v>57</v>
      </c>
      <c r="B236" s="114" t="s">
        <v>61</v>
      </c>
      <c r="C236" s="116" t="s">
        <v>25</v>
      </c>
      <c r="D236" s="36"/>
      <c r="E236" s="54" t="s">
        <v>63</v>
      </c>
      <c r="F236" s="54"/>
      <c r="G236" s="54"/>
      <c r="H236" s="54"/>
      <c r="I236" s="55" t="s">
        <v>64</v>
      </c>
      <c r="J236" s="54"/>
      <c r="K236" s="54"/>
      <c r="L236" s="54"/>
      <c r="M236" s="54"/>
      <c r="N236" s="54" t="s">
        <v>65</v>
      </c>
      <c r="O236" s="54"/>
      <c r="P236" s="54"/>
      <c r="Q236" s="54"/>
      <c r="R236" s="55" t="s">
        <v>66</v>
      </c>
      <c r="S236" s="54"/>
      <c r="T236" s="54"/>
      <c r="U236" s="54"/>
      <c r="V236" s="54"/>
      <c r="W236" s="54" t="s">
        <v>67</v>
      </c>
      <c r="X236" s="54"/>
      <c r="Y236" s="54"/>
      <c r="Z236" s="54"/>
      <c r="AA236" s="55" t="s">
        <v>68</v>
      </c>
      <c r="AB236" s="37"/>
    </row>
    <row r="237" spans="1:30" ht="18.75" customHeight="1">
      <c r="A237" s="74" t="s">
        <v>62</v>
      </c>
      <c r="B237" s="115"/>
      <c r="C237" s="117"/>
      <c r="D237" s="38" t="s">
        <v>0</v>
      </c>
      <c r="E237" s="38" t="s">
        <v>1</v>
      </c>
      <c r="F237" s="38" t="s">
        <v>2</v>
      </c>
      <c r="G237" s="38" t="s">
        <v>3</v>
      </c>
      <c r="H237" s="38" t="s">
        <v>4</v>
      </c>
      <c r="I237" s="38" t="s">
        <v>5</v>
      </c>
      <c r="J237" s="38" t="s">
        <v>6</v>
      </c>
      <c r="K237" s="38" t="s">
        <v>7</v>
      </c>
      <c r="L237" s="38" t="s">
        <v>8</v>
      </c>
      <c r="M237" s="38" t="s">
        <v>9</v>
      </c>
      <c r="N237" s="38" t="s">
        <v>10</v>
      </c>
      <c r="O237" s="38" t="s">
        <v>11</v>
      </c>
      <c r="P237" s="38" t="s">
        <v>12</v>
      </c>
      <c r="Q237" s="38" t="s">
        <v>13</v>
      </c>
      <c r="R237" s="38" t="s">
        <v>14</v>
      </c>
      <c r="S237" s="38" t="s">
        <v>15</v>
      </c>
      <c r="T237" s="38" t="s">
        <v>16</v>
      </c>
      <c r="U237" s="38" t="s">
        <v>17</v>
      </c>
      <c r="V237" s="38" t="s">
        <v>18</v>
      </c>
      <c r="W237" s="38" t="s">
        <v>19</v>
      </c>
      <c r="X237" s="38" t="s">
        <v>20</v>
      </c>
      <c r="Y237" s="38" t="s">
        <v>21</v>
      </c>
      <c r="Z237" s="38" t="s">
        <v>22</v>
      </c>
      <c r="AA237" s="38" t="s">
        <v>23</v>
      </c>
      <c r="AB237" s="39" t="s">
        <v>24</v>
      </c>
    </row>
    <row r="238" spans="1:30" s="46" customFormat="1" ht="18.75" customHeight="1">
      <c r="A238" s="94">
        <v>1</v>
      </c>
      <c r="B238" s="98" t="s">
        <v>82</v>
      </c>
      <c r="C238" s="123" t="s">
        <v>44</v>
      </c>
      <c r="D238" s="3">
        <f>SUM(E238:AB238)</f>
        <v>626969</v>
      </c>
      <c r="E238" s="3">
        <v>21869</v>
      </c>
      <c r="F238" s="8">
        <v>17848</v>
      </c>
      <c r="G238" s="3">
        <v>41914</v>
      </c>
      <c r="H238" s="8">
        <v>40145</v>
      </c>
      <c r="I238" s="3">
        <v>5954</v>
      </c>
      <c r="J238" s="8">
        <v>3227</v>
      </c>
      <c r="K238" s="3">
        <v>33042</v>
      </c>
      <c r="L238" s="8">
        <v>26649</v>
      </c>
      <c r="M238" s="3">
        <v>5955</v>
      </c>
      <c r="N238" s="8">
        <v>16087</v>
      </c>
      <c r="O238" s="3">
        <v>9730</v>
      </c>
      <c r="P238" s="8">
        <v>73921</v>
      </c>
      <c r="Q238" s="3">
        <v>67156</v>
      </c>
      <c r="R238" s="8">
        <v>5253</v>
      </c>
      <c r="S238" s="3">
        <v>18051</v>
      </c>
      <c r="T238" s="8">
        <v>52624</v>
      </c>
      <c r="U238" s="3">
        <v>21237</v>
      </c>
      <c r="V238" s="8">
        <v>22068</v>
      </c>
      <c r="W238" s="3">
        <v>19284</v>
      </c>
      <c r="X238" s="8">
        <v>32817</v>
      </c>
      <c r="Y238" s="3">
        <v>36847</v>
      </c>
      <c r="Z238" s="8">
        <v>13647</v>
      </c>
      <c r="AA238" s="3">
        <v>23969</v>
      </c>
      <c r="AB238" s="4">
        <v>17675</v>
      </c>
      <c r="AD238" s="64"/>
    </row>
    <row r="239" spans="1:30" s="46" customFormat="1" ht="18.75" customHeight="1">
      <c r="A239" s="95"/>
      <c r="B239" s="99"/>
      <c r="C239" s="124"/>
      <c r="D239" s="5">
        <f>SUM(E239:AB239)</f>
        <v>16099</v>
      </c>
      <c r="E239" s="6">
        <v>674</v>
      </c>
      <c r="F239" s="5">
        <v>639</v>
      </c>
      <c r="G239" s="6">
        <v>450</v>
      </c>
      <c r="H239" s="5">
        <v>749</v>
      </c>
      <c r="I239" s="6">
        <v>282</v>
      </c>
      <c r="J239" s="5">
        <v>233</v>
      </c>
      <c r="K239" s="6">
        <v>845</v>
      </c>
      <c r="L239" s="5">
        <v>521</v>
      </c>
      <c r="M239" s="6">
        <v>391</v>
      </c>
      <c r="N239" s="5">
        <v>500</v>
      </c>
      <c r="O239" s="6">
        <v>341</v>
      </c>
      <c r="P239" s="5">
        <v>943</v>
      </c>
      <c r="Q239" s="6">
        <v>747</v>
      </c>
      <c r="R239" s="5">
        <v>289</v>
      </c>
      <c r="S239" s="6">
        <v>831</v>
      </c>
      <c r="T239" s="5">
        <v>660</v>
      </c>
      <c r="U239" s="6">
        <v>544</v>
      </c>
      <c r="V239" s="5">
        <v>347</v>
      </c>
      <c r="W239" s="6">
        <v>650</v>
      </c>
      <c r="X239" s="5">
        <v>700</v>
      </c>
      <c r="Y239" s="6">
        <v>1235</v>
      </c>
      <c r="Z239" s="5">
        <v>1631</v>
      </c>
      <c r="AA239" s="6">
        <v>1448</v>
      </c>
      <c r="AB239" s="7">
        <v>449</v>
      </c>
      <c r="AD239" s="64"/>
    </row>
    <row r="240" spans="1:30" s="46" customFormat="1" ht="18.75" customHeight="1">
      <c r="A240" s="94">
        <v>2</v>
      </c>
      <c r="B240" s="98" t="s">
        <v>151</v>
      </c>
      <c r="C240" s="123" t="s">
        <v>44</v>
      </c>
      <c r="D240" s="3">
        <f t="shared" ref="D240:D241" si="37">SUM(E240:AB240)</f>
        <v>100</v>
      </c>
      <c r="E240" s="3">
        <v>4</v>
      </c>
      <c r="F240" s="8">
        <v>4</v>
      </c>
      <c r="G240" s="3">
        <v>5</v>
      </c>
      <c r="H240" s="8">
        <v>4</v>
      </c>
      <c r="I240" s="3">
        <v>4</v>
      </c>
      <c r="J240" s="8">
        <v>4</v>
      </c>
      <c r="K240" s="3">
        <v>4</v>
      </c>
      <c r="L240" s="8">
        <v>4</v>
      </c>
      <c r="M240" s="3">
        <v>4</v>
      </c>
      <c r="N240" s="8">
        <v>4</v>
      </c>
      <c r="O240" s="3">
        <v>4</v>
      </c>
      <c r="P240" s="8">
        <v>5</v>
      </c>
      <c r="Q240" s="3">
        <v>5</v>
      </c>
      <c r="R240" s="8">
        <v>4</v>
      </c>
      <c r="S240" s="3">
        <v>4</v>
      </c>
      <c r="T240" s="8">
        <v>5</v>
      </c>
      <c r="U240" s="3">
        <v>4</v>
      </c>
      <c r="V240" s="8">
        <v>4</v>
      </c>
      <c r="W240" s="3">
        <v>4</v>
      </c>
      <c r="X240" s="8">
        <v>4</v>
      </c>
      <c r="Y240" s="3">
        <v>4</v>
      </c>
      <c r="Z240" s="8">
        <v>4</v>
      </c>
      <c r="AA240" s="3">
        <v>4</v>
      </c>
      <c r="AB240" s="4">
        <v>4</v>
      </c>
      <c r="AD240" s="64"/>
    </row>
    <row r="241" spans="1:31" s="46" customFormat="1" ht="18.75" customHeight="1" thickBot="1">
      <c r="A241" s="104"/>
      <c r="B241" s="120"/>
      <c r="C241" s="138"/>
      <c r="D241" s="11">
        <f t="shared" si="37"/>
        <v>0</v>
      </c>
      <c r="E241" s="17">
        <v>0</v>
      </c>
      <c r="F241" s="11">
        <v>0</v>
      </c>
      <c r="G241" s="17">
        <v>0</v>
      </c>
      <c r="H241" s="11">
        <v>0</v>
      </c>
      <c r="I241" s="17">
        <v>0</v>
      </c>
      <c r="J241" s="11">
        <v>0</v>
      </c>
      <c r="K241" s="17">
        <v>0</v>
      </c>
      <c r="L241" s="11">
        <v>0</v>
      </c>
      <c r="M241" s="17">
        <v>0</v>
      </c>
      <c r="N241" s="11">
        <v>0</v>
      </c>
      <c r="O241" s="17">
        <v>0</v>
      </c>
      <c r="P241" s="11">
        <v>0</v>
      </c>
      <c r="Q241" s="17">
        <v>0</v>
      </c>
      <c r="R241" s="11">
        <v>0</v>
      </c>
      <c r="S241" s="17">
        <v>0</v>
      </c>
      <c r="T241" s="11">
        <v>0</v>
      </c>
      <c r="U241" s="17">
        <v>0</v>
      </c>
      <c r="V241" s="11">
        <v>0</v>
      </c>
      <c r="W241" s="17">
        <v>0</v>
      </c>
      <c r="X241" s="11">
        <v>0</v>
      </c>
      <c r="Y241" s="17">
        <v>0</v>
      </c>
      <c r="Z241" s="11">
        <v>0</v>
      </c>
      <c r="AA241" s="17">
        <v>0</v>
      </c>
      <c r="AB241" s="18">
        <v>0</v>
      </c>
      <c r="AD241" s="64"/>
    </row>
    <row r="242" spans="1:31" ht="25.5" customHeight="1">
      <c r="A242" s="1"/>
    </row>
    <row r="243" spans="1:31" ht="30" customHeight="1" thickBot="1">
      <c r="A243" s="57" t="s">
        <v>53</v>
      </c>
      <c r="B243" s="57"/>
      <c r="C243" s="57"/>
      <c r="D243" s="57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37" t="s">
        <v>147</v>
      </c>
      <c r="Y243" s="137"/>
      <c r="Z243" s="137"/>
      <c r="AA243" s="16"/>
      <c r="AB243" s="16" t="s">
        <v>60</v>
      </c>
    </row>
    <row r="244" spans="1:31" ht="18.75" customHeight="1">
      <c r="A244" s="73" t="s">
        <v>57</v>
      </c>
      <c r="B244" s="114" t="s">
        <v>61</v>
      </c>
      <c r="C244" s="116" t="s">
        <v>25</v>
      </c>
      <c r="D244" s="36"/>
      <c r="E244" s="54" t="s">
        <v>63</v>
      </c>
      <c r="F244" s="54"/>
      <c r="G244" s="54"/>
      <c r="H244" s="54"/>
      <c r="I244" s="55" t="s">
        <v>64</v>
      </c>
      <c r="J244" s="54"/>
      <c r="K244" s="54"/>
      <c r="L244" s="54"/>
      <c r="M244" s="54"/>
      <c r="N244" s="54" t="s">
        <v>65</v>
      </c>
      <c r="O244" s="54"/>
      <c r="P244" s="54"/>
      <c r="Q244" s="54"/>
      <c r="R244" s="55" t="s">
        <v>66</v>
      </c>
      <c r="S244" s="54"/>
      <c r="T244" s="54"/>
      <c r="U244" s="54"/>
      <c r="V244" s="54"/>
      <c r="W244" s="54" t="s">
        <v>67</v>
      </c>
      <c r="X244" s="54"/>
      <c r="Y244" s="54"/>
      <c r="Z244" s="54"/>
      <c r="AA244" s="55" t="s">
        <v>68</v>
      </c>
      <c r="AB244" s="37"/>
    </row>
    <row r="245" spans="1:31" ht="18.75" customHeight="1">
      <c r="A245" s="74" t="s">
        <v>62</v>
      </c>
      <c r="B245" s="115"/>
      <c r="C245" s="117"/>
      <c r="D245" s="38" t="s">
        <v>0</v>
      </c>
      <c r="E245" s="38" t="s">
        <v>1</v>
      </c>
      <c r="F245" s="38" t="s">
        <v>2</v>
      </c>
      <c r="G245" s="38" t="s">
        <v>3</v>
      </c>
      <c r="H245" s="38" t="s">
        <v>4</v>
      </c>
      <c r="I245" s="38" t="s">
        <v>5</v>
      </c>
      <c r="J245" s="38" t="s">
        <v>6</v>
      </c>
      <c r="K245" s="38" t="s">
        <v>7</v>
      </c>
      <c r="L245" s="38" t="s">
        <v>8</v>
      </c>
      <c r="M245" s="38" t="s">
        <v>9</v>
      </c>
      <c r="N245" s="38" t="s">
        <v>10</v>
      </c>
      <c r="O245" s="38" t="s">
        <v>11</v>
      </c>
      <c r="P245" s="38" t="s">
        <v>12</v>
      </c>
      <c r="Q245" s="38" t="s">
        <v>13</v>
      </c>
      <c r="R245" s="38" t="s">
        <v>14</v>
      </c>
      <c r="S245" s="38" t="s">
        <v>15</v>
      </c>
      <c r="T245" s="38" t="s">
        <v>16</v>
      </c>
      <c r="U245" s="38" t="s">
        <v>17</v>
      </c>
      <c r="V245" s="38" t="s">
        <v>18</v>
      </c>
      <c r="W245" s="38" t="s">
        <v>19</v>
      </c>
      <c r="X245" s="38" t="s">
        <v>20</v>
      </c>
      <c r="Y245" s="38" t="s">
        <v>21</v>
      </c>
      <c r="Z245" s="38" t="s">
        <v>22</v>
      </c>
      <c r="AA245" s="38" t="s">
        <v>23</v>
      </c>
      <c r="AB245" s="39" t="s">
        <v>24</v>
      </c>
    </row>
    <row r="246" spans="1:31" ht="18.75" customHeight="1">
      <c r="A246" s="94">
        <v>1</v>
      </c>
      <c r="B246" s="121" t="s">
        <v>78</v>
      </c>
      <c r="C246" s="96" t="s">
        <v>32</v>
      </c>
      <c r="D246" s="8">
        <f t="shared" ref="D246:D249" si="38">SUM(E246:AB246)</f>
        <v>8600</v>
      </c>
      <c r="E246" s="3">
        <v>352</v>
      </c>
      <c r="F246" s="8">
        <v>312</v>
      </c>
      <c r="G246" s="3">
        <v>312</v>
      </c>
      <c r="H246" s="8">
        <v>288</v>
      </c>
      <c r="I246" s="3">
        <v>272</v>
      </c>
      <c r="J246" s="8">
        <v>288</v>
      </c>
      <c r="K246" s="3">
        <v>344</v>
      </c>
      <c r="L246" s="8">
        <v>328</v>
      </c>
      <c r="M246" s="3">
        <v>288</v>
      </c>
      <c r="N246" s="8">
        <v>288</v>
      </c>
      <c r="O246" s="3">
        <v>384</v>
      </c>
      <c r="P246" s="8">
        <v>416</v>
      </c>
      <c r="Q246" s="3">
        <v>432</v>
      </c>
      <c r="R246" s="8">
        <v>344</v>
      </c>
      <c r="S246" s="3">
        <v>472</v>
      </c>
      <c r="T246" s="8">
        <v>328</v>
      </c>
      <c r="U246" s="3">
        <v>416</v>
      </c>
      <c r="V246" s="8">
        <v>352</v>
      </c>
      <c r="W246" s="3">
        <v>328</v>
      </c>
      <c r="X246" s="8">
        <v>400</v>
      </c>
      <c r="Y246" s="3">
        <v>384</v>
      </c>
      <c r="Z246" s="8">
        <v>400</v>
      </c>
      <c r="AA246" s="3">
        <v>528</v>
      </c>
      <c r="AB246" s="4">
        <v>344</v>
      </c>
      <c r="AD246" s="83"/>
    </row>
    <row r="247" spans="1:31" ht="18.75" customHeight="1">
      <c r="A247" s="95"/>
      <c r="B247" s="122"/>
      <c r="C247" s="97"/>
      <c r="D247" s="5">
        <f t="shared" si="38"/>
        <v>1053</v>
      </c>
      <c r="E247" s="6">
        <v>43</v>
      </c>
      <c r="F247" s="5">
        <v>38</v>
      </c>
      <c r="G247" s="6">
        <v>38</v>
      </c>
      <c r="H247" s="5">
        <v>35</v>
      </c>
      <c r="I247" s="6">
        <v>33</v>
      </c>
      <c r="J247" s="5">
        <v>35</v>
      </c>
      <c r="K247" s="6">
        <v>42</v>
      </c>
      <c r="L247" s="5">
        <v>40</v>
      </c>
      <c r="M247" s="6">
        <v>35</v>
      </c>
      <c r="N247" s="5">
        <v>35</v>
      </c>
      <c r="O247" s="6">
        <v>47</v>
      </c>
      <c r="P247" s="5">
        <v>51</v>
      </c>
      <c r="Q247" s="6">
        <v>53</v>
      </c>
      <c r="R247" s="5">
        <v>42</v>
      </c>
      <c r="S247" s="6">
        <v>58</v>
      </c>
      <c r="T247" s="5">
        <v>40</v>
      </c>
      <c r="U247" s="6">
        <v>51</v>
      </c>
      <c r="V247" s="5">
        <v>44</v>
      </c>
      <c r="W247" s="6">
        <v>40</v>
      </c>
      <c r="X247" s="5">
        <v>50</v>
      </c>
      <c r="Y247" s="6">
        <v>47</v>
      </c>
      <c r="Z247" s="5">
        <v>49</v>
      </c>
      <c r="AA247" s="6">
        <v>65</v>
      </c>
      <c r="AB247" s="7">
        <v>42</v>
      </c>
      <c r="AD247" s="83"/>
    </row>
    <row r="248" spans="1:31" ht="18.75" customHeight="1">
      <c r="A248" s="94">
        <v>2</v>
      </c>
      <c r="B248" s="121" t="s">
        <v>54</v>
      </c>
      <c r="C248" s="96" t="s">
        <v>32</v>
      </c>
      <c r="D248" s="8">
        <f t="shared" si="38"/>
        <v>1322</v>
      </c>
      <c r="E248" s="3">
        <v>52</v>
      </c>
      <c r="F248" s="8">
        <v>52</v>
      </c>
      <c r="G248" s="3">
        <v>52</v>
      </c>
      <c r="H248" s="8">
        <v>59</v>
      </c>
      <c r="I248" s="3">
        <v>52</v>
      </c>
      <c r="J248" s="8">
        <v>52</v>
      </c>
      <c r="K248" s="3">
        <v>66</v>
      </c>
      <c r="L248" s="8">
        <v>56</v>
      </c>
      <c r="M248" s="3">
        <v>52</v>
      </c>
      <c r="N248" s="8">
        <v>52</v>
      </c>
      <c r="O248" s="3">
        <v>51</v>
      </c>
      <c r="P248" s="8">
        <v>52</v>
      </c>
      <c r="Q248" s="3">
        <v>52</v>
      </c>
      <c r="R248" s="8">
        <v>52</v>
      </c>
      <c r="S248" s="3">
        <v>61</v>
      </c>
      <c r="T248" s="8">
        <v>55</v>
      </c>
      <c r="U248" s="3">
        <v>52</v>
      </c>
      <c r="V248" s="8">
        <v>45</v>
      </c>
      <c r="W248" s="3">
        <v>52</v>
      </c>
      <c r="X248" s="8">
        <v>61</v>
      </c>
      <c r="Y248" s="3">
        <v>61</v>
      </c>
      <c r="Z248" s="8">
        <v>61</v>
      </c>
      <c r="AA248" s="3">
        <v>61</v>
      </c>
      <c r="AB248" s="4">
        <v>61</v>
      </c>
      <c r="AD248" s="83"/>
    </row>
    <row r="249" spans="1:31" ht="18.75" customHeight="1">
      <c r="A249" s="95"/>
      <c r="B249" s="122"/>
      <c r="C249" s="97"/>
      <c r="D249" s="5">
        <f t="shared" si="38"/>
        <v>254</v>
      </c>
      <c r="E249" s="6">
        <v>10</v>
      </c>
      <c r="F249" s="5">
        <v>10</v>
      </c>
      <c r="G249" s="6">
        <v>10</v>
      </c>
      <c r="H249" s="5">
        <v>11</v>
      </c>
      <c r="I249" s="6">
        <v>10</v>
      </c>
      <c r="J249" s="5">
        <v>10</v>
      </c>
      <c r="K249" s="6">
        <v>12</v>
      </c>
      <c r="L249" s="5">
        <v>11</v>
      </c>
      <c r="M249" s="6">
        <v>10</v>
      </c>
      <c r="N249" s="5">
        <v>10</v>
      </c>
      <c r="O249" s="6">
        <v>9</v>
      </c>
      <c r="P249" s="5">
        <v>10</v>
      </c>
      <c r="Q249" s="6">
        <v>10</v>
      </c>
      <c r="R249" s="5">
        <v>10</v>
      </c>
      <c r="S249" s="6">
        <v>12</v>
      </c>
      <c r="T249" s="5">
        <v>11</v>
      </c>
      <c r="U249" s="6">
        <v>10</v>
      </c>
      <c r="V249" s="5">
        <v>8</v>
      </c>
      <c r="W249" s="6">
        <v>10</v>
      </c>
      <c r="X249" s="5">
        <v>12</v>
      </c>
      <c r="Y249" s="6">
        <v>12</v>
      </c>
      <c r="Z249" s="5">
        <v>12</v>
      </c>
      <c r="AA249" s="6">
        <v>12</v>
      </c>
      <c r="AB249" s="7">
        <v>12</v>
      </c>
      <c r="AD249" s="83"/>
    </row>
    <row r="250" spans="1:31" ht="18.75" customHeight="1">
      <c r="A250" s="94">
        <v>3</v>
      </c>
      <c r="B250" s="121" t="s">
        <v>55</v>
      </c>
      <c r="C250" s="96" t="s">
        <v>32</v>
      </c>
      <c r="D250" s="8">
        <f t="shared" ref="D250:D251" si="39">SUM(E250:AB250)</f>
        <v>1224</v>
      </c>
      <c r="E250" s="3">
        <v>28</v>
      </c>
      <c r="F250" s="8">
        <v>42</v>
      </c>
      <c r="G250" s="3">
        <v>28</v>
      </c>
      <c r="H250" s="8">
        <v>45</v>
      </c>
      <c r="I250" s="3">
        <v>17</v>
      </c>
      <c r="J250" s="8">
        <v>17</v>
      </c>
      <c r="K250" s="3">
        <v>43</v>
      </c>
      <c r="L250" s="8">
        <v>47</v>
      </c>
      <c r="M250" s="3">
        <v>26</v>
      </c>
      <c r="N250" s="8">
        <v>20</v>
      </c>
      <c r="O250" s="3">
        <v>48</v>
      </c>
      <c r="P250" s="8">
        <v>60</v>
      </c>
      <c r="Q250" s="3">
        <v>78</v>
      </c>
      <c r="R250" s="8">
        <v>45</v>
      </c>
      <c r="S250" s="3">
        <v>63</v>
      </c>
      <c r="T250" s="8">
        <v>60</v>
      </c>
      <c r="U250" s="3">
        <v>68</v>
      </c>
      <c r="V250" s="8">
        <v>51</v>
      </c>
      <c r="W250" s="3">
        <v>45</v>
      </c>
      <c r="X250" s="8">
        <v>67</v>
      </c>
      <c r="Y250" s="3">
        <v>94</v>
      </c>
      <c r="Z250" s="8">
        <v>67</v>
      </c>
      <c r="AA250" s="3">
        <v>114</v>
      </c>
      <c r="AB250" s="4">
        <v>51</v>
      </c>
      <c r="AD250" s="83"/>
    </row>
    <row r="251" spans="1:31" ht="18.75" customHeight="1" thickBot="1">
      <c r="A251" s="104"/>
      <c r="B251" s="140"/>
      <c r="C251" s="107"/>
      <c r="D251" s="11">
        <f t="shared" si="39"/>
        <v>225</v>
      </c>
      <c r="E251" s="17">
        <v>5</v>
      </c>
      <c r="F251" s="11">
        <v>8</v>
      </c>
      <c r="G251" s="17">
        <v>5</v>
      </c>
      <c r="H251" s="11">
        <v>8</v>
      </c>
      <c r="I251" s="17">
        <v>3</v>
      </c>
      <c r="J251" s="11">
        <v>3</v>
      </c>
      <c r="K251" s="17">
        <v>8</v>
      </c>
      <c r="L251" s="11">
        <v>9</v>
      </c>
      <c r="M251" s="17">
        <v>5</v>
      </c>
      <c r="N251" s="11">
        <v>3</v>
      </c>
      <c r="O251" s="17">
        <v>9</v>
      </c>
      <c r="P251" s="11">
        <v>11</v>
      </c>
      <c r="Q251" s="17">
        <v>15</v>
      </c>
      <c r="R251" s="11">
        <v>8</v>
      </c>
      <c r="S251" s="17">
        <v>12</v>
      </c>
      <c r="T251" s="11">
        <v>11</v>
      </c>
      <c r="U251" s="17">
        <v>13</v>
      </c>
      <c r="V251" s="11">
        <v>9</v>
      </c>
      <c r="W251" s="17">
        <v>8</v>
      </c>
      <c r="X251" s="11">
        <v>12</v>
      </c>
      <c r="Y251" s="17">
        <v>18</v>
      </c>
      <c r="Z251" s="11">
        <v>12</v>
      </c>
      <c r="AA251" s="17">
        <v>21</v>
      </c>
      <c r="AB251" s="18">
        <v>9</v>
      </c>
      <c r="AD251" s="83"/>
    </row>
    <row r="252" spans="1:31" ht="18.75" customHeight="1">
      <c r="A252" s="78"/>
      <c r="B252" s="79"/>
      <c r="C252" s="80"/>
      <c r="D252" s="81"/>
      <c r="E252" s="82"/>
      <c r="F252" s="81"/>
      <c r="G252" s="82"/>
      <c r="H252" s="81"/>
      <c r="I252" s="82"/>
      <c r="J252" s="81"/>
      <c r="K252" s="82"/>
      <c r="L252" s="81"/>
      <c r="M252" s="82"/>
      <c r="N252" s="81"/>
      <c r="O252" s="82"/>
      <c r="P252" s="81"/>
      <c r="Q252" s="82"/>
      <c r="R252" s="81"/>
      <c r="S252" s="82"/>
      <c r="T252" s="81"/>
      <c r="U252" s="82"/>
      <c r="V252" s="81"/>
      <c r="W252" s="82"/>
      <c r="X252" s="81"/>
      <c r="Y252" s="82"/>
      <c r="Z252" s="81"/>
      <c r="AA252" s="82"/>
      <c r="AB252" s="82"/>
      <c r="AD252" s="83"/>
    </row>
    <row r="253" spans="1:31" ht="18" customHeight="1">
      <c r="A253" s="1"/>
    </row>
    <row r="254" spans="1:31" ht="18" customHeight="1">
      <c r="A254" s="1"/>
      <c r="B254" s="85"/>
      <c r="C254" s="85"/>
      <c r="D254" s="86"/>
      <c r="E254" s="85"/>
      <c r="F254" s="86"/>
      <c r="G254" s="85"/>
      <c r="H254" s="86"/>
      <c r="I254" s="85"/>
      <c r="J254" s="86"/>
      <c r="K254" s="85"/>
      <c r="L254" s="86"/>
      <c r="M254" s="85"/>
      <c r="N254" s="86"/>
      <c r="O254" s="85"/>
      <c r="P254" s="86"/>
      <c r="Q254" s="85"/>
      <c r="R254" s="86"/>
      <c r="S254" s="85"/>
      <c r="T254" s="86"/>
      <c r="U254" s="85"/>
      <c r="V254" s="86"/>
      <c r="W254" s="85"/>
      <c r="X254" s="86"/>
      <c r="Y254" s="85"/>
      <c r="Z254" s="86"/>
      <c r="AA254" s="85"/>
      <c r="AB254" s="85"/>
      <c r="AC254" s="87"/>
      <c r="AE254" s="87"/>
    </row>
    <row r="255" spans="1:31" ht="18.75" customHeight="1">
      <c r="A255" s="84"/>
      <c r="B255" s="141"/>
      <c r="C255" s="143"/>
      <c r="D255" s="85"/>
      <c r="E255" s="85"/>
      <c r="F255" s="85"/>
      <c r="G255" s="85"/>
      <c r="H255" s="85"/>
      <c r="I255" s="88"/>
      <c r="J255" s="85"/>
      <c r="K255" s="85"/>
      <c r="L255" s="85"/>
      <c r="M255" s="85"/>
      <c r="N255" s="85"/>
      <c r="O255" s="85"/>
      <c r="P255" s="85"/>
      <c r="Q255" s="85"/>
      <c r="R255" s="88"/>
      <c r="S255" s="85"/>
      <c r="T255" s="85"/>
      <c r="U255" s="85"/>
      <c r="V255" s="85"/>
      <c r="W255" s="85"/>
      <c r="X255" s="85"/>
      <c r="Y255" s="85"/>
      <c r="Z255" s="85"/>
      <c r="AA255" s="88"/>
      <c r="AB255" s="85"/>
      <c r="AC255" s="87"/>
      <c r="AE255" s="87"/>
    </row>
    <row r="256" spans="1:31" ht="18.75" customHeight="1">
      <c r="A256" s="84"/>
      <c r="B256" s="142"/>
      <c r="C256" s="141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7"/>
      <c r="AE256" s="87"/>
    </row>
    <row r="257" spans="1:31" ht="18" customHeight="1">
      <c r="A257" s="1"/>
      <c r="B257" s="85"/>
      <c r="C257" s="13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7"/>
      <c r="AD257" s="83"/>
      <c r="AE257" s="87"/>
    </row>
    <row r="258" spans="1:31" ht="18" customHeight="1">
      <c r="A258" s="1"/>
      <c r="B258" s="85"/>
      <c r="C258" s="139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87"/>
      <c r="AD258" s="83"/>
      <c r="AE258" s="87"/>
    </row>
    <row r="259" spans="1:31" ht="18" customHeight="1">
      <c r="A259" s="1"/>
      <c r="B259" s="85"/>
      <c r="C259" s="13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7"/>
      <c r="AD259" s="83"/>
      <c r="AE259" s="87"/>
    </row>
    <row r="260" spans="1:31" ht="18" customHeight="1">
      <c r="A260" s="1"/>
      <c r="B260" s="85"/>
      <c r="C260" s="139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87"/>
      <c r="AD260" s="83"/>
      <c r="AE260" s="87"/>
    </row>
    <row r="261" spans="1:31" ht="18" customHeight="1">
      <c r="A261" s="1"/>
      <c r="B261" s="85"/>
      <c r="C261" s="13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7"/>
      <c r="AD261" s="83"/>
      <c r="AE261" s="87"/>
    </row>
    <row r="262" spans="1:31" ht="18" customHeight="1">
      <c r="A262" s="1"/>
      <c r="B262" s="85"/>
      <c r="C262" s="139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87"/>
      <c r="AD262" s="83"/>
      <c r="AE262" s="87"/>
    </row>
    <row r="263" spans="1:31" ht="18" customHeight="1">
      <c r="A263" s="1"/>
      <c r="B263" s="85"/>
      <c r="C263" s="13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7"/>
      <c r="AD263" s="83"/>
      <c r="AE263" s="87"/>
    </row>
    <row r="264" spans="1:31" ht="18" customHeight="1">
      <c r="A264" s="1"/>
      <c r="B264" s="85"/>
      <c r="C264" s="139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87"/>
      <c r="AD264" s="83"/>
      <c r="AE264" s="87"/>
    </row>
    <row r="265" spans="1:31" ht="18" customHeight="1">
      <c r="A265" s="1"/>
      <c r="B265" s="85"/>
      <c r="C265" s="13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7"/>
      <c r="AD265" s="83"/>
      <c r="AE265" s="87"/>
    </row>
    <row r="266" spans="1:31" ht="18" customHeight="1">
      <c r="A266" s="1"/>
      <c r="B266" s="85"/>
      <c r="C266" s="139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87"/>
      <c r="AD266" s="83"/>
      <c r="AE266" s="87"/>
    </row>
    <row r="267" spans="1:31" ht="18" customHeight="1">
      <c r="A267" s="1"/>
      <c r="B267" s="85"/>
      <c r="C267" s="13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7"/>
      <c r="AD267" s="83"/>
      <c r="AE267" s="87"/>
    </row>
    <row r="268" spans="1:31" ht="18" customHeight="1">
      <c r="A268" s="1"/>
      <c r="B268" s="85"/>
      <c r="C268" s="139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87"/>
      <c r="AD268" s="83"/>
      <c r="AE268" s="87"/>
    </row>
    <row r="269" spans="1:31" ht="18" customHeight="1">
      <c r="A269" s="1"/>
      <c r="B269" s="85"/>
      <c r="C269" s="143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7"/>
      <c r="AD269" s="64"/>
      <c r="AE269" s="87"/>
    </row>
    <row r="270" spans="1:31" ht="18" customHeight="1">
      <c r="A270" s="1"/>
      <c r="B270" s="85"/>
      <c r="C270" s="143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87"/>
      <c r="AD270" s="64"/>
      <c r="AE270" s="87"/>
    </row>
    <row r="271" spans="1:31" ht="18" customHeight="1">
      <c r="A271" s="1"/>
      <c r="B271" s="85"/>
      <c r="C271" s="13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7"/>
      <c r="AD271" s="83"/>
      <c r="AE271" s="87"/>
    </row>
    <row r="272" spans="1:31" ht="18" customHeight="1">
      <c r="A272" s="1"/>
      <c r="B272" s="85"/>
      <c r="C272" s="139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87"/>
      <c r="AD272" s="83"/>
      <c r="AE272" s="87"/>
    </row>
    <row r="273" spans="1:31" ht="18" customHeight="1">
      <c r="A273" s="1"/>
      <c r="B273" s="85"/>
      <c r="C273" s="13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7"/>
      <c r="AD273" s="83"/>
      <c r="AE273" s="87"/>
    </row>
    <row r="274" spans="1:31" ht="18" customHeight="1">
      <c r="A274" s="1"/>
      <c r="B274" s="85"/>
      <c r="C274" s="139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87"/>
      <c r="AD274" s="83"/>
      <c r="AE274" s="87"/>
    </row>
    <row r="275" spans="1:31" ht="18" customHeight="1">
      <c r="A275" s="1"/>
      <c r="B275" s="85"/>
      <c r="C275" s="144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7"/>
      <c r="AD275" s="91"/>
      <c r="AE275" s="87"/>
    </row>
    <row r="276" spans="1:31" ht="18" customHeight="1">
      <c r="A276" s="1"/>
      <c r="B276" s="85"/>
      <c r="C276" s="144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87"/>
      <c r="AD276" s="91"/>
      <c r="AE276" s="87"/>
    </row>
    <row r="277" spans="1:31" ht="18" customHeight="1">
      <c r="A277" s="1"/>
      <c r="B277" s="85"/>
      <c r="C277" s="13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7"/>
      <c r="AD277" s="83"/>
      <c r="AE277" s="87"/>
    </row>
    <row r="278" spans="1:31" ht="18" customHeight="1">
      <c r="A278" s="1"/>
      <c r="B278" s="85"/>
      <c r="C278" s="139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87"/>
      <c r="AD278" s="83"/>
      <c r="AE278" s="87"/>
    </row>
    <row r="279" spans="1:31" ht="18" customHeight="1">
      <c r="A279" s="1"/>
      <c r="B279" s="85"/>
      <c r="C279" s="13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7"/>
      <c r="AD279" s="83"/>
      <c r="AE279" s="87"/>
    </row>
    <row r="280" spans="1:31" ht="18" customHeight="1">
      <c r="A280" s="1"/>
      <c r="B280" s="85"/>
      <c r="C280" s="139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87"/>
      <c r="AD280" s="83"/>
      <c r="AE280" s="87"/>
    </row>
    <row r="281" spans="1:31" ht="18" customHeight="1">
      <c r="A281" s="1"/>
      <c r="B281" s="85"/>
      <c r="C281" s="85"/>
      <c r="D281" s="92"/>
      <c r="E281" s="93"/>
      <c r="F281" s="92"/>
      <c r="G281" s="93"/>
      <c r="H281" s="92"/>
      <c r="I281" s="93"/>
      <c r="J281" s="92"/>
      <c r="K281" s="93"/>
      <c r="L281" s="92"/>
      <c r="M281" s="93"/>
      <c r="N281" s="92"/>
      <c r="O281" s="93"/>
      <c r="P281" s="92"/>
      <c r="Q281" s="93"/>
      <c r="R281" s="92"/>
      <c r="S281" s="93"/>
      <c r="T281" s="92"/>
      <c r="U281" s="93"/>
      <c r="V281" s="92"/>
      <c r="W281" s="93"/>
      <c r="X281" s="92"/>
      <c r="Y281" s="93"/>
      <c r="Z281" s="92"/>
      <c r="AA281" s="93"/>
      <c r="AB281" s="93"/>
      <c r="AC281" s="87"/>
      <c r="AD281" s="85"/>
      <c r="AE281" s="87"/>
    </row>
    <row r="282" spans="1:31" ht="18" customHeight="1">
      <c r="A282" s="1"/>
      <c r="B282" s="85"/>
      <c r="C282" s="13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7"/>
      <c r="AD282" s="83"/>
      <c r="AE282" s="87"/>
    </row>
    <row r="283" spans="1:31" ht="18" customHeight="1">
      <c r="A283" s="1"/>
      <c r="B283" s="85"/>
      <c r="C283" s="139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87"/>
      <c r="AD283" s="83"/>
      <c r="AE283" s="87"/>
    </row>
    <row r="284" spans="1:31" ht="18" customHeight="1">
      <c r="A284" s="1"/>
      <c r="B284" s="85"/>
      <c r="C284" s="85"/>
      <c r="D284" s="92"/>
      <c r="E284" s="93"/>
      <c r="F284" s="92"/>
      <c r="G284" s="93"/>
      <c r="H284" s="92"/>
      <c r="I284" s="93"/>
      <c r="J284" s="92"/>
      <c r="K284" s="93"/>
      <c r="L284" s="92"/>
      <c r="M284" s="93"/>
      <c r="N284" s="92"/>
      <c r="O284" s="93"/>
      <c r="P284" s="92"/>
      <c r="Q284" s="93"/>
      <c r="R284" s="92"/>
      <c r="S284" s="93"/>
      <c r="T284" s="92"/>
      <c r="U284" s="93"/>
      <c r="V284" s="92"/>
      <c r="W284" s="93"/>
      <c r="X284" s="92"/>
      <c r="Y284" s="93"/>
      <c r="Z284" s="92"/>
      <c r="AA284" s="93"/>
      <c r="AB284" s="93"/>
      <c r="AC284" s="87"/>
      <c r="AD284" s="85"/>
      <c r="AE284" s="87"/>
    </row>
    <row r="285" spans="1:31" ht="18" customHeight="1">
      <c r="A285" s="1"/>
      <c r="B285" s="85"/>
      <c r="C285" s="13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7"/>
      <c r="AD285" s="83"/>
      <c r="AE285" s="87"/>
    </row>
    <row r="286" spans="1:31" ht="18" customHeight="1">
      <c r="A286" s="1"/>
      <c r="B286" s="85"/>
      <c r="C286" s="139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87"/>
      <c r="AD286" s="83"/>
      <c r="AE286" s="87"/>
    </row>
    <row r="287" spans="1:31" ht="18" customHeight="1">
      <c r="A287" s="1"/>
      <c r="B287" s="85"/>
      <c r="C287" s="143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7"/>
      <c r="AD287" s="64"/>
      <c r="AE287" s="87"/>
    </row>
    <row r="288" spans="1:31" ht="18" customHeight="1">
      <c r="A288" s="1"/>
      <c r="B288" s="85"/>
      <c r="C288" s="143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87"/>
      <c r="AD288" s="64"/>
      <c r="AE288" s="87"/>
    </row>
    <row r="289" spans="1:31" ht="18" customHeight="1">
      <c r="A289" s="1"/>
      <c r="B289" s="85"/>
      <c r="C289" s="85"/>
      <c r="D289" s="92"/>
      <c r="E289" s="93"/>
      <c r="F289" s="92"/>
      <c r="G289" s="93"/>
      <c r="H289" s="92"/>
      <c r="I289" s="93"/>
      <c r="J289" s="92"/>
      <c r="K289" s="93"/>
      <c r="L289" s="92"/>
      <c r="M289" s="93"/>
      <c r="N289" s="92"/>
      <c r="O289" s="93"/>
      <c r="P289" s="92"/>
      <c r="Q289" s="93"/>
      <c r="R289" s="92"/>
      <c r="S289" s="93"/>
      <c r="T289" s="92"/>
      <c r="U289" s="93"/>
      <c r="V289" s="92"/>
      <c r="W289" s="93"/>
      <c r="X289" s="92"/>
      <c r="Y289" s="93"/>
      <c r="Z289" s="92"/>
      <c r="AA289" s="93"/>
      <c r="AB289" s="93"/>
      <c r="AC289" s="87"/>
      <c r="AD289" s="85"/>
      <c r="AE289" s="87"/>
    </row>
    <row r="290" spans="1:31" ht="18" customHeight="1">
      <c r="A290" s="1"/>
      <c r="B290" s="85"/>
      <c r="C290" s="13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7"/>
      <c r="AD290" s="83"/>
      <c r="AE290" s="87"/>
    </row>
    <row r="291" spans="1:31" ht="18" customHeight="1">
      <c r="A291" s="1"/>
      <c r="B291" s="85"/>
      <c r="C291" s="139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87"/>
      <c r="AD291" s="83"/>
      <c r="AE291" s="87"/>
    </row>
    <row r="292" spans="1:31" ht="18" customHeight="1">
      <c r="A292" s="1"/>
      <c r="B292" s="85"/>
      <c r="C292" s="85"/>
      <c r="D292" s="86"/>
      <c r="E292" s="85"/>
      <c r="F292" s="86"/>
      <c r="G292" s="85"/>
      <c r="H292" s="86"/>
      <c r="I292" s="85"/>
      <c r="J292" s="86"/>
      <c r="K292" s="85"/>
      <c r="L292" s="86"/>
      <c r="M292" s="85"/>
      <c r="N292" s="86"/>
      <c r="O292" s="85"/>
      <c r="P292" s="86"/>
      <c r="Q292" s="85"/>
      <c r="R292" s="86"/>
      <c r="S292" s="85"/>
      <c r="T292" s="86"/>
      <c r="U292" s="85"/>
      <c r="V292" s="86"/>
      <c r="W292" s="85"/>
      <c r="X292" s="86"/>
      <c r="Y292" s="85"/>
      <c r="Z292" s="86"/>
      <c r="AA292" s="85"/>
      <c r="AB292" s="85"/>
      <c r="AC292" s="87"/>
      <c r="AE292" s="87"/>
    </row>
    <row r="293" spans="1:31" ht="18" customHeight="1">
      <c r="A293" s="1"/>
      <c r="B293" s="85"/>
      <c r="C293" s="85"/>
      <c r="D293" s="86"/>
      <c r="E293" s="85"/>
      <c r="F293" s="86"/>
      <c r="G293" s="85"/>
      <c r="H293" s="86"/>
      <c r="I293" s="85"/>
      <c r="J293" s="86"/>
      <c r="K293" s="85"/>
      <c r="L293" s="86"/>
      <c r="M293" s="85"/>
      <c r="N293" s="86"/>
      <c r="O293" s="85"/>
      <c r="P293" s="86"/>
      <c r="Q293" s="85"/>
      <c r="R293" s="86"/>
      <c r="S293" s="85"/>
      <c r="T293" s="86"/>
      <c r="U293" s="85"/>
      <c r="V293" s="86"/>
      <c r="W293" s="85"/>
      <c r="X293" s="86"/>
      <c r="Y293" s="85"/>
      <c r="Z293" s="86"/>
      <c r="AA293" s="85"/>
      <c r="AB293" s="85"/>
      <c r="AC293" s="87"/>
      <c r="AE293" s="87"/>
    </row>
    <row r="294" spans="1:31" ht="18" customHeight="1">
      <c r="A294" s="1"/>
      <c r="B294" s="85"/>
      <c r="C294" s="85"/>
      <c r="D294" s="86"/>
      <c r="E294" s="85"/>
      <c r="F294" s="86"/>
      <c r="G294" s="85"/>
      <c r="H294" s="86"/>
      <c r="I294" s="85"/>
      <c r="J294" s="86"/>
      <c r="K294" s="85"/>
      <c r="L294" s="86"/>
      <c r="M294" s="85"/>
      <c r="N294" s="86"/>
      <c r="O294" s="85"/>
      <c r="P294" s="86"/>
      <c r="Q294" s="85"/>
      <c r="R294" s="86"/>
      <c r="S294" s="85"/>
      <c r="T294" s="86"/>
      <c r="U294" s="85"/>
      <c r="V294" s="86"/>
      <c r="W294" s="85"/>
      <c r="X294" s="86"/>
      <c r="Y294" s="85"/>
      <c r="Z294" s="86"/>
      <c r="AA294" s="85"/>
      <c r="AB294" s="85"/>
      <c r="AC294" s="87"/>
      <c r="AE294" s="87"/>
    </row>
    <row r="295" spans="1:31" ht="18" customHeight="1">
      <c r="A295" s="1"/>
      <c r="B295" s="85"/>
      <c r="C295" s="85"/>
      <c r="D295" s="86"/>
      <c r="E295" s="85"/>
      <c r="F295" s="86"/>
      <c r="G295" s="85"/>
      <c r="H295" s="86"/>
      <c r="I295" s="85"/>
      <c r="J295" s="86"/>
      <c r="K295" s="85"/>
      <c r="L295" s="86"/>
      <c r="M295" s="85"/>
      <c r="N295" s="86"/>
      <c r="O295" s="85"/>
      <c r="P295" s="86"/>
      <c r="Q295" s="85"/>
      <c r="R295" s="86"/>
      <c r="S295" s="85"/>
      <c r="T295" s="86"/>
      <c r="U295" s="85"/>
      <c r="V295" s="86"/>
      <c r="W295" s="85"/>
      <c r="X295" s="86"/>
      <c r="Y295" s="85"/>
      <c r="Z295" s="86"/>
      <c r="AA295" s="85"/>
      <c r="AB295" s="85"/>
      <c r="AC295" s="87"/>
      <c r="AE295" s="87"/>
    </row>
    <row r="296" spans="1:31" ht="18" customHeight="1">
      <c r="A296" s="1"/>
      <c r="B296" s="85"/>
      <c r="C296" s="85"/>
      <c r="D296" s="86"/>
      <c r="E296" s="85"/>
      <c r="F296" s="86"/>
      <c r="G296" s="85"/>
      <c r="H296" s="86"/>
      <c r="I296" s="85"/>
      <c r="J296" s="86"/>
      <c r="K296" s="85"/>
      <c r="L296" s="86"/>
      <c r="M296" s="85"/>
      <c r="N296" s="86"/>
      <c r="O296" s="85"/>
      <c r="P296" s="86"/>
      <c r="Q296" s="85"/>
      <c r="R296" s="86"/>
      <c r="S296" s="85"/>
      <c r="T296" s="86"/>
      <c r="U296" s="85"/>
      <c r="V296" s="86"/>
      <c r="W296" s="85"/>
      <c r="X296" s="86"/>
      <c r="Y296" s="85"/>
      <c r="Z296" s="86"/>
      <c r="AA296" s="85"/>
      <c r="AB296" s="85"/>
      <c r="AC296" s="87"/>
      <c r="AE296" s="87"/>
    </row>
    <row r="297" spans="1:31" ht="18" customHeight="1">
      <c r="A297" s="1"/>
    </row>
    <row r="298" spans="1:31" ht="18" customHeight="1">
      <c r="A298" s="1"/>
    </row>
    <row r="299" spans="1:31" ht="18" customHeight="1">
      <c r="A299" s="1"/>
    </row>
    <row r="300" spans="1:31" ht="18" customHeight="1">
      <c r="A300" s="1"/>
    </row>
    <row r="301" spans="1:31" ht="18" customHeight="1">
      <c r="A301" s="1"/>
    </row>
    <row r="302" spans="1:31" ht="18" customHeight="1">
      <c r="A302" s="1"/>
    </row>
    <row r="303" spans="1:31" ht="18" customHeight="1">
      <c r="A303" s="1"/>
    </row>
    <row r="304" spans="1:31" ht="18" customHeight="1">
      <c r="A304" s="1"/>
    </row>
    <row r="305" spans="1:1" ht="18" customHeight="1">
      <c r="A305" s="1"/>
    </row>
    <row r="306" spans="1:1" ht="18" customHeight="1">
      <c r="A306" s="1"/>
    </row>
    <row r="307" spans="1:1" ht="18" customHeight="1">
      <c r="A307" s="1"/>
    </row>
    <row r="308" spans="1:1" ht="18" customHeight="1">
      <c r="A308" s="1"/>
    </row>
    <row r="309" spans="1:1" ht="18" customHeight="1">
      <c r="A309" s="1"/>
    </row>
    <row r="310" spans="1:1" ht="18" customHeight="1">
      <c r="A310" s="1"/>
    </row>
    <row r="311" spans="1:1" ht="18" customHeight="1">
      <c r="A311" s="1"/>
    </row>
    <row r="312" spans="1:1" ht="18" customHeight="1">
      <c r="A312" s="1"/>
    </row>
    <row r="313" spans="1:1" ht="18" customHeight="1">
      <c r="A313" s="1"/>
    </row>
    <row r="314" spans="1:1" ht="18" customHeight="1">
      <c r="A314" s="1"/>
    </row>
    <row r="315" spans="1:1" ht="18" customHeight="1">
      <c r="A315" s="1"/>
    </row>
    <row r="316" spans="1:1" ht="18" customHeight="1">
      <c r="A316" s="1"/>
    </row>
    <row r="317" spans="1:1" ht="18" customHeight="1">
      <c r="A317" s="1"/>
    </row>
    <row r="318" spans="1:1" ht="18" customHeight="1">
      <c r="A318" s="1"/>
    </row>
    <row r="319" spans="1:1" ht="18" customHeight="1">
      <c r="A319" s="1"/>
    </row>
    <row r="320" spans="1:1" ht="18" customHeight="1">
      <c r="A320" s="1"/>
    </row>
    <row r="321" spans="1:1" ht="18" customHeight="1">
      <c r="A321" s="1"/>
    </row>
    <row r="322" spans="1:1" ht="18" customHeight="1">
      <c r="A322" s="1"/>
    </row>
    <row r="323" spans="1:1" ht="18" customHeight="1">
      <c r="A323" s="1"/>
    </row>
    <row r="324" spans="1:1" ht="18" customHeight="1">
      <c r="A324" s="1"/>
    </row>
    <row r="325" spans="1:1" ht="18" customHeight="1">
      <c r="A325" s="1"/>
    </row>
    <row r="326" spans="1:1" ht="18" customHeight="1">
      <c r="A326" s="1"/>
    </row>
    <row r="327" spans="1:1" ht="18" customHeight="1">
      <c r="A327" s="1"/>
    </row>
    <row r="328" spans="1:1" ht="18" customHeight="1">
      <c r="A328" s="1"/>
    </row>
    <row r="329" spans="1:1" ht="18" customHeight="1">
      <c r="A329" s="1"/>
    </row>
    <row r="330" spans="1:1" ht="18" customHeight="1">
      <c r="A330" s="1"/>
    </row>
    <row r="331" spans="1:1" ht="18" customHeight="1">
      <c r="A331" s="1"/>
    </row>
    <row r="332" spans="1:1" ht="18" customHeight="1">
      <c r="A332" s="1"/>
    </row>
    <row r="333" spans="1:1" ht="18" customHeight="1">
      <c r="A333" s="1"/>
    </row>
    <row r="334" spans="1:1" ht="18" customHeight="1">
      <c r="A334" s="1"/>
    </row>
    <row r="335" spans="1:1" ht="18" customHeight="1">
      <c r="A335" s="1"/>
    </row>
    <row r="336" spans="1:1" ht="18" customHeight="1">
      <c r="A336" s="1"/>
    </row>
    <row r="337" spans="1:1" ht="18" customHeight="1">
      <c r="A337" s="1"/>
    </row>
    <row r="338" spans="1:1" ht="18" customHeight="1">
      <c r="A338" s="1"/>
    </row>
    <row r="339" spans="1:1" ht="18" customHeight="1">
      <c r="A339" s="1"/>
    </row>
    <row r="340" spans="1:1" ht="18" customHeight="1">
      <c r="A340" s="1"/>
    </row>
    <row r="341" spans="1:1" ht="18" customHeight="1">
      <c r="A341" s="1"/>
    </row>
    <row r="342" spans="1:1" ht="18" customHeight="1">
      <c r="A342" s="1"/>
    </row>
    <row r="343" spans="1:1" ht="18" customHeight="1">
      <c r="A343" s="1"/>
    </row>
    <row r="344" spans="1:1" ht="18" customHeight="1">
      <c r="A344" s="1"/>
    </row>
    <row r="345" spans="1:1" ht="18" customHeight="1">
      <c r="A345" s="1"/>
    </row>
    <row r="346" spans="1:1" ht="18" customHeight="1">
      <c r="A346" s="1"/>
    </row>
    <row r="347" spans="1:1" ht="18" customHeight="1">
      <c r="A347" s="1"/>
    </row>
    <row r="348" spans="1:1" ht="18" customHeight="1">
      <c r="A348" s="1"/>
    </row>
    <row r="349" spans="1:1" ht="18" customHeight="1">
      <c r="A349" s="1"/>
    </row>
    <row r="350" spans="1:1" ht="18" customHeight="1">
      <c r="A350" s="1"/>
    </row>
    <row r="351" spans="1:1" ht="18" customHeight="1">
      <c r="A351" s="1"/>
    </row>
    <row r="352" spans="1:1" ht="18" customHeight="1">
      <c r="A352" s="1"/>
    </row>
    <row r="353" spans="1:1" ht="18" customHeight="1">
      <c r="A353" s="1"/>
    </row>
    <row r="354" spans="1:1" ht="18" customHeight="1">
      <c r="A354" s="1"/>
    </row>
    <row r="355" spans="1:1" ht="18" customHeight="1">
      <c r="A355" s="1"/>
    </row>
    <row r="356" spans="1:1" ht="18" customHeight="1">
      <c r="A356" s="1"/>
    </row>
    <row r="357" spans="1:1" ht="18" customHeight="1">
      <c r="A357" s="1"/>
    </row>
    <row r="358" spans="1:1" ht="18" customHeight="1">
      <c r="A358" s="1"/>
    </row>
    <row r="359" spans="1:1" ht="18" customHeight="1">
      <c r="A359" s="1"/>
    </row>
    <row r="360" spans="1:1" ht="18" customHeight="1">
      <c r="A360" s="1"/>
    </row>
    <row r="361" spans="1:1" ht="18" customHeight="1">
      <c r="A361" s="1"/>
    </row>
    <row r="362" spans="1:1" ht="18" customHeight="1">
      <c r="A362" s="1"/>
    </row>
    <row r="363" spans="1:1" ht="18" customHeight="1">
      <c r="A363" s="1"/>
    </row>
    <row r="364" spans="1:1" ht="18" customHeight="1">
      <c r="A364" s="1"/>
    </row>
    <row r="365" spans="1:1" ht="18" customHeight="1">
      <c r="A365" s="1"/>
    </row>
    <row r="366" spans="1:1" ht="18" customHeight="1">
      <c r="A366" s="1"/>
    </row>
    <row r="367" spans="1:1" ht="18" customHeight="1">
      <c r="A367" s="1"/>
    </row>
    <row r="368" spans="1:1" ht="18" customHeight="1">
      <c r="A368" s="1"/>
    </row>
    <row r="369" spans="1:1" ht="18" customHeight="1">
      <c r="A369" s="1"/>
    </row>
    <row r="370" spans="1:1" ht="18" customHeight="1">
      <c r="A370" s="1"/>
    </row>
    <row r="371" spans="1:1" ht="18" customHeight="1">
      <c r="A371" s="1"/>
    </row>
    <row r="372" spans="1:1" ht="18" customHeight="1">
      <c r="A372" s="1"/>
    </row>
    <row r="373" spans="1:1" ht="18" customHeight="1">
      <c r="A373" s="1"/>
    </row>
    <row r="374" spans="1:1" ht="18" customHeight="1">
      <c r="A374" s="1"/>
    </row>
    <row r="375" spans="1:1" ht="18" customHeight="1">
      <c r="A375" s="1"/>
    </row>
    <row r="376" spans="1:1" ht="18" customHeight="1">
      <c r="A376" s="1"/>
    </row>
    <row r="377" spans="1:1" ht="18" customHeight="1">
      <c r="A377" s="1"/>
    </row>
    <row r="378" spans="1:1" ht="18" customHeight="1">
      <c r="A378" s="1"/>
    </row>
    <row r="379" spans="1:1" ht="18" customHeight="1">
      <c r="A379" s="1"/>
    </row>
    <row r="380" spans="1:1" ht="18" customHeight="1">
      <c r="A380" s="1"/>
    </row>
    <row r="381" spans="1:1" ht="18" customHeight="1">
      <c r="A381" s="1"/>
    </row>
    <row r="382" spans="1:1" ht="18" customHeight="1">
      <c r="A382" s="1"/>
    </row>
    <row r="383" spans="1:1" ht="18" customHeight="1">
      <c r="A383" s="1"/>
    </row>
    <row r="384" spans="1:1" ht="18" customHeight="1">
      <c r="A384" s="1"/>
    </row>
    <row r="385" spans="1:1" ht="18" customHeight="1">
      <c r="A385" s="1"/>
    </row>
    <row r="386" spans="1:1" ht="18" customHeight="1">
      <c r="A386" s="1"/>
    </row>
    <row r="387" spans="1:1" ht="18" customHeight="1">
      <c r="A387" s="1"/>
    </row>
    <row r="388" spans="1:1" ht="18" customHeight="1">
      <c r="A388" s="1"/>
    </row>
    <row r="389" spans="1:1" ht="18" customHeight="1">
      <c r="A389" s="1"/>
    </row>
    <row r="390" spans="1:1" ht="18" customHeight="1">
      <c r="A390" s="1"/>
    </row>
    <row r="391" spans="1:1" ht="18" customHeight="1">
      <c r="A391" s="1"/>
    </row>
    <row r="392" spans="1:1" ht="18" customHeight="1">
      <c r="A392" s="1"/>
    </row>
    <row r="393" spans="1:1" ht="18" customHeight="1">
      <c r="A393" s="1"/>
    </row>
    <row r="394" spans="1:1" ht="18" customHeight="1">
      <c r="A394" s="1"/>
    </row>
    <row r="395" spans="1:1" ht="18" customHeight="1">
      <c r="A395" s="1"/>
    </row>
    <row r="396" spans="1:1" ht="18" customHeight="1">
      <c r="A396" s="1"/>
    </row>
    <row r="397" spans="1:1" ht="18" customHeight="1">
      <c r="A397" s="1"/>
    </row>
    <row r="398" spans="1:1" ht="18" customHeight="1">
      <c r="A398" s="1"/>
    </row>
    <row r="399" spans="1:1" ht="18" customHeight="1">
      <c r="A399" s="1"/>
    </row>
    <row r="400" spans="1:1" ht="18" customHeight="1">
      <c r="A400" s="1"/>
    </row>
    <row r="401" spans="1:1" ht="18" customHeight="1">
      <c r="A401" s="1"/>
    </row>
    <row r="402" spans="1:1" ht="18" customHeight="1">
      <c r="A402" s="1"/>
    </row>
    <row r="403" spans="1:1" ht="18" customHeight="1">
      <c r="A403" s="1"/>
    </row>
    <row r="404" spans="1:1" ht="18" customHeight="1">
      <c r="A404" s="1"/>
    </row>
    <row r="405" spans="1:1" ht="18" customHeight="1">
      <c r="A405" s="1"/>
    </row>
    <row r="406" spans="1:1" ht="18" customHeight="1">
      <c r="A406" s="1"/>
    </row>
    <row r="407" spans="1:1" ht="18" customHeight="1">
      <c r="A407" s="1"/>
    </row>
    <row r="408" spans="1:1" ht="18" customHeight="1">
      <c r="A408" s="1"/>
    </row>
    <row r="409" spans="1:1" ht="18" customHeight="1">
      <c r="A409" s="1"/>
    </row>
    <row r="410" spans="1:1" ht="18" customHeight="1">
      <c r="A410" s="1"/>
    </row>
    <row r="411" spans="1:1" ht="18" customHeight="1">
      <c r="A411" s="1"/>
    </row>
    <row r="412" spans="1:1" ht="18" customHeight="1">
      <c r="A412" s="1"/>
    </row>
    <row r="413" spans="1:1" ht="18" customHeight="1">
      <c r="A413" s="1"/>
    </row>
    <row r="414" spans="1:1" ht="18" customHeight="1">
      <c r="A414" s="1"/>
    </row>
    <row r="415" spans="1:1" ht="18" customHeight="1">
      <c r="A415" s="1"/>
    </row>
    <row r="416" spans="1:1" ht="18" customHeight="1">
      <c r="A416" s="1"/>
    </row>
    <row r="417" spans="1:1" ht="18" customHeight="1">
      <c r="A417" s="1"/>
    </row>
    <row r="418" spans="1:1" ht="18" customHeight="1">
      <c r="A418" s="1"/>
    </row>
    <row r="419" spans="1:1" ht="18" customHeight="1">
      <c r="A419" s="1"/>
    </row>
    <row r="420" spans="1:1" ht="18" customHeight="1">
      <c r="A420" s="1"/>
    </row>
    <row r="421" spans="1:1" ht="18" customHeight="1">
      <c r="A421" s="1"/>
    </row>
    <row r="422" spans="1:1" ht="18" customHeight="1">
      <c r="A422" s="1"/>
    </row>
    <row r="423" spans="1:1" ht="18" customHeight="1">
      <c r="A423" s="1"/>
    </row>
    <row r="424" spans="1:1" ht="18" customHeight="1">
      <c r="A424" s="1"/>
    </row>
    <row r="425" spans="1:1" ht="18" customHeight="1">
      <c r="A425" s="1"/>
    </row>
    <row r="426" spans="1:1" ht="18" customHeight="1">
      <c r="A426" s="1"/>
    </row>
    <row r="427" spans="1:1" ht="18" customHeight="1">
      <c r="A427" s="1"/>
    </row>
    <row r="428" spans="1:1" ht="18" customHeight="1">
      <c r="A428" s="1"/>
    </row>
    <row r="429" spans="1:1" ht="18" customHeight="1">
      <c r="A429" s="1"/>
    </row>
    <row r="430" spans="1:1" ht="18" customHeight="1">
      <c r="A430" s="1"/>
    </row>
    <row r="431" spans="1:1" ht="18" customHeight="1">
      <c r="A431" s="1"/>
    </row>
    <row r="432" spans="1:1" ht="18" customHeight="1">
      <c r="A432" s="1"/>
    </row>
    <row r="433" spans="1:1" ht="18" customHeight="1">
      <c r="A433" s="1"/>
    </row>
    <row r="434" spans="1:1" ht="18" customHeight="1">
      <c r="A434" s="1"/>
    </row>
    <row r="435" spans="1:1" ht="18" customHeight="1">
      <c r="A435" s="1"/>
    </row>
    <row r="436" spans="1:1" ht="18" customHeight="1">
      <c r="A436" s="1"/>
    </row>
    <row r="437" spans="1:1" ht="18" customHeight="1">
      <c r="A437" s="1"/>
    </row>
    <row r="438" spans="1:1" ht="18" customHeight="1">
      <c r="A438" s="1"/>
    </row>
    <row r="439" spans="1:1" ht="18" customHeight="1">
      <c r="A439" s="1"/>
    </row>
    <row r="440" spans="1:1" ht="18" customHeight="1">
      <c r="A440" s="1"/>
    </row>
    <row r="441" spans="1:1" ht="18" customHeight="1">
      <c r="A441" s="1"/>
    </row>
    <row r="442" spans="1:1" ht="18" customHeight="1">
      <c r="A442" s="1"/>
    </row>
    <row r="443" spans="1:1" ht="18" customHeight="1">
      <c r="A443" s="1"/>
    </row>
    <row r="444" spans="1:1" ht="18" customHeight="1">
      <c r="A444" s="1"/>
    </row>
    <row r="445" spans="1:1" ht="18" customHeight="1">
      <c r="A445" s="1"/>
    </row>
    <row r="446" spans="1:1" ht="18" customHeight="1">
      <c r="A446" s="1"/>
    </row>
    <row r="447" spans="1:1" ht="18" customHeight="1">
      <c r="A447" s="1"/>
    </row>
    <row r="448" spans="1:1" ht="18" customHeight="1">
      <c r="A448" s="1"/>
    </row>
    <row r="449" spans="1:1" ht="18" customHeight="1">
      <c r="A449" s="1"/>
    </row>
    <row r="450" spans="1:1" ht="18" customHeight="1">
      <c r="A450" s="1"/>
    </row>
    <row r="451" spans="1:1" ht="18" customHeight="1">
      <c r="A451" s="1"/>
    </row>
    <row r="452" spans="1:1" ht="18" customHeight="1">
      <c r="A452" s="1"/>
    </row>
    <row r="453" spans="1:1" ht="18" customHeight="1">
      <c r="A453" s="1"/>
    </row>
    <row r="454" spans="1:1" ht="18" customHeight="1">
      <c r="A454" s="1"/>
    </row>
    <row r="455" spans="1:1" ht="18" customHeight="1">
      <c r="A455" s="1"/>
    </row>
    <row r="456" spans="1:1" ht="18" customHeight="1">
      <c r="A456" s="1"/>
    </row>
    <row r="457" spans="1:1" ht="18" customHeight="1">
      <c r="A457" s="1"/>
    </row>
    <row r="458" spans="1:1" ht="18" customHeight="1">
      <c r="A458" s="1"/>
    </row>
    <row r="459" spans="1:1" ht="18" customHeight="1">
      <c r="A459" s="1"/>
    </row>
    <row r="460" spans="1:1" ht="18" customHeight="1">
      <c r="A460" s="1"/>
    </row>
    <row r="461" spans="1:1" ht="18" customHeight="1">
      <c r="A461" s="1"/>
    </row>
    <row r="462" spans="1:1" ht="18" customHeight="1">
      <c r="A462" s="1"/>
    </row>
    <row r="463" spans="1:1" ht="18" customHeight="1">
      <c r="A463" s="1"/>
    </row>
    <row r="464" spans="1:1" ht="18" customHeight="1">
      <c r="A464" s="1"/>
    </row>
    <row r="465" spans="1:1" ht="18" customHeight="1">
      <c r="A465" s="1"/>
    </row>
    <row r="466" spans="1:1" ht="18" customHeight="1">
      <c r="A466" s="1"/>
    </row>
    <row r="467" spans="1:1" ht="18" customHeight="1">
      <c r="A467" s="1"/>
    </row>
    <row r="468" spans="1:1" ht="18" customHeight="1">
      <c r="A468" s="1"/>
    </row>
    <row r="469" spans="1:1" ht="18" customHeight="1">
      <c r="A469" s="1"/>
    </row>
    <row r="470" spans="1:1" ht="18" customHeight="1">
      <c r="A470" s="1"/>
    </row>
    <row r="471" spans="1:1" ht="18" customHeight="1">
      <c r="A471" s="1"/>
    </row>
    <row r="472" spans="1:1" ht="18" customHeight="1">
      <c r="A472" s="1"/>
    </row>
    <row r="473" spans="1:1" ht="18" customHeight="1">
      <c r="A473" s="1"/>
    </row>
    <row r="474" spans="1:1" ht="18" customHeight="1">
      <c r="A474" s="1"/>
    </row>
    <row r="475" spans="1:1" ht="18" customHeight="1">
      <c r="A475" s="1"/>
    </row>
    <row r="476" spans="1:1" ht="18" customHeight="1">
      <c r="A476" s="1"/>
    </row>
    <row r="477" spans="1:1" ht="18" customHeight="1">
      <c r="A477" s="1"/>
    </row>
    <row r="478" spans="1:1" ht="18" customHeight="1">
      <c r="A478" s="1"/>
    </row>
    <row r="479" spans="1:1" ht="18" customHeight="1">
      <c r="A479" s="1"/>
    </row>
    <row r="480" spans="1:1" ht="18" customHeight="1">
      <c r="A480" s="1"/>
    </row>
    <row r="481" spans="1:1" ht="18" customHeight="1">
      <c r="A481" s="1"/>
    </row>
    <row r="482" spans="1:1" ht="18" customHeight="1">
      <c r="A482" s="1"/>
    </row>
    <row r="483" spans="1:1" ht="18" customHeight="1">
      <c r="A483" s="1"/>
    </row>
    <row r="484" spans="1:1" ht="18" customHeight="1">
      <c r="A484" s="1"/>
    </row>
    <row r="485" spans="1:1" ht="18" customHeight="1">
      <c r="A485" s="1"/>
    </row>
    <row r="486" spans="1:1" ht="18" customHeight="1">
      <c r="A486" s="1"/>
    </row>
    <row r="487" spans="1:1" ht="18" customHeight="1">
      <c r="A487" s="1"/>
    </row>
    <row r="488" spans="1:1" ht="18" customHeight="1">
      <c r="A488" s="1"/>
    </row>
    <row r="489" spans="1:1" ht="18" customHeight="1">
      <c r="A489" s="1"/>
    </row>
    <row r="490" spans="1:1" ht="18" customHeight="1">
      <c r="A490" s="1"/>
    </row>
    <row r="491" spans="1:1" ht="18" customHeight="1">
      <c r="A491" s="1"/>
    </row>
    <row r="492" spans="1:1" ht="18" customHeight="1">
      <c r="A492" s="1"/>
    </row>
    <row r="493" spans="1:1" ht="18" customHeight="1">
      <c r="A493" s="1"/>
    </row>
    <row r="494" spans="1:1" ht="18" customHeight="1">
      <c r="A494" s="1"/>
    </row>
    <row r="495" spans="1:1" ht="18" customHeight="1">
      <c r="A495" s="1"/>
    </row>
    <row r="496" spans="1:1" ht="18" customHeight="1">
      <c r="A496" s="1"/>
    </row>
    <row r="497" spans="1:1" ht="18" customHeight="1">
      <c r="A497" s="1"/>
    </row>
    <row r="498" spans="1:1" ht="18" customHeight="1">
      <c r="A498" s="1"/>
    </row>
    <row r="499" spans="1:1" ht="18" customHeight="1">
      <c r="A499" s="1"/>
    </row>
    <row r="500" spans="1:1" ht="18" customHeight="1">
      <c r="A500" s="1"/>
    </row>
    <row r="501" spans="1:1" ht="18" customHeight="1">
      <c r="A501" s="1"/>
    </row>
    <row r="502" spans="1:1" ht="18" customHeight="1">
      <c r="A502" s="1"/>
    </row>
    <row r="503" spans="1:1" ht="18" customHeight="1">
      <c r="A503" s="1"/>
    </row>
    <row r="504" spans="1:1" ht="18" customHeight="1">
      <c r="A504" s="1"/>
    </row>
    <row r="505" spans="1:1" ht="18" customHeight="1">
      <c r="A505" s="1"/>
    </row>
    <row r="506" spans="1:1" ht="18" customHeight="1">
      <c r="A506" s="1"/>
    </row>
    <row r="507" spans="1:1" ht="18" customHeight="1">
      <c r="A507" s="1"/>
    </row>
    <row r="508" spans="1:1" ht="18" customHeight="1">
      <c r="A508" s="1"/>
    </row>
    <row r="509" spans="1:1" ht="18" customHeight="1">
      <c r="A509" s="1"/>
    </row>
    <row r="510" spans="1:1" ht="18" customHeight="1">
      <c r="A510" s="1"/>
    </row>
    <row r="511" spans="1:1" ht="18" customHeight="1">
      <c r="A511" s="1"/>
    </row>
    <row r="512" spans="1:1" ht="18" customHeight="1">
      <c r="A512" s="1"/>
    </row>
    <row r="513" spans="1:1" ht="18" customHeight="1">
      <c r="A513" s="1"/>
    </row>
    <row r="514" spans="1:1" ht="18" customHeight="1">
      <c r="A514" s="1"/>
    </row>
    <row r="515" spans="1:1" ht="18" customHeight="1">
      <c r="A515" s="1"/>
    </row>
    <row r="516" spans="1:1" ht="18" customHeight="1">
      <c r="A516" s="1"/>
    </row>
    <row r="517" spans="1:1" ht="18" customHeight="1">
      <c r="A517" s="1"/>
    </row>
    <row r="518" spans="1:1" ht="18" customHeight="1">
      <c r="A518" s="1"/>
    </row>
    <row r="519" spans="1:1" ht="18" customHeight="1">
      <c r="A519" s="1"/>
    </row>
    <row r="520" spans="1:1" ht="18" customHeight="1">
      <c r="A520" s="1"/>
    </row>
    <row r="521" spans="1:1" ht="18" customHeight="1">
      <c r="A521" s="1"/>
    </row>
    <row r="522" spans="1:1" ht="18" customHeight="1">
      <c r="A522" s="1"/>
    </row>
    <row r="523" spans="1:1" ht="18" customHeight="1">
      <c r="A523" s="1"/>
    </row>
    <row r="524" spans="1:1" ht="18" customHeight="1">
      <c r="A524" s="1"/>
    </row>
    <row r="525" spans="1:1" ht="18" customHeight="1">
      <c r="A525" s="1"/>
    </row>
    <row r="526" spans="1:1" ht="18" customHeight="1">
      <c r="A526" s="1"/>
    </row>
    <row r="527" spans="1:1" ht="18" customHeight="1">
      <c r="A527" s="1"/>
    </row>
    <row r="528" spans="1:1" ht="18" customHeight="1">
      <c r="A528" s="1"/>
    </row>
    <row r="529" spans="1:1" ht="18" customHeight="1">
      <c r="A529" s="1"/>
    </row>
    <row r="530" spans="1:1" ht="18" customHeight="1">
      <c r="A530" s="1"/>
    </row>
    <row r="531" spans="1:1" ht="18" customHeight="1">
      <c r="A531" s="1"/>
    </row>
    <row r="532" spans="1:1" ht="18" customHeight="1">
      <c r="A532" s="1"/>
    </row>
    <row r="533" spans="1:1" ht="18" customHeight="1">
      <c r="A533" s="1"/>
    </row>
    <row r="534" spans="1:1" ht="18" customHeight="1">
      <c r="A534" s="1"/>
    </row>
    <row r="535" spans="1:1" ht="18" customHeight="1">
      <c r="A535" s="1"/>
    </row>
    <row r="536" spans="1:1" ht="18" customHeight="1">
      <c r="A536" s="1"/>
    </row>
    <row r="537" spans="1:1" ht="18" customHeight="1">
      <c r="A537" s="1"/>
    </row>
    <row r="538" spans="1:1" ht="18" customHeight="1">
      <c r="A538" s="1"/>
    </row>
    <row r="539" spans="1:1" ht="18" customHeight="1">
      <c r="A539" s="1"/>
    </row>
    <row r="540" spans="1:1" ht="18" customHeight="1">
      <c r="A540" s="1"/>
    </row>
    <row r="541" spans="1:1" ht="18" customHeight="1">
      <c r="A541" s="1"/>
    </row>
    <row r="542" spans="1:1" ht="18" customHeight="1">
      <c r="A542" s="1"/>
    </row>
    <row r="543" spans="1:1" ht="18" customHeight="1">
      <c r="A543" s="1"/>
    </row>
    <row r="544" spans="1:1" ht="18" customHeight="1">
      <c r="A544" s="1"/>
    </row>
    <row r="545" spans="1:1" ht="18" customHeight="1">
      <c r="A545" s="1"/>
    </row>
    <row r="546" spans="1:1" ht="18" customHeight="1">
      <c r="A546" s="1"/>
    </row>
    <row r="547" spans="1:1" ht="18" customHeight="1">
      <c r="A547" s="1"/>
    </row>
    <row r="548" spans="1:1" ht="18" customHeight="1">
      <c r="A548" s="1"/>
    </row>
    <row r="549" spans="1:1" ht="18" customHeight="1">
      <c r="A549" s="1"/>
    </row>
    <row r="550" spans="1:1" ht="18" customHeight="1">
      <c r="A550" s="1"/>
    </row>
    <row r="551" spans="1:1" ht="18" customHeight="1">
      <c r="A551" s="1"/>
    </row>
    <row r="552" spans="1:1" ht="18" customHeight="1">
      <c r="A552" s="1"/>
    </row>
    <row r="553" spans="1:1" ht="18" customHeight="1">
      <c r="A553" s="1"/>
    </row>
    <row r="554" spans="1:1" ht="18" customHeight="1">
      <c r="A554" s="1"/>
    </row>
    <row r="555" spans="1:1" ht="18" customHeight="1">
      <c r="A555" s="1"/>
    </row>
    <row r="556" spans="1:1" ht="18" customHeight="1">
      <c r="A556" s="1"/>
    </row>
    <row r="557" spans="1:1" ht="18" customHeight="1">
      <c r="A557" s="1"/>
    </row>
    <row r="558" spans="1:1" ht="18" customHeight="1">
      <c r="A558" s="1"/>
    </row>
    <row r="559" spans="1:1" ht="18" customHeight="1">
      <c r="A559" s="1"/>
    </row>
    <row r="560" spans="1:1" ht="18" customHeight="1">
      <c r="A560" s="1"/>
    </row>
    <row r="561" spans="1:1" ht="18" customHeight="1">
      <c r="A561" s="1"/>
    </row>
    <row r="562" spans="1:1" ht="18" customHeight="1">
      <c r="A562" s="1"/>
    </row>
    <row r="563" spans="1:1" ht="18" customHeight="1">
      <c r="A563" s="1"/>
    </row>
    <row r="564" spans="1:1" ht="18" customHeight="1">
      <c r="A564" s="1"/>
    </row>
    <row r="565" spans="1:1" ht="18" customHeight="1">
      <c r="A565" s="1"/>
    </row>
    <row r="566" spans="1:1" ht="18" customHeight="1">
      <c r="A566" s="1"/>
    </row>
    <row r="567" spans="1:1" ht="18" customHeight="1">
      <c r="A567" s="1"/>
    </row>
    <row r="568" spans="1:1" ht="18" customHeight="1">
      <c r="A568" s="1"/>
    </row>
    <row r="569" spans="1:1" ht="18" customHeight="1">
      <c r="A569" s="1"/>
    </row>
    <row r="570" spans="1:1" ht="18" customHeight="1">
      <c r="A570" s="1"/>
    </row>
    <row r="571" spans="1:1" ht="18" customHeight="1">
      <c r="A571" s="1"/>
    </row>
    <row r="572" spans="1:1" ht="18" customHeight="1">
      <c r="A572" s="1"/>
    </row>
    <row r="573" spans="1:1" ht="18" customHeight="1">
      <c r="A573" s="1"/>
    </row>
    <row r="574" spans="1:1" ht="18" customHeight="1">
      <c r="A574" s="1"/>
    </row>
    <row r="575" spans="1:1" ht="18" customHeight="1">
      <c r="A575" s="1"/>
    </row>
    <row r="576" spans="1:1" ht="18" customHeight="1">
      <c r="A576" s="1"/>
    </row>
    <row r="577" spans="1:1" ht="18" customHeight="1">
      <c r="A577" s="1"/>
    </row>
    <row r="578" spans="1:1" ht="18" customHeight="1">
      <c r="A578" s="1"/>
    </row>
    <row r="579" spans="1:1" ht="18" customHeight="1">
      <c r="A579" s="1"/>
    </row>
    <row r="580" spans="1:1" ht="18" customHeight="1">
      <c r="A580" s="1"/>
    </row>
    <row r="581" spans="1:1" ht="18" customHeight="1">
      <c r="A581" s="1"/>
    </row>
    <row r="582" spans="1:1" ht="18" customHeight="1">
      <c r="A582" s="1"/>
    </row>
    <row r="583" spans="1:1" ht="18" customHeight="1">
      <c r="A583" s="1"/>
    </row>
    <row r="584" spans="1:1" ht="18" customHeight="1">
      <c r="A584" s="1"/>
    </row>
    <row r="585" spans="1:1" ht="18" customHeight="1">
      <c r="A585" s="1"/>
    </row>
    <row r="586" spans="1:1" ht="18" customHeight="1">
      <c r="A586" s="1"/>
    </row>
    <row r="587" spans="1:1" ht="18" customHeight="1">
      <c r="A587" s="1"/>
    </row>
    <row r="588" spans="1:1" ht="18" customHeight="1">
      <c r="A588" s="1"/>
    </row>
    <row r="589" spans="1:1" ht="18" customHeight="1">
      <c r="A589" s="1"/>
    </row>
    <row r="590" spans="1:1" ht="18" customHeight="1">
      <c r="A590" s="1"/>
    </row>
    <row r="591" spans="1:1" ht="18" customHeight="1">
      <c r="A591" s="1"/>
    </row>
    <row r="592" spans="1:1" ht="18" customHeight="1">
      <c r="A592" s="1"/>
    </row>
    <row r="593" spans="1:1" ht="18" customHeight="1">
      <c r="A593" s="1"/>
    </row>
    <row r="594" spans="1:1" ht="18" customHeight="1">
      <c r="A594" s="1"/>
    </row>
    <row r="595" spans="1:1" ht="18" customHeight="1">
      <c r="A595" s="1"/>
    </row>
    <row r="596" spans="1:1" ht="18" customHeight="1">
      <c r="A596" s="1"/>
    </row>
    <row r="597" spans="1:1" ht="18" customHeight="1">
      <c r="A597" s="1"/>
    </row>
    <row r="598" spans="1:1" ht="18" customHeight="1">
      <c r="A598" s="1"/>
    </row>
    <row r="599" spans="1:1" ht="18" customHeight="1">
      <c r="A599" s="1"/>
    </row>
    <row r="600" spans="1:1" ht="18" customHeight="1">
      <c r="A600" s="1"/>
    </row>
    <row r="601" spans="1:1" ht="18" customHeight="1">
      <c r="A601" s="1"/>
    </row>
    <row r="602" spans="1:1" ht="18" customHeight="1">
      <c r="A602" s="1"/>
    </row>
    <row r="603" spans="1:1" ht="18" customHeight="1">
      <c r="A603" s="1"/>
    </row>
    <row r="604" spans="1:1" ht="18" customHeight="1">
      <c r="A604" s="1"/>
    </row>
    <row r="605" spans="1:1" ht="18" customHeight="1">
      <c r="A605" s="1"/>
    </row>
    <row r="606" spans="1:1" ht="18" customHeight="1">
      <c r="A606" s="1"/>
    </row>
    <row r="607" spans="1:1" ht="18" customHeight="1">
      <c r="A607" s="1"/>
    </row>
    <row r="608" spans="1:1" ht="18" customHeight="1">
      <c r="A608" s="1"/>
    </row>
    <row r="609" spans="1:1" ht="18" customHeight="1">
      <c r="A609" s="1"/>
    </row>
    <row r="610" spans="1:1" ht="18" customHeight="1">
      <c r="A610" s="1"/>
    </row>
    <row r="611" spans="1:1" ht="18" customHeight="1">
      <c r="A611" s="1"/>
    </row>
    <row r="612" spans="1:1" ht="18" customHeight="1">
      <c r="A612" s="1"/>
    </row>
    <row r="613" spans="1:1" ht="18" customHeight="1">
      <c r="A613" s="1"/>
    </row>
    <row r="614" spans="1:1" ht="18" customHeight="1">
      <c r="A614" s="1"/>
    </row>
    <row r="615" spans="1:1" ht="18" customHeight="1">
      <c r="A615" s="1"/>
    </row>
    <row r="616" spans="1:1" ht="18" customHeight="1">
      <c r="A616" s="1"/>
    </row>
    <row r="617" spans="1:1" ht="18" customHeight="1">
      <c r="A617" s="1"/>
    </row>
    <row r="618" spans="1:1" ht="18" customHeight="1">
      <c r="A618" s="1"/>
    </row>
    <row r="619" spans="1:1" ht="18" customHeight="1">
      <c r="A619" s="1"/>
    </row>
    <row r="620" spans="1:1" ht="18" customHeight="1">
      <c r="A620" s="1"/>
    </row>
    <row r="621" spans="1:1" ht="18" customHeight="1">
      <c r="A621" s="1"/>
    </row>
    <row r="622" spans="1:1" ht="18" customHeight="1">
      <c r="A622" s="1"/>
    </row>
    <row r="623" spans="1:1" ht="18" customHeight="1">
      <c r="A623" s="1"/>
    </row>
    <row r="624" spans="1:1" ht="18" customHeight="1">
      <c r="A624" s="1"/>
    </row>
    <row r="625" spans="1:1" ht="18" customHeight="1">
      <c r="A625" s="1"/>
    </row>
    <row r="626" spans="1:1" ht="18" customHeight="1">
      <c r="A626" s="1"/>
    </row>
    <row r="627" spans="1:1" ht="18" customHeight="1">
      <c r="A627" s="1"/>
    </row>
    <row r="628" spans="1:1" ht="18" customHeight="1">
      <c r="A628" s="1"/>
    </row>
    <row r="629" spans="1:1" ht="18" customHeight="1">
      <c r="A629" s="1"/>
    </row>
    <row r="630" spans="1:1" ht="18" customHeight="1">
      <c r="A630" s="1"/>
    </row>
    <row r="631" spans="1:1" ht="18" customHeight="1">
      <c r="A631" s="1"/>
    </row>
    <row r="632" spans="1:1" ht="18" customHeight="1">
      <c r="A632" s="1"/>
    </row>
    <row r="633" spans="1:1" ht="18" customHeight="1">
      <c r="A633" s="1"/>
    </row>
    <row r="634" spans="1:1" ht="18" customHeight="1">
      <c r="A634" s="1"/>
    </row>
    <row r="635" spans="1:1" ht="18" customHeight="1">
      <c r="A635" s="1"/>
    </row>
    <row r="636" spans="1:1" ht="18" customHeight="1">
      <c r="A636" s="1"/>
    </row>
    <row r="637" spans="1:1" ht="18" customHeight="1">
      <c r="A637" s="1"/>
    </row>
    <row r="638" spans="1:1" ht="18" customHeight="1">
      <c r="A638" s="1"/>
    </row>
    <row r="639" spans="1:1" ht="18" customHeight="1">
      <c r="A639" s="1"/>
    </row>
    <row r="640" spans="1:1" ht="18" customHeight="1">
      <c r="A640" s="1"/>
    </row>
    <row r="641" spans="1:1" ht="18" customHeight="1">
      <c r="A641" s="1"/>
    </row>
    <row r="642" spans="1:1" ht="18" customHeight="1">
      <c r="A642" s="1"/>
    </row>
    <row r="643" spans="1:1" ht="18" customHeight="1">
      <c r="A643" s="1"/>
    </row>
    <row r="644" spans="1:1" ht="18" customHeight="1">
      <c r="A644" s="1"/>
    </row>
    <row r="645" spans="1:1" ht="18" customHeight="1">
      <c r="A645" s="1"/>
    </row>
    <row r="646" spans="1:1" ht="18" customHeight="1">
      <c r="A646" s="1"/>
    </row>
    <row r="647" spans="1:1" ht="18" customHeight="1">
      <c r="A647" s="1"/>
    </row>
    <row r="648" spans="1:1" ht="18" customHeight="1">
      <c r="A648" s="1"/>
    </row>
    <row r="649" spans="1:1" ht="18" customHeight="1">
      <c r="A649" s="1"/>
    </row>
    <row r="650" spans="1:1" ht="18" customHeight="1">
      <c r="A650" s="1"/>
    </row>
    <row r="651" spans="1:1" ht="18" customHeight="1">
      <c r="A651" s="1"/>
    </row>
    <row r="652" spans="1:1" ht="18" customHeight="1">
      <c r="A652" s="1"/>
    </row>
    <row r="653" spans="1:1" ht="18" customHeight="1">
      <c r="A653" s="1"/>
    </row>
    <row r="654" spans="1:1" ht="18" customHeight="1">
      <c r="A654" s="1"/>
    </row>
    <row r="655" spans="1:1" ht="18" customHeight="1">
      <c r="A655" s="1"/>
    </row>
    <row r="656" spans="1:1" ht="18" customHeight="1">
      <c r="A656" s="1"/>
    </row>
    <row r="657" spans="1:1" ht="18" customHeight="1">
      <c r="A657" s="1"/>
    </row>
    <row r="658" spans="1:1" ht="18" customHeight="1">
      <c r="A658" s="1"/>
    </row>
    <row r="659" spans="1:1" ht="18" customHeight="1">
      <c r="A659" s="1"/>
    </row>
    <row r="660" spans="1:1" ht="18" customHeight="1">
      <c r="A660" s="1"/>
    </row>
    <row r="661" spans="1:1" ht="18" customHeight="1">
      <c r="A661" s="1"/>
    </row>
    <row r="662" spans="1:1" ht="18" customHeight="1">
      <c r="A662" s="1"/>
    </row>
    <row r="663" spans="1:1" ht="18" customHeight="1">
      <c r="A663" s="1"/>
    </row>
    <row r="664" spans="1:1" ht="18" customHeight="1">
      <c r="A664" s="1"/>
    </row>
    <row r="665" spans="1:1" ht="18" customHeight="1">
      <c r="A665" s="1"/>
    </row>
    <row r="666" spans="1:1" ht="18" customHeight="1">
      <c r="A666" s="1"/>
    </row>
    <row r="667" spans="1:1" ht="18" customHeight="1">
      <c r="A667" s="1"/>
    </row>
    <row r="668" spans="1:1" ht="18" customHeight="1">
      <c r="A668" s="1"/>
    </row>
    <row r="669" spans="1:1" ht="18" customHeight="1">
      <c r="A669" s="1"/>
    </row>
    <row r="670" spans="1:1" ht="18" customHeight="1">
      <c r="A670" s="1"/>
    </row>
    <row r="671" spans="1:1" ht="18" customHeight="1">
      <c r="A671" s="1"/>
    </row>
    <row r="672" spans="1:1" ht="18" customHeight="1">
      <c r="A672" s="1"/>
    </row>
    <row r="673" spans="1:1" ht="18" customHeight="1">
      <c r="A673" s="1"/>
    </row>
    <row r="674" spans="1:1" ht="18" customHeight="1">
      <c r="A674" s="1"/>
    </row>
    <row r="675" spans="1:1" ht="18" customHeight="1">
      <c r="A675" s="1"/>
    </row>
    <row r="676" spans="1:1" ht="18" customHeight="1">
      <c r="A676" s="1"/>
    </row>
    <row r="677" spans="1:1" ht="18" customHeight="1">
      <c r="A677" s="1"/>
    </row>
    <row r="678" spans="1:1" ht="18" customHeight="1">
      <c r="A678" s="1"/>
    </row>
    <row r="679" spans="1:1" ht="18" customHeight="1">
      <c r="A679" s="1"/>
    </row>
    <row r="680" spans="1:1" ht="18" customHeight="1">
      <c r="A680" s="1"/>
    </row>
    <row r="681" spans="1:1" ht="18" customHeight="1">
      <c r="A681" s="1"/>
    </row>
    <row r="682" spans="1:1" ht="18" customHeight="1">
      <c r="A682" s="1"/>
    </row>
    <row r="683" spans="1:1" ht="18" customHeight="1">
      <c r="A683" s="1"/>
    </row>
    <row r="684" spans="1:1" ht="18" customHeight="1">
      <c r="A684" s="1"/>
    </row>
    <row r="685" spans="1:1" ht="18" customHeight="1">
      <c r="A685" s="1"/>
    </row>
    <row r="686" spans="1:1" ht="18" customHeight="1">
      <c r="A686" s="1"/>
    </row>
    <row r="687" spans="1:1" ht="18" customHeight="1">
      <c r="A687" s="1"/>
    </row>
    <row r="688" spans="1:1" ht="18" customHeight="1">
      <c r="A688" s="1"/>
    </row>
    <row r="689" spans="1:1" ht="18" customHeight="1">
      <c r="A689" s="1"/>
    </row>
    <row r="690" spans="1:1" ht="18" customHeight="1">
      <c r="A690" s="1"/>
    </row>
    <row r="691" spans="1:1" ht="18" customHeight="1">
      <c r="A691" s="1"/>
    </row>
    <row r="692" spans="1:1" ht="18" customHeight="1">
      <c r="A692" s="1"/>
    </row>
    <row r="693" spans="1:1" ht="18" customHeight="1">
      <c r="A693" s="1"/>
    </row>
    <row r="694" spans="1:1" ht="18" customHeight="1">
      <c r="A694" s="1"/>
    </row>
    <row r="695" spans="1:1" ht="18" customHeight="1">
      <c r="A695" s="1"/>
    </row>
    <row r="696" spans="1:1" ht="18" customHeight="1">
      <c r="A696" s="1"/>
    </row>
    <row r="697" spans="1:1" ht="18" customHeight="1">
      <c r="A697" s="1"/>
    </row>
    <row r="698" spans="1:1" ht="18" customHeight="1">
      <c r="A698" s="1"/>
    </row>
    <row r="699" spans="1:1" ht="18" customHeight="1">
      <c r="A699" s="1"/>
    </row>
    <row r="700" spans="1:1" ht="18" customHeight="1">
      <c r="A700" s="1"/>
    </row>
    <row r="701" spans="1:1" ht="18" customHeight="1">
      <c r="A701" s="1"/>
    </row>
    <row r="702" spans="1:1" ht="18" customHeight="1">
      <c r="A702" s="1"/>
    </row>
    <row r="703" spans="1:1" ht="18" customHeight="1">
      <c r="A703" s="1"/>
    </row>
    <row r="704" spans="1:1" ht="18" customHeight="1">
      <c r="A704" s="1"/>
    </row>
    <row r="705" spans="1:1" ht="18" customHeight="1">
      <c r="A705" s="1"/>
    </row>
    <row r="706" spans="1:1" ht="18" customHeight="1">
      <c r="A706" s="1"/>
    </row>
    <row r="707" spans="1:1" ht="18" customHeight="1">
      <c r="A707" s="1"/>
    </row>
    <row r="708" spans="1:1" ht="18" customHeight="1">
      <c r="A708" s="1"/>
    </row>
    <row r="709" spans="1:1" ht="18" customHeight="1">
      <c r="A709" s="1"/>
    </row>
    <row r="710" spans="1:1" ht="18" customHeight="1">
      <c r="A710" s="1"/>
    </row>
    <row r="711" spans="1:1" ht="18" customHeight="1">
      <c r="A711" s="1"/>
    </row>
    <row r="712" spans="1:1" ht="18" customHeight="1">
      <c r="A712" s="1"/>
    </row>
    <row r="713" spans="1:1" ht="18" customHeight="1">
      <c r="A713" s="1"/>
    </row>
    <row r="714" spans="1:1" ht="18" customHeight="1">
      <c r="A714" s="1"/>
    </row>
    <row r="715" spans="1:1" ht="18" customHeight="1">
      <c r="A715" s="1"/>
    </row>
    <row r="716" spans="1:1" ht="18" customHeight="1">
      <c r="A716" s="1"/>
    </row>
    <row r="717" spans="1:1" ht="18" customHeight="1">
      <c r="A717" s="1"/>
    </row>
    <row r="718" spans="1:1" ht="18" customHeight="1">
      <c r="A718" s="1"/>
    </row>
    <row r="719" spans="1:1" ht="18" customHeight="1">
      <c r="A719" s="1"/>
    </row>
    <row r="720" spans="1:1" ht="18" customHeight="1">
      <c r="A720" s="1"/>
    </row>
    <row r="721" spans="1:1" ht="18" customHeight="1">
      <c r="A721" s="1"/>
    </row>
    <row r="722" spans="1:1" ht="18" customHeight="1">
      <c r="A722" s="1"/>
    </row>
    <row r="723" spans="1:1" ht="18" customHeight="1">
      <c r="A723" s="1"/>
    </row>
    <row r="724" spans="1:1" ht="18" customHeight="1">
      <c r="A724" s="1"/>
    </row>
    <row r="725" spans="1:1" ht="18" customHeight="1">
      <c r="A725" s="1"/>
    </row>
    <row r="726" spans="1:1" ht="18" customHeight="1">
      <c r="A726" s="1"/>
    </row>
    <row r="727" spans="1:1" ht="18" customHeight="1">
      <c r="A727" s="1"/>
    </row>
    <row r="728" spans="1:1" ht="18" customHeight="1">
      <c r="A728" s="1"/>
    </row>
    <row r="729" spans="1:1" ht="18" customHeight="1">
      <c r="A729" s="1"/>
    </row>
    <row r="730" spans="1:1" ht="18" customHeight="1">
      <c r="A730" s="1"/>
    </row>
    <row r="731" spans="1:1" ht="18" customHeight="1">
      <c r="A731" s="1"/>
    </row>
    <row r="732" spans="1:1" ht="18" customHeight="1">
      <c r="A732" s="1"/>
    </row>
    <row r="733" spans="1:1" ht="18" customHeight="1">
      <c r="A733" s="1"/>
    </row>
    <row r="734" spans="1:1" ht="18" customHeight="1">
      <c r="A734" s="1"/>
    </row>
    <row r="735" spans="1:1" ht="18" customHeight="1">
      <c r="A735" s="1"/>
    </row>
    <row r="736" spans="1:1" ht="18" customHeight="1">
      <c r="A736" s="1"/>
    </row>
    <row r="737" spans="1:1" ht="18" customHeight="1">
      <c r="A737" s="1"/>
    </row>
    <row r="738" spans="1:1" ht="18" customHeight="1">
      <c r="A738" s="1"/>
    </row>
    <row r="739" spans="1:1" ht="18" customHeight="1">
      <c r="A739" s="1"/>
    </row>
    <row r="740" spans="1:1" ht="18" customHeight="1">
      <c r="A740" s="1"/>
    </row>
    <row r="741" spans="1:1" ht="18" customHeight="1">
      <c r="A741" s="1"/>
    </row>
    <row r="742" spans="1:1" ht="18" customHeight="1">
      <c r="A742" s="1"/>
    </row>
    <row r="743" spans="1:1" ht="18" customHeight="1">
      <c r="A743" s="1"/>
    </row>
    <row r="744" spans="1:1" ht="18" customHeight="1">
      <c r="A744" s="1"/>
    </row>
    <row r="745" spans="1:1" ht="18" customHeight="1">
      <c r="A745" s="1"/>
    </row>
    <row r="746" spans="1:1" ht="18" customHeight="1">
      <c r="A746" s="1"/>
    </row>
    <row r="747" spans="1:1" ht="18" customHeight="1">
      <c r="A747" s="1"/>
    </row>
    <row r="748" spans="1:1" ht="18" customHeight="1">
      <c r="A748" s="1"/>
    </row>
    <row r="749" spans="1:1" ht="18" customHeight="1">
      <c r="A749" s="1"/>
    </row>
    <row r="750" spans="1:1" ht="18" customHeight="1">
      <c r="A750" s="1"/>
    </row>
    <row r="751" spans="1:1" ht="18" customHeight="1">
      <c r="A751" s="1"/>
    </row>
    <row r="752" spans="1:1" ht="18" customHeight="1">
      <c r="A752" s="1"/>
    </row>
    <row r="753" spans="1:1" ht="18" customHeight="1">
      <c r="A753" s="1"/>
    </row>
    <row r="754" spans="1:1" ht="18" customHeight="1">
      <c r="A754" s="1"/>
    </row>
    <row r="755" spans="1:1" ht="18" customHeight="1">
      <c r="A755" s="1"/>
    </row>
    <row r="756" spans="1:1" ht="18" customHeight="1">
      <c r="A756" s="1"/>
    </row>
    <row r="757" spans="1:1" ht="18" customHeight="1">
      <c r="A757" s="1"/>
    </row>
    <row r="758" spans="1:1" ht="18" customHeight="1">
      <c r="A758" s="1"/>
    </row>
    <row r="759" spans="1:1" ht="18" customHeight="1">
      <c r="A759" s="1"/>
    </row>
    <row r="760" spans="1:1" ht="18" customHeight="1">
      <c r="A760" s="1"/>
    </row>
    <row r="761" spans="1:1" ht="18" customHeight="1">
      <c r="A761" s="1"/>
    </row>
    <row r="762" spans="1:1" ht="18" customHeight="1">
      <c r="A762" s="1"/>
    </row>
    <row r="763" spans="1:1" ht="18" customHeight="1">
      <c r="A763" s="1"/>
    </row>
    <row r="764" spans="1:1" ht="18" customHeight="1">
      <c r="A764" s="1"/>
    </row>
    <row r="765" spans="1:1" ht="18" customHeight="1">
      <c r="A765" s="1"/>
    </row>
    <row r="766" spans="1:1" ht="18" customHeight="1">
      <c r="A766" s="1"/>
    </row>
    <row r="767" spans="1:1" ht="18" customHeight="1">
      <c r="A767" s="1"/>
    </row>
    <row r="768" spans="1:1" ht="18" customHeight="1">
      <c r="A768" s="1"/>
    </row>
    <row r="769" spans="1:1" ht="18" customHeight="1">
      <c r="A769" s="1"/>
    </row>
    <row r="770" spans="1:1" ht="18" customHeight="1">
      <c r="A770" s="1"/>
    </row>
    <row r="771" spans="1:1" ht="18" customHeight="1">
      <c r="A771" s="1"/>
    </row>
    <row r="772" spans="1:1" ht="18" customHeight="1">
      <c r="A772" s="1"/>
    </row>
    <row r="773" spans="1:1" ht="18" customHeight="1">
      <c r="A773" s="1"/>
    </row>
    <row r="774" spans="1:1" ht="18" customHeight="1">
      <c r="A774" s="1"/>
    </row>
    <row r="775" spans="1:1" ht="18" customHeight="1">
      <c r="A775" s="1"/>
    </row>
    <row r="776" spans="1:1" ht="18" customHeight="1">
      <c r="A776" s="1"/>
    </row>
    <row r="777" spans="1:1" ht="18" customHeight="1">
      <c r="A777" s="1"/>
    </row>
    <row r="778" spans="1:1" ht="18" customHeight="1">
      <c r="A778" s="1"/>
    </row>
    <row r="779" spans="1:1" ht="18" customHeight="1">
      <c r="A779" s="1"/>
    </row>
    <row r="780" spans="1:1" ht="18" customHeight="1">
      <c r="A780" s="1"/>
    </row>
    <row r="781" spans="1:1" ht="18" customHeight="1">
      <c r="A781" s="1"/>
    </row>
    <row r="782" spans="1:1" ht="18" customHeight="1">
      <c r="A782" s="1"/>
    </row>
    <row r="783" spans="1:1" ht="18" customHeight="1">
      <c r="A783" s="1"/>
    </row>
    <row r="784" spans="1:1" ht="18" customHeight="1">
      <c r="A784" s="1"/>
    </row>
    <row r="785" spans="1:1" ht="18" customHeight="1">
      <c r="A785" s="1"/>
    </row>
    <row r="786" spans="1:1" ht="18" customHeight="1">
      <c r="A786" s="1"/>
    </row>
    <row r="787" spans="1:1" ht="18" customHeight="1">
      <c r="A787" s="1"/>
    </row>
    <row r="788" spans="1:1" ht="18" customHeight="1">
      <c r="A788" s="1"/>
    </row>
    <row r="789" spans="1:1" ht="18" customHeight="1">
      <c r="A789" s="1"/>
    </row>
    <row r="790" spans="1:1" ht="18" customHeight="1">
      <c r="A790" s="1"/>
    </row>
    <row r="791" spans="1:1" ht="18" customHeight="1">
      <c r="A791" s="1"/>
    </row>
    <row r="792" spans="1:1" ht="18" customHeight="1">
      <c r="A792" s="1"/>
    </row>
    <row r="793" spans="1:1" ht="18" customHeight="1">
      <c r="A793" s="1"/>
    </row>
    <row r="794" spans="1:1" ht="18" customHeight="1">
      <c r="A794" s="1"/>
    </row>
    <row r="795" spans="1:1" ht="18" customHeight="1">
      <c r="A795" s="1"/>
    </row>
    <row r="796" spans="1:1" ht="18" customHeight="1">
      <c r="A796" s="1"/>
    </row>
    <row r="797" spans="1:1" ht="18" customHeight="1">
      <c r="A797" s="1"/>
    </row>
    <row r="798" spans="1:1" ht="18" customHeight="1">
      <c r="A798" s="1"/>
    </row>
    <row r="799" spans="1:1" ht="18" customHeight="1">
      <c r="A799" s="1"/>
    </row>
    <row r="800" spans="1:1" ht="18" customHeight="1">
      <c r="A800" s="1"/>
    </row>
    <row r="801" spans="1:1" ht="18" customHeight="1">
      <c r="A801" s="1"/>
    </row>
    <row r="802" spans="1:1" ht="18" customHeight="1">
      <c r="A802" s="1"/>
    </row>
    <row r="803" spans="1:1" ht="18" customHeight="1">
      <c r="A803" s="1"/>
    </row>
    <row r="804" spans="1:1" ht="18" customHeight="1">
      <c r="A804" s="1"/>
    </row>
    <row r="805" spans="1:1" ht="18" customHeight="1">
      <c r="A805" s="1"/>
    </row>
    <row r="806" spans="1:1" ht="18" customHeight="1">
      <c r="A806" s="1"/>
    </row>
    <row r="807" spans="1:1" ht="18" customHeight="1">
      <c r="A807" s="1"/>
    </row>
    <row r="808" spans="1:1" ht="18" customHeight="1">
      <c r="A808" s="1"/>
    </row>
    <row r="809" spans="1:1" ht="18" customHeight="1">
      <c r="A809" s="1"/>
    </row>
    <row r="810" spans="1:1" ht="18" customHeight="1">
      <c r="A810" s="1"/>
    </row>
    <row r="811" spans="1:1" ht="18" customHeight="1">
      <c r="A811" s="1"/>
    </row>
    <row r="812" spans="1:1" ht="18" customHeight="1">
      <c r="A812" s="1"/>
    </row>
    <row r="813" spans="1:1" ht="18" customHeight="1">
      <c r="A813" s="1"/>
    </row>
    <row r="814" spans="1:1" ht="18" customHeight="1">
      <c r="A814" s="1"/>
    </row>
    <row r="815" spans="1:1" ht="18" customHeight="1">
      <c r="A815" s="1"/>
    </row>
    <row r="816" spans="1:1" ht="18" customHeight="1">
      <c r="A816" s="1"/>
    </row>
    <row r="817" spans="1:1" ht="18" customHeight="1">
      <c r="A817" s="1"/>
    </row>
    <row r="818" spans="1:1" ht="18" customHeight="1">
      <c r="A818" s="1"/>
    </row>
    <row r="819" spans="1:1" ht="18" customHeight="1">
      <c r="A819" s="1"/>
    </row>
    <row r="820" spans="1:1" ht="18" customHeight="1">
      <c r="A820" s="1"/>
    </row>
    <row r="821" spans="1:1" ht="18" customHeight="1">
      <c r="A821" s="1"/>
    </row>
    <row r="822" spans="1:1" ht="18" customHeight="1">
      <c r="A822" s="1"/>
    </row>
    <row r="823" spans="1:1" ht="18" customHeight="1">
      <c r="A823" s="1"/>
    </row>
    <row r="824" spans="1:1" ht="18" customHeight="1">
      <c r="A824" s="1"/>
    </row>
    <row r="825" spans="1:1" ht="18" customHeight="1">
      <c r="A825" s="1"/>
    </row>
    <row r="826" spans="1:1" ht="18" customHeight="1">
      <c r="A826" s="1"/>
    </row>
    <row r="827" spans="1:1" ht="18" customHeight="1">
      <c r="A827" s="1"/>
    </row>
    <row r="828" spans="1:1" ht="18" customHeight="1">
      <c r="A828" s="1"/>
    </row>
    <row r="829" spans="1:1" ht="18" customHeight="1">
      <c r="A829" s="1"/>
    </row>
    <row r="830" spans="1:1" ht="18" customHeight="1">
      <c r="A830" s="1"/>
    </row>
    <row r="831" spans="1:1" ht="18" customHeight="1">
      <c r="A831" s="1"/>
    </row>
    <row r="832" spans="1:1" ht="18" customHeight="1">
      <c r="A832" s="1"/>
    </row>
    <row r="833" spans="1:1" ht="18" customHeight="1">
      <c r="A833" s="1"/>
    </row>
    <row r="834" spans="1:1" ht="18" customHeight="1">
      <c r="A834" s="1"/>
    </row>
    <row r="835" spans="1:1" ht="18" customHeight="1">
      <c r="A835" s="1"/>
    </row>
    <row r="836" spans="1:1" ht="18" customHeight="1">
      <c r="A836" s="1"/>
    </row>
    <row r="837" spans="1:1" ht="18" customHeight="1">
      <c r="A837" s="1"/>
    </row>
    <row r="838" spans="1:1" ht="18" customHeight="1">
      <c r="A838" s="1"/>
    </row>
    <row r="839" spans="1:1" ht="18" customHeight="1">
      <c r="A839" s="1"/>
    </row>
    <row r="840" spans="1:1" ht="18" customHeight="1">
      <c r="A840" s="1"/>
    </row>
    <row r="841" spans="1:1" ht="18" customHeight="1">
      <c r="A841" s="1"/>
    </row>
    <row r="842" spans="1:1" ht="18" customHeight="1">
      <c r="A842" s="1"/>
    </row>
    <row r="843" spans="1:1" ht="18" customHeight="1">
      <c r="A843" s="1"/>
    </row>
    <row r="844" spans="1:1" ht="18" customHeight="1">
      <c r="A844" s="1"/>
    </row>
    <row r="845" spans="1:1" ht="18" customHeight="1">
      <c r="A845" s="1"/>
    </row>
    <row r="846" spans="1:1" ht="18" customHeight="1">
      <c r="A846" s="1"/>
    </row>
    <row r="847" spans="1:1" ht="18" customHeight="1">
      <c r="A847" s="1"/>
    </row>
    <row r="848" spans="1:1" ht="18" customHeight="1">
      <c r="A848" s="1"/>
    </row>
    <row r="849" spans="1:1" ht="18" customHeight="1">
      <c r="A849" s="1"/>
    </row>
    <row r="850" spans="1:1" ht="18" customHeight="1">
      <c r="A850" s="1"/>
    </row>
    <row r="851" spans="1:1" ht="18" customHeight="1">
      <c r="A851" s="1"/>
    </row>
    <row r="852" spans="1:1" ht="18" customHeight="1">
      <c r="A852" s="1"/>
    </row>
    <row r="853" spans="1:1" ht="18" customHeight="1">
      <c r="A853" s="1"/>
    </row>
    <row r="854" spans="1:1" ht="18" customHeight="1">
      <c r="A854" s="1"/>
    </row>
    <row r="855" spans="1:1" ht="18" customHeight="1">
      <c r="A855" s="1"/>
    </row>
    <row r="856" spans="1:1" ht="18" customHeight="1">
      <c r="A856" s="1"/>
    </row>
    <row r="857" spans="1:1" ht="18" customHeight="1">
      <c r="A857" s="1"/>
    </row>
    <row r="858" spans="1:1" ht="18" customHeight="1">
      <c r="A858" s="1"/>
    </row>
    <row r="859" spans="1:1" ht="18" customHeight="1">
      <c r="A859" s="1"/>
    </row>
    <row r="860" spans="1:1" ht="18" customHeight="1">
      <c r="A860" s="1"/>
    </row>
    <row r="861" spans="1:1" ht="18" customHeight="1">
      <c r="A861" s="1"/>
    </row>
    <row r="862" spans="1:1" ht="18" customHeight="1">
      <c r="A862" s="1"/>
    </row>
    <row r="863" spans="1:1" ht="18" customHeight="1">
      <c r="A863" s="1"/>
    </row>
    <row r="864" spans="1:1" ht="18" customHeight="1">
      <c r="A864" s="1"/>
    </row>
    <row r="865" spans="1:1" ht="18" customHeight="1">
      <c r="A865" s="1"/>
    </row>
    <row r="866" spans="1:1" ht="18" customHeight="1">
      <c r="A866" s="1"/>
    </row>
    <row r="867" spans="1:1" ht="18" customHeight="1">
      <c r="A867" s="1"/>
    </row>
    <row r="868" spans="1:1" ht="18" customHeight="1">
      <c r="A868" s="1"/>
    </row>
    <row r="869" spans="1:1" ht="18" customHeight="1">
      <c r="A869" s="1"/>
    </row>
    <row r="870" spans="1:1" ht="18" customHeight="1">
      <c r="A870" s="1"/>
    </row>
    <row r="871" spans="1:1" ht="18" customHeight="1">
      <c r="A871" s="1"/>
    </row>
    <row r="872" spans="1:1" ht="18" customHeight="1">
      <c r="A872" s="1"/>
    </row>
    <row r="873" spans="1:1" ht="18" customHeight="1">
      <c r="A873" s="1"/>
    </row>
    <row r="874" spans="1:1" ht="18" customHeight="1">
      <c r="A874" s="1"/>
    </row>
    <row r="875" spans="1:1" ht="18" customHeight="1">
      <c r="A875" s="1"/>
    </row>
    <row r="876" spans="1:1" ht="18" customHeight="1">
      <c r="A876" s="1"/>
    </row>
    <row r="877" spans="1:1" ht="18" customHeight="1">
      <c r="A877" s="1"/>
    </row>
    <row r="878" spans="1:1" ht="18" customHeight="1">
      <c r="A878" s="1"/>
    </row>
    <row r="879" spans="1:1" ht="18" customHeight="1">
      <c r="A879" s="1"/>
    </row>
    <row r="880" spans="1:1" ht="18" customHeight="1">
      <c r="A880" s="1"/>
    </row>
    <row r="881" spans="1:1" ht="18" customHeight="1">
      <c r="A881" s="1"/>
    </row>
    <row r="882" spans="1:1" ht="18" customHeight="1">
      <c r="A882" s="1"/>
    </row>
    <row r="883" spans="1:1" ht="18" customHeight="1">
      <c r="A883" s="1"/>
    </row>
    <row r="884" spans="1:1" ht="18" customHeight="1">
      <c r="A884" s="1"/>
    </row>
    <row r="885" spans="1:1" ht="18" customHeight="1">
      <c r="A885" s="1"/>
    </row>
    <row r="886" spans="1:1" ht="18" customHeight="1">
      <c r="A886" s="1"/>
    </row>
    <row r="887" spans="1:1" ht="18" customHeight="1">
      <c r="A887" s="1"/>
    </row>
    <row r="888" spans="1:1" ht="18" customHeight="1">
      <c r="A888" s="1"/>
    </row>
    <row r="889" spans="1:1" ht="18" customHeight="1">
      <c r="A889" s="1"/>
    </row>
    <row r="890" spans="1:1" ht="18" customHeight="1">
      <c r="A890" s="1"/>
    </row>
    <row r="891" spans="1:1" ht="18" customHeight="1">
      <c r="A891" s="1"/>
    </row>
    <row r="892" spans="1:1" ht="18" customHeight="1">
      <c r="A892" s="1"/>
    </row>
    <row r="893" spans="1:1" ht="18" customHeight="1">
      <c r="A893" s="1"/>
    </row>
    <row r="894" spans="1:1" ht="18" customHeight="1">
      <c r="A894" s="1"/>
    </row>
    <row r="895" spans="1:1" ht="18" customHeight="1">
      <c r="A895" s="1"/>
    </row>
    <row r="896" spans="1:1" ht="18" customHeight="1">
      <c r="A896" s="1"/>
    </row>
    <row r="897" spans="1:1" ht="18" customHeight="1">
      <c r="A897" s="1"/>
    </row>
    <row r="898" spans="1:1" ht="18" customHeight="1">
      <c r="A898" s="1"/>
    </row>
    <row r="899" spans="1:1" ht="18" customHeight="1">
      <c r="A899" s="1"/>
    </row>
    <row r="900" spans="1:1" ht="18" customHeight="1">
      <c r="A900" s="1"/>
    </row>
    <row r="901" spans="1:1" ht="18" customHeight="1">
      <c r="A901" s="1"/>
    </row>
    <row r="902" spans="1:1" ht="18" customHeight="1">
      <c r="A902" s="1"/>
    </row>
    <row r="903" spans="1:1" ht="18" customHeight="1">
      <c r="A903" s="1"/>
    </row>
    <row r="904" spans="1:1" ht="18" customHeight="1">
      <c r="A904" s="1"/>
    </row>
    <row r="905" spans="1:1" ht="18" customHeight="1">
      <c r="A905" s="1"/>
    </row>
    <row r="906" spans="1:1" ht="18" customHeight="1">
      <c r="A906" s="1"/>
    </row>
    <row r="907" spans="1:1" ht="18" customHeight="1">
      <c r="A907" s="1"/>
    </row>
    <row r="908" spans="1:1" ht="18" customHeight="1">
      <c r="A908" s="1"/>
    </row>
    <row r="909" spans="1:1" ht="18" customHeight="1">
      <c r="A909" s="1"/>
    </row>
    <row r="910" spans="1:1" ht="18" customHeight="1">
      <c r="A910" s="1"/>
    </row>
    <row r="911" spans="1:1" ht="18" customHeight="1">
      <c r="A911" s="1"/>
    </row>
    <row r="912" spans="1:1" ht="18" customHeight="1">
      <c r="A912" s="1"/>
    </row>
    <row r="913" spans="1:1" ht="18" customHeight="1">
      <c r="A913" s="1"/>
    </row>
    <row r="914" spans="1:1" ht="18" customHeight="1">
      <c r="A914" s="1"/>
    </row>
    <row r="915" spans="1:1" ht="18" customHeight="1">
      <c r="A915" s="1"/>
    </row>
    <row r="916" spans="1:1" ht="18" customHeight="1">
      <c r="A916" s="1"/>
    </row>
    <row r="917" spans="1:1" ht="18" customHeight="1">
      <c r="A917" s="1"/>
    </row>
    <row r="918" spans="1:1" ht="18" customHeight="1">
      <c r="A918" s="1"/>
    </row>
    <row r="919" spans="1:1" ht="18" customHeight="1">
      <c r="A919" s="1"/>
    </row>
    <row r="920" spans="1:1" ht="18" customHeight="1">
      <c r="A920" s="1"/>
    </row>
    <row r="921" spans="1:1" ht="18" customHeight="1">
      <c r="A921" s="1"/>
    </row>
    <row r="922" spans="1:1" ht="18" customHeight="1">
      <c r="A922" s="1"/>
    </row>
    <row r="923" spans="1:1" ht="18" customHeight="1">
      <c r="A923" s="1"/>
    </row>
    <row r="924" spans="1:1" ht="18" customHeight="1">
      <c r="A924" s="1"/>
    </row>
    <row r="925" spans="1:1" ht="18" customHeight="1">
      <c r="A925" s="1"/>
    </row>
    <row r="926" spans="1:1" ht="18" customHeight="1">
      <c r="A926" s="1"/>
    </row>
    <row r="927" spans="1:1" ht="18" customHeight="1">
      <c r="A927" s="1"/>
    </row>
    <row r="928" spans="1:1" ht="18" customHeight="1">
      <c r="A928" s="1"/>
    </row>
    <row r="929" spans="1:1" ht="18" customHeight="1">
      <c r="A929" s="1"/>
    </row>
    <row r="930" spans="1:1" ht="18" customHeight="1">
      <c r="A930" s="1"/>
    </row>
    <row r="931" spans="1:1" ht="18" customHeight="1">
      <c r="A931" s="1"/>
    </row>
    <row r="932" spans="1:1" ht="18" customHeight="1">
      <c r="A932" s="1"/>
    </row>
    <row r="933" spans="1:1" ht="18" customHeight="1">
      <c r="A933" s="1"/>
    </row>
    <row r="934" spans="1:1" ht="18" customHeight="1">
      <c r="A934" s="1"/>
    </row>
    <row r="935" spans="1:1" ht="18" customHeight="1">
      <c r="A935" s="1"/>
    </row>
    <row r="936" spans="1:1" ht="18" customHeight="1">
      <c r="A936" s="1"/>
    </row>
    <row r="937" spans="1:1" ht="18" customHeight="1">
      <c r="A937" s="1"/>
    </row>
    <row r="938" spans="1:1" ht="18" customHeight="1">
      <c r="A938" s="1"/>
    </row>
    <row r="939" spans="1:1" ht="18" customHeight="1">
      <c r="A939" s="1"/>
    </row>
    <row r="940" spans="1:1" ht="18" customHeight="1">
      <c r="A940" s="1"/>
    </row>
    <row r="941" spans="1:1" ht="18" customHeight="1">
      <c r="A941" s="1"/>
    </row>
  </sheetData>
  <mergeCells count="379">
    <mergeCell ref="X154:Z154"/>
    <mergeCell ref="B155:B156"/>
    <mergeCell ref="C155:C156"/>
    <mergeCell ref="X203:Z203"/>
    <mergeCell ref="X52:Z52"/>
    <mergeCell ref="B53:B54"/>
    <mergeCell ref="C53:C54"/>
    <mergeCell ref="X103:Z103"/>
    <mergeCell ref="B104:B105"/>
    <mergeCell ref="C104:C105"/>
    <mergeCell ref="C132:C133"/>
    <mergeCell ref="B132:B133"/>
    <mergeCell ref="C199:C200"/>
    <mergeCell ref="B199:B200"/>
    <mergeCell ref="C282:C283"/>
    <mergeCell ref="C285:C286"/>
    <mergeCell ref="C287:C288"/>
    <mergeCell ref="C290:C291"/>
    <mergeCell ref="C265:C266"/>
    <mergeCell ref="C267:C268"/>
    <mergeCell ref="C269:C270"/>
    <mergeCell ref="C271:C272"/>
    <mergeCell ref="C273:C274"/>
    <mergeCell ref="C275:C276"/>
    <mergeCell ref="C257:C258"/>
    <mergeCell ref="C259:C260"/>
    <mergeCell ref="C261:C262"/>
    <mergeCell ref="C263:C264"/>
    <mergeCell ref="A250:A251"/>
    <mergeCell ref="B250:B251"/>
    <mergeCell ref="C250:C251"/>
    <mergeCell ref="C277:C278"/>
    <mergeCell ref="C279:C280"/>
    <mergeCell ref="B255:B256"/>
    <mergeCell ref="C255:C256"/>
    <mergeCell ref="B244:B245"/>
    <mergeCell ref="C244:C245"/>
    <mergeCell ref="A246:A247"/>
    <mergeCell ref="B246:B247"/>
    <mergeCell ref="C246:C247"/>
    <mergeCell ref="A240:A241"/>
    <mergeCell ref="B240:B241"/>
    <mergeCell ref="C240:C241"/>
    <mergeCell ref="A248:A249"/>
    <mergeCell ref="B248:B249"/>
    <mergeCell ref="C248:C249"/>
    <mergeCell ref="X243:Z243"/>
    <mergeCell ref="X235:Z235"/>
    <mergeCell ref="B236:B237"/>
    <mergeCell ref="C236:C237"/>
    <mergeCell ref="A238:A239"/>
    <mergeCell ref="B238:B239"/>
    <mergeCell ref="C238:C239"/>
    <mergeCell ref="B228:B229"/>
    <mergeCell ref="A228:A229"/>
    <mergeCell ref="C228:C229"/>
    <mergeCell ref="A230:A231"/>
    <mergeCell ref="B230:B231"/>
    <mergeCell ref="C230:C231"/>
    <mergeCell ref="A232:A233"/>
    <mergeCell ref="B232:B233"/>
    <mergeCell ref="C232:C233"/>
    <mergeCell ref="A222:A223"/>
    <mergeCell ref="B222:B223"/>
    <mergeCell ref="C222:C223"/>
    <mergeCell ref="A224:A225"/>
    <mergeCell ref="B224:B225"/>
    <mergeCell ref="C224:C225"/>
    <mergeCell ref="B220:B221"/>
    <mergeCell ref="A220:A221"/>
    <mergeCell ref="C220:C221"/>
    <mergeCell ref="A216:A217"/>
    <mergeCell ref="B216:B217"/>
    <mergeCell ref="C216:C217"/>
    <mergeCell ref="A218:A219"/>
    <mergeCell ref="B218:B219"/>
    <mergeCell ref="C218:C219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01:A202"/>
    <mergeCell ref="B201:B202"/>
    <mergeCell ref="C201:C202"/>
    <mergeCell ref="A206:A207"/>
    <mergeCell ref="B206:B207"/>
    <mergeCell ref="C206:C207"/>
    <mergeCell ref="B204:B205"/>
    <mergeCell ref="C204:C205"/>
    <mergeCell ref="A197:A198"/>
    <mergeCell ref="B197:B198"/>
    <mergeCell ref="C197:C198"/>
    <mergeCell ref="A193:A194"/>
    <mergeCell ref="B193:B194"/>
    <mergeCell ref="C193:C194"/>
    <mergeCell ref="A195:A196"/>
    <mergeCell ref="B195:B196"/>
    <mergeCell ref="C195:C196"/>
    <mergeCell ref="A189:A190"/>
    <mergeCell ref="B189:B190"/>
    <mergeCell ref="C189:C190"/>
    <mergeCell ref="A191:A192"/>
    <mergeCell ref="B191:B192"/>
    <mergeCell ref="C191:C192"/>
    <mergeCell ref="A185:A186"/>
    <mergeCell ref="B185:B186"/>
    <mergeCell ref="C185:C186"/>
    <mergeCell ref="A187:A188"/>
    <mergeCell ref="B187:B188"/>
    <mergeCell ref="C187:C188"/>
    <mergeCell ref="A181:A182"/>
    <mergeCell ref="B181:B182"/>
    <mergeCell ref="C181:C182"/>
    <mergeCell ref="A183:A184"/>
    <mergeCell ref="B183:B184"/>
    <mergeCell ref="C183:C184"/>
    <mergeCell ref="A179:A180"/>
    <mergeCell ref="B179:B180"/>
    <mergeCell ref="C179:C180"/>
    <mergeCell ref="A175:A176"/>
    <mergeCell ref="B175:B176"/>
    <mergeCell ref="C175:C176"/>
    <mergeCell ref="A177:A178"/>
    <mergeCell ref="B177:B178"/>
    <mergeCell ref="C177:C178"/>
    <mergeCell ref="A171:A172"/>
    <mergeCell ref="B171:B172"/>
    <mergeCell ref="C171:C172"/>
    <mergeCell ref="A173:A174"/>
    <mergeCell ref="B173:B174"/>
    <mergeCell ref="C173:C174"/>
    <mergeCell ref="A167:A168"/>
    <mergeCell ref="B167:B168"/>
    <mergeCell ref="C167:C168"/>
    <mergeCell ref="A169:A170"/>
    <mergeCell ref="B169:B170"/>
    <mergeCell ref="C169:C170"/>
    <mergeCell ref="A163:A164"/>
    <mergeCell ref="B163:B164"/>
    <mergeCell ref="C163:C164"/>
    <mergeCell ref="A165:A166"/>
    <mergeCell ref="B165:B166"/>
    <mergeCell ref="C165:C166"/>
    <mergeCell ref="A146:A147"/>
    <mergeCell ref="B146:B147"/>
    <mergeCell ref="C146:C147"/>
    <mergeCell ref="A159:A160"/>
    <mergeCell ref="B159:B160"/>
    <mergeCell ref="C159:C160"/>
    <mergeCell ref="A161:A162"/>
    <mergeCell ref="B161:B162"/>
    <mergeCell ref="C161:C162"/>
    <mergeCell ref="A152:A153"/>
    <mergeCell ref="B152:B153"/>
    <mergeCell ref="C152:C153"/>
    <mergeCell ref="A157:A158"/>
    <mergeCell ref="B157:B158"/>
    <mergeCell ref="C157:C158"/>
    <mergeCell ref="A148:A149"/>
    <mergeCell ref="B148:B149"/>
    <mergeCell ref="C148:C149"/>
    <mergeCell ref="A150:A151"/>
    <mergeCell ref="B150:B151"/>
    <mergeCell ref="C150:C151"/>
    <mergeCell ref="A144:A145"/>
    <mergeCell ref="B144:B145"/>
    <mergeCell ref="C144:C145"/>
    <mergeCell ref="A142:A143"/>
    <mergeCell ref="B142:B143"/>
    <mergeCell ref="C142:C143"/>
    <mergeCell ref="A138:A139"/>
    <mergeCell ref="B138:B139"/>
    <mergeCell ref="C138:C139"/>
    <mergeCell ref="A140:A141"/>
    <mergeCell ref="B140:B141"/>
    <mergeCell ref="C140:C141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A122:A123"/>
    <mergeCell ref="B122:B123"/>
    <mergeCell ref="C122:C123"/>
    <mergeCell ref="A128:A129"/>
    <mergeCell ref="B128:B129"/>
    <mergeCell ref="C128:C129"/>
    <mergeCell ref="A126:A127"/>
    <mergeCell ref="B126:B127"/>
    <mergeCell ref="C126:C127"/>
    <mergeCell ref="A124:A125"/>
    <mergeCell ref="B124:B125"/>
    <mergeCell ref="C124:C125"/>
    <mergeCell ref="A108:A109"/>
    <mergeCell ref="B108:B109"/>
    <mergeCell ref="C108:C109"/>
    <mergeCell ref="A120:A121"/>
    <mergeCell ref="B120:B121"/>
    <mergeCell ref="C120:C121"/>
    <mergeCell ref="A116:A117"/>
    <mergeCell ref="B116:B117"/>
    <mergeCell ref="C116:C117"/>
    <mergeCell ref="A118:A119"/>
    <mergeCell ref="B118:B119"/>
    <mergeCell ref="C118:C119"/>
    <mergeCell ref="A112:A113"/>
    <mergeCell ref="B112:B113"/>
    <mergeCell ref="C112:C113"/>
    <mergeCell ref="A114:A115"/>
    <mergeCell ref="B114:B115"/>
    <mergeCell ref="C114:C115"/>
    <mergeCell ref="A110:A111"/>
    <mergeCell ref="B110:B111"/>
    <mergeCell ref="C110:C111"/>
    <mergeCell ref="A106:A107"/>
    <mergeCell ref="B106:B107"/>
    <mergeCell ref="C106:C107"/>
    <mergeCell ref="A99:A100"/>
    <mergeCell ref="B99:B100"/>
    <mergeCell ref="C99:C100"/>
    <mergeCell ref="A101:A102"/>
    <mergeCell ref="B101:B102"/>
    <mergeCell ref="C101:C102"/>
    <mergeCell ref="A95:A96"/>
    <mergeCell ref="B95:B96"/>
    <mergeCell ref="C95:C96"/>
    <mergeCell ref="A97:A98"/>
    <mergeCell ref="B97:B98"/>
    <mergeCell ref="C97:C98"/>
    <mergeCell ref="A91:A92"/>
    <mergeCell ref="B91:B92"/>
    <mergeCell ref="C91:C92"/>
    <mergeCell ref="A93:A94"/>
    <mergeCell ref="B93:B94"/>
    <mergeCell ref="C93:C94"/>
    <mergeCell ref="A87:A88"/>
    <mergeCell ref="B87:B88"/>
    <mergeCell ref="C87:C88"/>
    <mergeCell ref="A89:A90"/>
    <mergeCell ref="B89:B90"/>
    <mergeCell ref="C89:C90"/>
    <mergeCell ref="A83:A84"/>
    <mergeCell ref="B83:B84"/>
    <mergeCell ref="C83:C84"/>
    <mergeCell ref="A85:A86"/>
    <mergeCell ref="B85:B86"/>
    <mergeCell ref="C85:C86"/>
    <mergeCell ref="A79:A80"/>
    <mergeCell ref="B79:B80"/>
    <mergeCell ref="C79:C80"/>
    <mergeCell ref="A81:A82"/>
    <mergeCell ref="B81:B82"/>
    <mergeCell ref="C81:C82"/>
    <mergeCell ref="A75:A76"/>
    <mergeCell ref="B75:B76"/>
    <mergeCell ref="C75:C76"/>
    <mergeCell ref="A77:A78"/>
    <mergeCell ref="B77:B78"/>
    <mergeCell ref="C77:C78"/>
    <mergeCell ref="A67:A68"/>
    <mergeCell ref="B67:B68"/>
    <mergeCell ref="C67:C68"/>
    <mergeCell ref="A73:A74"/>
    <mergeCell ref="B73:B74"/>
    <mergeCell ref="C73:C74"/>
    <mergeCell ref="A69:A70"/>
    <mergeCell ref="B69:B70"/>
    <mergeCell ref="C69:C70"/>
    <mergeCell ref="A71:A72"/>
    <mergeCell ref="B71:B72"/>
    <mergeCell ref="C71:C72"/>
    <mergeCell ref="C44:C45"/>
    <mergeCell ref="A59:A60"/>
    <mergeCell ref="B59:B6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26:A27"/>
    <mergeCell ref="B26:B27"/>
    <mergeCell ref="C26:C27"/>
    <mergeCell ref="A28:A29"/>
    <mergeCell ref="B28:B29"/>
    <mergeCell ref="C28:C29"/>
    <mergeCell ref="A34:A35"/>
    <mergeCell ref="B34:B35"/>
    <mergeCell ref="C34:C35"/>
    <mergeCell ref="A30:A31"/>
    <mergeCell ref="B30:B31"/>
    <mergeCell ref="C30:C31"/>
    <mergeCell ref="AA1:AB1"/>
    <mergeCell ref="X3:Z3"/>
    <mergeCell ref="B4:B5"/>
    <mergeCell ref="C4:C5"/>
    <mergeCell ref="A6:A7"/>
    <mergeCell ref="B6:B7"/>
    <mergeCell ref="C6:C7"/>
    <mergeCell ref="A16:A17"/>
    <mergeCell ref="B16:B17"/>
    <mergeCell ref="C16:C17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18:A19"/>
    <mergeCell ref="B18:B19"/>
    <mergeCell ref="C18:C19"/>
    <mergeCell ref="C20:C21"/>
    <mergeCell ref="C32:C33"/>
    <mergeCell ref="A48:A49"/>
    <mergeCell ref="B48:B49"/>
    <mergeCell ref="C48:C49"/>
    <mergeCell ref="A38:A39"/>
    <mergeCell ref="B38:B39"/>
    <mergeCell ref="C38:C39"/>
    <mergeCell ref="A32:A33"/>
    <mergeCell ref="B32:B33"/>
    <mergeCell ref="A20:A21"/>
    <mergeCell ref="B20:B21"/>
    <mergeCell ref="A24:A25"/>
    <mergeCell ref="B24:B25"/>
    <mergeCell ref="C24:C25"/>
    <mergeCell ref="A22:A23"/>
    <mergeCell ref="B22:B23"/>
    <mergeCell ref="C22:C23"/>
    <mergeCell ref="A36:A37"/>
    <mergeCell ref="B36:B37"/>
    <mergeCell ref="C36:C37"/>
    <mergeCell ref="A199:A200"/>
    <mergeCell ref="C226:C227"/>
    <mergeCell ref="B226:B227"/>
    <mergeCell ref="A226:A227"/>
    <mergeCell ref="A40:A41"/>
    <mergeCell ref="B40:B41"/>
    <mergeCell ref="C40:C41"/>
    <mergeCell ref="A46:A47"/>
    <mergeCell ref="B46:B47"/>
    <mergeCell ref="C46:C47"/>
    <mergeCell ref="A50:A51"/>
    <mergeCell ref="B50:B51"/>
    <mergeCell ref="C50:C51"/>
    <mergeCell ref="A42:A43"/>
    <mergeCell ref="A63:A64"/>
    <mergeCell ref="B63:B64"/>
    <mergeCell ref="C63:C64"/>
    <mergeCell ref="A65:A66"/>
    <mergeCell ref="B65:B66"/>
    <mergeCell ref="C65:C66"/>
    <mergeCell ref="B42:B43"/>
    <mergeCell ref="C42:C43"/>
    <mergeCell ref="A44:A45"/>
    <mergeCell ref="B44:B45"/>
  </mergeCells>
  <phoneticPr fontId="6"/>
  <printOptions horizontalCentered="1"/>
  <pageMargins left="0.31496062992125984" right="0.27559055118110237" top="0.74803149606299213" bottom="0.19685039370078741" header="0.23622047244094491" footer="0.31496062992125984"/>
  <pageSetup paperSize="9" scale="59" fitToHeight="0" pageOrder="overThenDown" orientation="landscape" cellComments="asDisplayed" r:id="rId1"/>
  <rowBreaks count="6" manualBreakCount="6">
    <brk id="51" max="27" man="1"/>
    <brk id="102" max="27" man="1"/>
    <brk id="153" max="27" man="1"/>
    <brk id="202" max="27" man="1"/>
    <brk id="233" max="27" man="1"/>
    <brk id="25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12月12日調整状況</vt:lpstr>
      <vt:lpstr>'12月12日調整状況'!Print_Area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2018-12-14T01:25:53Z</dcterms:created>
  <dcterms:modified xsi:type="dcterms:W3CDTF">2018-12-14T09:38:42Z</dcterms:modified>
</cp:coreProperties>
</file>