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hidePivotFieldList="1"/>
  <mc:AlternateContent xmlns:mc="http://schemas.openxmlformats.org/markup-compatibility/2006">
    <mc:Choice Requires="x15">
      <x15ac:absPath xmlns:x15ac="http://schemas.microsoft.com/office/spreadsheetml/2010/11/ac" url="X:\ユーザ作業用フォルダ\総務グループ\■■経理・管財\■■計理・会計・契約\●計理\01 決見・決算\決算\令和５年度決算\07.補助金一覧・委託料一覧\4.集約\"/>
    </mc:Choice>
  </mc:AlternateContent>
  <xr:revisionPtr revIDLastSave="0" documentId="13_ncr:1_{1801048E-0855-4E35-8547-20D72D1FC26A}" xr6:coauthVersionLast="47" xr6:coauthVersionMax="47" xr10:uidLastSave="{00000000-0000-0000-0000-000000000000}"/>
  <bookViews>
    <workbookView xWindow="-120" yWindow="-120" windowWidth="20730" windowHeight="11160"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補助金支出一覧!$A$5:$R$7</definedName>
    <definedName name="_xlnm.Print_Area" localSheetId="1">表紙!$A$1:$A$14</definedName>
    <definedName name="_xlnm.Print_Area" localSheetId="2">補助金支出一覧!$A$1:$J$8</definedName>
    <definedName name="_xlnm.Print_Titles" localSheetId="2">補助金支出一覧!$A:$C,補助金支出一覧!$3:$6</definedName>
    <definedName name="Z_012C45CF_4954_4AED_A0AD_E584DC291F50_.wvu.FilterData" localSheetId="2" hidden="1">補助金支出一覧!$A$6:$I$7</definedName>
    <definedName name="Z_0243E130_1B36_46DD_90C3_808EEC339668_.wvu.FilterData" localSheetId="2" hidden="1">補助金支出一覧!$A$6:$I$7</definedName>
    <definedName name="Z_02582FD4_22F5_45D4_89DD_F12122EDCA8D_.wvu.Cols" localSheetId="2" hidden="1">補助金支出一覧!#REF!</definedName>
    <definedName name="Z_02582FD4_22F5_45D4_89DD_F12122EDCA8D_.wvu.FilterData" localSheetId="2" hidden="1">補助金支出一覧!$A$3:$I$7</definedName>
    <definedName name="Z_02582FD4_22F5_45D4_89DD_F12122EDCA8D_.wvu.PrintArea" localSheetId="2" hidden="1">補助金支出一覧!$A$1:$I$7</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補助金支出一覧!$A$3:$I$7</definedName>
    <definedName name="Z_0278E81E_B992_4858_B1F1_C546269A93CE_.wvu.PrintArea" localSheetId="2" hidden="1">補助金支出一覧!$A$1:$I$7</definedName>
    <definedName name="Z_0278E81E_B992_4858_B1F1_C546269A93CE_.wvu.PrintTitles" localSheetId="2" hidden="1">補助金支出一覧!$A:$C,補助金支出一覧!$1:$6</definedName>
    <definedName name="Z_0B274627_DAC6_4C3E_BADC_A5F75D74D35C_.wvu.FilterData" localSheetId="2" hidden="1">補助金支出一覧!$A$6:$I$7</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補助金支出一覧!$A$1:$I$7</definedName>
    <definedName name="Z_0B74C060_4A33_4431_9DFE_1F231A63AF57_.wvu.PrintTitles" localSheetId="2" hidden="1">補助金支出一覧!$A:$C,補助金支出一覧!$1:$6</definedName>
    <definedName name="Z_0C01144D_7C18_4EBC_809D_CD9A6873B9A4_.wvu.FilterData" localSheetId="2" hidden="1">補助金支出一覧!$A$3:$I$7</definedName>
    <definedName name="Z_0E30B0DE_AD5F_44EF_861F_40F0A55498E0_.wvu.FilterData" localSheetId="2" hidden="1">補助金支出一覧!$A$6:$I$7</definedName>
    <definedName name="Z_109441FB_5D27_4261_97F8_D74F3C56EAAC_.wvu.FilterData" localSheetId="2" hidden="1">補助金支出一覧!$A$3:$I$7</definedName>
    <definedName name="Z_1264F02F_6FAC_4AC1_9B42_7B26185B586F_.wvu.FilterData" localSheetId="2" hidden="1">補助金支出一覧!$A$6:$I$7</definedName>
    <definedName name="Z_1ACC0038_298A_4F81_98A5_674304C957A4_.wvu.Cols" localSheetId="2" hidden="1">補助金支出一覧!#REF!</definedName>
    <definedName name="Z_1ACC0038_298A_4F81_98A5_674304C957A4_.wvu.FilterData" localSheetId="2" hidden="1">補助金支出一覧!$A$3:$I$7</definedName>
    <definedName name="Z_1ACC0038_298A_4F81_98A5_674304C957A4_.wvu.PrintArea" localSheetId="2" hidden="1">補助金支出一覧!$A$1:$I$7</definedName>
    <definedName name="Z_1ACC0038_298A_4F81_98A5_674304C957A4_.wvu.PrintTitles" localSheetId="2" hidden="1">補助金支出一覧!$A:$C,補助金支出一覧!$1:$6</definedName>
    <definedName name="Z_1E2933A3_7908_4D15_BE44_27C74903096F_.wvu.Cols" localSheetId="2" hidden="1">補助金支出一覧!#REF!,補助金支出一覧!#REF!,補助金支出一覧!#REF!</definedName>
    <definedName name="Z_1E2933A3_7908_4D15_BE44_27C74903096F_.wvu.FilterData" localSheetId="2" hidden="1">補助金支出一覧!$A$6:$XCD$7</definedName>
    <definedName name="Z_1E2933A3_7908_4D15_BE44_27C74903096F_.wvu.PrintArea" localSheetId="1" hidden="1">表紙!$A$1:$A$14</definedName>
    <definedName name="Z_1E2933A3_7908_4D15_BE44_27C74903096F_.wvu.PrintArea" localSheetId="2" hidden="1">補助金支出一覧!$A$1:$I$7</definedName>
    <definedName name="Z_1E2933A3_7908_4D15_BE44_27C74903096F_.wvu.PrintTitles" localSheetId="2" hidden="1">補助金支出一覧!$A:$C,補助金支出一覧!$3:$6</definedName>
    <definedName name="Z_240C352A_D6EF_4728_9219_DD6B528CE022_.wvu.FilterData" localSheetId="2" hidden="1">補助金支出一覧!#REF!</definedName>
    <definedName name="Z_240C352A_D6EF_4728_9219_DD6B528CE022_.wvu.PrintArea" localSheetId="1" hidden="1">表紙!$A$1:$A$14</definedName>
    <definedName name="Z_240C352A_D6EF_4728_9219_DD6B528CE022_.wvu.PrintArea" localSheetId="2" hidden="1">補助金支出一覧!$A$1:$I$7</definedName>
    <definedName name="Z_240C352A_D6EF_4728_9219_DD6B528CE022_.wvu.PrintTitles" localSheetId="2" hidden="1">補助金支出一覧!$A:$C,補助金支出一覧!$3:$6</definedName>
    <definedName name="Z_245AA8E8_08AF_4E4A_83DE_D92E26942072_.wvu.FilterData" localSheetId="2" hidden="1">補助金支出一覧!$A$6:$I$7</definedName>
    <definedName name="Z_247AED13_9FF5_493F_B3CC_F0F54BD3CEAB_.wvu.Cols" localSheetId="2" hidden="1">補助金支出一覧!#REF!</definedName>
    <definedName name="Z_247AED13_9FF5_493F_B3CC_F0F54BD3CEAB_.wvu.FilterData" localSheetId="2" hidden="1">補助金支出一覧!$A$3:$I$7</definedName>
    <definedName name="Z_247AED13_9FF5_493F_B3CC_F0F54BD3CEAB_.wvu.PrintArea" localSheetId="2" hidden="1">補助金支出一覧!$A$1:$I$7</definedName>
    <definedName name="Z_247AED13_9FF5_493F_B3CC_F0F54BD3CEAB_.wvu.PrintTitles" localSheetId="2" hidden="1">補助金支出一覧!$A:$C,補助金支出一覧!$1:$6</definedName>
    <definedName name="Z_262EDA3B_7785_4483_8C7E_BCBD0D6A995B_.wvu.Cols" localSheetId="2" hidden="1">補助金支出一覧!#REF!,補助金支出一覧!#REF!,補助金支出一覧!#REF!</definedName>
    <definedName name="Z_262EDA3B_7785_4483_8C7E_BCBD0D6A995B_.wvu.FilterData" localSheetId="2" hidden="1">補助金支出一覧!$A$6:$R$7</definedName>
    <definedName name="Z_262EDA3B_7785_4483_8C7E_BCBD0D6A995B_.wvu.PrintArea" localSheetId="1" hidden="1">表紙!$A$1:$A$14</definedName>
    <definedName name="Z_262EDA3B_7785_4483_8C7E_BCBD0D6A995B_.wvu.PrintArea" localSheetId="2" hidden="1">補助金支出一覧!$A$1:$I$7</definedName>
    <definedName name="Z_262EDA3B_7785_4483_8C7E_BCBD0D6A995B_.wvu.PrintTitles" localSheetId="2" hidden="1">補助金支出一覧!$A:$C,補助金支出一覧!$3:$6</definedName>
    <definedName name="Z_26CD502E_B5EE_4420_826E_2B747889AAAA_.wvu.FilterData" localSheetId="2" hidden="1">補助金支出一覧!$A$6:$I$7</definedName>
    <definedName name="Z_271B1202_2BBA_4C3D_AD9A_C3052C646813_.wvu.FilterData" localSheetId="2" hidden="1">補助金支出一覧!$A$6:$R$7</definedName>
    <definedName name="Z_30F90532_460B_48A4_8357_301B6B348C0F_.wvu.FilterData" localSheetId="2" hidden="1">補助金支出一覧!$A$6:$I$7</definedName>
    <definedName name="Z_315230D8_F0E9_48EF_90D6_9C6D7FFE9006_.wvu.Cols" localSheetId="2" hidden="1">補助金支出一覧!#REF!,補助金支出一覧!#REF!,補助金支出一覧!#REF!</definedName>
    <definedName name="Z_315230D8_F0E9_48EF_90D6_9C6D7FFE9006_.wvu.FilterData" localSheetId="2" hidden="1">補助金支出一覧!$A$6:$R$7</definedName>
    <definedName name="Z_315230D8_F0E9_48EF_90D6_9C6D7FFE9006_.wvu.PrintArea" localSheetId="1" hidden="1">表紙!$A$1:$A$14</definedName>
    <definedName name="Z_315230D8_F0E9_48EF_90D6_9C6D7FFE9006_.wvu.PrintArea" localSheetId="2" hidden="1">補助金支出一覧!$A$1:$I$7</definedName>
    <definedName name="Z_315230D8_F0E9_48EF_90D6_9C6D7FFE9006_.wvu.PrintTitles" localSheetId="2" hidden="1">補助金支出一覧!$A:$C,補助金支出一覧!$3:$6</definedName>
    <definedName name="Z_32CA06EC_B5B8_4D83_BDDB_4C9D2EBC47CB_.wvu.FilterData" localSheetId="2" hidden="1">補助金支出一覧!$A$3:$I$7</definedName>
    <definedName name="Z_37D04425_6575_4FE3_9937_3EF8E86698E6_.wvu.FilterData" localSheetId="2" hidden="1">補助金支出一覧!$A$6:$O$7</definedName>
    <definedName name="Z_3BC19BD7_5F06_428E_8217_EF9DBC4EB4A9_.wvu.FilterData" localSheetId="2" hidden="1">補助金支出一覧!#REF!</definedName>
    <definedName name="Z_3E9FFA15_9BE5_4656_89CD_EC8106EE8AE9_.wvu.FilterData" localSheetId="2" hidden="1">補助金支出一覧!$A$5:$R$7</definedName>
    <definedName name="Z_462DD89C_EE5D_4F78_A638_138DAA0C3E1C_.wvu.FilterData" localSheetId="2" hidden="1">補助金支出一覧!$A$3:$I$7</definedName>
    <definedName name="Z_478A226C_3819_494B_B75C_6F13CE721740_.wvu.FilterData" localSheetId="2" hidden="1">補助金支出一覧!$A$3:$I$7</definedName>
    <definedName name="Z_4880ADB5_402C_4D2A_BBD5_82284EF2E3FD_.wvu.FilterData" localSheetId="2" hidden="1">補助金支出一覧!$A$5:$R$7</definedName>
    <definedName name="Z_4A62E027_3146_4113_B8FE_47174AFF9722_.wvu.FilterData" localSheetId="2" hidden="1">補助金支出一覧!$A$6:$I$7</definedName>
    <definedName name="Z_4DAFC594_604B_4D77_BF70_D04CF306954C_.wvu.FilterData" localSheetId="2" hidden="1">補助金支出一覧!$A$6:$I$7</definedName>
    <definedName name="Z_4FA3AD9B_1298_4C96_AD3F_A54B405485B0_.wvu.Cols" localSheetId="2" hidden="1">補助金支出一覧!#REF!,補助金支出一覧!#REF!,補助金支出一覧!#REF!,補助金支出一覧!#REF!,補助金支出一覧!#REF!</definedName>
    <definedName name="Z_4FA3AD9B_1298_4C96_AD3F_A54B405485B0_.wvu.FilterData" localSheetId="2" hidden="1">補助金支出一覧!$A$5:$R$7</definedName>
    <definedName name="Z_4FA3AD9B_1298_4C96_AD3F_A54B405485B0_.wvu.PrintArea" localSheetId="1" hidden="1">表紙!$A$1:$A$14</definedName>
    <definedName name="Z_4FA3AD9B_1298_4C96_AD3F_A54B405485B0_.wvu.PrintArea" localSheetId="2" hidden="1">補助金支出一覧!$A$1:$I$7</definedName>
    <definedName name="Z_4FA3AD9B_1298_4C96_AD3F_A54B405485B0_.wvu.PrintTitles" localSheetId="2" hidden="1">補助金支出一覧!$A:$C,補助金支出一覧!$3:$6</definedName>
    <definedName name="Z_50A81466_2303_4B10_8311_0835FFB5328D_.wvu.FilterData" localSheetId="2" hidden="1">補助金支出一覧!$A$6:$I$7</definedName>
    <definedName name="Z_59E8661F_C21F_4195_B736_74B4B92B3255_.wvu.FilterData" localSheetId="2" hidden="1">補助金支出一覧!$A$3:$I$7</definedName>
    <definedName name="Z_5A027B3F_4BDA_4D5B_99A1_C2E547422488_.wvu.FilterData" localSheetId="2" hidden="1">補助金支出一覧!$A$6:$O$7</definedName>
    <definedName name="Z_5A027B3F_4BDA_4D5B_99A1_C2E547422488_.wvu.PrintArea" localSheetId="1" hidden="1">表紙!$A$1:$A$14</definedName>
    <definedName name="Z_5A027B3F_4BDA_4D5B_99A1_C2E547422488_.wvu.PrintArea" localSheetId="2" hidden="1">補助金支出一覧!$A$1:$I$7</definedName>
    <definedName name="Z_5A027B3F_4BDA_4D5B_99A1_C2E547422488_.wvu.PrintTitles" localSheetId="2" hidden="1">補助金支出一覧!$A:$C,補助金支出一覧!$3:$6</definedName>
    <definedName name="Z_5EC95C5C_FF2B_4D3A_815B_753664F264D1_.wvu.FilterData" localSheetId="2" hidden="1">補助金支出一覧!$A$6:$O$7</definedName>
    <definedName name="Z_62C4EC73_E644_45D4_8B45_B4EFE3CEFBFF_.wvu.FilterData" localSheetId="2" hidden="1">補助金支出一覧!#REF!</definedName>
    <definedName name="Z_6C2FCE22_94EE_40C8_BE33_9F5F445D5D28_.wvu.FilterData" localSheetId="2" hidden="1">補助金支出一覧!$A$3:$I$7</definedName>
    <definedName name="Z_7018FDB8_91D0_4983_A716_C60A107786A8_.wvu.FilterData" localSheetId="2" hidden="1">補助金支出一覧!$A$6:$I$7</definedName>
    <definedName name="Z_793DB2A3_A580_43E4_BA65_5104FE123C5C_.wvu.FilterData" localSheetId="2" hidden="1">補助金支出一覧!$A$3:$I$7</definedName>
    <definedName name="Z_82CD1A7B_02FF_4FBC_9D91_CA499FDE2A93_.wvu.FilterData" localSheetId="2" hidden="1">補助金支出一覧!$A$3:$I$7</definedName>
    <definedName name="Z_866F98CE_B449_4C80_80CD_897DBB025239_.wvu.Cols" localSheetId="2" hidden="1">補助金支出一覧!#REF!,補助金支出一覧!$I:$I</definedName>
    <definedName name="Z_866F98CE_B449_4C80_80CD_897DBB025239_.wvu.FilterData" localSheetId="2" hidden="1">補助金支出一覧!$A$6:$O$7</definedName>
    <definedName name="Z_866F98CE_B449_4C80_80CD_897DBB025239_.wvu.PrintArea" localSheetId="1" hidden="1">表紙!$A$1:$A$14</definedName>
    <definedName name="Z_866F98CE_B449_4C80_80CD_897DBB025239_.wvu.PrintArea" localSheetId="2" hidden="1">補助金支出一覧!$A$1:$I$7</definedName>
    <definedName name="Z_866F98CE_B449_4C80_80CD_897DBB025239_.wvu.PrintTitles" localSheetId="2" hidden="1">補助金支出一覧!$A:$C,補助金支出一覧!$3:$6</definedName>
    <definedName name="Z_876FFF2F_6CEF_49D1_8769_6C6F6DA6651C_.wvu.FilterData" localSheetId="2" hidden="1">補助金支出一覧!$A$6:$I$7</definedName>
    <definedName name="Z_8913E9A3_AD52_49EE_838D_09E02790AC3D_.wvu.FilterData" localSheetId="2" hidden="1">補助金支出一覧!$A$3:$I$7</definedName>
    <definedName name="Z_89CFD966_126F_414B_94EC_2C1358CF5DA9_.wvu.Cols" localSheetId="2" hidden="1">補助金支出一覧!#REF!,補助金支出一覧!#REF!,補助金支出一覧!#REF!,補助金支出一覧!#REF!,補助金支出一覧!#REF!</definedName>
    <definedName name="Z_89CFD966_126F_414B_94EC_2C1358CF5DA9_.wvu.FilterData" localSheetId="2" hidden="1">補助金支出一覧!$A$5:$R$7</definedName>
    <definedName name="Z_89CFD966_126F_414B_94EC_2C1358CF5DA9_.wvu.PrintArea" localSheetId="1" hidden="1">表紙!$A$1:$A$14</definedName>
    <definedName name="Z_89CFD966_126F_414B_94EC_2C1358CF5DA9_.wvu.PrintArea" localSheetId="2" hidden="1">補助金支出一覧!$A$1:$I$7</definedName>
    <definedName name="Z_89CFD966_126F_414B_94EC_2C1358CF5DA9_.wvu.PrintTitles" localSheetId="2" hidden="1">補助金支出一覧!$A:$C,補助金支出一覧!$3:$6</definedName>
    <definedName name="Z_89F0F423_81E4_4B74_AEBF_34F5CB168C33_.wvu.FilterData" localSheetId="2" hidden="1">補助金支出一覧!#REF!</definedName>
    <definedName name="Z_8C61FCAD_3133_4D97_98E4_72F608F1BD00_.wvu.FilterData" localSheetId="2" hidden="1">補助金支出一覧!$A$6:$I$7</definedName>
    <definedName name="Z_8CBB353D_41B9_4B5B_BC9E_DEA1D7A4E634_.wvu.FilterData" localSheetId="2" hidden="1">補助金支出一覧!#REF!</definedName>
    <definedName name="Z_92B42E46_A1C4_4CA2_980F_E48586F08DAF_.wvu.Cols" localSheetId="2" hidden="1">補助金支出一覧!#REF!</definedName>
    <definedName name="Z_92B42E46_A1C4_4CA2_980F_E48586F08DAF_.wvu.FilterData" localSheetId="2" hidden="1">補助金支出一覧!$A$3:$I$7</definedName>
    <definedName name="Z_92B42E46_A1C4_4CA2_980F_E48586F08DAF_.wvu.PrintArea" localSheetId="2" hidden="1">補助金支出一覧!$A$1:$I$7</definedName>
    <definedName name="Z_92B42E46_A1C4_4CA2_980F_E48586F08DAF_.wvu.PrintTitles" localSheetId="2" hidden="1">補助金支出一覧!$A:$C,補助金支出一覧!$1:$6</definedName>
    <definedName name="Z_92EB4CEB_97A4_4C6F_8A85_9576CD8D52F9_.wvu.Cols" localSheetId="2" hidden="1">補助金支出一覧!#REF!</definedName>
    <definedName name="Z_92EB4CEB_97A4_4C6F_8A85_9576CD8D52F9_.wvu.FilterData" localSheetId="2" hidden="1">補助金支出一覧!$A$6:$I$7</definedName>
    <definedName name="Z_92EB4CEB_97A4_4C6F_8A85_9576CD8D52F9_.wvu.PrintArea" localSheetId="2" hidden="1">補助金支出一覧!$A$1:$I$7</definedName>
    <definedName name="Z_92EB4CEB_97A4_4C6F_8A85_9576CD8D52F9_.wvu.PrintTitles" localSheetId="2" hidden="1">補助金支出一覧!$A:$C,補助金支出一覧!$1:$6</definedName>
    <definedName name="Z_98FFB15F_1EC6_4E5A_A2ED_017F57AE4B63_.wvu.FilterData" localSheetId="2" hidden="1">補助金支出一覧!$A$6:$I$7</definedName>
    <definedName name="Z_99E3FE3A_7B49_48B4_BEFD_0DD64952A046_.wvu.Cols" localSheetId="2" hidden="1">補助金支出一覧!#REF!,補助金支出一覧!#REF!,補助金支出一覧!#REF!,補助金支出一覧!#REF!,補助金支出一覧!#REF!</definedName>
    <definedName name="Z_99E3FE3A_7B49_48B4_BEFD_0DD64952A046_.wvu.FilterData" localSheetId="2" hidden="1">補助金支出一覧!$A$5:$R$7</definedName>
    <definedName name="Z_99E3FE3A_7B49_48B4_BEFD_0DD64952A046_.wvu.PrintArea" localSheetId="1" hidden="1">表紙!$A$1:$A$14</definedName>
    <definedName name="Z_99E3FE3A_7B49_48B4_BEFD_0DD64952A046_.wvu.PrintArea" localSheetId="2" hidden="1">補助金支出一覧!$A$1:$I$7</definedName>
    <definedName name="Z_99E3FE3A_7B49_48B4_BEFD_0DD64952A046_.wvu.PrintTitles" localSheetId="2" hidden="1">補助金支出一覧!$A:$C,補助金支出一覧!$3:$6</definedName>
    <definedName name="Z_9FF3767D_B5E2_4274_8C91_D6BE67029FF6_.wvu.Cols" localSheetId="2" hidden="1">補助金支出一覧!#REF!,補助金支出一覧!#REF!,補助金支出一覧!#REF!,補助金支出一覧!#REF!,補助金支出一覧!#REF!</definedName>
    <definedName name="Z_9FF3767D_B5E2_4274_8C91_D6BE67029FF6_.wvu.FilterData" localSheetId="2" hidden="1">補助金支出一覧!$A$5:$R$7</definedName>
    <definedName name="Z_9FF3767D_B5E2_4274_8C91_D6BE67029FF6_.wvu.PrintArea" localSheetId="1" hidden="1">表紙!$A$1:$A$14</definedName>
    <definedName name="Z_9FF3767D_B5E2_4274_8C91_D6BE67029FF6_.wvu.PrintArea" localSheetId="2" hidden="1">補助金支出一覧!$A$1:$I$7</definedName>
    <definedName name="Z_9FF3767D_B5E2_4274_8C91_D6BE67029FF6_.wvu.PrintTitles" localSheetId="2" hidden="1">補助金支出一覧!$A:$C,補助金支出一覧!$3:$6</definedName>
    <definedName name="Z_A0646D90_6BE1_44B1_8194_61BDD3089146_.wvu.FilterData" localSheetId="2" hidden="1">補助金支出一覧!$A$6:$I$7</definedName>
    <definedName name="Z_A8F02530_0558_40F4_BF95_697143251A08_.wvu.FilterData" localSheetId="2" hidden="1">補助金支出一覧!$A$6:$I$7</definedName>
    <definedName name="Z_AA56C0B9_612A_49DE_BC99_5BA087E882D0_.wvu.FilterData" localSheetId="2" hidden="1">補助金支出一覧!$A$6:$R$7</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補助金支出一覧!$A$1:$I$7</definedName>
    <definedName name="Z_ACA2E6CC_2B3E_4AB8_A723_880E1F3C7DC6_.wvu.PrintTitles" localSheetId="2" hidden="1">補助金支出一覧!$A:$C,補助金支出一覧!$1:$6</definedName>
    <definedName name="Z_AD22B0C2_CD67_4BD6_99CC_B8FFD7E8D787_.wvu.FilterData" localSheetId="2" hidden="1">補助金支出一覧!#REF!</definedName>
    <definedName name="Z_AD283074_019A_4F85_9B9D_43757A599FCE_.wvu.FilterData" localSheetId="2" hidden="1">補助金支出一覧!$A$6:$O$7</definedName>
    <definedName name="Z_AE35169E_4FB4_4CC3_BE45_852F419B0D97_.wvu.FilterData" localSheetId="2" hidden="1">補助金支出一覧!#REF!</definedName>
    <definedName name="Z_AF759511_8CA2_4DD8_8BF3_5F0BC679DECC_.wvu.FilterData" localSheetId="2" hidden="1">補助金支出一覧!$A$6:$I$7</definedName>
    <definedName name="Z_B1AA5022_1D14_435A_8A1E_5983C8EEDA57_.wvu.FilterData" localSheetId="2" hidden="1">補助金支出一覧!$A$6:$I$7</definedName>
    <definedName name="Z_B901E486_C6AD_40FA_8334_7C35D2876E5D_.wvu.FilterData" localSheetId="2" hidden="1">補助金支出一覧!$A$6:$I$7</definedName>
    <definedName name="Z_B999EF1A_05D7_45C0_96D4_233228D48054_.wvu.FilterData" localSheetId="2" hidden="1">補助金支出一覧!$A$3:$I$7</definedName>
    <definedName name="Z_BABE49F0_6EF1_4B82_946E_A16E6E202E91_.wvu.Cols" localSheetId="2" hidden="1">補助金支出一覧!#REF!</definedName>
    <definedName name="Z_BABE49F0_6EF1_4B82_946E_A16E6E202E91_.wvu.FilterData" localSheetId="2" hidden="1">補助金支出一覧!#REF!</definedName>
    <definedName name="Z_BABE49F0_6EF1_4B82_946E_A16E6E202E91_.wvu.PrintArea" localSheetId="1" hidden="1">表紙!$A$1:$A$14</definedName>
    <definedName name="Z_BABE49F0_6EF1_4B82_946E_A16E6E202E91_.wvu.PrintArea" localSheetId="2" hidden="1">補助金支出一覧!$A$1:$I$7</definedName>
    <definedName name="Z_BABE49F0_6EF1_4B82_946E_A16E6E202E91_.wvu.PrintTitles" localSheetId="2" hidden="1">補助金支出一覧!$A:$C,補助金支出一覧!$3:$6</definedName>
    <definedName name="Z_BBE36972_C8C0_4D2B_AB8E_FA08D4405633_.wvu.FilterData" localSheetId="2" hidden="1">補助金支出一覧!#REF!</definedName>
    <definedName name="Z_BC3CD404_762B_4772_9E0E_190433B5A241_.wvu.FilterData" localSheetId="2" hidden="1">補助金支出一覧!$A$6:$I$7</definedName>
    <definedName name="Z_CB684DD3_2393_45C8_A0B4_4CB76E5773B1_.wvu.FilterData" localSheetId="2" hidden="1">補助金支出一覧!$A$6:$I$7</definedName>
    <definedName name="Z_CFD98723_68ED_407F_8627_93A0986154A1_.wvu.FilterData" localSheetId="2" hidden="1">補助金支出一覧!$A$3:$I$7</definedName>
    <definedName name="Z_CFE4980C_0C35_49E6_8999_5B5ECAEF03EB_.wvu.FilterData" localSheetId="2" hidden="1">補助金支出一覧!$A$6:$I$7</definedName>
    <definedName name="Z_D406C127_9387_4A2B_9A85_A6BA4AC32A67_.wvu.FilterData" localSheetId="2" hidden="1">補助金支出一覧!$A$6:$I$7</definedName>
    <definedName name="Z_D5B9F501_40C2_485D_A8DD_76C9AFDA146B_.wvu.Cols" localSheetId="2" hidden="1">補助金支出一覧!#REF!,補助金支出一覧!#REF!,補助金支出一覧!#REF!</definedName>
    <definedName name="Z_D5B9F501_40C2_485D_A8DD_76C9AFDA146B_.wvu.FilterData" localSheetId="2" hidden="1">補助金支出一覧!$A$6:$I$7</definedName>
    <definedName name="Z_D5B9F501_40C2_485D_A8DD_76C9AFDA146B_.wvu.PrintArea" localSheetId="1" hidden="1">表紙!$A$1:$A$13</definedName>
    <definedName name="Z_D5B9F501_40C2_485D_A8DD_76C9AFDA146B_.wvu.PrintArea" localSheetId="2" hidden="1">補助金支出一覧!$A$1:$I$7</definedName>
    <definedName name="Z_D5B9F501_40C2_485D_A8DD_76C9AFDA146B_.wvu.PrintTitles" localSheetId="2" hidden="1">補助金支出一覧!$A:$C,補助金支出一覧!$3:$6</definedName>
    <definedName name="Z_DC2705CD_12E2_4E42_A224_7C6021C40418_.wvu.FilterData" localSheetId="2" hidden="1">補助金支出一覧!$A$6:$I$7</definedName>
    <definedName name="Z_DCFFEA14_E5FD_4BA4_9FF6_7F90ED8251C4_.wvu.FilterData" localSheetId="2" hidden="1">補助金支出一覧!$A$6:$I$7</definedName>
    <definedName name="Z_E18F9A6E_C6E5_4E72_90E2_949EFB870706_.wvu.FilterData" localSheetId="2" hidden="1">補助金支出一覧!$A$6:$I$7</definedName>
    <definedName name="Z_E1A46B07_D6D8_4219_B694_3633A690E562_.wvu.Cols" localSheetId="2" hidden="1">補助金支出一覧!#REF!</definedName>
    <definedName name="Z_E1A46B07_D6D8_4219_B694_3633A690E562_.wvu.FilterData" localSheetId="2" hidden="1">補助金支出一覧!#REF!</definedName>
    <definedName name="Z_E1A46B07_D6D8_4219_B694_3633A690E562_.wvu.PrintArea" localSheetId="1" hidden="1">表紙!$A$1:$A$14</definedName>
    <definedName name="Z_E1A46B07_D6D8_4219_B694_3633A690E562_.wvu.PrintArea" localSheetId="2" hidden="1">補助金支出一覧!$A$1:$I$7</definedName>
    <definedName name="Z_E1A46B07_D6D8_4219_B694_3633A690E562_.wvu.PrintTitles" localSheetId="2" hidden="1">補助金支出一覧!$A:$C,補助金支出一覧!$3:$6</definedName>
    <definedName name="Z_E32D59A5_5F29_4F6B_9913_6C2BEF207250_.wvu.FilterData" localSheetId="2" hidden="1">補助金支出一覧!$A$3:$I$7</definedName>
    <definedName name="Z_E827AF52_889A_4F50_A39E_F0E1D36CA732_.wvu.FilterData" localSheetId="2" hidden="1">補助金支出一覧!$A$3:$I$7</definedName>
    <definedName name="Z_E91FE733_2DC0_4D6E_9E09_D966F2A9CD10_.wvu.FilterData" localSheetId="2" hidden="1">補助金支出一覧!$A$6:$I$7</definedName>
    <definedName name="Z_EA5D738F_A523_4125_A52E_7467A3141118_.wvu.FilterData" localSheetId="2" hidden="1">補助金支出一覧!#REF!</definedName>
    <definedName name="Z_EF4958F7_C967_406D_B6C3_0A71EB1BC7C2_.wvu.Cols" localSheetId="2" hidden="1">補助金支出一覧!#REF!</definedName>
    <definedName name="Z_EF4958F7_C967_406D_B6C3_0A71EB1BC7C2_.wvu.FilterData" localSheetId="2" hidden="1">補助金支出一覧!$A$3:$I$7</definedName>
    <definedName name="Z_EF4958F7_C967_406D_B6C3_0A71EB1BC7C2_.wvu.PrintArea" localSheetId="2" hidden="1">補助金支出一覧!$A$1:$I$7</definedName>
    <definedName name="Z_EF4958F7_C967_406D_B6C3_0A71EB1BC7C2_.wvu.PrintTitles" localSheetId="2" hidden="1">補助金支出一覧!$A:$C,補助金支出一覧!$1:$6</definedName>
    <definedName name="Z_F045A49B_E55F_4942_AE2D_52C51D7C09B3_.wvu.FilterData" localSheetId="2" hidden="1">補助金支出一覧!$A$6:$I$7</definedName>
    <definedName name="Z_F28D30B6_0373_4E07_84D0_E9BEE9C7F7FF_.wvu.FilterData" localSheetId="2" hidden="1">補助金支出一覧!$A$5:$R$7</definedName>
    <definedName name="Z_FB5021A6_9F8B_4D27_8277_BB6CC854E5F0_.wvu.FilterData" localSheetId="2" hidden="1">補助金支出一覧!$A$6:$I$7</definedName>
    <definedName name="Z_FE1A2E21_B9AB_43A7_93E3_26AD46D72278_.wvu.FilterData" localSheetId="2" hidden="1">補助金支出一覧!$A$6:$I$7</definedName>
  </definedNames>
  <calcPr calcId="191029"/>
  <customWorkbookViews>
    <customWorkbookView name="福井　貴巳 - 個人用ビュー" guid="{89CFD966-126F-414B-94EC-2C1358CF5DA9}" mergeInterval="0" personalView="1" maximized="1" xWindow="-8" yWindow="-8" windowWidth="1382" windowHeight="744" tabRatio="641" activeSheetId="4"/>
    <customWorkbookView name="福田有希 - 個人用ビュー" guid="{9FF3767D-B5E2-4274-8C91-D6BE67029FF6}" mergeInterval="0" personalView="1" maximized="1" xWindow="-8" yWindow="-8" windowWidth="1382" windowHeight="744" tabRatio="641" activeSheetId="4"/>
    <customWorkbookView name="kuwaoka - 個人用ビュー" guid="{99E3FE3A-7B49-48B4-BEFD-0DD64952A046}" mergeInterval="0" personalView="1" maximized="1" xWindow="-8" yWindow="-8" windowWidth="1382" windowHeight="744" tabRatio="641" activeSheetId="4"/>
    <customWorkbookView name="今井 - 個人用ビュー" guid="{315230D8-F0E9-48EF-90D6-9C6D7FFE9006}" mergeInterval="0" personalView="1" maximized="1" windowWidth="1362" windowHeight="538" tabRatio="641" activeSheetId="4"/>
    <customWorkbookView name="奥 隆幸 - 個人用ビュー" guid="{262EDA3B-7785-4483-8C7E-BCBD0D6A995B}" mergeInterval="0" personalView="1" maximized="1" windowWidth="1362" windowHeight="502" tabRatio="641" activeSheetId="4"/>
    <customWorkbookView name="松村 - 個人用ビュー" guid="{5A027B3F-4BDA-4D5B-99A1-C2E547422488}" mergeInterval="0" personalView="1" xWindow="-10" yWindow="44" windowWidth="1003" windowHeight="442" tabRatio="641" activeSheetId="4"/>
    <customWorkbookView name="能仁　智勇 - 個人用ビュー" guid="{240C352A-D6EF-4728-9219-DD6B528CE022}" mergeInterval="0" personalView="1" maximized="1" windowWidth="1362" windowHeight="520" tabRatio="641" activeSheetId="4"/>
    <customWorkbookView name="村上 - 個人用ビュー" guid="{E1A46B07-D6D8-4219-B694-3633A690E562}" mergeInterval="0" personalView="1" xWindow="-136" yWindow="22" windowWidth="876" windowHeight="491" tabRatio="641" activeSheetId="4"/>
    <customWorkbookView name="奥の方 - 個人用ビュー" guid="{D5B9F501-40C2-485D-A8DD-76C9AFDA146B}" mergeInterval="0" personalView="1" maximized="1" xWindow="1" yWindow="1" windowWidth="1362" windowHeight="518" tabRatio="742" activeSheetId="4" showComments="commIndAndComment"/>
    <customWorkbookView name="i9850149 - 個人用ビュー" guid="{ACA2E6CC-2B3E-4AB8-A723-880E1F3C7DC6}" mergeInterval="0" personalView="1" maximized="1" xWindow="1" yWindow="1" windowWidth="1362" windowHeight="541" tabRatio="598" activeSheetId="1"/>
    <customWorkbookView name="i4151837 - 個人用ビュー" guid="{B999EF1A-05D7-45C0-96D4-233228D48054}" mergeInterval="0" personalView="1" maximized="1" xWindow="1" yWindow="1" windowWidth="1362" windowHeight="541" tabRatio="598" activeSheetId="1"/>
    <customWorkbookView name="yamada - 個人用ビュー" guid="{E827AF52-889A-4F50-A39E-F0E1D36CA732}" mergeInterval="0" personalView="1" maximized="1" xWindow="1" yWindow="1" windowWidth="1362" windowHeight="541" activeSheetId="1"/>
    <customWorkbookView name="nishida naomi - 個人用ビュー" guid="{793DB2A3-A580-43E4-BA65-5104FE123C5C}" mergeInterval="0" personalView="1" maximized="1" xWindow="1" yWindow="1" windowWidth="1345" windowHeight="529" tabRatio="598" activeSheetId="1"/>
    <customWorkbookView name="i9753250 - 個人用ビュー" guid="{0278E81E-B992-4858-B1F1-C546269A93CE}" mergeInterval="0" personalView="1" maximized="1" xWindow="1" yWindow="1" windowWidth="1362" windowHeight="541" tabRatio="598" activeSheetId="1"/>
    <customWorkbookView name="松久　響 - 個人用ビュー" guid="{92B42E46-A1C4-4CA2-980F-E48586F08DAF}" mergeInterval="0" personalView="1" maximized="1" xWindow="1" yWindow="1" windowWidth="1362" windowHeight="541" tabRatio="598" activeSheetId="1" showComments="commIndAndComment"/>
    <customWorkbookView name="梅屋　剛 - 個人用ビュー" guid="{02582FD4-22F5-45D4-89DD-F12122EDCA8D}" mergeInterval="0" personalView="1" maximized="1" xWindow="1" yWindow="1" windowWidth="1362" windowHeight="541" activeSheetId="1"/>
    <customWorkbookView name="山口　貴志 - 個人用ビュー" guid="{6B6D9B8F-C1A0-4D01-BB1A-0042036F4AFB}" mergeInterval="0" personalView="1" maximized="1" windowWidth="1020" windowHeight="577" tabRatio="599" activeSheetId="10"/>
    <customWorkbookView name="i4620109 - 個人用ビュー" guid="{74434990-3D7C-4E2C-895E-65FA4F178439}" mergeInterval="0" personalView="1" maximized="1" windowWidth="1020" windowHeight="527" tabRatio="599" activeSheetId="12"/>
    <customWorkbookView name="小林　直子 - 個人用ビュー" guid="{D7827C7D-3559-4792-977E-D477B4AEF1A4}" mergeInterval="0" personalView="1" maximized="1" windowWidth="1020" windowHeight="524" tabRatio="599" activeSheetId="10"/>
    <customWorkbookView name="田阪幸司 - 個人用ビュー" guid="{109441FB-5D27-4261-97F8-D74F3C56EAAC}" mergeInterval="0" personalView="1" maximized="1" xWindow="1" yWindow="1" windowWidth="1356" windowHeight="541" tabRatio="598" activeSheetId="1"/>
    <customWorkbookView name="横峯　憲司 - 個人用ビュー" guid="{0C01144D-7C18-4EBC-809D-CD9A6873B9A4}" mergeInterval="0" personalView="1" maximized="1" xWindow="1" yWindow="1" windowWidth="1362" windowHeight="541" tabRatio="598" activeSheetId="1"/>
    <customWorkbookView name="濱 - 個人用ビュー" guid="{478A226C-3819-494B-B75C-6F13CE721740}" mergeInterval="0" personalView="1" maximized="1" xWindow="1" yWindow="1" windowWidth="1362" windowHeight="537" tabRatio="598" activeSheetId="1"/>
    <customWorkbookView name="宮本　剛志 - 個人用ビュー" guid="{D18F99F9-2699-41E5-8BC4-2A5C905B9FC5}" mergeInterval="0" personalView="1" maximized="1" xWindow="1" yWindow="1" windowWidth="1362" windowHeight="541" activeSheetId="1"/>
    <customWorkbookView name="吉武 - 個人用ビュー" guid="{247AED13-9FF5-493F-B3CC-F0F54BD3CEAB}" mergeInterval="0" personalView="1" maximized="1" xWindow="1" yWindow="1" windowWidth="1362" windowHeight="518" tabRatio="598" activeSheetId="1"/>
    <customWorkbookView name="白井淳蔵 - 個人用ビュー" guid="{EF4958F7-C967-406D-B6C3-0A71EB1BC7C2}" mergeInterval="0" personalView="1" maximized="1" xWindow="1" yWindow="1" windowWidth="1362" windowHeight="537" tabRatio="598" activeSheetId="1"/>
    <customWorkbookView name="i5121083 - 個人用ビュー" guid="{0B74C060-4A33-4431-9DFE-1F231A63AF57}" mergeInterval="0" personalView="1" maximized="1" xWindow="1" yWindow="1" windowWidth="1362" windowHeight="541" tabRatio="598" activeSheetId="1"/>
    <customWorkbookView name="古根川聡美 - 個人用ビュー" guid="{1ACC0038-298A-4F81-98A5-674304C957A4}" mergeInterval="0" personalView="1" maximized="1" xWindow="1" yWindow="1" windowWidth="1362" windowHeight="541" tabRatio="598" activeSheetId="1" showComments="commIndAndComment"/>
    <customWorkbookView name="能仁 - 個人用ビュー" guid="{92EB4CEB-97A4-4C6F-8A85-9576CD8D52F9}" mergeInterval="0" personalView="1" maximized="1" xWindow="1" yWindow="1" windowWidth="1362" windowHeight="541" tabRatio="819" activeSheetId="4" showComments="commIndAndComment"/>
    <customWorkbookView name="松村茂 - 個人用ビュー" guid="{1E2933A3-7908-4D15-BE44-27C74903096F}" mergeInterval="0" personalView="1" maximized="1" xWindow="1" yWindow="1" windowWidth="1362" windowHeight="518" tabRatio="742" activeSheetId="4"/>
    <customWorkbookView name="大阪市 - 個人用ビュー" guid="{866F98CE-B449-4C80-80CD-897DBB025239}" mergeInterval="0" personalView="1" maximized="1" windowWidth="1362" windowHeight="538" tabRatio="641" activeSheetId="4"/>
    <customWorkbookView name="辻　紘司 - 個人用ビュー" guid="{BABE49F0-6EF1-4B82-946E-A16E6E202E91}" mergeInterval="0" personalView="1" maximized="1" windowWidth="1362" windowHeight="520" tabRatio="641" activeSheetId="3"/>
    <customWorkbookView name="しばしん - 個人用ビュー" guid="{4FA3AD9B-1298-4C96-AD3F-A54B405485B0}" mergeInterval="0" personalView="1" maximized="1" xWindow="-8" yWindow="-8" windowWidth="1382" windowHeight="744" tabRatio="641"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4" l="1"/>
  <c r="D8"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i9850149</author>
  </authors>
  <commentList>
    <comment ref="C12" authorId="0" shapeId="0" xr:uid="{00000000-0006-0000-0000-000001000000}">
      <text>
        <r>
          <rPr>
            <b/>
            <sz val="9"/>
            <color indexed="81"/>
            <rFont val="ＭＳ Ｐゴシック"/>
            <family val="3"/>
            <charset val="128"/>
          </rPr>
          <t>老人憩いの家
運営助成
6⇒2の調整</t>
        </r>
      </text>
    </comment>
    <comment ref="C44" authorId="0" shapeId="0" xr:uid="{00000000-0006-0000-0000-00000200000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<sst xmlns="http://schemas.openxmlformats.org/spreadsheetml/2006/main" count="224" uniqueCount="132">
  <si>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</si>
  <si>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</si>
  <si>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</si>
  <si>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</si>
  <si>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</si>
  <si>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</si>
  <si>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</si>
  <si>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</si>
  <si>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</si>
  <si>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</si>
  <si>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</si>
  <si>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</si>
  <si>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</si>
  <si>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</si>
  <si>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</si>
  <si>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</si>
  <si>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</si>
  <si>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</si>
  <si>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</si>
  <si>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</si>
  <si>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</si>
  <si>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</si>
  <si>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</si>
  <si>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</si>
  <si>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</si>
  <si>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</si>
  <si>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</si>
  <si>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</si>
  <si>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</si>
  <si>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</si>
  <si>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</si>
  <si>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</si>
  <si>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</si>
  <si>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</si>
  <si>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</si>
  <si>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</si>
  <si>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</si>
  <si>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</si>
  <si>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</si>
  <si>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</si>
  <si>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</si>
  <si>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</si>
  <si>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</si>
  <si>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</si>
  <si>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</si>
  <si>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</si>
  <si>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</si>
  <si>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</si>
  <si>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</si>
  <si>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</si>
  <si>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</si>
  <si>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</si>
  <si>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</si>
  <si>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</si>
  <si>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</si>
  <si>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</si>
  <si>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</si>
  <si>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</si>
  <si>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</si>
  <si>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</si>
  <si>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</si>
  <si>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</si>
  <si>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</si>
  <si>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</si>
  <si>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</si>
  <si>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</si>
  <si>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</si>
  <si>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</si>
  <si>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</si>
  <si>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</si>
  <si>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</si>
  <si>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</si>
  <si>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</si>
  <si>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</si>
  <si>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</si>
  <si>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</si>
  <si>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</si>
  <si>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</si>
  <si>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</si>
  <si>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</si>
  <si>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</si>
  <si>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</si>
  <si>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</si>
  <si>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</si>
  <si>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</si>
  <si>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</si>
  <si>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</si>
  <si>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</si>
  <si>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</si>
  <si>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</si>
  <si>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</si>
  <si>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</si>
  <si>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</si>
  <si>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</si>
  <si>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</si>
  <si>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</si>
  <si>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</si>
  <si>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</si>
  <si>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</si>
  <si>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</si>
  <si>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</si>
  <si>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</si>
  <si>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</si>
  <si>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</si>
  <si>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</si>
  <si>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</si>
  <si>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</si>
  <si>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</si>
  <si>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</si>
  <si>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</si>
  <si>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</si>
  <si>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</si>
  <si>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</si>
  <si>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</si>
  <si>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</si>
  <si>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</si>
  <si>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</si>
  <si>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</si>
  <si>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</si>
  <si>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</si>
  <si>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</si>
  <si>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令和４年度支出金額</t>
    <rPh sb="0" eb="2">
      <t>レイワ</t>
    </rPh>
    <rPh sb="3" eb="5">
      <t>ネンド</t>
    </rPh>
    <rPh sb="5" eb="7">
      <t>シシュツ</t>
    </rPh>
    <rPh sb="7" eb="8">
      <t>キン</t>
    </rPh>
    <rPh sb="8" eb="9">
      <t>ガク</t>
    </rPh>
    <phoneticPr fontId="2"/>
  </si>
  <si>
    <t>補助金支出一覧(令和５年度決算)</t>
    <rPh sb="0" eb="3">
      <t>ホジョキン</t>
    </rPh>
    <rPh sb="3" eb="5">
      <t>シシュツ</t>
    </rPh>
    <rPh sb="5" eb="7">
      <t>イチラン</t>
    </rPh>
    <rPh sb="8" eb="10">
      <t>レイワ</t>
    </rPh>
    <rPh sb="11" eb="13">
      <t>ネンド</t>
    </rPh>
    <rPh sb="12" eb="13">
      <t>ド</t>
    </rPh>
    <rPh sb="13" eb="15">
      <t>ケッサン</t>
    </rPh>
    <phoneticPr fontId="0"/>
  </si>
  <si>
    <t>令和５年度予算
（予算現計）</t>
    <rPh sb="0" eb="2">
      <t>レイワ</t>
    </rPh>
    <rPh sb="3" eb="5">
      <t>ネンド</t>
    </rPh>
    <rPh sb="5" eb="7">
      <t>ヨサン</t>
    </rPh>
    <rPh sb="9" eb="11">
      <t>ヨサン</t>
    </rPh>
    <rPh sb="11" eb="13">
      <t>ゲンケイ</t>
    </rPh>
    <phoneticPr fontId="2"/>
  </si>
  <si>
    <t>令和５年度支出金額</t>
    <rPh sb="0" eb="2">
      <t>レイワ</t>
    </rPh>
    <rPh sb="3" eb="5">
      <t>ネンド</t>
    </rPh>
    <rPh sb="5" eb="7">
      <t>シシュツ</t>
    </rPh>
    <rPh sb="7" eb="8">
      <t>キン</t>
    </rPh>
    <rPh sb="8" eb="9">
      <t>ガク</t>
    </rPh>
    <phoneticPr fontId="2"/>
  </si>
  <si>
    <t>西淀川区役所
地域支援課</t>
    <phoneticPr fontId="2"/>
  </si>
  <si>
    <t>地域活動協議会補助金</t>
    <rPh sb="7" eb="9">
      <t>ホジョ</t>
    </rPh>
    <phoneticPr fontId="3"/>
  </si>
  <si>
    <t>柏里地域活動協議会　等</t>
    <phoneticPr fontId="3"/>
  </si>
  <si>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</si>
  <si>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H25</t>
  </si>
  <si>
    <t>R5</t>
    <phoneticPr fontId="2"/>
  </si>
  <si>
    <t>(1)地域活動協議会が実施する公益性のある活動に対する補助
(具体的な活動内容については同協議会の選択に委ねる)
補助率:活動経費の50％(自然災害からの復旧や新型インフルエンザ等の感染拡大防止などに資する物品の整備に係る経費は、事業規模に応じた範囲内で区長が認める場合については、この限りではない。)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</si>
</sst>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 numFmtId="183" formatCode="&quot;H&quot;0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58">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Border="1"/>
    <xf numFmtId="176" fontId="6" fillId="0" borderId="2" xfId="0" applyNumberFormat="1" applyFont="1" applyBorder="1"/>
    <xf numFmtId="176" fontId="6" fillId="0" borderId="3" xfId="0" applyNumberFormat="1" applyFont="1" applyBorder="1"/>
    <xf numFmtId="176" fontId="6" fillId="0" borderId="4" xfId="0" applyNumberFormat="1" applyFont="1" applyBorder="1"/>
    <xf numFmtId="176" fontId="6" fillId="0" borderId="5" xfId="0" applyNumberFormat="1" applyFont="1" applyBorder="1"/>
    <xf numFmtId="176" fontId="6" fillId="2" borderId="0" xfId="0" applyNumberFormat="1" applyFont="1" applyFill="1"/>
    <xf numFmtId="176" fontId="6" fillId="0" borderId="6" xfId="0" applyNumberFormat="1" applyFont="1" applyBorder="1"/>
    <xf numFmtId="176" fontId="6" fillId="0" borderId="2" xfId="0" applyNumberFormat="1" applyFont="1" applyBorder="1" applyAlignment="1">
      <alignment horizontal="distributed" justifyLastLine="1"/>
    </xf>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Border="1"/>
    <xf numFmtId="176" fontId="6" fillId="2" borderId="8" xfId="0" applyNumberFormat="1" applyFont="1" applyFill="1" applyBorder="1" applyAlignment="1">
      <alignment vertical="center"/>
    </xf>
    <xf numFmtId="176" fontId="6" fillId="0" borderId="9" xfId="0" applyNumberFormat="1" applyFont="1" applyBorder="1"/>
    <xf numFmtId="176" fontId="6" fillId="2" borderId="9" xfId="0" applyNumberFormat="1" applyFont="1" applyFill="1" applyBorder="1" applyAlignment="1">
      <alignment vertical="center"/>
    </xf>
    <xf numFmtId="176" fontId="6" fillId="0" borderId="10" xfId="0" applyNumberFormat="1" applyFont="1" applyBorder="1"/>
    <xf numFmtId="176" fontId="6" fillId="2" borderId="10" xfId="0" applyNumberFormat="1" applyFont="1" applyFill="1" applyBorder="1" applyAlignment="1">
      <alignment vertical="center"/>
    </xf>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Border="1"/>
    <xf numFmtId="176" fontId="6" fillId="3" borderId="12" xfId="0" applyNumberFormat="1" applyFont="1" applyFill="1" applyBorder="1" applyAlignment="1">
      <alignment vertical="center"/>
    </xf>
    <xf numFmtId="176" fontId="6" fillId="3" borderId="6" xfId="0" applyNumberFormat="1" applyFont="1" applyFill="1" applyBorder="1"/>
    <xf numFmtId="176" fontId="6" fillId="0" borderId="13" xfId="0" applyNumberFormat="1" applyFont="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Border="1" applyAlignment="1">
      <alignment horizontal="center"/>
    </xf>
    <xf numFmtId="176" fontId="6" fillId="0" borderId="6" xfId="0" applyNumberFormat="1" applyFont="1" applyBorder="1" applyAlignment="1">
      <alignment horizontal="center"/>
    </xf>
    <xf numFmtId="176" fontId="6" fillId="0" borderId="7" xfId="0" applyNumberFormat="1" applyFont="1" applyBorder="1" applyAlignment="1">
      <alignment horizontal="center"/>
    </xf>
    <xf numFmtId="176" fontId="6" fillId="4" borderId="1" xfId="0" applyNumberFormat="1" applyFont="1" applyFill="1" applyBorder="1"/>
    <xf numFmtId="176" fontId="6" fillId="3" borderId="1" xfId="0" applyNumberFormat="1" applyFont="1" applyFill="1" applyBorder="1"/>
    <xf numFmtId="176" fontId="6" fillId="3" borderId="1" xfId="1" applyNumberFormat="1" applyFont="1" applyFill="1" applyBorder="1" applyAlignment="1"/>
    <xf numFmtId="176" fontId="7" fillId="0" borderId="0" xfId="0" applyNumberFormat="1" applyFont="1"/>
    <xf numFmtId="176" fontId="6" fillId="0" borderId="2" xfId="0" applyNumberFormat="1" applyFont="1" applyBorder="1" applyAlignment="1">
      <alignment horizontal="center"/>
    </xf>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8" fillId="0" borderId="0" xfId="0" applyFont="1"/>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0" fontId="16" fillId="0" borderId="0" xfId="0" applyFont="1" applyAlignment="1">
      <alignment vertical="center"/>
    </xf>
    <xf numFmtId="38" fontId="17" fillId="0" borderId="0" xfId="4" applyFont="1" applyFill="1" applyAlignment="1">
      <alignment horizontal="left"/>
    </xf>
    <xf numFmtId="176" fontId="16" fillId="0" borderId="0" xfId="0" applyNumberFormat="1" applyFont="1" applyAlignment="1">
      <alignment vertical="center"/>
    </xf>
    <xf numFmtId="0" fontId="16" fillId="0" borderId="0" xfId="0" applyFont="1" applyAlignment="1">
      <alignment horizontal="left" vertical="center"/>
    </xf>
    <xf numFmtId="0" fontId="12" fillId="0" borderId="0" xfId="0" applyFont="1" applyAlignment="1">
      <alignment horizontal="left" vertical="center"/>
    </xf>
    <xf numFmtId="0" fontId="19" fillId="0" borderId="0" xfId="0" applyFont="1" applyAlignment="1">
      <alignment horizontal="left" vertical="center"/>
    </xf>
    <xf numFmtId="0" fontId="18" fillId="0" borderId="0" xfId="0" applyFont="1" applyAlignment="1">
      <alignment vertical="center"/>
    </xf>
    <xf numFmtId="0" fontId="20" fillId="0" borderId="0" xfId="0" applyFont="1" applyAlignment="1">
      <alignment horizontal="left" vertical="center"/>
    </xf>
    <xf numFmtId="38" fontId="3" fillId="0" borderId="2" xfId="0" applyNumberFormat="1" applyFont="1" applyBorder="1" applyAlignment="1">
      <alignment horizontal="right" vertical="center"/>
    </xf>
    <xf numFmtId="176" fontId="17" fillId="0" borderId="0" xfId="0" applyNumberFormat="1" applyFont="1" applyAlignment="1">
      <alignment horizontal="right"/>
    </xf>
    <xf numFmtId="0" fontId="3" fillId="0" borderId="2" xfId="0" applyFont="1" applyBorder="1" applyAlignment="1" applyProtection="1">
      <alignment vertical="center" wrapText="1"/>
      <protection locked="0"/>
    </xf>
    <xf numFmtId="38" fontId="3" fillId="0" borderId="2" xfId="4" applyFont="1" applyFill="1" applyBorder="1" applyAlignment="1">
      <alignment horizontal="center" vertical="center" wrapText="1"/>
    </xf>
    <xf numFmtId="183" fontId="3" fillId="0" borderId="2" xfId="4" applyNumberFormat="1" applyFont="1" applyFill="1" applyBorder="1" applyAlignment="1" applyProtection="1">
      <alignment horizontal="center" vertical="center" wrapText="1"/>
      <protection locked="0"/>
    </xf>
    <xf numFmtId="0" fontId="3" fillId="0" borderId="2" xfId="0" applyFont="1" applyBorder="1" applyAlignment="1">
      <alignment horizontal="left" vertical="top" wrapText="1"/>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9" fillId="0" borderId="4" xfId="0" applyFont="1" applyBorder="1" applyAlignment="1">
      <alignment horizontal="distributed" vertical="center"/>
    </xf>
    <xf numFmtId="0" fontId="0" fillId="0" borderId="5"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16" fillId="0" borderId="45" xfId="0" applyNumberFormat="1" applyFont="1" applyBorder="1" applyAlignment="1">
      <alignment horizontal="left" vertical="center" wrapText="1"/>
    </xf>
    <xf numFmtId="176" fontId="16" fillId="0" borderId="0" xfId="0" applyNumberFormat="1" applyFont="1" applyAlignment="1">
      <alignment horizontal="left" vertical="center" wrapText="1"/>
    </xf>
    <xf numFmtId="0" fontId="16" fillId="0" borderId="0" xfId="0" applyFont="1" applyAlignment="1">
      <alignment horizontal="left" vertical="center"/>
    </xf>
    <xf numFmtId="176" fontId="16"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0" fontId="0" fillId="5" borderId="2" xfId="0" applyFill="1" applyBorder="1" applyAlignment="1">
      <alignment horizontal="distributed" vertical="center"/>
    </xf>
    <xf numFmtId="0" fontId="0" fillId="5" borderId="4" xfId="0" applyFill="1" applyBorder="1" applyAlignment="1">
      <alignment horizontal="distributed"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comments" Target="../comments1.x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vmlDrawing" Target="../drawings/vmlDrawing1.v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drawing" Target="../drawings/drawing1.xml"/><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2.bin"/><Relationship Id="rId13" Type="http://schemas.openxmlformats.org/officeDocument/2006/relationships/printerSettings" Target="../printerSettings/printerSettings57.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5" Type="http://schemas.openxmlformats.org/officeDocument/2006/relationships/printerSettings" Target="../printerSettings/printerSettings5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 Id="rId14" Type="http://schemas.openxmlformats.org/officeDocument/2006/relationships/printerSettings" Target="../printerSettings/printerSettings5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7.bin"/><Relationship Id="rId13" Type="http://schemas.openxmlformats.org/officeDocument/2006/relationships/printerSettings" Target="../printerSettings/printerSettings72.bin"/><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12" Type="http://schemas.openxmlformats.org/officeDocument/2006/relationships/printerSettings" Target="../printerSettings/printerSettings71.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11" Type="http://schemas.openxmlformats.org/officeDocument/2006/relationships/printerSettings" Target="../printerSettings/printerSettings70.bin"/><Relationship Id="rId5" Type="http://schemas.openxmlformats.org/officeDocument/2006/relationships/printerSettings" Target="../printerSettings/printerSettings64.bin"/><Relationship Id="rId10" Type="http://schemas.openxmlformats.org/officeDocument/2006/relationships/printerSettings" Target="../printerSettings/printerSettings69.bin"/><Relationship Id="rId4" Type="http://schemas.openxmlformats.org/officeDocument/2006/relationships/printerSettings" Target="../printerSettings/printerSettings63.bin"/><Relationship Id="rId9" Type="http://schemas.openxmlformats.org/officeDocument/2006/relationships/printerSettings" Target="../printerSettings/printerSettings68.bin"/><Relationship Id="rId14" Type="http://schemas.openxmlformats.org/officeDocument/2006/relationships/printerSettings" Target="../printerSettings/printerSettings7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2" thickBot="1" x14ac:dyDescent="0.2">
      <c r="B8" s="35"/>
      <c r="C8" s="12"/>
      <c r="D8" s="12"/>
      <c r="E8" s="12"/>
      <c r="F8" s="18" t="s">
        <v>5</v>
      </c>
      <c r="G8" s="19">
        <v>0</v>
      </c>
      <c r="H8" s="19"/>
      <c r="I8" s="19"/>
      <c r="J8" s="19"/>
      <c r="K8" s="19"/>
      <c r="L8" s="19"/>
      <c r="M8" s="19"/>
      <c r="N8" s="19"/>
      <c r="O8" s="19"/>
      <c r="P8" s="19"/>
      <c r="Q8" s="19"/>
      <c r="R8" s="18"/>
    </row>
    <row r="9" spans="1:21" ht="12"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2"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2"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2" thickBot="1" x14ac:dyDescent="0.2">
      <c r="B16" s="35"/>
      <c r="C16" s="12"/>
      <c r="D16" s="12"/>
      <c r="E16" s="12"/>
      <c r="F16" s="18" t="s">
        <v>5</v>
      </c>
      <c r="G16" s="19">
        <v>0</v>
      </c>
      <c r="H16" s="19"/>
      <c r="I16" s="19"/>
      <c r="J16" s="19"/>
      <c r="K16" s="19"/>
      <c r="L16" s="19"/>
      <c r="M16" s="19"/>
      <c r="N16" s="19"/>
      <c r="O16" s="19"/>
      <c r="P16" s="19"/>
      <c r="Q16" s="19"/>
      <c r="R16" s="18"/>
    </row>
    <row r="17" spans="2:19" ht="12"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2"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2"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2" thickBot="1" x14ac:dyDescent="0.2">
      <c r="B24" s="35"/>
      <c r="C24" s="12"/>
      <c r="D24" s="12"/>
      <c r="E24" s="12"/>
      <c r="F24" s="18" t="s">
        <v>5</v>
      </c>
      <c r="G24" s="19">
        <v>0</v>
      </c>
      <c r="H24" s="19"/>
      <c r="I24" s="19"/>
      <c r="J24" s="19"/>
      <c r="K24" s="19"/>
      <c r="L24" s="19"/>
      <c r="M24" s="19"/>
      <c r="N24" s="19"/>
      <c r="O24" s="19"/>
      <c r="P24" s="19"/>
      <c r="Q24" s="19"/>
      <c r="R24" s="18"/>
    </row>
    <row r="25" spans="2:19" ht="12"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2"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2"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2"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2"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2"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2"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2" thickBot="1" x14ac:dyDescent="0.2">
      <c r="B40" s="35"/>
      <c r="C40" s="12"/>
      <c r="D40" s="12"/>
      <c r="E40" s="12"/>
      <c r="F40" s="18" t="s">
        <v>5</v>
      </c>
      <c r="G40" s="19">
        <v>0</v>
      </c>
      <c r="H40" s="19"/>
      <c r="I40" s="19"/>
      <c r="J40" s="19"/>
      <c r="K40" s="19"/>
      <c r="L40" s="19"/>
      <c r="M40" s="19"/>
      <c r="N40" s="19"/>
      <c r="O40" s="19"/>
      <c r="P40" s="19"/>
      <c r="Q40" s="19"/>
      <c r="R40" s="18"/>
    </row>
    <row r="41" spans="2:19" ht="12"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2"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2"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2"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2"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2"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2"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2" thickBot="1" x14ac:dyDescent="0.2">
      <c r="B56" s="35"/>
      <c r="C56" s="12"/>
      <c r="D56" s="12"/>
      <c r="E56" s="12"/>
      <c r="F56" s="18" t="s">
        <v>5</v>
      </c>
      <c r="G56" s="19">
        <v>0</v>
      </c>
      <c r="H56" s="19"/>
      <c r="I56" s="19"/>
      <c r="J56" s="19"/>
      <c r="K56" s="19"/>
      <c r="L56" s="19"/>
      <c r="M56" s="19"/>
      <c r="N56" s="19"/>
      <c r="O56" s="19"/>
      <c r="P56" s="19"/>
      <c r="Q56" s="19"/>
      <c r="R56" s="18"/>
    </row>
    <row r="57" spans="2:32" ht="12"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2"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2"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2"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2"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2"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2"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2"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2"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customSheetViews>
    <customSheetView guid="{89CFD966-126F-414B-94EC-2C1358CF5DA9}" state="hidden" topLeftCell="D55">
      <selection activeCell="N82" sqref="N82"/>
      <pageMargins left="0.7" right="0.7" top="0.75" bottom="0.75" header="0.3" footer="0.3"/>
      <pageSetup paperSize="9" orientation="portrait" r:id="rId1"/>
    </customSheetView>
    <customSheetView guid="{9FF3767D-B5E2-4274-8C91-D6BE67029FF6}" state="hidden" topLeftCell="D55">
      <selection activeCell="N82" sqref="N82"/>
      <pageMargins left="0.7" right="0.7" top="0.75" bottom="0.75" header="0.3" footer="0.3"/>
      <pageSetup paperSize="9" orientation="portrait" r:id="rId2"/>
    </customSheetView>
    <customSheetView guid="{99E3FE3A-7B49-48B4-BEFD-0DD64952A046}" state="hidden" topLeftCell="D55">
      <selection activeCell="N82" sqref="N82"/>
      <pageMargins left="0.7" right="0.7" top="0.75" bottom="0.75" header="0.3" footer="0.3"/>
      <pageSetup paperSize="9" orientation="portrait" r:id="rId3"/>
    </customSheetView>
    <customSheetView guid="{315230D8-F0E9-48EF-90D6-9C6D7FFE9006}" state="hidden" topLeftCell="D55">
      <selection activeCell="N82" sqref="N82"/>
      <pageMargins left="0.7" right="0.7" top="0.75" bottom="0.75" header="0.3" footer="0.3"/>
      <pageSetup paperSize="9" orientation="portrait" r:id="rId4"/>
    </customSheetView>
    <customSheetView guid="{262EDA3B-7785-4483-8C7E-BCBD0D6A995B}" state="hidden" topLeftCell="D55">
      <selection activeCell="N82" sqref="N82"/>
      <pageMargins left="0.7" right="0.7" top="0.75" bottom="0.75" header="0.3" footer="0.3"/>
      <pageSetup paperSize="9" orientation="portrait" r:id="rId5"/>
    </customSheetView>
    <customSheetView guid="{5A027B3F-4BDA-4D5B-99A1-C2E547422488}" state="hidden" topLeftCell="D55">
      <selection activeCell="N82" sqref="N82"/>
      <pageMargins left="0.7" right="0.7" top="0.75" bottom="0.75" header="0.3" footer="0.3"/>
      <pageSetup paperSize="9" orientation="portrait" r:id="rId6"/>
    </customSheetView>
    <customSheetView guid="{240C352A-D6EF-4728-9219-DD6B528CE022}" state="hidden" topLeftCell="D55">
      <selection activeCell="N82" sqref="N82"/>
      <pageMargins left="0.7" right="0.7" top="0.75" bottom="0.75" header="0.3" footer="0.3"/>
      <pageSetup paperSize="9" orientation="portrait" r:id="rId7"/>
    </customSheetView>
    <customSheetView guid="{E1A46B07-D6D8-4219-B694-3633A690E562}" state="hidden" topLeftCell="D55">
      <selection activeCell="N82" sqref="N82"/>
      <pageMargins left="0.7" right="0.7" top="0.75" bottom="0.75" header="0.3" footer="0.3"/>
      <pageSetup paperSize="9" orientation="portrait" r:id="rId8"/>
    </customSheetView>
    <customSheetView guid="{D5B9F501-40C2-485D-A8DD-76C9AFDA146B}" showPageBreaks="1" state="hidden" topLeftCell="D55">
      <selection activeCell="N82" sqref="N82"/>
      <pageMargins left="0.7" right="0.7" top="0.75" bottom="0.75" header="0.3" footer="0.3"/>
      <pageSetup paperSize="9" orientation="portrait" r:id="rId9"/>
    </customSheetView>
    <customSheetView guid="{ACA2E6CC-2B3E-4AB8-A723-880E1F3C7DC6}" state="hidden" topLeftCell="D55">
      <selection activeCell="N82" sqref="N82"/>
      <pageMargins left="0.7" right="0.7" top="0.75" bottom="0.75" header="0.3" footer="0.3"/>
      <pageSetup paperSize="9" orientation="portrait" r:id="rId10"/>
    </customSheetView>
    <customSheetView guid="{B999EF1A-05D7-45C0-96D4-233228D48054}" state="hidden" topLeftCell="D55">
      <selection activeCell="N82" sqref="N82"/>
      <pageMargins left="0.7" right="0.7" top="0.75" bottom="0.75" header="0.3" footer="0.3"/>
      <pageSetup paperSize="9" orientation="portrait" r:id="rId11"/>
    </customSheetView>
    <customSheetView guid="{E827AF52-889A-4F50-A39E-F0E1D36CA732}" state="hidden" topLeftCell="D55">
      <selection activeCell="N82" sqref="N82"/>
      <pageMargins left="0.7" right="0.7" top="0.75" bottom="0.75" header="0.3" footer="0.3"/>
      <pageSetup paperSize="9" orientation="portrait" r:id="rId12"/>
    </customSheetView>
    <customSheetView guid="{793DB2A3-A580-43E4-BA65-5104FE123C5C}" state="hidden" topLeftCell="D55">
      <selection activeCell="N82" sqref="N82"/>
      <pageMargins left="0.7" right="0.7" top="0.75" bottom="0.75" header="0.3" footer="0.3"/>
      <pageSetup paperSize="9" orientation="portrait" r:id="rId13"/>
    </customSheetView>
    <customSheetView guid="{0278E81E-B992-4858-B1F1-C546269A93CE}" state="hidden" topLeftCell="D55">
      <selection activeCell="N82" sqref="N82"/>
      <pageMargins left="0.7" right="0.7" top="0.75" bottom="0.75" header="0.3" footer="0.3"/>
      <pageSetup paperSize="9" orientation="portrait" r:id="rId14"/>
    </customSheetView>
    <customSheetView guid="{92B42E46-A1C4-4CA2-980F-E48586F08DAF}" state="hidden" topLeftCell="D55">
      <selection activeCell="N82" sqref="N82"/>
      <pageMargins left="0.7" right="0.7" top="0.75" bottom="0.75" header="0.3" footer="0.3"/>
      <pageSetup paperSize="9" orientation="portrait" r:id="rId15"/>
    </customSheetView>
    <customSheetView guid="{02582FD4-22F5-45D4-89DD-F12122EDCA8D}" state="hidden" topLeftCell="D55">
      <selection activeCell="N82" sqref="N82"/>
      <pageMargins left="0.7" right="0.7" top="0.75" bottom="0.75" header="0.3" footer="0.3"/>
      <pageSetup paperSize="9" orientation="portrait" r:id="rId16"/>
    </customSheetView>
    <customSheetView guid="{109441FB-5D27-4261-97F8-D74F3C56EAAC}" state="hidden" topLeftCell="D55">
      <selection activeCell="N82" sqref="N82"/>
      <pageMargins left="0.7" right="0.7" top="0.75" bottom="0.75" header="0.3" footer="0.3"/>
      <pageSetup paperSize="9" orientation="portrait" r:id="rId17"/>
    </customSheetView>
    <customSheetView guid="{0C01144D-7C18-4EBC-809D-CD9A6873B9A4}" state="hidden" topLeftCell="D55">
      <selection activeCell="N82" sqref="N82"/>
      <pageMargins left="0.7" right="0.7" top="0.75" bottom="0.75" header="0.3" footer="0.3"/>
      <pageSetup paperSize="9" orientation="portrait" r:id="rId18"/>
    </customSheetView>
    <customSheetView guid="{478A226C-3819-494B-B75C-6F13CE721740}" state="hidden" topLeftCell="D55">
      <selection activeCell="N82" sqref="N82"/>
      <pageMargins left="0.7" right="0.7" top="0.75" bottom="0.75" header="0.3" footer="0.3"/>
      <pageSetup paperSize="9" orientation="portrait" r:id="rId19"/>
    </customSheetView>
    <customSheetView guid="{D18F99F9-2699-41E5-8BC4-2A5C905B9FC5}" state="hidden" topLeftCell="D55">
      <selection activeCell="N82" sqref="N82"/>
      <pageMargins left="0.7" right="0.7" top="0.75" bottom="0.75" header="0.3" footer="0.3"/>
      <pageSetup paperSize="9" orientation="portrait" r:id="rId20"/>
    </customSheetView>
    <customSheetView guid="{247AED13-9FF5-493F-B3CC-F0F54BD3CEAB}" state="hidden" topLeftCell="D55">
      <selection activeCell="N82" sqref="N82"/>
      <pageMargins left="0.7" right="0.7" top="0.75" bottom="0.75" header="0.3" footer="0.3"/>
      <pageSetup paperSize="9" orientation="portrait" r:id="rId21"/>
    </customSheetView>
    <customSheetView guid="{EF4958F7-C967-406D-B6C3-0A71EB1BC7C2}" state="hidden" topLeftCell="D55">
      <selection activeCell="N82" sqref="N82"/>
      <pageMargins left="0.7" right="0.7" top="0.75" bottom="0.75" header="0.3" footer="0.3"/>
      <pageSetup paperSize="9" orientation="portrait" r:id="rId22"/>
    </customSheetView>
    <customSheetView guid="{0B74C060-4A33-4431-9DFE-1F231A63AF57}" state="hidden" topLeftCell="D55">
      <selection activeCell="N82" sqref="N82"/>
      <pageMargins left="0.7" right="0.7" top="0.75" bottom="0.75" header="0.3" footer="0.3"/>
      <pageSetup paperSize="9" orientation="portrait" r:id="rId23"/>
    </customSheetView>
    <customSheetView guid="{1ACC0038-298A-4F81-98A5-674304C957A4}" state="hidden" topLeftCell="D55">
      <selection activeCell="N82" sqref="N82"/>
      <pageMargins left="0.7" right="0.7" top="0.75" bottom="0.75" header="0.3" footer="0.3"/>
      <pageSetup paperSize="9" orientation="portrait" r:id="rId24"/>
    </customSheetView>
    <customSheetView guid="{92EB4CEB-97A4-4C6F-8A85-9576CD8D52F9}" state="hidden" topLeftCell="D55">
      <selection activeCell="N82" sqref="N82"/>
      <pageMargins left="0.7" right="0.7" top="0.75" bottom="0.75" header="0.3" footer="0.3"/>
      <pageSetup paperSize="9" orientation="portrait" r:id="rId25"/>
    </customSheetView>
    <customSheetView guid="{1E2933A3-7908-4D15-BE44-27C74903096F}" state="hidden" topLeftCell="D55">
      <selection activeCell="N82" sqref="N82"/>
      <pageMargins left="0.7" right="0.7" top="0.75" bottom="0.75" header="0.3" footer="0.3"/>
      <pageSetup paperSize="9" orientation="portrait" r:id="rId26"/>
    </customSheetView>
    <customSheetView guid="{866F98CE-B449-4C80-80CD-897DBB025239}" state="hidden" topLeftCell="D55">
      <selection activeCell="N82" sqref="N82"/>
      <pageMargins left="0.7" right="0.7" top="0.75" bottom="0.75" header="0.3" footer="0.3"/>
      <pageSetup paperSize="9" orientation="portrait" r:id="rId27"/>
    </customSheetView>
    <customSheetView guid="{BABE49F0-6EF1-4B82-946E-A16E6E202E91}" state="hidden" topLeftCell="D55">
      <selection activeCell="N82" sqref="N82"/>
      <pageMargins left="0.7" right="0.7" top="0.75" bottom="0.75" header="0.3" footer="0.3"/>
      <pageSetup paperSize="9" orientation="portrait" r:id="rId28"/>
    </customSheetView>
    <customSheetView guid="{4FA3AD9B-1298-4C96-AD3F-A54B405485B0}" state="hidden" topLeftCell="D55">
      <selection activeCell="N82" sqref="N82"/>
      <pageMargins left="0.7" right="0.7" top="0.75" bottom="0.75" header="0.3" footer="0.3"/>
      <pageSetup paperSize="9" orientation="portrait" r:id="rId29"/>
    </customSheetView>
  </customSheetViews>
  <phoneticPr fontId="2"/>
  <pageMargins left="0.7" right="0.7" top="0.75" bottom="0.75" header="0.3" footer="0.3"/>
  <pageSetup paperSize="9" orientation="portrait" r:id="rId30"/>
  <legacy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55" customWidth="1"/>
    <col min="2" max="2" width="12.5" customWidth="1"/>
    <col min="4" max="4" width="13.25" customWidth="1"/>
  </cols>
  <sheetData>
    <row r="1" spans="1:1" ht="42" x14ac:dyDescent="0.15">
      <c r="A1" s="91" t="s">
        <v>109</v>
      </c>
    </row>
    <row r="2" spans="1:1" ht="15" customHeight="1" x14ac:dyDescent="0.15">
      <c r="A2" s="102"/>
    </row>
    <row r="3" spans="1:1" ht="42" x14ac:dyDescent="0.15">
      <c r="A3" s="91" t="s">
        <v>107</v>
      </c>
    </row>
    <row r="4" spans="1:1" ht="21.2" customHeight="1" x14ac:dyDescent="0.15">
      <c r="A4" s="92"/>
    </row>
    <row r="5" spans="1:1" s="55" customFormat="1" ht="41.25" customHeight="1" x14ac:dyDescent="0.15">
      <c r="A5" s="103" t="s">
        <v>110</v>
      </c>
    </row>
    <row r="6" spans="1:1" ht="41.25" customHeight="1" x14ac:dyDescent="0.15">
      <c r="A6" s="103" t="s">
        <v>111</v>
      </c>
    </row>
    <row r="7" spans="1:1" ht="41.25" customHeight="1" x14ac:dyDescent="0.15">
      <c r="A7" s="103"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53" customFormat="1" ht="93.2" customHeight="1" x14ac:dyDescent="0.15">
      <c r="A13" s="91" t="s">
        <v>108</v>
      </c>
    </row>
    <row r="72" spans="7:7" ht="45" customHeight="1" x14ac:dyDescent="0.15">
      <c r="G72" s="45" t="s">
        <v>114</v>
      </c>
    </row>
    <row r="228" spans="10:11" ht="45" customHeight="1" x14ac:dyDescent="0.15">
      <c r="J228" s="45" t="s">
        <v>116</v>
      </c>
      <c r="K228" s="45" t="s">
        <v>113</v>
      </c>
    </row>
    <row r="247" spans="7:7" ht="45" customHeight="1" x14ac:dyDescent="0.15">
      <c r="G247" s="45" t="s">
        <v>115</v>
      </c>
    </row>
  </sheetData>
  <customSheetViews>
    <customSheetView guid="{89CFD966-126F-414B-94EC-2C1358CF5DA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
    </customSheetView>
    <customSheetView guid="{9FF3767D-B5E2-4274-8C91-D6BE67029FF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2"/>
    </customSheetView>
    <customSheetView guid="{99E3FE3A-7B49-48B4-BEFD-0DD64952A04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3"/>
    </customSheetView>
    <customSheetView guid="{315230D8-F0E9-48EF-90D6-9C6D7FFE900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4"/>
    </customSheetView>
    <customSheetView guid="{262EDA3B-7785-4483-8C7E-BCBD0D6A995B}"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5"/>
    </customSheetView>
    <customSheetView guid="{5A027B3F-4BDA-4D5B-99A1-C2E547422488}"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6"/>
    </customSheetView>
    <customSheetView guid="{240C352A-D6EF-4728-9219-DD6B528CE02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7"/>
    </customSheetView>
    <customSheetView guid="{E1A46B07-D6D8-4219-B694-3633A690E56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8"/>
    </customSheetView>
    <customSheetView guid="{D5B9F501-40C2-485D-A8DD-76C9AFDA146B}" scale="70" showPageBreaks="1" printArea="1">
      <selection activeCell="E7" sqref="E7"/>
      <rowBreaks count="1" manualBreakCount="1">
        <brk id="12" man="1"/>
      </rowBreaks>
      <pageMargins left="0.70866141732283472" right="0.74803149606299213" top="0.43307086614173229" bottom="0.32" header="0.31496062992125984" footer="0.18"/>
      <printOptions horizontalCentered="1" verticalCentered="1"/>
      <pageSetup paperSize="9" orientation="landscape" r:id="rId9"/>
    </customSheetView>
    <customSheetView guid="{1E2933A3-7908-4D15-BE44-27C74903096F}" scale="85" showPageBreaks="1" printArea="1" view="pageBreakPreview">
      <selection activeCell="E250" sqref="E250"/>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0"/>
    </customSheetView>
    <customSheetView guid="{866F98CE-B449-4C80-80CD-897DBB02523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1"/>
    </customSheetView>
    <customSheetView guid="{BABE49F0-6EF1-4B82-946E-A16E6E202E91}"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2"/>
    </customSheetView>
    <customSheetView guid="{4FA3AD9B-1298-4C96-AD3F-A54B405485B0}"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3"/>
    </customSheetView>
  </customSheetViews>
  <phoneticPr fontId="2"/>
  <printOptions horizontalCentered="1" verticalCentered="1"/>
  <pageMargins left="0.78740157480314965" right="0.78740157480314965" top="0.98425196850393704" bottom="0.78740157480314965" header="0.31496062992125984" footer="0.19685039370078741"/>
  <pageSetup paperSize="9" orientation="landscape" r:id="rId14"/>
  <rowBreaks count="1" manualBreakCount="1">
    <brk id="13" man="1"/>
  </rowBreaks>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
  <sheetViews>
    <sheetView tabSelected="1" view="pageBreakPreview" zoomScaleNormal="80" zoomScaleSheetLayoutView="100" workbookViewId="0">
      <pane ySplit="6" topLeftCell="A7" activePane="bottomLeft" state="frozen"/>
      <selection pane="bottomLeft"/>
    </sheetView>
  </sheetViews>
  <sheetFormatPr defaultColWidth="9" defaultRowHeight="11.25" x14ac:dyDescent="0.15"/>
  <cols>
    <col min="1" max="1" width="16.625" style="45" customWidth="1"/>
    <col min="2" max="6" width="16.625" style="46" customWidth="1"/>
    <col min="7" max="7" width="40.625" style="47" customWidth="1"/>
    <col min="8" max="8" width="40.625" style="48" customWidth="1"/>
    <col min="9" max="10" width="7.625" style="54" customWidth="1"/>
    <col min="11" max="16384" width="9" style="45"/>
  </cols>
  <sheetData>
    <row r="1" spans="1:18" ht="18" customHeight="1" x14ac:dyDescent="0.15">
      <c r="N1" s="110"/>
    </row>
    <row r="2" spans="1:18" s="106" customFormat="1" ht="18" customHeight="1" x14ac:dyDescent="0.15">
      <c r="A2" s="111" t="s">
        <v>122</v>
      </c>
      <c r="B2" s="109"/>
      <c r="C2" s="109"/>
      <c r="D2" s="109"/>
      <c r="E2" s="109"/>
      <c r="F2" s="109"/>
      <c r="G2" s="112"/>
      <c r="H2" s="112"/>
      <c r="I2" s="122" t="s">
        <v>4</v>
      </c>
      <c r="J2" s="123"/>
      <c r="N2" s="113"/>
    </row>
    <row r="3" spans="1:18" s="106" customFormat="1" ht="18" customHeight="1" x14ac:dyDescent="0.15">
      <c r="A3" s="107" t="s">
        <v>104</v>
      </c>
      <c r="B3" s="112"/>
      <c r="C3" s="108"/>
      <c r="D3" s="129"/>
      <c r="E3" s="129"/>
      <c r="F3" s="130"/>
      <c r="G3" s="131"/>
      <c r="H3" s="132"/>
      <c r="J3" s="115" t="s">
        <v>119</v>
      </c>
      <c r="N3" s="113"/>
    </row>
    <row r="4" spans="1:18" ht="11.25" customHeight="1" x14ac:dyDescent="0.15">
      <c r="A4" s="124" t="s">
        <v>0</v>
      </c>
      <c r="B4" s="127" t="s">
        <v>1</v>
      </c>
      <c r="C4" s="127" t="s">
        <v>2</v>
      </c>
      <c r="D4" s="134" t="s">
        <v>123</v>
      </c>
      <c r="E4" s="134" t="s">
        <v>124</v>
      </c>
      <c r="F4" s="134" t="s">
        <v>121</v>
      </c>
      <c r="G4" s="127" t="s">
        <v>105</v>
      </c>
      <c r="H4" s="127" t="s">
        <v>106</v>
      </c>
      <c r="I4" s="120" t="s">
        <v>117</v>
      </c>
      <c r="J4" s="120" t="s">
        <v>120</v>
      </c>
      <c r="N4" s="110"/>
    </row>
    <row r="5" spans="1:18" x14ac:dyDescent="0.15">
      <c r="A5" s="121"/>
      <c r="B5" s="128"/>
      <c r="C5" s="128"/>
      <c r="D5" s="134"/>
      <c r="E5" s="134"/>
      <c r="F5" s="134"/>
      <c r="G5" s="133"/>
      <c r="H5" s="133"/>
      <c r="I5" s="121"/>
      <c r="J5" s="121"/>
      <c r="N5" s="110"/>
    </row>
    <row r="6" spans="1:18" x14ac:dyDescent="0.15">
      <c r="A6" s="121"/>
      <c r="B6" s="128"/>
      <c r="C6" s="128"/>
      <c r="D6" s="134"/>
      <c r="E6" s="134"/>
      <c r="F6" s="134"/>
      <c r="G6" s="133"/>
      <c r="H6" s="133"/>
      <c r="I6" s="121"/>
      <c r="J6" s="121"/>
      <c r="N6" s="110"/>
    </row>
    <row r="7" spans="1:18" s="49" customFormat="1" ht="186" customHeight="1" x14ac:dyDescent="0.15">
      <c r="A7" s="50" t="s">
        <v>125</v>
      </c>
      <c r="B7" s="116" t="s">
        <v>126</v>
      </c>
      <c r="C7" s="116" t="s">
        <v>127</v>
      </c>
      <c r="D7" s="104">
        <v>33267000</v>
      </c>
      <c r="E7" s="104">
        <v>33267000</v>
      </c>
      <c r="F7" s="105">
        <v>33237000</v>
      </c>
      <c r="G7" s="51" t="s">
        <v>128</v>
      </c>
      <c r="H7" s="119" t="s">
        <v>131</v>
      </c>
      <c r="I7" s="117" t="s">
        <v>129</v>
      </c>
      <c r="J7" s="118" t="s">
        <v>130</v>
      </c>
      <c r="K7" s="52"/>
      <c r="L7" s="52"/>
      <c r="M7" s="52"/>
      <c r="N7" s="52"/>
      <c r="O7" s="52"/>
      <c r="P7" s="52"/>
      <c r="Q7" s="52"/>
      <c r="R7" s="52"/>
    </row>
    <row r="8" spans="1:18" ht="39.950000000000003" customHeight="1" x14ac:dyDescent="0.15">
      <c r="A8" s="124" t="s">
        <v>118</v>
      </c>
      <c r="B8" s="125"/>
      <c r="C8" s="126"/>
      <c r="D8" s="114">
        <f>SUM(D7:D7)</f>
        <v>33267000</v>
      </c>
      <c r="E8" s="114">
        <f>SUM(E7:E7)</f>
        <v>33267000</v>
      </c>
    </row>
  </sheetData>
  <customSheetViews>
    <customSheetView guid="{89CFD966-126F-414B-94EC-2C1358CF5DA9}" scale="85" showPageBreaks="1" fitToPage="1" printArea="1" showAutoFilter="1" hiddenColumns="1" view="pageBreakPreview">
      <pane ySplit="6" topLeftCell="A7" activePane="bottomLeft" state="frozen"/>
      <selection pane="bottomLeft" activeCell="L100" sqref="L100"/>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653B8039-60E5-41BE-B6E5-AF108BFEF402}"/>
    </customSheetView>
    <customSheetView guid="{9FF3767D-B5E2-4274-8C91-D6BE67029FF6}" scale="110" showPageBreaks="1" printArea="1" showAutoFilter="1" hiddenColumns="1" view="pageBreakPreview" topLeftCell="I1">
      <pane ySplit="6" topLeftCell="A252" activePane="bottomLeft" state="frozen"/>
      <selection pane="bottomLeft" activeCell="V267" sqref="V267"/>
      <pageMargins left="0.39370078740157483" right="0.39370078740157483" top="0.59055118110236227" bottom="0.59055118110236227" header="0.39370078740157483" footer="0.39370078740157483"/>
      <printOptions horizontalCentered="1"/>
      <pageSetup paperSize="9" scale="75" fitToWidth="0" fitToHeight="0" pageOrder="overThenDown" orientation="landscape" useFirstPageNumber="1" r:id="rId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292CD755-E758-436A-BFF1-00032280EED3}"/>
    </customSheetView>
    <customSheetView guid="{99E3FE3A-7B49-48B4-BEFD-0DD64952A046}" scale="85" showPageBreaks="1" fitToPage="1" printArea="1" filter="1" showAutoFilter="1" hiddenColumns="1" view="pageBreakPreview">
      <pane ySplit="5" topLeftCell="A111" activePane="bottomLeft" state="frozen"/>
      <selection pane="bottomLeft" activeCell="K114" sqref="K114"/>
      <pageMargins left="0.39370078740157483" right="0.39370078740157483" top="0.59055118110236227" bottom="0.59055118110236227" header="0.39370078740157483" footer="0.39370078740157483"/>
      <printOptions horizontalCentered="1"/>
      <pageSetup paperSize="9" scale="51" fitToHeight="0" pageOrder="overThenDown" orientation="landscape" useFirstPageNumber="1" r:id="rId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E735A6E5-683F-4B1B-A828-793431C0281B}">
        <filterColumn colId="0">
          <filters>
            <filter val="こども"/>
          </filters>
        </filterColumn>
      </autoFilter>
    </customSheetView>
    <customSheetView guid="{315230D8-F0E9-48EF-90D6-9C6D7FFE9006}" scale="85" showPageBreaks="1" printArea="1" showAutoFilter="1" hiddenColumns="1" view="pageBreakPreview" topLeftCell="E1">
      <pane xSplit="6" ySplit="6" topLeftCell="K124" activePane="bottomRight" state="frozen"/>
      <selection pane="bottomRight" activeCell="H125" sqref="H125"/>
      <rowBreaks count="4" manualBreakCount="4">
        <brk id="137" max="17" man="1"/>
        <brk id="144" max="17" man="1"/>
        <brk id="153" max="17" man="1"/>
        <brk id="266"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xr:uid="{7E167247-C91C-4555-86FD-AA85DDC0A41E}"/>
    </customSheetView>
    <customSheetView guid="{262EDA3B-7785-4483-8C7E-BCBD0D6A995B}" scale="85" showPageBreaks="1" printArea="1" showAutoFilter="1" hiddenColumns="1" view="pageBreakPreview" topLeftCell="E1">
      <pane xSplit="6" ySplit="6" topLeftCell="K7" activePane="bottomRight" state="frozen"/>
      <selection pane="bottomRight" activeCell="I7" sqref="I7"/>
      <rowBreaks count="8" manualBreakCount="8">
        <brk id="55" max="17" man="1"/>
        <brk id="95" max="17" man="1"/>
        <brk id="106" max="17" man="1"/>
        <brk id="135" max="17" man="1"/>
        <brk id="143" max="17" man="1"/>
        <brk id="152" max="17" man="1"/>
        <brk id="162" max="17" man="1"/>
        <brk id="267"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horizontalDpi="2400" verticalDpi="1200" r:id="rId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xr:uid="{CF4FDE6A-323D-4B74-9653-882D6467C035}"/>
    </customSheetView>
    <customSheetView guid="{5A027B3F-4BDA-4D5B-99A1-C2E547422488}" scale="85" showPageBreaks="1" fitToPage="1" printArea="1" showAutoFilter="1" view="pageBreakPreview">
      <pane xSplit="5" ySplit="5" topLeftCell="L246" activePane="bottomRight" state="frozen"/>
      <selection pane="bottomRight" activeCell="R246" sqref="R246"/>
      <rowBreaks count="1" manualBreakCount="1">
        <brk id="177" min="4" max="44" man="1"/>
      </rowBreaks>
      <pageMargins left="0.39370078740157483" right="0.39370078740157483" top="0.59055118110236227" bottom="0.59055118110236227" header="0.39370078740157483" footer="0.39370078740157483"/>
      <printOptions horizontalCentered="1"/>
      <pageSetup paperSize="8" scale="80" fitToWidth="23" fitToHeight="23" pageOrder="overThenDown" orientation="landscape" useFirstPageNumber="1" r:id="rId6"/>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7" xr:uid="{A9E0014E-12CF-47C5-BEB2-0036518AC3D9}"/>
    </customSheetView>
    <customSheetView guid="{240C352A-D6EF-4728-9219-DD6B528CE022}" showPageBreaks="1" printArea="1" filter="1" showAutoFilter="1" view="pageBreakPreview">
      <pane xSplit="5" ySplit="5" topLeftCell="J58" activePane="bottomRight" state="frozen"/>
      <selection pane="bottomRight" activeCell="L59" sqref="L59"/>
      <rowBreaks count="1" manualBreakCount="1">
        <brk id="145" min="4" max="44" man="1"/>
      </rowBreaks>
      <pageMargins left="0.39370078740157483" right="0.39370078740157483" top="0.59055118110236227" bottom="0.59055118110236227" header="0.39370078740157483" footer="0.39370078740157483"/>
      <printOptions horizontalCentered="1"/>
      <pageSetup paperSize="8" scale="43" pageOrder="overThenDown" orientation="landscape" useFirstPageNumber="1" r:id="rId7"/>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5" xr:uid="{3AC48E7E-D3BE-4D87-AABA-6E69B3FE3613}">
        <filterColumn colId="30">
          <filters blank="1"/>
        </filterColumn>
      </autoFilter>
    </customSheetView>
    <customSheetView guid="{E1A46B07-D6D8-4219-B694-3633A690E562}" showPageBreaks="1" printArea="1" showAutoFilter="1" hiddenColumns="1" view="pageBreakPreview">
      <pane xSplit="7" ySplit="5" topLeftCell="H148" activePane="bottomRight" state="frozen"/>
      <selection pane="bottomRight" activeCell="H148" sqref="H14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8"/>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K265" xr:uid="{8CD523EB-9BBA-4634-87B4-98994DF2DF9D}"/>
    </customSheetView>
    <customSheetView guid="{D5B9F501-40C2-485D-A8DD-76C9AFDA146B}" scale="85" showPageBreaks="1" printArea="1" showAutoFilter="1" hiddenColumns="1" view="pageBreakPreview" topLeftCell="C239">
      <selection activeCell="K217" sqref="K217"/>
      <rowBreaks count="1" manualBreakCount="1">
        <brk id="262" min="3" max="16" man="1"/>
      </row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9"/>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AI276" xr:uid="{03F12A2F-504D-4CAC-8236-030A40051BBB}"/>
    </customSheetView>
    <customSheetView guid="{92EB4CEB-97A4-4C6F-8A85-9576CD8D52F9}" showPageBreaks="1" printArea="1" showAutoFilter="1" hiddenColumns="1" view="pageBreakPreview" topLeftCell="A2">
      <pane xSplit="9" ySplit="5" topLeftCell="J84" activePane="bottomRight" state="frozen"/>
      <selection pane="bottomRight" activeCell="G86" sqref="G86"/>
      <colBreaks count="1" manualBreakCount="1">
        <brk id="17" min="1" max="178" man="1"/>
      </colBreaks>
      <pageMargins left="0.47244094488188981" right="0.47244094488188981" top="0.59055118110236227" bottom="0.59055118110236227" header="0.31496062992125984" footer="0.31496062992125984"/>
      <pageSetup paperSize="9" scale="65" pageOrder="overThenDown" orientation="landscape" r:id="rId10"/>
      <headerFooter>
        <oddHeader>&amp;R&amp;"ＭＳ ゴシック,標準"&amp;12（様式１）</oddHeader>
        <oddFooter>&amp;L&amp;10・性質別分類…１：団体運営費補助、２：施設運営費補助、３：施設整備事業に対する補助、４：借入額の利子等償還に対する補助、５イベント、大会等に対する補助、６：その他事業費補助、７：その他（個人に対する補助など）
・細節…２：補助金、16：児童生徒就学費補助金、17：奨学費補助金、18：信用保証協会補助金、23：利子補給金&amp;R&amp;P/&amp;N
&amp;D/&amp;T</oddFooter>
      </headerFooter>
      <autoFilter ref="A6:AI179" xr:uid="{E375967C-EC1B-40D6-9035-D51771E6FA15}"/>
    </customSheetView>
    <customSheetView guid="{1E2933A3-7908-4D15-BE44-27C74903096F}" scale="80" showPageBreaks="1" printArea="1" filter="1" showAutoFilter="1" hiddenColumns="1" view="pageBreakPreview" topLeftCell="A178">
      <selection activeCell="K186" sqref="K186"/>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11"/>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XET275" xr:uid="{943B339C-9A89-4D2E-B960-83F7263A2A2D}">
        <filterColumn colId="5">
          <customFilters>
            <customFilter val="*地域活動協議会*"/>
          </customFilters>
        </filterColumn>
      </autoFilter>
    </customSheetView>
    <customSheetView guid="{866F98CE-B449-4C80-80CD-897DBB025239}" scale="85" showPageBreaks="1" printArea="1" showAutoFilter="1" hiddenColumns="1" view="pageBreakPreview">
      <pane xSplit="7" ySplit="5" topLeftCell="H6" activePane="bottomRight" state="frozen"/>
      <selection pane="bottomRight" activeCell="AC5" sqref="AC5"/>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1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R265" xr:uid="{6D5B0448-E70C-4CEB-BD5B-9180B85E6701}"/>
    </customSheetView>
    <customSheetView guid="{BABE49F0-6EF1-4B82-946E-A16E6E202E91}" showPageBreaks="1" printArea="1" showAutoFilter="1" hiddenColumns="1" view="pageBreakPreview">
      <pane xSplit="7" ySplit="5" topLeftCell="M181" activePane="bottomRight" state="frozen"/>
      <selection pane="bottomRight" activeCell="C8" sqref="C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1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7:AK268" xr:uid="{C94802DE-5BA7-4713-9467-A70E540BE44D}"/>
    </customSheetView>
    <customSheetView guid="{4FA3AD9B-1298-4C96-AD3F-A54B405485B0}" scale="85" showPageBreaks="1" fitToPage="1" printArea="1" showAutoFilter="1" hiddenColumns="1" view="pageBreakPreview">
      <pane ySplit="6" topLeftCell="A7" activePane="bottomLeft" state="frozen"/>
      <selection pane="bottomLeft" activeCell="R263" sqref="R263"/>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59C11838-6D63-4097-839D-BF2C80EF194C}"/>
    </customSheetView>
  </customSheetViews>
  <mergeCells count="13">
    <mergeCell ref="J4:J6"/>
    <mergeCell ref="I2:J2"/>
    <mergeCell ref="A8:C8"/>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9:C1048576 B1:C7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5" x14ac:dyDescent="0.15"/>
  <cols>
    <col min="1" max="2" width="1.875" style="92" customWidth="1"/>
    <col min="3" max="3" width="14.5" style="92" customWidth="1"/>
    <col min="4" max="4" width="19" style="92" customWidth="1"/>
    <col min="5" max="6" width="15.875" style="53" customWidth="1"/>
    <col min="7" max="7" width="10.125" style="53" customWidth="1"/>
    <col min="8" max="9" width="17.375" style="53" bestFit="1" customWidth="1"/>
    <col min="10" max="10" width="16.125" style="53" customWidth="1"/>
    <col min="11" max="11" width="7.875" style="53" customWidth="1"/>
    <col min="12" max="13" width="18.875" style="53" bestFit="1" customWidth="1"/>
    <col min="14" max="250" width="9" style="53"/>
    <col min="251" max="251" width="2.375" style="53" customWidth="1"/>
    <col min="252" max="252" width="14.5" style="53" customWidth="1"/>
    <col min="253" max="254" width="15.875" style="53" customWidth="1"/>
    <col min="255" max="256" width="15.625" style="53" customWidth="1"/>
    <col min="257" max="257" width="15.375" style="53" customWidth="1"/>
    <col min="258" max="506" width="9" style="53"/>
    <col min="507" max="507" width="2.375" style="53" customWidth="1"/>
    <col min="508" max="508" width="14.5" style="53" customWidth="1"/>
    <col min="509" max="510" width="15.875" style="53" customWidth="1"/>
    <col min="511" max="512" width="15.625" style="53" customWidth="1"/>
    <col min="513" max="513" width="15.375" style="53" customWidth="1"/>
    <col min="514" max="762" width="9" style="53"/>
    <col min="763" max="763" width="2.375" style="53" customWidth="1"/>
    <col min="764" max="764" width="14.5" style="53" customWidth="1"/>
    <col min="765" max="766" width="15.875" style="53" customWidth="1"/>
    <col min="767" max="768" width="15.625" style="53" customWidth="1"/>
    <col min="769" max="769" width="15.375" style="53" customWidth="1"/>
    <col min="770" max="1018" width="9" style="53"/>
    <col min="1019" max="1019" width="2.375" style="53" customWidth="1"/>
    <col min="1020" max="1020" width="14.5" style="53" customWidth="1"/>
    <col min="1021" max="1022" width="15.875" style="53" customWidth="1"/>
    <col min="1023" max="1024" width="15.625" style="53" customWidth="1"/>
    <col min="1025" max="1025" width="15.375" style="53" customWidth="1"/>
    <col min="1026" max="1274" width="9" style="53"/>
    <col min="1275" max="1275" width="2.375" style="53" customWidth="1"/>
    <col min="1276" max="1276" width="14.5" style="53" customWidth="1"/>
    <col min="1277" max="1278" width="15.875" style="53" customWidth="1"/>
    <col min="1279" max="1280" width="15.625" style="53" customWidth="1"/>
    <col min="1281" max="1281" width="15.375" style="53" customWidth="1"/>
    <col min="1282" max="1530" width="9" style="53"/>
    <col min="1531" max="1531" width="2.375" style="53" customWidth="1"/>
    <col min="1532" max="1532" width="14.5" style="53" customWidth="1"/>
    <col min="1533" max="1534" width="15.875" style="53" customWidth="1"/>
    <col min="1535" max="1536" width="15.625" style="53" customWidth="1"/>
    <col min="1537" max="1537" width="15.375" style="53" customWidth="1"/>
    <col min="1538" max="1786" width="9" style="53"/>
    <col min="1787" max="1787" width="2.375" style="53" customWidth="1"/>
    <col min="1788" max="1788" width="14.5" style="53" customWidth="1"/>
    <col min="1789" max="1790" width="15.875" style="53" customWidth="1"/>
    <col min="1791" max="1792" width="15.625" style="53" customWidth="1"/>
    <col min="1793" max="1793" width="15.375" style="53" customWidth="1"/>
    <col min="1794" max="2042" width="9" style="53"/>
    <col min="2043" max="2043" width="2.375" style="53" customWidth="1"/>
    <col min="2044" max="2044" width="14.5" style="53" customWidth="1"/>
    <col min="2045" max="2046" width="15.875" style="53" customWidth="1"/>
    <col min="2047" max="2048" width="15.625" style="53" customWidth="1"/>
    <col min="2049" max="2049" width="15.375" style="53" customWidth="1"/>
    <col min="2050" max="2298" width="9" style="53"/>
    <col min="2299" max="2299" width="2.375" style="53" customWidth="1"/>
    <col min="2300" max="2300" width="14.5" style="53" customWidth="1"/>
    <col min="2301" max="2302" width="15.875" style="53" customWidth="1"/>
    <col min="2303" max="2304" width="15.625" style="53" customWidth="1"/>
    <col min="2305" max="2305" width="15.375" style="53" customWidth="1"/>
    <col min="2306" max="2554" width="9" style="53"/>
    <col min="2555" max="2555" width="2.375" style="53" customWidth="1"/>
    <col min="2556" max="2556" width="14.5" style="53" customWidth="1"/>
    <col min="2557" max="2558" width="15.875" style="53" customWidth="1"/>
    <col min="2559" max="2560" width="15.625" style="53" customWidth="1"/>
    <col min="2561" max="2561" width="15.375" style="53" customWidth="1"/>
    <col min="2562" max="2810" width="9" style="53"/>
    <col min="2811" max="2811" width="2.375" style="53" customWidth="1"/>
    <col min="2812" max="2812" width="14.5" style="53" customWidth="1"/>
    <col min="2813" max="2814" width="15.875" style="53" customWidth="1"/>
    <col min="2815" max="2816" width="15.625" style="53" customWidth="1"/>
    <col min="2817" max="2817" width="15.375" style="53" customWidth="1"/>
    <col min="2818" max="3066" width="9" style="53"/>
    <col min="3067" max="3067" width="2.375" style="53" customWidth="1"/>
    <col min="3068" max="3068" width="14.5" style="53" customWidth="1"/>
    <col min="3069" max="3070" width="15.875" style="53" customWidth="1"/>
    <col min="3071" max="3072" width="15.625" style="53" customWidth="1"/>
    <col min="3073" max="3073" width="15.375" style="53" customWidth="1"/>
    <col min="3074" max="3322" width="9" style="53"/>
    <col min="3323" max="3323" width="2.375" style="53" customWidth="1"/>
    <col min="3324" max="3324" width="14.5" style="53" customWidth="1"/>
    <col min="3325" max="3326" width="15.875" style="53" customWidth="1"/>
    <col min="3327" max="3328" width="15.625" style="53" customWidth="1"/>
    <col min="3329" max="3329" width="15.375" style="53" customWidth="1"/>
    <col min="3330" max="3578" width="9" style="53"/>
    <col min="3579" max="3579" width="2.375" style="53" customWidth="1"/>
    <col min="3580" max="3580" width="14.5" style="53" customWidth="1"/>
    <col min="3581" max="3582" width="15.875" style="53" customWidth="1"/>
    <col min="3583" max="3584" width="15.625" style="53" customWidth="1"/>
    <col min="3585" max="3585" width="15.375" style="53" customWidth="1"/>
    <col min="3586" max="3834" width="9" style="53"/>
    <col min="3835" max="3835" width="2.375" style="53" customWidth="1"/>
    <col min="3836" max="3836" width="14.5" style="53" customWidth="1"/>
    <col min="3837" max="3838" width="15.875" style="53" customWidth="1"/>
    <col min="3839" max="3840" width="15.625" style="53" customWidth="1"/>
    <col min="3841" max="3841" width="15.375" style="53" customWidth="1"/>
    <col min="3842" max="4090" width="9" style="53"/>
    <col min="4091" max="4091" width="2.375" style="53" customWidth="1"/>
    <col min="4092" max="4092" width="14.5" style="53" customWidth="1"/>
    <col min="4093" max="4094" width="15.875" style="53" customWidth="1"/>
    <col min="4095" max="4096" width="15.625" style="53" customWidth="1"/>
    <col min="4097" max="4097" width="15.375" style="53" customWidth="1"/>
    <col min="4098" max="4346" width="9" style="53"/>
    <col min="4347" max="4347" width="2.375" style="53" customWidth="1"/>
    <col min="4348" max="4348" width="14.5" style="53" customWidth="1"/>
    <col min="4349" max="4350" width="15.875" style="53" customWidth="1"/>
    <col min="4351" max="4352" width="15.625" style="53" customWidth="1"/>
    <col min="4353" max="4353" width="15.375" style="53" customWidth="1"/>
    <col min="4354" max="4602" width="9" style="53"/>
    <col min="4603" max="4603" width="2.375" style="53" customWidth="1"/>
    <col min="4604" max="4604" width="14.5" style="53" customWidth="1"/>
    <col min="4605" max="4606" width="15.875" style="53" customWidth="1"/>
    <col min="4607" max="4608" width="15.625" style="53" customWidth="1"/>
    <col min="4609" max="4609" width="15.375" style="53" customWidth="1"/>
    <col min="4610" max="4858" width="9" style="53"/>
    <col min="4859" max="4859" width="2.375" style="53" customWidth="1"/>
    <col min="4860" max="4860" width="14.5" style="53" customWidth="1"/>
    <col min="4861" max="4862" width="15.875" style="53" customWidth="1"/>
    <col min="4863" max="4864" width="15.625" style="53" customWidth="1"/>
    <col min="4865" max="4865" width="15.375" style="53" customWidth="1"/>
    <col min="4866" max="5114" width="9" style="53"/>
    <col min="5115" max="5115" width="2.375" style="53" customWidth="1"/>
    <col min="5116" max="5116" width="14.5" style="53" customWidth="1"/>
    <col min="5117" max="5118" width="15.875" style="53" customWidth="1"/>
    <col min="5119" max="5120" width="15.625" style="53" customWidth="1"/>
    <col min="5121" max="5121" width="15.375" style="53" customWidth="1"/>
    <col min="5122" max="5370" width="9" style="53"/>
    <col min="5371" max="5371" width="2.375" style="53" customWidth="1"/>
    <col min="5372" max="5372" width="14.5" style="53" customWidth="1"/>
    <col min="5373" max="5374" width="15.875" style="53" customWidth="1"/>
    <col min="5375" max="5376" width="15.625" style="53" customWidth="1"/>
    <col min="5377" max="5377" width="15.375" style="53" customWidth="1"/>
    <col min="5378" max="5626" width="9" style="53"/>
    <col min="5627" max="5627" width="2.375" style="53" customWidth="1"/>
    <col min="5628" max="5628" width="14.5" style="53" customWidth="1"/>
    <col min="5629" max="5630" width="15.875" style="53" customWidth="1"/>
    <col min="5631" max="5632" width="15.625" style="53" customWidth="1"/>
    <col min="5633" max="5633" width="15.375" style="53" customWidth="1"/>
    <col min="5634" max="5882" width="9" style="53"/>
    <col min="5883" max="5883" width="2.375" style="53" customWidth="1"/>
    <col min="5884" max="5884" width="14.5" style="53" customWidth="1"/>
    <col min="5885" max="5886" width="15.875" style="53" customWidth="1"/>
    <col min="5887" max="5888" width="15.625" style="53" customWidth="1"/>
    <col min="5889" max="5889" width="15.375" style="53" customWidth="1"/>
    <col min="5890" max="6138" width="9" style="53"/>
    <col min="6139" max="6139" width="2.375" style="53" customWidth="1"/>
    <col min="6140" max="6140" width="14.5" style="53" customWidth="1"/>
    <col min="6141" max="6142" width="15.875" style="53" customWidth="1"/>
    <col min="6143" max="6144" width="15.625" style="53" customWidth="1"/>
    <col min="6145" max="6145" width="15.375" style="53" customWidth="1"/>
    <col min="6146" max="6394" width="9" style="53"/>
    <col min="6395" max="6395" width="2.375" style="53" customWidth="1"/>
    <col min="6396" max="6396" width="14.5" style="53" customWidth="1"/>
    <col min="6397" max="6398" width="15.875" style="53" customWidth="1"/>
    <col min="6399" max="6400" width="15.625" style="53" customWidth="1"/>
    <col min="6401" max="6401" width="15.375" style="53" customWidth="1"/>
    <col min="6402" max="6650" width="9" style="53"/>
    <col min="6651" max="6651" width="2.375" style="53" customWidth="1"/>
    <col min="6652" max="6652" width="14.5" style="53" customWidth="1"/>
    <col min="6653" max="6654" width="15.875" style="53" customWidth="1"/>
    <col min="6655" max="6656" width="15.625" style="53" customWidth="1"/>
    <col min="6657" max="6657" width="15.375" style="53" customWidth="1"/>
    <col min="6658" max="6906" width="9" style="53"/>
    <col min="6907" max="6907" width="2.375" style="53" customWidth="1"/>
    <col min="6908" max="6908" width="14.5" style="53" customWidth="1"/>
    <col min="6909" max="6910" width="15.875" style="53" customWidth="1"/>
    <col min="6911" max="6912" width="15.625" style="53" customWidth="1"/>
    <col min="6913" max="6913" width="15.375" style="53" customWidth="1"/>
    <col min="6914" max="7162" width="9" style="53"/>
    <col min="7163" max="7163" width="2.375" style="53" customWidth="1"/>
    <col min="7164" max="7164" width="14.5" style="53" customWidth="1"/>
    <col min="7165" max="7166" width="15.875" style="53" customWidth="1"/>
    <col min="7167" max="7168" width="15.625" style="53" customWidth="1"/>
    <col min="7169" max="7169" width="15.375" style="53" customWidth="1"/>
    <col min="7170" max="7418" width="9" style="53"/>
    <col min="7419" max="7419" width="2.375" style="53" customWidth="1"/>
    <col min="7420" max="7420" width="14.5" style="53" customWidth="1"/>
    <col min="7421" max="7422" width="15.875" style="53" customWidth="1"/>
    <col min="7423" max="7424" width="15.625" style="53" customWidth="1"/>
    <col min="7425" max="7425" width="15.375" style="53" customWidth="1"/>
    <col min="7426" max="7674" width="9" style="53"/>
    <col min="7675" max="7675" width="2.375" style="53" customWidth="1"/>
    <col min="7676" max="7676" width="14.5" style="53" customWidth="1"/>
    <col min="7677" max="7678" width="15.875" style="53" customWidth="1"/>
    <col min="7679" max="7680" width="15.625" style="53" customWidth="1"/>
    <col min="7681" max="7681" width="15.375" style="53" customWidth="1"/>
    <col min="7682" max="7930" width="9" style="53"/>
    <col min="7931" max="7931" width="2.375" style="53" customWidth="1"/>
    <col min="7932" max="7932" width="14.5" style="53" customWidth="1"/>
    <col min="7933" max="7934" width="15.875" style="53" customWidth="1"/>
    <col min="7935" max="7936" width="15.625" style="53" customWidth="1"/>
    <col min="7937" max="7937" width="15.375" style="53" customWidth="1"/>
    <col min="7938" max="8186" width="9" style="53"/>
    <col min="8187" max="8187" width="2.375" style="53" customWidth="1"/>
    <col min="8188" max="8188" width="14.5" style="53" customWidth="1"/>
    <col min="8189" max="8190" width="15.875" style="53" customWidth="1"/>
    <col min="8191" max="8192" width="15.625" style="53" customWidth="1"/>
    <col min="8193" max="8193" width="15.375" style="53" customWidth="1"/>
    <col min="8194" max="8442" width="9" style="53"/>
    <col min="8443" max="8443" width="2.375" style="53" customWidth="1"/>
    <col min="8444" max="8444" width="14.5" style="53" customWidth="1"/>
    <col min="8445" max="8446" width="15.875" style="53" customWidth="1"/>
    <col min="8447" max="8448" width="15.625" style="53" customWidth="1"/>
    <col min="8449" max="8449" width="15.375" style="53" customWidth="1"/>
    <col min="8450" max="8698" width="9" style="53"/>
    <col min="8699" max="8699" width="2.375" style="53" customWidth="1"/>
    <col min="8700" max="8700" width="14.5" style="53" customWidth="1"/>
    <col min="8701" max="8702" width="15.875" style="53" customWidth="1"/>
    <col min="8703" max="8704" width="15.625" style="53" customWidth="1"/>
    <col min="8705" max="8705" width="15.375" style="53" customWidth="1"/>
    <col min="8706" max="8954" width="9" style="53"/>
    <col min="8955" max="8955" width="2.375" style="53" customWidth="1"/>
    <col min="8956" max="8956" width="14.5" style="53" customWidth="1"/>
    <col min="8957" max="8958" width="15.875" style="53" customWidth="1"/>
    <col min="8959" max="8960" width="15.625" style="53" customWidth="1"/>
    <col min="8961" max="8961" width="15.375" style="53" customWidth="1"/>
    <col min="8962" max="9210" width="9" style="53"/>
    <col min="9211" max="9211" width="2.375" style="53" customWidth="1"/>
    <col min="9212" max="9212" width="14.5" style="53" customWidth="1"/>
    <col min="9213" max="9214" width="15.875" style="53" customWidth="1"/>
    <col min="9215" max="9216" width="15.625" style="53" customWidth="1"/>
    <col min="9217" max="9217" width="15.375" style="53" customWidth="1"/>
    <col min="9218" max="9466" width="9" style="53"/>
    <col min="9467" max="9467" width="2.375" style="53" customWidth="1"/>
    <col min="9468" max="9468" width="14.5" style="53" customWidth="1"/>
    <col min="9469" max="9470" width="15.875" style="53" customWidth="1"/>
    <col min="9471" max="9472" width="15.625" style="53" customWidth="1"/>
    <col min="9473" max="9473" width="15.375" style="53" customWidth="1"/>
    <col min="9474" max="9722" width="9" style="53"/>
    <col min="9723" max="9723" width="2.375" style="53" customWidth="1"/>
    <col min="9724" max="9724" width="14.5" style="53" customWidth="1"/>
    <col min="9725" max="9726" width="15.875" style="53" customWidth="1"/>
    <col min="9727" max="9728" width="15.625" style="53" customWidth="1"/>
    <col min="9729" max="9729" width="15.375" style="53" customWidth="1"/>
    <col min="9730" max="9978" width="9" style="53"/>
    <col min="9979" max="9979" width="2.375" style="53" customWidth="1"/>
    <col min="9980" max="9980" width="14.5" style="53" customWidth="1"/>
    <col min="9981" max="9982" width="15.875" style="53" customWidth="1"/>
    <col min="9983" max="9984" width="15.625" style="53" customWidth="1"/>
    <col min="9985" max="9985" width="15.375" style="53" customWidth="1"/>
    <col min="9986" max="10234" width="9" style="53"/>
    <col min="10235" max="10235" width="2.375" style="53" customWidth="1"/>
    <col min="10236" max="10236" width="14.5" style="53" customWidth="1"/>
    <col min="10237" max="10238" width="15.875" style="53" customWidth="1"/>
    <col min="10239" max="10240" width="15.625" style="53" customWidth="1"/>
    <col min="10241" max="10241" width="15.375" style="53" customWidth="1"/>
    <col min="10242" max="10490" width="9" style="53"/>
    <col min="10491" max="10491" width="2.375" style="53" customWidth="1"/>
    <col min="10492" max="10492" width="14.5" style="53" customWidth="1"/>
    <col min="10493" max="10494" width="15.875" style="53" customWidth="1"/>
    <col min="10495" max="10496" width="15.625" style="53" customWidth="1"/>
    <col min="10497" max="10497" width="15.375" style="53" customWidth="1"/>
    <col min="10498" max="10746" width="9" style="53"/>
    <col min="10747" max="10747" width="2.375" style="53" customWidth="1"/>
    <col min="10748" max="10748" width="14.5" style="53" customWidth="1"/>
    <col min="10749" max="10750" width="15.875" style="53" customWidth="1"/>
    <col min="10751" max="10752" width="15.625" style="53" customWidth="1"/>
    <col min="10753" max="10753" width="15.375" style="53" customWidth="1"/>
    <col min="10754" max="11002" width="9" style="53"/>
    <col min="11003" max="11003" width="2.375" style="53" customWidth="1"/>
    <col min="11004" max="11004" width="14.5" style="53" customWidth="1"/>
    <col min="11005" max="11006" width="15.875" style="53" customWidth="1"/>
    <col min="11007" max="11008" width="15.625" style="53" customWidth="1"/>
    <col min="11009" max="11009" width="15.375" style="53" customWidth="1"/>
    <col min="11010" max="11258" width="9" style="53"/>
    <col min="11259" max="11259" width="2.375" style="53" customWidth="1"/>
    <col min="11260" max="11260" width="14.5" style="53" customWidth="1"/>
    <col min="11261" max="11262" width="15.875" style="53" customWidth="1"/>
    <col min="11263" max="11264" width="15.625" style="53" customWidth="1"/>
    <col min="11265" max="11265" width="15.375" style="53" customWidth="1"/>
    <col min="11266" max="11514" width="9" style="53"/>
    <col min="11515" max="11515" width="2.375" style="53" customWidth="1"/>
    <col min="11516" max="11516" width="14.5" style="53" customWidth="1"/>
    <col min="11517" max="11518" width="15.875" style="53" customWidth="1"/>
    <col min="11519" max="11520" width="15.625" style="53" customWidth="1"/>
    <col min="11521" max="11521" width="15.375" style="53" customWidth="1"/>
    <col min="11522" max="11770" width="9" style="53"/>
    <col min="11771" max="11771" width="2.375" style="53" customWidth="1"/>
    <col min="11772" max="11772" width="14.5" style="53" customWidth="1"/>
    <col min="11773" max="11774" width="15.875" style="53" customWidth="1"/>
    <col min="11775" max="11776" width="15.625" style="53" customWidth="1"/>
    <col min="11777" max="11777" width="15.375" style="53" customWidth="1"/>
    <col min="11778" max="12026" width="9" style="53"/>
    <col min="12027" max="12027" width="2.375" style="53" customWidth="1"/>
    <col min="12028" max="12028" width="14.5" style="53" customWidth="1"/>
    <col min="12029" max="12030" width="15.875" style="53" customWidth="1"/>
    <col min="12031" max="12032" width="15.625" style="53" customWidth="1"/>
    <col min="12033" max="12033" width="15.375" style="53" customWidth="1"/>
    <col min="12034" max="12282" width="9" style="53"/>
    <col min="12283" max="12283" width="2.375" style="53" customWidth="1"/>
    <col min="12284" max="12284" width="14.5" style="53" customWidth="1"/>
    <col min="12285" max="12286" width="15.875" style="53" customWidth="1"/>
    <col min="12287" max="12288" width="15.625" style="53" customWidth="1"/>
    <col min="12289" max="12289" width="15.375" style="53" customWidth="1"/>
    <col min="12290" max="12538" width="9" style="53"/>
    <col min="12539" max="12539" width="2.375" style="53" customWidth="1"/>
    <col min="12540" max="12540" width="14.5" style="53" customWidth="1"/>
    <col min="12541" max="12542" width="15.875" style="53" customWidth="1"/>
    <col min="12543" max="12544" width="15.625" style="53" customWidth="1"/>
    <col min="12545" max="12545" width="15.375" style="53" customWidth="1"/>
    <col min="12546" max="12794" width="9" style="53"/>
    <col min="12795" max="12795" width="2.375" style="53" customWidth="1"/>
    <col min="12796" max="12796" width="14.5" style="53" customWidth="1"/>
    <col min="12797" max="12798" width="15.875" style="53" customWidth="1"/>
    <col min="12799" max="12800" width="15.625" style="53" customWidth="1"/>
    <col min="12801" max="12801" width="15.375" style="53" customWidth="1"/>
    <col min="12802" max="13050" width="9" style="53"/>
    <col min="13051" max="13051" width="2.375" style="53" customWidth="1"/>
    <col min="13052" max="13052" width="14.5" style="53" customWidth="1"/>
    <col min="13053" max="13054" width="15.875" style="53" customWidth="1"/>
    <col min="13055" max="13056" width="15.625" style="53" customWidth="1"/>
    <col min="13057" max="13057" width="15.375" style="53" customWidth="1"/>
    <col min="13058" max="13306" width="9" style="53"/>
    <col min="13307" max="13307" width="2.375" style="53" customWidth="1"/>
    <col min="13308" max="13308" width="14.5" style="53" customWidth="1"/>
    <col min="13309" max="13310" width="15.875" style="53" customWidth="1"/>
    <col min="13311" max="13312" width="15.625" style="53" customWidth="1"/>
    <col min="13313" max="13313" width="15.375" style="53" customWidth="1"/>
    <col min="13314" max="13562" width="9" style="53"/>
    <col min="13563" max="13563" width="2.375" style="53" customWidth="1"/>
    <col min="13564" max="13564" width="14.5" style="53" customWidth="1"/>
    <col min="13565" max="13566" width="15.875" style="53" customWidth="1"/>
    <col min="13567" max="13568" width="15.625" style="53" customWidth="1"/>
    <col min="13569" max="13569" width="15.375" style="53" customWidth="1"/>
    <col min="13570" max="13818" width="9" style="53"/>
    <col min="13819" max="13819" width="2.375" style="53" customWidth="1"/>
    <col min="13820" max="13820" width="14.5" style="53" customWidth="1"/>
    <col min="13821" max="13822" width="15.875" style="53" customWidth="1"/>
    <col min="13823" max="13824" width="15.625" style="53" customWidth="1"/>
    <col min="13825" max="13825" width="15.375" style="53" customWidth="1"/>
    <col min="13826" max="14074" width="9" style="53"/>
    <col min="14075" max="14075" width="2.375" style="53" customWidth="1"/>
    <col min="14076" max="14076" width="14.5" style="53" customWidth="1"/>
    <col min="14077" max="14078" width="15.875" style="53" customWidth="1"/>
    <col min="14079" max="14080" width="15.625" style="53" customWidth="1"/>
    <col min="14081" max="14081" width="15.375" style="53" customWidth="1"/>
    <col min="14082" max="14330" width="9" style="53"/>
    <col min="14331" max="14331" width="2.375" style="53" customWidth="1"/>
    <col min="14332" max="14332" width="14.5" style="53" customWidth="1"/>
    <col min="14333" max="14334" width="15.875" style="53" customWidth="1"/>
    <col min="14335" max="14336" width="15.625" style="53" customWidth="1"/>
    <col min="14337" max="14337" width="15.375" style="53" customWidth="1"/>
    <col min="14338" max="14586" width="9" style="53"/>
    <col min="14587" max="14587" width="2.375" style="53" customWidth="1"/>
    <col min="14588" max="14588" width="14.5" style="53" customWidth="1"/>
    <col min="14589" max="14590" width="15.875" style="53" customWidth="1"/>
    <col min="14591" max="14592" width="15.625" style="53" customWidth="1"/>
    <col min="14593" max="14593" width="15.375" style="53" customWidth="1"/>
    <col min="14594" max="14842" width="9" style="53"/>
    <col min="14843" max="14843" width="2.375" style="53" customWidth="1"/>
    <col min="14844" max="14844" width="14.5" style="53" customWidth="1"/>
    <col min="14845" max="14846" width="15.875" style="53" customWidth="1"/>
    <col min="14847" max="14848" width="15.625" style="53" customWidth="1"/>
    <col min="14849" max="14849" width="15.375" style="53" customWidth="1"/>
    <col min="14850" max="15098" width="9" style="53"/>
    <col min="15099" max="15099" width="2.375" style="53" customWidth="1"/>
    <col min="15100" max="15100" width="14.5" style="53" customWidth="1"/>
    <col min="15101" max="15102" width="15.875" style="53" customWidth="1"/>
    <col min="15103" max="15104" width="15.625" style="53" customWidth="1"/>
    <col min="15105" max="15105" width="15.375" style="53" customWidth="1"/>
    <col min="15106" max="15354" width="9" style="53"/>
    <col min="15355" max="15355" width="2.375" style="53" customWidth="1"/>
    <col min="15356" max="15356" width="14.5" style="53" customWidth="1"/>
    <col min="15357" max="15358" width="15.875" style="53" customWidth="1"/>
    <col min="15359" max="15360" width="15.625" style="53" customWidth="1"/>
    <col min="15361" max="15361" width="15.375" style="53" customWidth="1"/>
    <col min="15362" max="15610" width="9" style="53"/>
    <col min="15611" max="15611" width="2.375" style="53" customWidth="1"/>
    <col min="15612" max="15612" width="14.5" style="53" customWidth="1"/>
    <col min="15613" max="15614" width="15.875" style="53" customWidth="1"/>
    <col min="15615" max="15616" width="15.625" style="53" customWidth="1"/>
    <col min="15617" max="15617" width="15.375" style="53" customWidth="1"/>
    <col min="15618" max="15866" width="9" style="53"/>
    <col min="15867" max="15867" width="2.375" style="53" customWidth="1"/>
    <col min="15868" max="15868" width="14.5" style="53" customWidth="1"/>
    <col min="15869" max="15870" width="15.875" style="53" customWidth="1"/>
    <col min="15871" max="15872" width="15.625" style="53" customWidth="1"/>
    <col min="15873" max="15873" width="15.375" style="53" customWidth="1"/>
    <col min="15874" max="16122" width="9" style="53"/>
    <col min="16123" max="16123" width="2.375" style="53" customWidth="1"/>
    <col min="16124" max="16124" width="14.5" style="53" customWidth="1"/>
    <col min="16125" max="16126" width="15.875" style="53" customWidth="1"/>
    <col min="16127" max="16128" width="15.625" style="53" customWidth="1"/>
    <col min="16129" max="16129" width="15.375" style="53" customWidth="1"/>
    <col min="16130" max="16384" width="9" style="53"/>
  </cols>
  <sheetData>
    <row r="1" spans="1:13" x14ac:dyDescent="0.15">
      <c r="A1" s="137" t="s">
        <v>89</v>
      </c>
      <c r="B1" s="137"/>
      <c r="C1" s="137"/>
      <c r="D1" s="137"/>
      <c r="E1" s="137"/>
      <c r="F1" s="137"/>
      <c r="G1" s="137"/>
      <c r="H1" s="137"/>
      <c r="I1" s="137"/>
      <c r="J1" s="137"/>
      <c r="K1" s="137"/>
      <c r="L1" s="137"/>
      <c r="M1" s="137"/>
    </row>
    <row r="2" spans="1:13" ht="14.25" thickBot="1" x14ac:dyDescent="0.2">
      <c r="E2" s="93"/>
      <c r="F2" s="94"/>
      <c r="G2" s="93"/>
      <c r="H2" s="93"/>
      <c r="I2" s="93"/>
      <c r="J2" s="93"/>
      <c r="K2" s="93"/>
      <c r="L2" s="94"/>
      <c r="M2" s="94"/>
    </row>
    <row r="3" spans="1:13" ht="14.25" thickBot="1" x14ac:dyDescent="0.2">
      <c r="A3" s="138"/>
      <c r="B3" s="139"/>
      <c r="C3" s="140"/>
      <c r="D3" s="56" t="s">
        <v>99</v>
      </c>
      <c r="E3" s="57" t="s">
        <v>100</v>
      </c>
      <c r="F3" s="58" t="s">
        <v>90</v>
      </c>
      <c r="G3" s="59" t="s">
        <v>91</v>
      </c>
      <c r="H3" s="56" t="s">
        <v>101</v>
      </c>
      <c r="I3" s="57" t="s">
        <v>101</v>
      </c>
      <c r="J3" s="58" t="s">
        <v>90</v>
      </c>
      <c r="K3" s="59" t="s">
        <v>91</v>
      </c>
      <c r="L3" s="58" t="s">
        <v>102</v>
      </c>
      <c r="M3" s="58" t="s">
        <v>103</v>
      </c>
    </row>
    <row r="4" spans="1:13" x14ac:dyDescent="0.15">
      <c r="A4" s="141" t="s">
        <v>4</v>
      </c>
      <c r="B4" s="142"/>
      <c r="C4" s="143"/>
      <c r="D4" s="60" t="e">
        <f t="shared" ref="D4:G4" si="0">SUM(D5:D10,D35:D42)</f>
        <v>#REF!</v>
      </c>
      <c r="E4" s="61" t="e">
        <f t="shared" si="0"/>
        <v>#REF!</v>
      </c>
      <c r="F4" s="62">
        <f t="shared" si="0"/>
        <v>30857929</v>
      </c>
      <c r="G4" s="63" t="e">
        <f t="shared" si="0"/>
        <v>#REF!</v>
      </c>
      <c r="H4" s="60" t="e">
        <f t="shared" ref="H4:I4" si="1">SUM(H5:H10,H35:H42)</f>
        <v>#REF!</v>
      </c>
      <c r="I4" s="61" t="e">
        <f t="shared" si="1"/>
        <v>#REF!</v>
      </c>
      <c r="J4" s="63">
        <f>L4+M4</f>
        <v>33727476</v>
      </c>
      <c r="K4" s="63" t="e">
        <f t="shared" ref="K4" si="2">SUM(K5:K10,K35:K42)</f>
        <v>#REF!</v>
      </c>
      <c r="L4" s="62">
        <f t="shared" ref="L4:M4" si="3">SUM(L5:L10,L35:L42)</f>
        <v>2970154</v>
      </c>
      <c r="M4" s="62">
        <f t="shared" si="3"/>
        <v>30757322</v>
      </c>
    </row>
    <row r="5" spans="1:13" x14ac:dyDescent="0.15">
      <c r="A5" s="95"/>
      <c r="B5" s="144" t="s">
        <v>51</v>
      </c>
      <c r="C5" s="145"/>
      <c r="D5" s="64" t="e">
        <f>SUMIF(補助金支出一覧!#REF!,$B5,補助金支出一覧!#REF!)</f>
        <v>#REF!</v>
      </c>
      <c r="E5" s="65" t="e">
        <f>ROUND(D5/1000,1)</f>
        <v>#REF!</v>
      </c>
      <c r="F5" s="66">
        <v>2446626</v>
      </c>
      <c r="G5" s="67" t="e">
        <f>E5-F5</f>
        <v>#REF!</v>
      </c>
      <c r="H5" s="64" t="e">
        <f>SUMIF(補助金支出一覧!#REF!,$B5,補助金支出一覧!#REF!)</f>
        <v>#REF!</v>
      </c>
      <c r="I5" s="65" t="e">
        <f>ROUND(H5/1000,1)</f>
        <v>#REF!</v>
      </c>
      <c r="J5" s="67">
        <f>L5+M5+15000</f>
        <v>2380447</v>
      </c>
      <c r="K5" s="67" t="e">
        <f>I5-J5</f>
        <v>#REF!</v>
      </c>
      <c r="L5" s="66">
        <v>4000</v>
      </c>
      <c r="M5" s="66">
        <v>2361447</v>
      </c>
    </row>
    <row r="6" spans="1:13" x14ac:dyDescent="0.15">
      <c r="A6" s="96"/>
      <c r="B6" s="135" t="s">
        <v>53</v>
      </c>
      <c r="C6" s="136"/>
      <c r="D6" s="64" t="e">
        <f>SUMIF(補助金支出一覧!#REF!,$B6,補助金支出一覧!#REF!)</f>
        <v>#REF!</v>
      </c>
      <c r="E6" s="68" t="e">
        <f t="shared" ref="E6:E8" si="4">ROUND(D6/1000,1)</f>
        <v>#REF!</v>
      </c>
      <c r="F6" s="66">
        <v>740</v>
      </c>
      <c r="G6" s="67" t="e">
        <f t="shared" ref="G6:G8" si="5">E6-F6</f>
        <v>#REF!</v>
      </c>
      <c r="H6" s="64" t="e">
        <f>SUMIF(補助金支出一覧!#REF!,$B6,補助金支出一覧!#REF!)</f>
        <v>#REF!</v>
      </c>
      <c r="I6" s="68" t="e">
        <f t="shared" ref="I6:I9" si="6">ROUND(H6/1000,1)</f>
        <v>#REF!</v>
      </c>
      <c r="J6" s="67">
        <f>L6+M6</f>
        <v>180</v>
      </c>
      <c r="K6" s="67" t="e">
        <f t="shared" ref="K6:K9" si="7">I6-J6</f>
        <v>#REF!</v>
      </c>
      <c r="L6" s="66">
        <v>0</v>
      </c>
      <c r="M6" s="66">
        <v>180</v>
      </c>
    </row>
    <row r="7" spans="1:13" x14ac:dyDescent="0.15">
      <c r="A7" s="96"/>
      <c r="B7" s="135" t="s">
        <v>54</v>
      </c>
      <c r="C7" s="136"/>
      <c r="D7" s="64" t="e">
        <f>SUMIF(補助金支出一覧!#REF!,$B7,補助金支出一覧!#REF!)</f>
        <v>#REF!</v>
      </c>
      <c r="E7" s="68" t="e">
        <f t="shared" si="4"/>
        <v>#REF!</v>
      </c>
      <c r="F7" s="66">
        <v>18502</v>
      </c>
      <c r="G7" s="67" t="e">
        <f t="shared" si="5"/>
        <v>#REF!</v>
      </c>
      <c r="H7" s="64" t="e">
        <f>SUMIF(補助金支出一覧!#REF!,$B7,補助金支出一覧!#REF!)</f>
        <v>#REF!</v>
      </c>
      <c r="I7" s="68" t="e">
        <f t="shared" si="6"/>
        <v>#REF!</v>
      </c>
      <c r="J7" s="67">
        <f>L7+M7</f>
        <v>187236</v>
      </c>
      <c r="K7" s="67" t="e">
        <f t="shared" si="7"/>
        <v>#REF!</v>
      </c>
      <c r="L7" s="66">
        <v>0</v>
      </c>
      <c r="M7" s="66">
        <v>187236</v>
      </c>
    </row>
    <row r="8" spans="1:13" x14ac:dyDescent="0.15">
      <c r="A8" s="151"/>
      <c r="B8" s="135" t="s">
        <v>55</v>
      </c>
      <c r="C8" s="136"/>
      <c r="D8" s="64" t="e">
        <f>SUMIF(補助金支出一覧!#REF!,$B8,補助金支出一覧!#REF!)</f>
        <v>#REF!</v>
      </c>
      <c r="E8" s="68" t="e">
        <f t="shared" si="4"/>
        <v>#REF!</v>
      </c>
      <c r="F8" s="66">
        <v>1563024</v>
      </c>
      <c r="G8" s="67" t="e">
        <f t="shared" si="5"/>
        <v>#REF!</v>
      </c>
      <c r="H8" s="64" t="e">
        <f>SUMIF(補助金支出一覧!#REF!,$B8,補助金支出一覧!#REF!)</f>
        <v>#REF!</v>
      </c>
      <c r="I8" s="68" t="e">
        <f t="shared" si="6"/>
        <v>#REF!</v>
      </c>
      <c r="J8" s="67">
        <f>L8+M8-15000</f>
        <v>1779022</v>
      </c>
      <c r="K8" s="67" t="e">
        <f t="shared" si="7"/>
        <v>#REF!</v>
      </c>
      <c r="L8" s="66">
        <v>13000</v>
      </c>
      <c r="M8" s="66">
        <v>1781022</v>
      </c>
    </row>
    <row r="9" spans="1:13" ht="14.25" thickBot="1" x14ac:dyDescent="0.2">
      <c r="A9" s="151"/>
      <c r="B9" s="135" t="s">
        <v>50</v>
      </c>
      <c r="C9" s="136"/>
      <c r="D9" s="64" t="e">
        <f>SUMIF(補助金支出一覧!#REF!,$B9,補助金支出一覧!#REF!)</f>
        <v>#REF!</v>
      </c>
      <c r="E9" s="68" t="e">
        <f t="shared" ref="E9" si="8">ROUND(D9/1000,1)</f>
        <v>#REF!</v>
      </c>
      <c r="F9" s="66">
        <v>10000</v>
      </c>
      <c r="G9" s="67" t="e">
        <f t="shared" ref="G9" si="9">E9-F9</f>
        <v>#REF!</v>
      </c>
      <c r="H9" s="64" t="e">
        <f>SUMIF(補助金支出一覧!#REF!,$B9,補助金支出一覧!#REF!)</f>
        <v>#REF!</v>
      </c>
      <c r="I9" s="68" t="e">
        <f t="shared" si="6"/>
        <v>#REF!</v>
      </c>
      <c r="J9" s="67">
        <f>L9+M9</f>
        <v>0</v>
      </c>
      <c r="K9" s="67" t="e">
        <f t="shared" si="7"/>
        <v>#REF!</v>
      </c>
      <c r="L9" s="66">
        <v>0</v>
      </c>
      <c r="M9" s="66">
        <v>0</v>
      </c>
    </row>
    <row r="10" spans="1:13" x14ac:dyDescent="0.15">
      <c r="A10" s="152"/>
      <c r="B10" s="136" t="s">
        <v>62</v>
      </c>
      <c r="C10" s="146"/>
      <c r="D10" s="69" t="e">
        <f t="shared" ref="D10:J10" si="10">SUM(D11:D34)</f>
        <v>#REF!</v>
      </c>
      <c r="E10" s="70" t="e">
        <f t="shared" si="10"/>
        <v>#REF!</v>
      </c>
      <c r="F10" s="71">
        <f t="shared" si="10"/>
        <v>1063777</v>
      </c>
      <c r="G10" s="71" t="e">
        <f t="shared" si="10"/>
        <v>#REF!</v>
      </c>
      <c r="H10" s="60" t="e">
        <f t="shared" si="10"/>
        <v>#REF!</v>
      </c>
      <c r="I10" s="70" t="e">
        <f t="shared" si="10"/>
        <v>#REF!</v>
      </c>
      <c r="J10" s="71">
        <f t="shared" si="10"/>
        <v>963654</v>
      </c>
      <c r="K10" s="71" t="e">
        <f t="shared" ref="K10" si="11">SUM(K11:K34)</f>
        <v>#REF!</v>
      </c>
      <c r="L10" s="71">
        <f t="shared" ref="L10" si="12">SUM(L11:L34)</f>
        <v>149319</v>
      </c>
      <c r="M10" s="71">
        <f t="shared" ref="M10" si="13">SUM(M11:M34)</f>
        <v>814335</v>
      </c>
    </row>
    <row r="11" spans="1:13" x14ac:dyDescent="0.15">
      <c r="A11" s="152"/>
      <c r="B11" s="155"/>
      <c r="C11" s="97" t="s">
        <v>63</v>
      </c>
      <c r="D11" s="64" t="e">
        <f>SUMIF(補助金支出一覧!#REF!,$C11,補助金支出一覧!#REF!)</f>
        <v>#REF!</v>
      </c>
      <c r="E11" s="65" t="e">
        <f t="shared" ref="E11:E42" si="14">ROUND(D11/1000,1)</f>
        <v>#REF!</v>
      </c>
      <c r="F11" s="66">
        <v>184006</v>
      </c>
      <c r="G11" s="67" t="e">
        <f t="shared" ref="G11:G42" si="15">E11-F11</f>
        <v>#REF!</v>
      </c>
      <c r="H11" s="64" t="e">
        <f>SUMIF(補助金支出一覧!#REF!,$C11,補助金支出一覧!#REF!)</f>
        <v>#REF!</v>
      </c>
      <c r="I11" s="68" t="e">
        <f t="shared" ref="I11" si="16">ROUND(H11/1000,1)</f>
        <v>#REF!</v>
      </c>
      <c r="J11" s="67">
        <f t="shared" ref="J11:J42" si="17">L11+M11</f>
        <v>54659</v>
      </c>
      <c r="K11" s="67" t="e">
        <f t="shared" ref="K11:K42" si="18">I11-J11</f>
        <v>#REF!</v>
      </c>
      <c r="L11" s="66">
        <v>10600</v>
      </c>
      <c r="M11" s="66">
        <v>44059</v>
      </c>
    </row>
    <row r="12" spans="1:13" x14ac:dyDescent="0.15">
      <c r="A12" s="152"/>
      <c r="B12" s="156"/>
      <c r="C12" s="97" t="s">
        <v>73</v>
      </c>
      <c r="D12" s="64" t="e">
        <f>SUMIF(補助金支出一覧!#REF!,$C12,補助金支出一覧!#REF!)</f>
        <v>#REF!</v>
      </c>
      <c r="E12" s="68" t="e">
        <f t="shared" si="14"/>
        <v>#REF!</v>
      </c>
      <c r="F12" s="66">
        <v>23063</v>
      </c>
      <c r="G12" s="67" t="e">
        <f t="shared" si="15"/>
        <v>#REF!</v>
      </c>
      <c r="H12" s="64" t="e">
        <f>SUMIF(補助金支出一覧!#REF!,$C12,補助金支出一覧!#REF!)</f>
        <v>#REF!</v>
      </c>
      <c r="I12" s="68" t="e">
        <f t="shared" ref="I12:I34" si="19">ROUND(H12/1000,1)</f>
        <v>#REF!</v>
      </c>
      <c r="J12" s="67">
        <f t="shared" si="17"/>
        <v>35413</v>
      </c>
      <c r="K12" s="67" t="e">
        <f t="shared" si="18"/>
        <v>#REF!</v>
      </c>
      <c r="L12" s="66">
        <v>10600</v>
      </c>
      <c r="M12" s="66">
        <v>24813</v>
      </c>
    </row>
    <row r="13" spans="1:13" x14ac:dyDescent="0.15">
      <c r="A13" s="152"/>
      <c r="B13" s="156"/>
      <c r="C13" s="97" t="s">
        <v>64</v>
      </c>
      <c r="D13" s="64" t="e">
        <f>SUMIF(補助金支出一覧!#REF!,$C13,補助金支出一覧!#REF!)</f>
        <v>#REF!</v>
      </c>
      <c r="E13" s="68" t="e">
        <f t="shared" si="14"/>
        <v>#REF!</v>
      </c>
      <c r="F13" s="66">
        <v>20938</v>
      </c>
      <c r="G13" s="67" t="e">
        <f t="shared" si="15"/>
        <v>#REF!</v>
      </c>
      <c r="H13" s="64" t="e">
        <f>SUMIF(補助金支出一覧!#REF!,$C13,補助金支出一覧!#REF!)</f>
        <v>#REF!</v>
      </c>
      <c r="I13" s="68" t="e">
        <f t="shared" si="19"/>
        <v>#REF!</v>
      </c>
      <c r="J13" s="67">
        <f t="shared" si="17"/>
        <v>21654</v>
      </c>
      <c r="K13" s="67" t="e">
        <f t="shared" si="18"/>
        <v>#REF!</v>
      </c>
      <c r="L13" s="66">
        <v>5300</v>
      </c>
      <c r="M13" s="66">
        <v>16354</v>
      </c>
    </row>
    <row r="14" spans="1:13" x14ac:dyDescent="0.15">
      <c r="A14" s="152"/>
      <c r="B14" s="156"/>
      <c r="C14" s="97" t="s">
        <v>65</v>
      </c>
      <c r="D14" s="64" t="e">
        <f>SUMIF(補助金支出一覧!#REF!,$C14,補助金支出一覧!#REF!)</f>
        <v>#REF!</v>
      </c>
      <c r="E14" s="68" t="e">
        <f t="shared" si="14"/>
        <v>#REF!</v>
      </c>
      <c r="F14" s="66">
        <v>22974</v>
      </c>
      <c r="G14" s="67" t="e">
        <f t="shared" si="15"/>
        <v>#REF!</v>
      </c>
      <c r="H14" s="64" t="e">
        <f>SUMIF(補助金支出一覧!#REF!,$C14,補助金支出一覧!#REF!)</f>
        <v>#REF!</v>
      </c>
      <c r="I14" s="68" t="e">
        <f t="shared" si="19"/>
        <v>#REF!</v>
      </c>
      <c r="J14" s="67">
        <f t="shared" si="17"/>
        <v>22219</v>
      </c>
      <c r="K14" s="67" t="e">
        <f t="shared" si="18"/>
        <v>#REF!</v>
      </c>
      <c r="L14" s="66">
        <v>6890</v>
      </c>
      <c r="M14" s="66">
        <v>15329</v>
      </c>
    </row>
    <row r="15" spans="1:13" x14ac:dyDescent="0.15">
      <c r="A15" s="152"/>
      <c r="B15" s="156"/>
      <c r="C15" s="97" t="s">
        <v>74</v>
      </c>
      <c r="D15" s="64" t="e">
        <f>SUMIF(補助金支出一覧!#REF!,$C15,補助金支出一覧!#REF!)</f>
        <v>#REF!</v>
      </c>
      <c r="E15" s="68" t="e">
        <f t="shared" si="14"/>
        <v>#REF!</v>
      </c>
      <c r="F15" s="66">
        <v>59938</v>
      </c>
      <c r="G15" s="67" t="e">
        <f t="shared" si="15"/>
        <v>#REF!</v>
      </c>
      <c r="H15" s="64" t="e">
        <f>SUMIF(補助金支出一覧!#REF!,$C15,補助金支出一覧!#REF!)</f>
        <v>#REF!</v>
      </c>
      <c r="I15" s="68" t="e">
        <f t="shared" si="19"/>
        <v>#REF!</v>
      </c>
      <c r="J15" s="67">
        <f t="shared" si="17"/>
        <v>61084</v>
      </c>
      <c r="K15" s="67" t="e">
        <f t="shared" si="18"/>
        <v>#REF!</v>
      </c>
      <c r="L15" s="66">
        <v>2230</v>
      </c>
      <c r="M15" s="66">
        <v>58854</v>
      </c>
    </row>
    <row r="16" spans="1:13" x14ac:dyDescent="0.15">
      <c r="A16" s="152"/>
      <c r="B16" s="156"/>
      <c r="C16" s="97" t="s">
        <v>66</v>
      </c>
      <c r="D16" s="64" t="e">
        <f>SUMIF(補助金支出一覧!#REF!,$C16,補助金支出一覧!#REF!)</f>
        <v>#REF!</v>
      </c>
      <c r="E16" s="68" t="e">
        <f t="shared" si="14"/>
        <v>#REF!</v>
      </c>
      <c r="F16" s="66">
        <v>24388</v>
      </c>
      <c r="G16" s="67" t="e">
        <f t="shared" si="15"/>
        <v>#REF!</v>
      </c>
      <c r="H16" s="64" t="e">
        <f>SUMIF(補助金支出一覧!#REF!,$C16,補助金支出一覧!#REF!)</f>
        <v>#REF!</v>
      </c>
      <c r="I16" s="68" t="e">
        <f t="shared" si="19"/>
        <v>#REF!</v>
      </c>
      <c r="J16" s="67">
        <f t="shared" si="17"/>
        <v>24268</v>
      </c>
      <c r="K16" s="67" t="e">
        <f t="shared" si="18"/>
        <v>#REF!</v>
      </c>
      <c r="L16" s="66">
        <v>0</v>
      </c>
      <c r="M16" s="66">
        <v>24268</v>
      </c>
    </row>
    <row r="17" spans="1:13" x14ac:dyDescent="0.15">
      <c r="A17" s="152"/>
      <c r="B17" s="156"/>
      <c r="C17" s="97" t="s">
        <v>67</v>
      </c>
      <c r="D17" s="64" t="e">
        <f>SUMIF(補助金支出一覧!#REF!,$C17,補助金支出一覧!#REF!)</f>
        <v>#REF!</v>
      </c>
      <c r="E17" s="68" t="e">
        <f t="shared" si="14"/>
        <v>#REF!</v>
      </c>
      <c r="F17" s="66">
        <v>32203</v>
      </c>
      <c r="G17" s="67" t="e">
        <f t="shared" si="15"/>
        <v>#REF!</v>
      </c>
      <c r="H17" s="64" t="e">
        <f>SUMIF(補助金支出一覧!#REF!,$C17,補助金支出一覧!#REF!)</f>
        <v>#REF!</v>
      </c>
      <c r="I17" s="68" t="e">
        <f t="shared" si="19"/>
        <v>#REF!</v>
      </c>
      <c r="J17" s="67">
        <f t="shared" si="17"/>
        <v>37648</v>
      </c>
      <c r="K17" s="67" t="e">
        <f t="shared" si="18"/>
        <v>#REF!</v>
      </c>
      <c r="L17" s="66">
        <v>8520</v>
      </c>
      <c r="M17" s="66">
        <v>29128</v>
      </c>
    </row>
    <row r="18" spans="1:13" x14ac:dyDescent="0.15">
      <c r="A18" s="152"/>
      <c r="B18" s="156"/>
      <c r="C18" s="97" t="s">
        <v>92</v>
      </c>
      <c r="D18" s="64" t="e">
        <f>SUMIF(補助金支出一覧!#REF!,$C18,補助金支出一覧!#REF!)</f>
        <v>#REF!</v>
      </c>
      <c r="E18" s="68" t="e">
        <f t="shared" si="14"/>
        <v>#REF!</v>
      </c>
      <c r="F18" s="66">
        <v>113</v>
      </c>
      <c r="G18" s="67" t="e">
        <f t="shared" si="15"/>
        <v>#REF!</v>
      </c>
      <c r="H18" s="64" t="e">
        <f>SUMIF(補助金支出一覧!#REF!,$C18,補助金支出一覧!#REF!)</f>
        <v>#REF!</v>
      </c>
      <c r="I18" s="68" t="e">
        <f t="shared" si="19"/>
        <v>#REF!</v>
      </c>
      <c r="J18" s="67">
        <f t="shared" si="17"/>
        <v>3835</v>
      </c>
      <c r="K18" s="67" t="e">
        <f t="shared" si="18"/>
        <v>#REF!</v>
      </c>
      <c r="L18" s="66">
        <v>3835</v>
      </c>
      <c r="M18" s="66">
        <v>0</v>
      </c>
    </row>
    <row r="19" spans="1:13" x14ac:dyDescent="0.15">
      <c r="A19" s="152"/>
      <c r="B19" s="156"/>
      <c r="C19" s="97" t="s">
        <v>75</v>
      </c>
      <c r="D19" s="64" t="e">
        <f>SUMIF(補助金支出一覧!#REF!,$C19,補助金支出一覧!#REF!)</f>
        <v>#REF!</v>
      </c>
      <c r="E19" s="68" t="e">
        <f t="shared" si="14"/>
        <v>#REF!</v>
      </c>
      <c r="F19" s="66">
        <v>19832</v>
      </c>
      <c r="G19" s="67" t="e">
        <f t="shared" si="15"/>
        <v>#REF!</v>
      </c>
      <c r="H19" s="64" t="e">
        <f>SUMIF(補助金支出一覧!#REF!,$C19,補助金支出一覧!#REF!)</f>
        <v>#REF!</v>
      </c>
      <c r="I19" s="68" t="e">
        <f t="shared" si="19"/>
        <v>#REF!</v>
      </c>
      <c r="J19" s="67">
        <f t="shared" si="17"/>
        <v>15696</v>
      </c>
      <c r="K19" s="67" t="e">
        <f t="shared" si="18"/>
        <v>#REF!</v>
      </c>
      <c r="L19" s="66">
        <v>0</v>
      </c>
      <c r="M19" s="66">
        <v>15696</v>
      </c>
    </row>
    <row r="20" spans="1:13" x14ac:dyDescent="0.15">
      <c r="A20" s="152"/>
      <c r="B20" s="156"/>
      <c r="C20" s="97" t="s">
        <v>76</v>
      </c>
      <c r="D20" s="64" t="e">
        <f>SUMIF(補助金支出一覧!#REF!,$C20,補助金支出一覧!#REF!)</f>
        <v>#REF!</v>
      </c>
      <c r="E20" s="68" t="e">
        <f t="shared" si="14"/>
        <v>#REF!</v>
      </c>
      <c r="F20" s="66">
        <v>20242</v>
      </c>
      <c r="G20" s="67" t="e">
        <f t="shared" si="15"/>
        <v>#REF!</v>
      </c>
      <c r="H20" s="64" t="e">
        <f>SUMIF(補助金支出一覧!#REF!,$C20,補助金支出一覧!#REF!)</f>
        <v>#REF!</v>
      </c>
      <c r="I20" s="68" t="e">
        <f t="shared" si="19"/>
        <v>#REF!</v>
      </c>
      <c r="J20" s="67">
        <f t="shared" si="17"/>
        <v>18833</v>
      </c>
      <c r="K20" s="67" t="e">
        <f t="shared" si="18"/>
        <v>#REF!</v>
      </c>
      <c r="L20" s="66">
        <v>0</v>
      </c>
      <c r="M20" s="66">
        <v>18833</v>
      </c>
    </row>
    <row r="21" spans="1:13" x14ac:dyDescent="0.15">
      <c r="A21" s="152"/>
      <c r="B21" s="156"/>
      <c r="C21" s="97" t="s">
        <v>77</v>
      </c>
      <c r="D21" s="64" t="e">
        <f>SUMIF(補助金支出一覧!#REF!,$C21,補助金支出一覧!#REF!)</f>
        <v>#REF!</v>
      </c>
      <c r="E21" s="68" t="e">
        <f t="shared" si="14"/>
        <v>#REF!</v>
      </c>
      <c r="F21" s="66">
        <v>36691</v>
      </c>
      <c r="G21" s="67" t="e">
        <f t="shared" si="15"/>
        <v>#REF!</v>
      </c>
      <c r="H21" s="64" t="e">
        <f>SUMIF(補助金支出一覧!#REF!,$C21,補助金支出一覧!#REF!)</f>
        <v>#REF!</v>
      </c>
      <c r="I21" s="68" t="e">
        <f t="shared" si="19"/>
        <v>#REF!</v>
      </c>
      <c r="J21" s="67">
        <f t="shared" si="17"/>
        <v>47273</v>
      </c>
      <c r="K21" s="67" t="e">
        <f t="shared" si="18"/>
        <v>#REF!</v>
      </c>
      <c r="L21" s="66">
        <v>9540</v>
      </c>
      <c r="M21" s="66">
        <v>37733</v>
      </c>
    </row>
    <row r="22" spans="1:13" x14ac:dyDescent="0.15">
      <c r="A22" s="152"/>
      <c r="B22" s="156"/>
      <c r="C22" s="97" t="s">
        <v>78</v>
      </c>
      <c r="D22" s="64" t="e">
        <f>SUMIF(補助金支出一覧!#REF!,$C22,補助金支出一覧!#REF!)</f>
        <v>#REF!</v>
      </c>
      <c r="E22" s="68" t="e">
        <f t="shared" si="14"/>
        <v>#REF!</v>
      </c>
      <c r="F22" s="66">
        <v>58812</v>
      </c>
      <c r="G22" s="67" t="e">
        <f t="shared" si="15"/>
        <v>#REF!</v>
      </c>
      <c r="H22" s="64" t="e">
        <f>SUMIF(補助金支出一覧!#REF!,$C22,補助金支出一覧!#REF!)</f>
        <v>#REF!</v>
      </c>
      <c r="I22" s="68" t="e">
        <f t="shared" si="19"/>
        <v>#REF!</v>
      </c>
      <c r="J22" s="67">
        <f t="shared" si="17"/>
        <v>60855</v>
      </c>
      <c r="K22" s="67" t="e">
        <f t="shared" si="18"/>
        <v>#REF!</v>
      </c>
      <c r="L22" s="66">
        <v>15900</v>
      </c>
      <c r="M22" s="66">
        <v>44955</v>
      </c>
    </row>
    <row r="23" spans="1:13" x14ac:dyDescent="0.15">
      <c r="A23" s="152"/>
      <c r="B23" s="156"/>
      <c r="C23" s="97" t="s">
        <v>83</v>
      </c>
      <c r="D23" s="64" t="e">
        <f>SUMIF(補助金支出一覧!#REF!,$C23,補助金支出一覧!#REF!)</f>
        <v>#REF!</v>
      </c>
      <c r="E23" s="68" t="e">
        <f t="shared" si="14"/>
        <v>#REF!</v>
      </c>
      <c r="F23" s="66">
        <v>91621</v>
      </c>
      <c r="G23" s="67" t="e">
        <f t="shared" si="15"/>
        <v>#REF!</v>
      </c>
      <c r="H23" s="64" t="e">
        <f>SUMIF(補助金支出一覧!#REF!,$C23,補助金支出一覧!#REF!)</f>
        <v>#REF!</v>
      </c>
      <c r="I23" s="68" t="e">
        <f t="shared" si="19"/>
        <v>#REF!</v>
      </c>
      <c r="J23" s="67">
        <f t="shared" si="17"/>
        <v>97971</v>
      </c>
      <c r="K23" s="67" t="e">
        <f t="shared" si="18"/>
        <v>#REF!</v>
      </c>
      <c r="L23" s="66">
        <v>21200</v>
      </c>
      <c r="M23" s="66">
        <v>76771</v>
      </c>
    </row>
    <row r="24" spans="1:13" x14ac:dyDescent="0.15">
      <c r="A24" s="152"/>
      <c r="B24" s="156"/>
      <c r="C24" s="97" t="s">
        <v>79</v>
      </c>
      <c r="D24" s="64" t="e">
        <f>SUMIF(補助金支出一覧!#REF!,$C24,補助金支出一覧!#REF!)</f>
        <v>#REF!</v>
      </c>
      <c r="E24" s="68" t="e">
        <f t="shared" si="14"/>
        <v>#REF!</v>
      </c>
      <c r="F24" s="66">
        <v>28800</v>
      </c>
      <c r="G24" s="67" t="e">
        <f t="shared" si="15"/>
        <v>#REF!</v>
      </c>
      <c r="H24" s="64" t="e">
        <f>SUMIF(補助金支出一覧!#REF!,$C24,補助金支出一覧!#REF!)</f>
        <v>#REF!</v>
      </c>
      <c r="I24" s="68" t="e">
        <f t="shared" si="19"/>
        <v>#REF!</v>
      </c>
      <c r="J24" s="67">
        <f t="shared" si="17"/>
        <v>18400</v>
      </c>
      <c r="K24" s="67" t="e">
        <f t="shared" si="18"/>
        <v>#REF!</v>
      </c>
      <c r="L24" s="66">
        <v>0</v>
      </c>
      <c r="M24" s="66">
        <v>18400</v>
      </c>
    </row>
    <row r="25" spans="1:13" x14ac:dyDescent="0.15">
      <c r="A25" s="152"/>
      <c r="B25" s="156"/>
      <c r="C25" s="97" t="s">
        <v>68</v>
      </c>
      <c r="D25" s="64" t="e">
        <f>SUMIF(補助金支出一覧!#REF!,$C25,補助金支出一覧!#REF!)</f>
        <v>#REF!</v>
      </c>
      <c r="E25" s="68" t="e">
        <f t="shared" si="14"/>
        <v>#REF!</v>
      </c>
      <c r="F25" s="66">
        <v>43764</v>
      </c>
      <c r="G25" s="67" t="e">
        <f t="shared" si="15"/>
        <v>#REF!</v>
      </c>
      <c r="H25" s="64" t="e">
        <f>SUMIF(補助金支出一覧!#REF!,$C25,補助金支出一覧!#REF!)</f>
        <v>#REF!</v>
      </c>
      <c r="I25" s="68" t="e">
        <f t="shared" si="19"/>
        <v>#REF!</v>
      </c>
      <c r="J25" s="67">
        <f t="shared" si="17"/>
        <v>40763</v>
      </c>
      <c r="K25" s="67" t="e">
        <f t="shared" si="18"/>
        <v>#REF!</v>
      </c>
      <c r="L25" s="66">
        <v>5300</v>
      </c>
      <c r="M25" s="66">
        <v>35463</v>
      </c>
    </row>
    <row r="26" spans="1:13" x14ac:dyDescent="0.15">
      <c r="A26" s="152"/>
      <c r="B26" s="156"/>
      <c r="C26" s="97" t="s">
        <v>69</v>
      </c>
      <c r="D26" s="64" t="e">
        <f>SUMIF(補助金支出一覧!#REF!,$C26,補助金支出一覧!#REF!)</f>
        <v>#REF!</v>
      </c>
      <c r="E26" s="68" t="e">
        <f t="shared" si="14"/>
        <v>#REF!</v>
      </c>
      <c r="F26" s="66">
        <v>27439</v>
      </c>
      <c r="G26" s="67" t="e">
        <f t="shared" si="15"/>
        <v>#REF!</v>
      </c>
      <c r="H26" s="64" t="e">
        <f>SUMIF(補助金支出一覧!#REF!,$C26,補助金支出一覧!#REF!)</f>
        <v>#REF!</v>
      </c>
      <c r="I26" s="68" t="e">
        <f t="shared" si="19"/>
        <v>#REF!</v>
      </c>
      <c r="J26" s="67">
        <f t="shared" si="17"/>
        <v>26317</v>
      </c>
      <c r="K26" s="67" t="e">
        <f t="shared" si="18"/>
        <v>#REF!</v>
      </c>
      <c r="L26" s="66">
        <v>2120</v>
      </c>
      <c r="M26" s="66">
        <v>24197</v>
      </c>
    </row>
    <row r="27" spans="1:13" x14ac:dyDescent="0.15">
      <c r="A27" s="152"/>
      <c r="B27" s="156"/>
      <c r="C27" s="97" t="s">
        <v>80</v>
      </c>
      <c r="D27" s="64" t="e">
        <f>SUMIF(補助金支出一覧!#REF!,$C27,補助金支出一覧!#REF!)</f>
        <v>#REF!</v>
      </c>
      <c r="E27" s="68" t="e">
        <f t="shared" si="14"/>
        <v>#REF!</v>
      </c>
      <c r="F27" s="66">
        <v>49440</v>
      </c>
      <c r="G27" s="67" t="e">
        <f t="shared" si="15"/>
        <v>#REF!</v>
      </c>
      <c r="H27" s="64" t="e">
        <f>SUMIF(補助金支出一覧!#REF!,$C27,補助金支出一覧!#REF!)</f>
        <v>#REF!</v>
      </c>
      <c r="I27" s="68" t="e">
        <f t="shared" si="19"/>
        <v>#REF!</v>
      </c>
      <c r="J27" s="67">
        <f t="shared" si="17"/>
        <v>46598</v>
      </c>
      <c r="K27" s="67" t="e">
        <f t="shared" si="18"/>
        <v>#REF!</v>
      </c>
      <c r="L27" s="66">
        <v>1802</v>
      </c>
      <c r="M27" s="66">
        <v>44796</v>
      </c>
    </row>
    <row r="28" spans="1:13" x14ac:dyDescent="0.15">
      <c r="A28" s="152"/>
      <c r="B28" s="156"/>
      <c r="C28" s="97" t="s">
        <v>81</v>
      </c>
      <c r="D28" s="64" t="e">
        <f>SUMIF(補助金支出一覧!#REF!,$C28,補助金支出一覧!#REF!)</f>
        <v>#REF!</v>
      </c>
      <c r="E28" s="68" t="e">
        <f t="shared" si="14"/>
        <v>#REF!</v>
      </c>
      <c r="F28" s="66">
        <v>31350</v>
      </c>
      <c r="G28" s="67" t="e">
        <f t="shared" si="15"/>
        <v>#REF!</v>
      </c>
      <c r="H28" s="64" t="e">
        <f>SUMIF(補助金支出一覧!#REF!,$C28,補助金支出一覧!#REF!)</f>
        <v>#REF!</v>
      </c>
      <c r="I28" s="68" t="e">
        <f t="shared" si="19"/>
        <v>#REF!</v>
      </c>
      <c r="J28" s="67">
        <f t="shared" si="17"/>
        <v>38599</v>
      </c>
      <c r="K28" s="67" t="e">
        <f t="shared" si="18"/>
        <v>#REF!</v>
      </c>
      <c r="L28" s="66">
        <v>5300</v>
      </c>
      <c r="M28" s="66">
        <v>33299</v>
      </c>
    </row>
    <row r="29" spans="1:13" x14ac:dyDescent="0.15">
      <c r="A29" s="152"/>
      <c r="B29" s="156"/>
      <c r="C29" s="97" t="s">
        <v>70</v>
      </c>
      <c r="D29" s="64" t="e">
        <f>SUMIF(補助金支出一覧!#REF!,$C29,補助金支出一覧!#REF!)</f>
        <v>#REF!</v>
      </c>
      <c r="E29" s="68" t="e">
        <f t="shared" si="14"/>
        <v>#REF!</v>
      </c>
      <c r="F29" s="66">
        <v>25966</v>
      </c>
      <c r="G29" s="67" t="e">
        <f t="shared" si="15"/>
        <v>#REF!</v>
      </c>
      <c r="H29" s="64" t="e">
        <f>SUMIF(補助金支出一覧!#REF!,$C29,補助金支出一覧!#REF!)</f>
        <v>#REF!</v>
      </c>
      <c r="I29" s="68" t="e">
        <f t="shared" si="19"/>
        <v>#REF!</v>
      </c>
      <c r="J29" s="67">
        <f t="shared" si="17"/>
        <v>23000</v>
      </c>
      <c r="K29" s="67" t="e">
        <f t="shared" si="18"/>
        <v>#REF!</v>
      </c>
      <c r="L29" s="66">
        <v>0</v>
      </c>
      <c r="M29" s="66">
        <v>23000</v>
      </c>
    </row>
    <row r="30" spans="1:13" x14ac:dyDescent="0.15">
      <c r="A30" s="152"/>
      <c r="B30" s="156"/>
      <c r="C30" s="97" t="s">
        <v>71</v>
      </c>
      <c r="D30" s="64" t="e">
        <f>SUMIF(補助金支出一覧!#REF!,$C30,補助金支出一覧!#REF!)</f>
        <v>#REF!</v>
      </c>
      <c r="E30" s="68" t="e">
        <f t="shared" si="14"/>
        <v>#REF!</v>
      </c>
      <c r="F30" s="66">
        <v>40162</v>
      </c>
      <c r="G30" s="67" t="e">
        <f t="shared" si="15"/>
        <v>#REF!</v>
      </c>
      <c r="H30" s="64" t="e">
        <f>SUMIF(補助金支出一覧!#REF!,$C30,補助金支出一覧!#REF!)</f>
        <v>#REF!</v>
      </c>
      <c r="I30" s="68" t="e">
        <f t="shared" si="19"/>
        <v>#REF!</v>
      </c>
      <c r="J30" s="67">
        <f t="shared" si="17"/>
        <v>50797</v>
      </c>
      <c r="K30" s="67" t="e">
        <f t="shared" si="18"/>
        <v>#REF!</v>
      </c>
      <c r="L30" s="66">
        <v>10600</v>
      </c>
      <c r="M30" s="66">
        <v>40197</v>
      </c>
    </row>
    <row r="31" spans="1:13" x14ac:dyDescent="0.15">
      <c r="A31" s="152"/>
      <c r="B31" s="156"/>
      <c r="C31" s="97" t="s">
        <v>87</v>
      </c>
      <c r="D31" s="64" t="e">
        <f>SUMIF(補助金支出一覧!#REF!,$C31,補助金支出一覧!#REF!)</f>
        <v>#REF!</v>
      </c>
      <c r="E31" s="72" t="e">
        <f t="shared" si="14"/>
        <v>#REF!</v>
      </c>
      <c r="F31" s="66">
        <v>42470</v>
      </c>
      <c r="G31" s="67" t="e">
        <f t="shared" si="15"/>
        <v>#REF!</v>
      </c>
      <c r="H31" s="64" t="e">
        <f>SUMIF(補助金支出一覧!#REF!,$C31,補助金支出一覧!#REF!)</f>
        <v>#REF!</v>
      </c>
      <c r="I31" s="68" t="e">
        <f t="shared" si="19"/>
        <v>#REF!</v>
      </c>
      <c r="J31" s="67">
        <f t="shared" si="17"/>
        <v>47584</v>
      </c>
      <c r="K31" s="67" t="e">
        <f t="shared" si="18"/>
        <v>#REF!</v>
      </c>
      <c r="L31" s="66">
        <v>7300</v>
      </c>
      <c r="M31" s="66">
        <v>40284</v>
      </c>
    </row>
    <row r="32" spans="1:13" x14ac:dyDescent="0.15">
      <c r="A32" s="152"/>
      <c r="B32" s="156"/>
      <c r="C32" s="97" t="s">
        <v>88</v>
      </c>
      <c r="D32" s="64" t="e">
        <f>SUMIF(補助金支出一覧!#REF!,$C32,補助金支出一覧!#REF!)</f>
        <v>#REF!</v>
      </c>
      <c r="E32" s="68" t="e">
        <f t="shared" si="14"/>
        <v>#REF!</v>
      </c>
      <c r="F32" s="66">
        <v>45766</v>
      </c>
      <c r="G32" s="67" t="e">
        <f t="shared" si="15"/>
        <v>#REF!</v>
      </c>
      <c r="H32" s="64" t="e">
        <f>SUMIF(補助金支出一覧!#REF!,$C32,補助金支出一覧!#REF!)</f>
        <v>#REF!</v>
      </c>
      <c r="I32" s="68" t="e">
        <f t="shared" si="19"/>
        <v>#REF!</v>
      </c>
      <c r="J32" s="67">
        <f t="shared" si="17"/>
        <v>45222</v>
      </c>
      <c r="K32" s="67" t="e">
        <f t="shared" si="18"/>
        <v>#REF!</v>
      </c>
      <c r="L32" s="66">
        <v>0</v>
      </c>
      <c r="M32" s="66">
        <v>45222</v>
      </c>
    </row>
    <row r="33" spans="1:13" x14ac:dyDescent="0.15">
      <c r="A33" s="152"/>
      <c r="B33" s="156"/>
      <c r="C33" s="97" t="s">
        <v>72</v>
      </c>
      <c r="D33" s="64" t="e">
        <f>SUMIF(補助金支出一覧!#REF!,$C33,補助金支出一覧!#REF!)</f>
        <v>#REF!</v>
      </c>
      <c r="E33" s="68" t="e">
        <f t="shared" si="14"/>
        <v>#REF!</v>
      </c>
      <c r="F33" s="66">
        <v>52402</v>
      </c>
      <c r="G33" s="67" t="e">
        <f t="shared" si="15"/>
        <v>#REF!</v>
      </c>
      <c r="H33" s="64" t="e">
        <f>SUMIF(補助金支出一覧!#REF!,$C33,補助金支出一覧!#REF!)</f>
        <v>#REF!</v>
      </c>
      <c r="I33" s="68" t="e">
        <f t="shared" si="19"/>
        <v>#REF!</v>
      </c>
      <c r="J33" s="67">
        <f t="shared" si="17"/>
        <v>63782</v>
      </c>
      <c r="K33" s="67" t="e">
        <f t="shared" si="18"/>
        <v>#REF!</v>
      </c>
      <c r="L33" s="66">
        <v>11682</v>
      </c>
      <c r="M33" s="66">
        <v>52100</v>
      </c>
    </row>
    <row r="34" spans="1:13" x14ac:dyDescent="0.15">
      <c r="A34" s="152"/>
      <c r="B34" s="157"/>
      <c r="C34" s="97" t="s">
        <v>82</v>
      </c>
      <c r="D34" s="64" t="e">
        <f>SUMIF(補助金支出一覧!#REF!,$C34,補助金支出一覧!#REF!)</f>
        <v>#REF!</v>
      </c>
      <c r="E34" s="68" t="e">
        <f t="shared" si="14"/>
        <v>#REF!</v>
      </c>
      <c r="F34" s="66">
        <v>81397</v>
      </c>
      <c r="G34" s="67" t="e">
        <f t="shared" si="15"/>
        <v>#REF!</v>
      </c>
      <c r="H34" s="64" t="e">
        <f>SUMIF(補助金支出一覧!#REF!,$C34,補助金支出一覧!#REF!)</f>
        <v>#REF!</v>
      </c>
      <c r="I34" s="68" t="e">
        <f t="shared" si="19"/>
        <v>#REF!</v>
      </c>
      <c r="J34" s="67">
        <f t="shared" si="17"/>
        <v>61184</v>
      </c>
      <c r="K34" s="67" t="e">
        <f t="shared" si="18"/>
        <v>#REF!</v>
      </c>
      <c r="L34" s="66">
        <v>10600</v>
      </c>
      <c r="M34" s="66">
        <v>50584</v>
      </c>
    </row>
    <row r="35" spans="1:13" x14ac:dyDescent="0.15">
      <c r="A35" s="152"/>
      <c r="B35" s="136" t="s">
        <v>56</v>
      </c>
      <c r="C35" s="146"/>
      <c r="D35" s="64" t="e">
        <f>SUMIF(補助金支出一覧!#REF!,$B35,補助金支出一覧!#REF!)</f>
        <v>#REF!</v>
      </c>
      <c r="E35" s="68" t="e">
        <f t="shared" si="14"/>
        <v>#REF!</v>
      </c>
      <c r="F35" s="66">
        <v>8071923</v>
      </c>
      <c r="G35" s="67" t="e">
        <f t="shared" si="15"/>
        <v>#REF!</v>
      </c>
      <c r="H35" s="64" t="e">
        <f>SUMIF(補助金支出一覧!#REF!,$B35,補助金支出一覧!#REF!)</f>
        <v>#REF!</v>
      </c>
      <c r="I35" s="68" t="e">
        <f t="shared" ref="I35:I37" si="20">ROUND(H35/1000,1)</f>
        <v>#REF!</v>
      </c>
      <c r="J35" s="67">
        <f t="shared" si="17"/>
        <v>8111302</v>
      </c>
      <c r="K35" s="67" t="e">
        <f t="shared" si="18"/>
        <v>#REF!</v>
      </c>
      <c r="L35" s="66">
        <v>2361443</v>
      </c>
      <c r="M35" s="66">
        <v>5749859</v>
      </c>
    </row>
    <row r="36" spans="1:13" x14ac:dyDescent="0.15">
      <c r="A36" s="152"/>
      <c r="B36" s="136" t="s">
        <v>57</v>
      </c>
      <c r="C36" s="146"/>
      <c r="D36" s="64" t="e">
        <f>SUMIF(補助金支出一覧!#REF!,$B36,補助金支出一覧!#REF!)</f>
        <v>#REF!</v>
      </c>
      <c r="E36" s="68" t="e">
        <f t="shared" si="14"/>
        <v>#REF!</v>
      </c>
      <c r="F36" s="66">
        <v>133245</v>
      </c>
      <c r="G36" s="67" t="e">
        <f t="shared" si="15"/>
        <v>#REF!</v>
      </c>
      <c r="H36" s="64" t="e">
        <f>SUMIF(補助金支出一覧!#REF!,$B36,補助金支出一覧!#REF!)</f>
        <v>#REF!</v>
      </c>
      <c r="I36" s="68" t="e">
        <f t="shared" si="20"/>
        <v>#REF!</v>
      </c>
      <c r="J36" s="67">
        <f t="shared" si="17"/>
        <v>351810</v>
      </c>
      <c r="K36" s="67" t="e">
        <f t="shared" si="18"/>
        <v>#REF!</v>
      </c>
      <c r="L36" s="66">
        <v>0</v>
      </c>
      <c r="M36" s="66">
        <v>351810</v>
      </c>
    </row>
    <row r="37" spans="1:13" x14ac:dyDescent="0.15">
      <c r="A37" s="152"/>
      <c r="B37" s="136" t="s">
        <v>93</v>
      </c>
      <c r="C37" s="146"/>
      <c r="D37" s="64" t="e">
        <f>SUMIF(補助金支出一覧!#REF!,$B37,補助金支出一覧!#REF!)</f>
        <v>#REF!</v>
      </c>
      <c r="E37" s="68" t="e">
        <f t="shared" si="14"/>
        <v>#REF!</v>
      </c>
      <c r="F37" s="66">
        <v>9949507</v>
      </c>
      <c r="G37" s="67" t="e">
        <f t="shared" si="15"/>
        <v>#REF!</v>
      </c>
      <c r="H37" s="64" t="e">
        <f>SUMIF(補助金支出一覧!#REF!,$B37,補助金支出一覧!#REF!)</f>
        <v>#REF!</v>
      </c>
      <c r="I37" s="68" t="e">
        <f t="shared" si="20"/>
        <v>#REF!</v>
      </c>
      <c r="J37" s="67">
        <f t="shared" si="17"/>
        <v>10834634</v>
      </c>
      <c r="K37" s="67" t="e">
        <f t="shared" si="18"/>
        <v>#REF!</v>
      </c>
      <c r="L37" s="66">
        <v>53388</v>
      </c>
      <c r="M37" s="66">
        <v>10781246</v>
      </c>
    </row>
    <row r="38" spans="1:13" x14ac:dyDescent="0.15">
      <c r="A38" s="152"/>
      <c r="B38" s="136" t="s">
        <v>58</v>
      </c>
      <c r="C38" s="146"/>
      <c r="D38" s="64" t="e">
        <f>SUMIF(補助金支出一覧!#REF!,$B38,補助金支出一覧!#REF!)</f>
        <v>#REF!</v>
      </c>
      <c r="E38" s="68" t="e">
        <f t="shared" si="14"/>
        <v>#REF!</v>
      </c>
      <c r="F38" s="66">
        <v>21290</v>
      </c>
      <c r="G38" s="67" t="e">
        <f t="shared" si="15"/>
        <v>#REF!</v>
      </c>
      <c r="H38" s="64" t="e">
        <f>SUMIF(補助金支出一覧!#REF!,$B38,補助金支出一覧!#REF!)</f>
        <v>#REF!</v>
      </c>
      <c r="I38" s="68" t="e">
        <f t="shared" ref="I38:I42" si="21">ROUND(H38/1000,1)</f>
        <v>#REF!</v>
      </c>
      <c r="J38" s="67">
        <f t="shared" si="17"/>
        <v>159924</v>
      </c>
      <c r="K38" s="67" t="e">
        <f t="shared" si="18"/>
        <v>#REF!</v>
      </c>
      <c r="L38" s="66">
        <v>0</v>
      </c>
      <c r="M38" s="66">
        <v>159924</v>
      </c>
    </row>
    <row r="39" spans="1:13" x14ac:dyDescent="0.15">
      <c r="A39" s="152"/>
      <c r="B39" s="136" t="s">
        <v>94</v>
      </c>
      <c r="C39" s="146"/>
      <c r="D39" s="64" t="e">
        <f>SUMIF(補助金支出一覧!#REF!,$B39,補助金支出一覧!#REF!)</f>
        <v>#REF!</v>
      </c>
      <c r="E39" s="68" t="e">
        <f t="shared" si="14"/>
        <v>#REF!</v>
      </c>
      <c r="F39" s="66">
        <v>4577283</v>
      </c>
      <c r="G39" s="67" t="e">
        <f t="shared" si="15"/>
        <v>#REF!</v>
      </c>
      <c r="H39" s="64" t="e">
        <f>SUMIF(補助金支出一覧!#REF!,$B39,補助金支出一覧!#REF!)</f>
        <v>#REF!</v>
      </c>
      <c r="I39" s="68" t="e">
        <f t="shared" si="21"/>
        <v>#REF!</v>
      </c>
      <c r="J39" s="67">
        <f t="shared" si="17"/>
        <v>5729410</v>
      </c>
      <c r="K39" s="67" t="e">
        <f t="shared" si="18"/>
        <v>#REF!</v>
      </c>
      <c r="L39" s="66">
        <v>253666</v>
      </c>
      <c r="M39" s="66">
        <v>5475744</v>
      </c>
    </row>
    <row r="40" spans="1:13" x14ac:dyDescent="0.15">
      <c r="A40" s="152"/>
      <c r="B40" s="136" t="s">
        <v>59</v>
      </c>
      <c r="C40" s="146"/>
      <c r="D40" s="64" t="e">
        <f>SUMIF(補助金支出一覧!#REF!,$B40,補助金支出一覧!#REF!)</f>
        <v>#REF!</v>
      </c>
      <c r="E40" s="68" t="e">
        <f t="shared" si="14"/>
        <v>#REF!</v>
      </c>
      <c r="F40" s="66">
        <v>16908</v>
      </c>
      <c r="G40" s="67" t="e">
        <f t="shared" si="15"/>
        <v>#REF!</v>
      </c>
      <c r="H40" s="64" t="e">
        <f>SUMIF(補助金支出一覧!#REF!,$B40,補助金支出一覧!#REF!)</f>
        <v>#REF!</v>
      </c>
      <c r="I40" s="68" t="e">
        <f t="shared" si="21"/>
        <v>#REF!</v>
      </c>
      <c r="J40" s="67">
        <f t="shared" si="17"/>
        <v>11133</v>
      </c>
      <c r="K40" s="67" t="e">
        <f t="shared" si="18"/>
        <v>#REF!</v>
      </c>
      <c r="L40" s="66">
        <v>0</v>
      </c>
      <c r="M40" s="66">
        <v>11133</v>
      </c>
    </row>
    <row r="41" spans="1:13" x14ac:dyDescent="0.15">
      <c r="A41" s="153"/>
      <c r="B41" s="136" t="s">
        <v>60</v>
      </c>
      <c r="C41" s="146"/>
      <c r="D41" s="64" t="e">
        <f>SUMIF(補助金支出一覧!#REF!,$B41,補助金支出一覧!#REF!)</f>
        <v>#REF!</v>
      </c>
      <c r="E41" s="68" t="e">
        <f t="shared" si="14"/>
        <v>#REF!</v>
      </c>
      <c r="F41" s="66">
        <v>0</v>
      </c>
      <c r="G41" s="67" t="e">
        <f t="shared" si="15"/>
        <v>#REF!</v>
      </c>
      <c r="H41" s="64" t="e">
        <f>SUMIF(補助金支出一覧!#REF!,$B41,補助金支出一覧!#REF!)</f>
        <v>#REF!</v>
      </c>
      <c r="I41" s="68" t="e">
        <f t="shared" si="21"/>
        <v>#REF!</v>
      </c>
      <c r="J41" s="67">
        <f t="shared" si="17"/>
        <v>0</v>
      </c>
      <c r="K41" s="67" t="e">
        <f t="shared" si="18"/>
        <v>#REF!</v>
      </c>
      <c r="L41" s="66">
        <v>0</v>
      </c>
      <c r="M41" s="66"/>
    </row>
    <row r="42" spans="1:13" ht="14.25" thickBot="1" x14ac:dyDescent="0.2">
      <c r="A42" s="154"/>
      <c r="B42" s="147" t="s">
        <v>61</v>
      </c>
      <c r="C42" s="148"/>
      <c r="D42" s="64" t="e">
        <f>SUMIF(補助金支出一覧!#REF!,$B42,補助金支出一覧!#REF!)</f>
        <v>#REF!</v>
      </c>
      <c r="E42" s="65" t="e">
        <f t="shared" si="14"/>
        <v>#REF!</v>
      </c>
      <c r="F42" s="73">
        <v>2985104</v>
      </c>
      <c r="G42" s="67" t="e">
        <f t="shared" si="15"/>
        <v>#REF!</v>
      </c>
      <c r="H42" s="64" t="e">
        <f>SUMIF(補助金支出一覧!#REF!,$B42,補助金支出一覧!#REF!)</f>
        <v>#REF!</v>
      </c>
      <c r="I42" s="68" t="e">
        <f t="shared" si="21"/>
        <v>#REF!</v>
      </c>
      <c r="J42" s="67">
        <f t="shared" si="17"/>
        <v>3218724</v>
      </c>
      <c r="K42" s="67" t="e">
        <f t="shared" si="18"/>
        <v>#REF!</v>
      </c>
      <c r="L42" s="73">
        <v>135338</v>
      </c>
      <c r="M42" s="73">
        <v>3083386</v>
      </c>
    </row>
    <row r="43" spans="1:13" ht="14.25" thickBot="1" x14ac:dyDescent="0.2">
      <c r="A43" s="149" t="s">
        <v>95</v>
      </c>
      <c r="B43" s="150"/>
      <c r="C43" s="150"/>
      <c r="D43" s="74"/>
      <c r="E43" s="75"/>
      <c r="F43" s="76"/>
      <c r="G43" s="77"/>
      <c r="H43" s="90"/>
      <c r="I43" s="90"/>
      <c r="J43" s="90"/>
      <c r="K43" s="90"/>
      <c r="L43" s="76"/>
      <c r="M43" s="76"/>
    </row>
    <row r="44" spans="1:13" x14ac:dyDescent="0.15">
      <c r="D44" s="92" t="s">
        <v>96</v>
      </c>
      <c r="E44" s="98" t="e">
        <f>補助金支出一覧!#REF!/1000</f>
        <v>#REF!</v>
      </c>
      <c r="H44" s="92" t="s">
        <v>96</v>
      </c>
      <c r="I44" s="98" t="e">
        <f>補助金支出一覧!#REF!/1000</f>
        <v>#REF!</v>
      </c>
    </row>
    <row r="45" spans="1:13" x14ac:dyDescent="0.15">
      <c r="D45" s="92" t="s">
        <v>97</v>
      </c>
      <c r="E45" s="98" t="e">
        <f>E44-E4</f>
        <v>#REF!</v>
      </c>
      <c r="F45" s="99"/>
      <c r="H45" s="92" t="s">
        <v>97</v>
      </c>
      <c r="I45" s="98" t="e">
        <f>I44-I4</f>
        <v>#REF!</v>
      </c>
      <c r="L45" s="99"/>
      <c r="M45" s="99"/>
    </row>
    <row r="46" spans="1:13" x14ac:dyDescent="0.15">
      <c r="H46" s="92"/>
    </row>
    <row r="47" spans="1:13" x14ac:dyDescent="0.15">
      <c r="H47" s="92"/>
    </row>
    <row r="48" spans="1:13" x14ac:dyDescent="0.15">
      <c r="H48" s="92"/>
    </row>
    <row r="49" spans="8:8" x14ac:dyDescent="0.15">
      <c r="H49" s="92"/>
    </row>
    <row r="458" spans="1:27" s="101" customFormat="1" ht="75.2" customHeight="1" x14ac:dyDescent="0.15">
      <c r="A458" s="78" t="s">
        <v>70</v>
      </c>
      <c r="B458" s="79"/>
      <c r="C458" s="80" t="s">
        <v>84</v>
      </c>
      <c r="D458" s="79">
        <v>450</v>
      </c>
      <c r="E458" s="81" t="s">
        <v>85</v>
      </c>
      <c r="F458" s="82" t="s">
        <v>86</v>
      </c>
      <c r="G458" s="83" t="e">
        <f>#REF!+#REF!</f>
        <v>#REF!</v>
      </c>
      <c r="H458" s="83"/>
      <c r="I458" s="83"/>
      <c r="J458" s="83"/>
      <c r="K458" s="83"/>
      <c r="L458" s="82" t="s">
        <v>86</v>
      </c>
      <c r="M458" s="84">
        <v>0</v>
      </c>
      <c r="N458" s="85">
        <v>0</v>
      </c>
      <c r="O458" s="85">
        <v>0</v>
      </c>
      <c r="P458" s="85">
        <v>0</v>
      </c>
      <c r="Q458" s="85">
        <v>0</v>
      </c>
      <c r="R458" s="86">
        <v>0</v>
      </c>
      <c r="S458" s="53"/>
      <c r="T458" s="53"/>
      <c r="U458" s="87">
        <f t="shared" ref="U458:V458" si="22">Q458+S458</f>
        <v>0</v>
      </c>
      <c r="V458" s="88">
        <f t="shared" si="22"/>
        <v>0</v>
      </c>
      <c r="W458" s="80"/>
      <c r="X458" s="81"/>
      <c r="Y458" s="100" t="str">
        <f t="shared" ref="Y458" si="23">IF(Q458&lt;O458,"効果額下がってる！","○")</f>
        <v>○</v>
      </c>
      <c r="Z458" s="78" t="s">
        <v>52</v>
      </c>
      <c r="AA458" s="89" t="s">
        <v>98</v>
      </c>
    </row>
  </sheetData>
  <customSheetViews>
    <customSheetView guid="{89CFD966-126F-414B-94EC-2C1358CF5DA9}" state="hidden" topLeftCell="A22">
      <selection activeCell="H41" sqref="H41"/>
      <pageMargins left="0.70866141732283472" right="0.70866141732283472" top="0.74803149606299213" bottom="0.74803149606299213" header="0.31496062992125984" footer="0.31496062992125984"/>
      <pageSetup paperSize="9" scale="70" orientation="landscape" r:id="rId1"/>
    </customSheetView>
    <customSheetView guid="{9FF3767D-B5E2-4274-8C91-D6BE67029FF6}" state="hidden" topLeftCell="A22">
      <selection activeCell="H41" sqref="H41"/>
      <pageMargins left="0.70866141732283472" right="0.70866141732283472" top="0.74803149606299213" bottom="0.74803149606299213" header="0.31496062992125984" footer="0.31496062992125984"/>
      <pageSetup paperSize="9" scale="70" orientation="landscape" r:id="rId2"/>
    </customSheetView>
    <customSheetView guid="{99E3FE3A-7B49-48B4-BEFD-0DD64952A046}" state="hidden" topLeftCell="A22">
      <selection activeCell="H41" sqref="H41"/>
      <pageMargins left="0.70866141732283472" right="0.70866141732283472" top="0.74803149606299213" bottom="0.74803149606299213" header="0.31496062992125984" footer="0.31496062992125984"/>
      <pageSetup paperSize="9" scale="70" orientation="landscape" r:id="rId3"/>
    </customSheetView>
    <customSheetView guid="{315230D8-F0E9-48EF-90D6-9C6D7FFE9006}" state="hidden" topLeftCell="A22">
      <selection activeCell="H41" sqref="H41"/>
      <pageMargins left="0.70866141732283472" right="0.70866141732283472" top="0.74803149606299213" bottom="0.74803149606299213" header="0.31496062992125984" footer="0.31496062992125984"/>
      <pageSetup paperSize="9" scale="70" orientation="landscape" r:id="rId4"/>
    </customSheetView>
    <customSheetView guid="{262EDA3B-7785-4483-8C7E-BCBD0D6A995B}" state="hidden" topLeftCell="A22">
      <selection activeCell="H41" sqref="H41"/>
      <pageMargins left="0.70866141732283472" right="0.70866141732283472" top="0.74803149606299213" bottom="0.74803149606299213" header="0.31496062992125984" footer="0.31496062992125984"/>
      <pageSetup paperSize="9" scale="70" orientation="landscape" r:id="rId5"/>
    </customSheetView>
    <customSheetView guid="{5A027B3F-4BDA-4D5B-99A1-C2E547422488}" state="hidden" topLeftCell="A22">
      <selection activeCell="H41" sqref="H41"/>
      <pageMargins left="0.70866141732283472" right="0.70866141732283472" top="0.74803149606299213" bottom="0.74803149606299213" header="0.31496062992125984" footer="0.31496062992125984"/>
      <pageSetup paperSize="9" scale="70" orientation="landscape" r:id="rId6"/>
    </customSheetView>
    <customSheetView guid="{240C352A-D6EF-4728-9219-DD6B528CE022}" state="hidden" topLeftCell="A22">
      <selection activeCell="H41" sqref="H41"/>
      <pageMargins left="0.70866141732283472" right="0.70866141732283472" top="0.74803149606299213" bottom="0.74803149606299213" header="0.31496062992125984" footer="0.31496062992125984"/>
      <pageSetup paperSize="9" scale="70" orientation="landscape" r:id="rId7"/>
    </customSheetView>
    <customSheetView guid="{E1A46B07-D6D8-4219-B694-3633A690E562}" state="hidden" topLeftCell="A22">
      <selection activeCell="H41" sqref="H41"/>
      <pageMargins left="0.70866141732283472" right="0.70866141732283472" top="0.74803149606299213" bottom="0.74803149606299213" header="0.31496062992125984" footer="0.31496062992125984"/>
      <pageSetup paperSize="9" scale="70" orientation="landscape" r:id="rId8"/>
    </customSheetView>
    <customSheetView guid="{D5B9F501-40C2-485D-A8DD-76C9AFDA146B}" showPageBreaks="1" topLeftCell="A25">
      <selection activeCell="G46" sqref="G46"/>
      <pageMargins left="0.70866141732283472" right="0.70866141732283472" top="0.74803149606299213" bottom="0.74803149606299213" header="0.31496062992125984" footer="0.31496062992125984"/>
      <pageSetup paperSize="9" scale="70" orientation="landscape" r:id="rId9"/>
    </customSheetView>
    <customSheetView guid="{1E2933A3-7908-4D15-BE44-27C74903096F}" topLeftCell="A25">
      <selection activeCell="I43" sqref="I43"/>
      <pageMargins left="0.70866141732283472" right="0.70866141732283472" top="0.74803149606299213" bottom="0.74803149606299213" header="0.31496062992125984" footer="0.31496062992125984"/>
      <pageSetup paperSize="9" scale="70" orientation="landscape" r:id="rId10"/>
    </customSheetView>
    <customSheetView guid="{866F98CE-B449-4C80-80CD-897DBB025239}" state="hidden" topLeftCell="A22">
      <selection activeCell="H41" sqref="H41"/>
      <pageMargins left="0.70866141732283472" right="0.70866141732283472" top="0.74803149606299213" bottom="0.74803149606299213" header="0.31496062992125984" footer="0.31496062992125984"/>
      <pageSetup paperSize="9" scale="70" orientation="landscape" r:id="rId11"/>
    </customSheetView>
    <customSheetView guid="{BABE49F0-6EF1-4B82-946E-A16E6E202E91}" state="hidden" topLeftCell="A22">
      <selection activeCell="H41" sqref="H41"/>
      <pageMargins left="0.70866141732283472" right="0.70866141732283472" top="0.74803149606299213" bottom="0.74803149606299213" header="0.31496062992125984" footer="0.31496062992125984"/>
      <pageSetup paperSize="9" scale="70" orientation="landscape" r:id="rId12"/>
    </customSheetView>
    <customSheetView guid="{4FA3AD9B-1298-4C96-AD3F-A54B405485B0}" state="hidden" topLeftCell="A22">
      <selection activeCell="H41" sqref="H41"/>
      <pageMargins left="0.70866141732283472" right="0.70866141732283472" top="0.74803149606299213" bottom="0.74803149606299213" header="0.31496062992125984" footer="0.31496062992125984"/>
      <pageSetup paperSize="9" scale="70" orientation="landscape" r:id="rId13"/>
    </customSheetView>
  </customSheetViews>
  <mergeCells count="20">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 ref="B7:C7"/>
    <mergeCell ref="A1:M1"/>
    <mergeCell ref="A3:C3"/>
    <mergeCell ref="A4:C4"/>
    <mergeCell ref="B5:C5"/>
    <mergeCell ref="B6:C6"/>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大阪市</cp:lastModifiedBy>
  <cp:lastPrinted>2022-07-01T05:54:54Z</cp:lastPrinted>
  <dcterms:created xsi:type="dcterms:W3CDTF">1997-01-08T22:48:59Z</dcterms:created>
  <dcterms:modified xsi:type="dcterms:W3CDTF">2024-10-01T09:24:36Z</dcterms:modified>
</cp:coreProperties>
</file>