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2FED7BCD-2CD2-46B4-B40E-7C7268F1738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3" l="1"/>
  <c r="D52" i="3"/>
  <c r="F52" i="3"/>
  <c r="G52" i="3"/>
  <c r="H52" i="3"/>
  <c r="I52" i="3"/>
  <c r="J52" i="3"/>
  <c r="K52" i="3"/>
  <c r="L52" i="3"/>
  <c r="M52" i="3"/>
  <c r="N52" i="3"/>
  <c r="O52" i="3"/>
  <c r="P52" i="3"/>
  <c r="R52" i="3"/>
  <c r="D46" i="3"/>
  <c r="F46" i="3"/>
  <c r="G46" i="3"/>
  <c r="H46" i="3"/>
  <c r="I46" i="3"/>
  <c r="J46" i="3"/>
  <c r="K46" i="3"/>
  <c r="L46" i="3"/>
  <c r="M46" i="3"/>
  <c r="N46" i="3"/>
  <c r="O46" i="3"/>
  <c r="P46" i="3"/>
  <c r="R46" i="3"/>
  <c r="D34" i="3"/>
  <c r="F34" i="3"/>
  <c r="G34" i="3"/>
  <c r="H34" i="3"/>
  <c r="I34" i="3"/>
  <c r="J34" i="3"/>
  <c r="K34" i="3"/>
  <c r="L34" i="3"/>
  <c r="M34" i="3"/>
  <c r="N34" i="3"/>
  <c r="O34" i="3"/>
  <c r="P34" i="3"/>
  <c r="R34" i="3"/>
  <c r="D28" i="3"/>
  <c r="F28" i="3"/>
  <c r="G28" i="3"/>
  <c r="H28" i="3"/>
  <c r="I28" i="3"/>
  <c r="J28" i="3"/>
  <c r="K28" i="3"/>
  <c r="L28" i="3"/>
  <c r="M28" i="3"/>
  <c r="N28" i="3"/>
  <c r="O28" i="3"/>
  <c r="P28" i="3"/>
  <c r="R28" i="3"/>
  <c r="E48" i="3"/>
  <c r="E42" i="3" s="1"/>
  <c r="E38" i="3"/>
  <c r="E39" i="3" s="1"/>
  <c r="F26" i="3"/>
  <c r="G26" i="3"/>
  <c r="H26" i="3"/>
  <c r="I26" i="3"/>
  <c r="J26" i="3"/>
  <c r="K26" i="3"/>
  <c r="L26" i="3"/>
  <c r="M26" i="3"/>
  <c r="N26" i="3"/>
  <c r="O26" i="3"/>
  <c r="P26" i="3"/>
  <c r="R26" i="3"/>
  <c r="F24" i="3"/>
  <c r="G24" i="3"/>
  <c r="H24" i="3"/>
  <c r="I24" i="3"/>
  <c r="J24" i="3"/>
  <c r="K24" i="3"/>
  <c r="L24" i="3"/>
  <c r="L22" i="3" s="1"/>
  <c r="M24" i="3"/>
  <c r="N24" i="3"/>
  <c r="O24" i="3"/>
  <c r="P24" i="3"/>
  <c r="R24" i="3"/>
  <c r="F44" i="3"/>
  <c r="G44" i="3"/>
  <c r="H44" i="3"/>
  <c r="I44" i="3"/>
  <c r="J44" i="3"/>
  <c r="K44" i="3"/>
  <c r="L44" i="3"/>
  <c r="M44" i="3"/>
  <c r="N44" i="3"/>
  <c r="O44" i="3"/>
  <c r="P44" i="3"/>
  <c r="R44" i="3"/>
  <c r="F42" i="3"/>
  <c r="G42" i="3"/>
  <c r="G40" i="3" s="1"/>
  <c r="H42" i="3"/>
  <c r="I42" i="3"/>
  <c r="J42" i="3"/>
  <c r="K42" i="3"/>
  <c r="L42" i="3"/>
  <c r="M42" i="3"/>
  <c r="N42" i="3"/>
  <c r="O42" i="3"/>
  <c r="O40" i="3" s="1"/>
  <c r="P42" i="3"/>
  <c r="R42" i="3"/>
  <c r="E30" i="3"/>
  <c r="E31" i="3" s="1"/>
  <c r="E32" i="3"/>
  <c r="E33" i="3" s="1"/>
  <c r="D44" i="3"/>
  <c r="D42" i="3"/>
  <c r="E50" i="3"/>
  <c r="E51" i="3" s="1"/>
  <c r="E56" i="3"/>
  <c r="E57" i="3" s="1"/>
  <c r="D26" i="3"/>
  <c r="D24" i="3"/>
  <c r="E36" i="3"/>
  <c r="D20" i="3"/>
  <c r="D18" i="3"/>
  <c r="D14" i="3"/>
  <c r="D12" i="3"/>
  <c r="G12" i="3"/>
  <c r="G14" i="3"/>
  <c r="H12" i="3"/>
  <c r="H14" i="3"/>
  <c r="I12" i="3"/>
  <c r="I14" i="3"/>
  <c r="J12" i="3"/>
  <c r="J14" i="3"/>
  <c r="K12" i="3"/>
  <c r="K14" i="3"/>
  <c r="L12" i="3"/>
  <c r="L14" i="3"/>
  <c r="M12" i="3"/>
  <c r="M14" i="3"/>
  <c r="N12" i="3"/>
  <c r="N14" i="3"/>
  <c r="O12" i="3"/>
  <c r="O14" i="3"/>
  <c r="P12" i="3"/>
  <c r="P14" i="3"/>
  <c r="R12" i="3"/>
  <c r="R14" i="3"/>
  <c r="G18" i="3"/>
  <c r="G20" i="3"/>
  <c r="H18" i="3"/>
  <c r="H20" i="3"/>
  <c r="I18" i="3"/>
  <c r="I6" i="3" s="1"/>
  <c r="I20" i="3"/>
  <c r="J18" i="3"/>
  <c r="J20" i="3"/>
  <c r="J8" i="3" s="1"/>
  <c r="K18" i="3"/>
  <c r="K20" i="3"/>
  <c r="L18" i="3"/>
  <c r="L20" i="3"/>
  <c r="M18" i="3"/>
  <c r="M6" i="3" s="1"/>
  <c r="M20" i="3"/>
  <c r="M8" i="3" s="1"/>
  <c r="N18" i="3"/>
  <c r="N6" i="3" s="1"/>
  <c r="N20" i="3"/>
  <c r="O18" i="3"/>
  <c r="O20" i="3"/>
  <c r="P18" i="3"/>
  <c r="P20" i="3"/>
  <c r="R18" i="3"/>
  <c r="R20" i="3"/>
  <c r="R8" i="3" s="1"/>
  <c r="F20" i="3"/>
  <c r="F18" i="3"/>
  <c r="F14" i="3"/>
  <c r="F12" i="3"/>
  <c r="G6" i="3"/>
  <c r="R6" i="3"/>
  <c r="E55" i="3"/>
  <c r="P8" i="3" l="1"/>
  <c r="K8" i="3"/>
  <c r="I8" i="3"/>
  <c r="H8" i="3"/>
  <c r="D40" i="3"/>
  <c r="E52" i="3"/>
  <c r="E53" i="3" s="1"/>
  <c r="O6" i="3"/>
  <c r="P40" i="3"/>
  <c r="N40" i="3"/>
  <c r="M40" i="3"/>
  <c r="L8" i="3"/>
  <c r="L40" i="3"/>
  <c r="K40" i="3"/>
  <c r="J40" i="3"/>
  <c r="I4" i="3"/>
  <c r="I40" i="3"/>
  <c r="H40" i="3"/>
  <c r="G8" i="3"/>
  <c r="G4" i="3" s="1"/>
  <c r="R40" i="3"/>
  <c r="F10" i="3"/>
  <c r="F40" i="3"/>
  <c r="E49" i="3"/>
  <c r="E43" i="3"/>
  <c r="O8" i="3"/>
  <c r="O4" i="3" s="1"/>
  <c r="N8" i="3"/>
  <c r="N4" i="3" s="1"/>
  <c r="E34" i="3"/>
  <c r="E35" i="3" s="1"/>
  <c r="D8" i="3"/>
  <c r="D22" i="3"/>
  <c r="D16" i="3"/>
  <c r="F8" i="3"/>
  <c r="F16" i="3"/>
  <c r="F22" i="3"/>
  <c r="P6" i="3"/>
  <c r="E37" i="3"/>
  <c r="L6" i="3"/>
  <c r="L4" i="3" s="1"/>
  <c r="K6" i="3"/>
  <c r="J6" i="3"/>
  <c r="H6" i="3"/>
  <c r="H4" i="3" s="1"/>
  <c r="P22" i="3"/>
  <c r="O22" i="3"/>
  <c r="N22" i="3"/>
  <c r="M4" i="3"/>
  <c r="M22" i="3"/>
  <c r="K22" i="3"/>
  <c r="J4" i="3"/>
  <c r="J22" i="3"/>
  <c r="I22" i="3"/>
  <c r="H22" i="3"/>
  <c r="G22" i="3"/>
  <c r="R22" i="3"/>
  <c r="D10" i="3"/>
  <c r="D6" i="3"/>
  <c r="F6" i="3"/>
  <c r="R4" i="3"/>
  <c r="R16" i="3"/>
  <c r="P16" i="3"/>
  <c r="O16" i="3"/>
  <c r="N16" i="3"/>
  <c r="M16" i="3"/>
  <c r="L16" i="3"/>
  <c r="K16" i="3"/>
  <c r="J16" i="3"/>
  <c r="I16" i="3"/>
  <c r="H16" i="3"/>
  <c r="G16" i="3"/>
  <c r="R10" i="3"/>
  <c r="P10" i="3"/>
  <c r="O10" i="3"/>
  <c r="N10" i="3"/>
  <c r="M10" i="3"/>
  <c r="L10" i="3"/>
  <c r="K10" i="3"/>
  <c r="J10" i="3"/>
  <c r="I10" i="3"/>
  <c r="H10" i="3"/>
  <c r="G10" i="3"/>
  <c r="E44" i="3"/>
  <c r="E46" i="3"/>
  <c r="E47" i="3" s="1"/>
  <c r="E26" i="3"/>
  <c r="E27" i="3" s="1"/>
  <c r="E14" i="3"/>
  <c r="E28" i="3"/>
  <c r="E29" i="3" s="1"/>
  <c r="E24" i="3"/>
  <c r="E12" i="3"/>
  <c r="E20" i="3"/>
  <c r="E21" i="3" s="1"/>
  <c r="E18" i="3"/>
  <c r="P4" i="3" l="1"/>
  <c r="K4" i="3"/>
  <c r="D4" i="3"/>
  <c r="F4" i="3"/>
  <c r="E16" i="3"/>
  <c r="E17" i="3" s="1"/>
  <c r="E19" i="3"/>
  <c r="E10" i="3"/>
  <c r="E11" i="3" s="1"/>
  <c r="E13" i="3"/>
  <c r="E6" i="3"/>
  <c r="E22" i="3"/>
  <c r="E23" i="3" s="1"/>
  <c r="E25" i="3"/>
  <c r="E15" i="3"/>
  <c r="E8" i="3"/>
  <c r="E9" i="3" s="1"/>
  <c r="E40" i="3"/>
  <c r="E41" i="3" s="1"/>
  <c r="E45" i="3"/>
  <c r="E4" i="3" l="1"/>
  <c r="E5" i="3" s="1"/>
  <c r="E7" i="3"/>
</calcChain>
</file>

<file path=xl/sharedStrings.xml><?xml version="1.0" encoding="utf-8"?>
<sst xmlns="http://schemas.openxmlformats.org/spreadsheetml/2006/main" count="58" uniqueCount="27">
  <si>
    <t>合計</t>
    <rPh sb="0" eb="2">
      <t>ゴウケイ</t>
    </rPh>
    <phoneticPr fontId="3"/>
  </si>
  <si>
    <t>　１　月</t>
    <rPh sb="3" eb="4">
      <t>ガツ</t>
    </rPh>
    <phoneticPr fontId="3"/>
  </si>
  <si>
    <t>　２　月</t>
    <rPh sb="3" eb="4">
      <t>ガツ</t>
    </rPh>
    <phoneticPr fontId="3"/>
  </si>
  <si>
    <t>　３　月</t>
    <rPh sb="3" eb="4">
      <t>ガツ</t>
    </rPh>
    <phoneticPr fontId="3"/>
  </si>
  <si>
    <t>　４　月</t>
    <rPh sb="3" eb="4">
      <t>ガツ</t>
    </rPh>
    <phoneticPr fontId="3"/>
  </si>
  <si>
    <t>　５　月</t>
    <rPh sb="3" eb="4">
      <t>ガツ</t>
    </rPh>
    <phoneticPr fontId="3"/>
  </si>
  <si>
    <t>　６　月</t>
    <rPh sb="3" eb="4">
      <t>ガツ</t>
    </rPh>
    <phoneticPr fontId="3"/>
  </si>
  <si>
    <t>　７　月</t>
    <rPh sb="3" eb="4">
      <t>ガツ</t>
    </rPh>
    <phoneticPr fontId="3"/>
  </si>
  <si>
    <t>　８　月</t>
    <rPh sb="3" eb="4">
      <t>ガツ</t>
    </rPh>
    <phoneticPr fontId="3"/>
  </si>
  <si>
    <t>　９　月</t>
    <rPh sb="3" eb="4">
      <t>ガツ</t>
    </rPh>
    <phoneticPr fontId="3"/>
  </si>
  <si>
    <t>　１０月</t>
    <rPh sb="3" eb="4">
      <t>ガツ</t>
    </rPh>
    <phoneticPr fontId="3"/>
  </si>
  <si>
    <t>　１１月</t>
    <rPh sb="3" eb="4">
      <t>ガツ</t>
    </rPh>
    <phoneticPr fontId="3"/>
  </si>
  <si>
    <t>　１２月</t>
    <rPh sb="3" eb="4">
      <t>ガツ</t>
    </rPh>
    <phoneticPr fontId="3"/>
  </si>
  <si>
    <t>前　年</t>
    <rPh sb="0" eb="1">
      <t>ゼン</t>
    </rPh>
    <rPh sb="2" eb="3">
      <t>ネン</t>
    </rPh>
    <phoneticPr fontId="3"/>
  </si>
  <si>
    <t>合　計</t>
    <rPh sb="0" eb="1">
      <t>ゴウ</t>
    </rPh>
    <rPh sb="2" eb="3">
      <t>ケイ</t>
    </rPh>
    <phoneticPr fontId="3"/>
  </si>
  <si>
    <t>計</t>
    <rPh sb="0" eb="1">
      <t>ケイ</t>
    </rPh>
    <phoneticPr fontId="3"/>
  </si>
  <si>
    <t>乗</t>
    <rPh sb="0" eb="1">
      <t>ジョウ</t>
    </rPh>
    <phoneticPr fontId="3"/>
  </si>
  <si>
    <t>降</t>
    <rPh sb="0" eb="1">
      <t>フ</t>
    </rPh>
    <phoneticPr fontId="3"/>
  </si>
  <si>
    <t>外航</t>
    <rPh sb="0" eb="2">
      <t>ガイコウ</t>
    </rPh>
    <phoneticPr fontId="3"/>
  </si>
  <si>
    <t>内航</t>
    <rPh sb="0" eb="2">
      <t>ナイコウ</t>
    </rPh>
    <phoneticPr fontId="3"/>
  </si>
  <si>
    <t>客船・その他</t>
    <rPh sb="0" eb="2">
      <t>キャクセン</t>
    </rPh>
    <rPh sb="5" eb="6">
      <t>タ</t>
    </rPh>
    <phoneticPr fontId="3"/>
  </si>
  <si>
    <t>前年合計</t>
    <rPh sb="0" eb="2">
      <t>ゼンネン</t>
    </rPh>
    <rPh sb="2" eb="3">
      <t>ゴウ</t>
    </rPh>
    <rPh sb="3" eb="4">
      <t>ケイ</t>
    </rPh>
    <phoneticPr fontId="3"/>
  </si>
  <si>
    <t>フェリー</t>
    <phoneticPr fontId="3"/>
  </si>
  <si>
    <t>（単位：人）</t>
    <rPh sb="1" eb="3">
      <t>タンイ</t>
    </rPh>
    <rPh sb="4" eb="5">
      <t>ニン</t>
    </rPh>
    <phoneticPr fontId="3"/>
  </si>
  <si>
    <t>（　　）内　前年同期比 ％</t>
    <rPh sb="4" eb="5">
      <t>ナイ</t>
    </rPh>
    <rPh sb="6" eb="8">
      <t>ゼンネン</t>
    </rPh>
    <rPh sb="8" eb="11">
      <t>ドウキヒ</t>
    </rPh>
    <phoneticPr fontId="3"/>
  </si>
  <si>
    <t>４．船舶乗降人員月表</t>
    <phoneticPr fontId="3"/>
  </si>
  <si>
    <t>2024年 1月 ～ 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</si>
</sst>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"/>
    <numFmt numFmtId="177" formatCode="#,##0;[Red]\-#,##0;&quot;- &quot;"/>
    <numFmt numFmtId="178" formatCode="\(#,##0.0\);[Red]\(#,##0.0\);\(\ \ \ \ \-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5" fillId="0" borderId="0" xfId="3" applyFont="1"/>
    <xf numFmtId="176" fontId="6" fillId="0" borderId="0" xfId="3" applyNumberFormat="1" applyFont="1" applyBorder="1" applyAlignment="1">
      <alignment vertical="top"/>
    </xf>
    <xf numFmtId="0" fontId="6" fillId="0" borderId="0" xfId="3" applyFont="1"/>
    <xf numFmtId="0" fontId="6" fillId="0" borderId="0" xfId="3" applyFont="1" applyBorder="1"/>
    <xf numFmtId="0" fontId="6" fillId="0" borderId="0" xfId="3" applyFont="1" applyAlignment="1">
      <alignment horizontal="right"/>
    </xf>
    <xf numFmtId="0" fontId="5" fillId="0" borderId="0" xfId="3" applyFont="1" applyBorder="1"/>
    <xf numFmtId="0" fontId="6" fillId="0" borderId="3" xfId="3" applyFont="1" applyBorder="1"/>
    <xf numFmtId="0" fontId="6" fillId="0" borderId="3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177" fontId="6" fillId="0" borderId="1" xfId="3" applyNumberFormat="1" applyFont="1" applyBorder="1" applyAlignment="1">
      <alignment horizontal="right" vertical="center" shrinkToFit="1"/>
    </xf>
    <xf numFmtId="177" fontId="7" fillId="0" borderId="1" xfId="3" applyNumberFormat="1" applyFont="1" applyBorder="1" applyAlignment="1">
      <alignment horizontal="right" vertical="center" shrinkToFit="1"/>
    </xf>
    <xf numFmtId="177" fontId="8" fillId="0" borderId="1" xfId="3" applyNumberFormat="1" applyFont="1" applyBorder="1" applyAlignment="1">
      <alignment horizontal="right" vertical="center" shrinkToFit="1"/>
    </xf>
    <xf numFmtId="178" fontId="6" fillId="0" borderId="1" xfId="1" applyNumberFormat="1" applyFont="1" applyBorder="1" applyAlignment="1">
      <alignment horizontal="right" vertical="center"/>
    </xf>
    <xf numFmtId="49" fontId="6" fillId="0" borderId="1" xfId="3" applyNumberFormat="1" applyFont="1" applyBorder="1" applyAlignment="1">
      <alignment horizontal="right" vertical="center"/>
    </xf>
    <xf numFmtId="177" fontId="5" fillId="0" borderId="1" xfId="3" applyNumberFormat="1" applyFont="1" applyBorder="1" applyAlignment="1">
      <alignment horizontal="right" vertical="center" shrinkToFit="1"/>
    </xf>
    <xf numFmtId="0" fontId="6" fillId="0" borderId="2" xfId="3" applyFont="1" applyBorder="1" applyAlignment="1">
      <alignment horizontal="center" vertical="center"/>
    </xf>
    <xf numFmtId="177" fontId="6" fillId="0" borderId="2" xfId="3" applyNumberFormat="1" applyFont="1" applyBorder="1" applyAlignment="1">
      <alignment horizontal="right" vertical="center" shrinkToFit="1"/>
    </xf>
    <xf numFmtId="178" fontId="6" fillId="0" borderId="2" xfId="1" applyNumberFormat="1" applyFont="1" applyBorder="1" applyAlignment="1">
      <alignment horizontal="right" vertical="center"/>
    </xf>
    <xf numFmtId="49" fontId="6" fillId="0" borderId="2" xfId="3" applyNumberFormat="1" applyFont="1" applyBorder="1" applyAlignment="1">
      <alignment horizontal="right" vertical="center"/>
    </xf>
    <xf numFmtId="177" fontId="5" fillId="0" borderId="2" xfId="3" applyNumberFormat="1" applyFont="1" applyBorder="1" applyAlignment="1">
      <alignment horizontal="right" vertical="center" shrinkToFit="1"/>
    </xf>
    <xf numFmtId="177" fontId="6" fillId="0" borderId="4" xfId="3" applyNumberFormat="1" applyFont="1" applyBorder="1" applyAlignment="1">
      <alignment horizontal="right" vertical="center" shrinkToFit="1"/>
    </xf>
    <xf numFmtId="177" fontId="7" fillId="0" borderId="4" xfId="3" applyNumberFormat="1" applyFont="1" applyBorder="1" applyAlignment="1">
      <alignment horizontal="right" vertical="center" shrinkToFit="1"/>
    </xf>
    <xf numFmtId="177" fontId="8" fillId="0" borderId="4" xfId="3" applyNumberFormat="1" applyFont="1" applyBorder="1" applyAlignment="1">
      <alignment horizontal="right" vertical="center" shrinkToFit="1"/>
    </xf>
    <xf numFmtId="177" fontId="6" fillId="0" borderId="1" xfId="2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177" fontId="6" fillId="0" borderId="1" xfId="3" applyNumberFormat="1" applyFont="1" applyBorder="1" applyAlignment="1">
      <alignment horizontal="right" vertical="center"/>
    </xf>
    <xf numFmtId="177" fontId="7" fillId="0" borderId="1" xfId="3" applyNumberFormat="1" applyFont="1" applyBorder="1" applyAlignment="1">
      <alignment horizontal="right" vertical="center"/>
    </xf>
    <xf numFmtId="177" fontId="8" fillId="0" borderId="1" xfId="3" applyNumberFormat="1" applyFont="1" applyBorder="1" applyAlignment="1">
      <alignment horizontal="right" vertical="center"/>
    </xf>
    <xf numFmtId="177" fontId="6" fillId="0" borderId="2" xfId="2" applyNumberFormat="1" applyFont="1" applyBorder="1" applyAlignment="1">
      <alignment horizontal="right" vertical="center"/>
    </xf>
    <xf numFmtId="178" fontId="5" fillId="0" borderId="2" xfId="1" applyNumberFormat="1" applyFont="1" applyBorder="1" applyAlignment="1">
      <alignment horizontal="right" vertical="center"/>
    </xf>
    <xf numFmtId="177" fontId="5" fillId="0" borderId="1" xfId="3" applyNumberFormat="1" applyFont="1" applyBorder="1" applyAlignment="1">
      <alignment horizontal="right" vertical="center"/>
    </xf>
    <xf numFmtId="0" fontId="6" fillId="0" borderId="1" xfId="3" applyFont="1" applyBorder="1"/>
    <xf numFmtId="0" fontId="6" fillId="0" borderId="2" xfId="3" applyFont="1" applyBorder="1"/>
    <xf numFmtId="0" fontId="6" fillId="0" borderId="1" xfId="3" applyFont="1" applyBorder="1" applyAlignment="1">
      <alignment horizontal="distributed" vertical="center" indent="1"/>
    </xf>
    <xf numFmtId="0" fontId="6" fillId="0" borderId="2" xfId="3" applyFont="1" applyBorder="1" applyAlignment="1">
      <alignment horizontal="distributed" vertical="center" indent="1"/>
    </xf>
    <xf numFmtId="0" fontId="6" fillId="0" borderId="3" xfId="3" applyFont="1" applyBorder="1" applyAlignment="1">
      <alignment vertical="center" textRotation="255"/>
    </xf>
    <xf numFmtId="0" fontId="4" fillId="0" borderId="0" xfId="3" applyFont="1" applyAlignment="1">
      <alignment horizontal="center"/>
    </xf>
  </cellXfs>
  <cellStyles count="4">
    <cellStyle name="パーセント" xfId="1" builtinId="5"/>
    <cellStyle name="桁区切り" xfId="2" builtinId="6"/>
    <cellStyle name="標準" xfId="0" builtinId="0"/>
    <cellStyle name="標準_200401_108_船舶乗降人員月表_200601_108_船舶乗降人員月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tabSelected="1" view="pageBreakPreview" zoomScale="75" zoomScaleNormal="55" zoomScaleSheetLayoutView="75" workbookViewId="0">
      <selection activeCell="W29" sqref="W29"/>
    </sheetView>
  </sheetViews>
  <sheetFormatPr defaultColWidth="9" defaultRowHeight="13.2" x14ac:dyDescent="0.2"/>
  <cols>
    <col min="1" max="1" width="3.77734375" style="1" customWidth="1"/>
    <col min="2" max="2" width="14.88671875" style="1" customWidth="1"/>
    <col min="3" max="3" width="4" style="1" bestFit="1" customWidth="1"/>
    <col min="4" max="17" width="12.6640625" style="1" customWidth="1"/>
    <col min="18" max="18" width="12.6640625" style="1" hidden="1" customWidth="1"/>
    <col min="19" max="16384" width="9" style="1"/>
  </cols>
  <sheetData>
    <row r="1" spans="1:18" ht="21" x14ac:dyDescent="0.2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15" customHeight="1" x14ac:dyDescent="0.2">
      <c r="A2" s="2" t="s">
        <v>26</v>
      </c>
      <c r="B2" s="3"/>
      <c r="C2" s="2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5" t="s">
        <v>23</v>
      </c>
      <c r="R2" s="6"/>
    </row>
    <row r="3" spans="1:18" x14ac:dyDescent="0.2">
      <c r="A3" s="7"/>
      <c r="B3" s="8"/>
      <c r="C3" s="8"/>
      <c r="D3" s="9" t="s">
        <v>13</v>
      </c>
      <c r="E3" s="10" t="s">
        <v>14</v>
      </c>
      <c r="F3" s="9" t="s">
        <v>1</v>
      </c>
      <c r="G3" s="9" t="s">
        <v>2</v>
      </c>
      <c r="H3" s="9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9" t="s">
        <v>8</v>
      </c>
      <c r="N3" s="9" t="s">
        <v>9</v>
      </c>
      <c r="O3" s="9" t="s">
        <v>10</v>
      </c>
      <c r="P3" s="9" t="s">
        <v>11</v>
      </c>
      <c r="Q3" s="9" t="s">
        <v>12</v>
      </c>
      <c r="R3" s="11" t="s">
        <v>21</v>
      </c>
    </row>
    <row r="4" spans="1:18" x14ac:dyDescent="0.2">
      <c r="A4" s="39" t="s">
        <v>0</v>
      </c>
      <c r="B4" s="37" t="s">
        <v>15</v>
      </c>
      <c r="C4" s="12" t="s">
        <v>15</v>
      </c>
      <c r="D4" s="13">
        <f>SUM(D6,D8)</f>
        <v>1151313</v>
      </c>
      <c r="E4" s="14">
        <f>SUM(E6,E8)</f>
        <v>1274020</v>
      </c>
      <c r="F4" s="13">
        <f t="shared" ref="F4:R4" si="0">SUM(F6,F8)</f>
        <v>84193</v>
      </c>
      <c r="G4" s="13">
        <f t="shared" si="0"/>
        <v>84924</v>
      </c>
      <c r="H4" s="13">
        <f t="shared" si="0"/>
        <v>155655</v>
      </c>
      <c r="I4" s="13">
        <f t="shared" si="0"/>
        <v>127670</v>
      </c>
      <c r="J4" s="13">
        <f t="shared" si="0"/>
        <v>117281</v>
      </c>
      <c r="K4" s="13">
        <f t="shared" si="0"/>
        <v>76937</v>
      </c>
      <c r="L4" s="13">
        <f t="shared" si="0"/>
        <v>120909</v>
      </c>
      <c r="M4" s="13">
        <f t="shared" si="0"/>
        <v>134761</v>
      </c>
      <c r="N4" s="13">
        <f t="shared" si="0"/>
        <v>116440</v>
      </c>
      <c r="O4" s="13">
        <f t="shared" si="0"/>
        <v>132691</v>
      </c>
      <c r="P4" s="13">
        <f t="shared" si="0"/>
        <v>122559</v>
      </c>
      <c r="Q4" s="13"/>
      <c r="R4" s="15">
        <f t="shared" si="0"/>
        <v>1059204</v>
      </c>
    </row>
    <row r="5" spans="1:18" x14ac:dyDescent="0.2">
      <c r="A5" s="39"/>
      <c r="B5" s="37"/>
      <c r="C5" s="12"/>
      <c r="D5" s="13"/>
      <c r="E5" s="16">
        <f>IF(OR(E4=0,R4=0),0,(E4/R4*100))</f>
        <v>120.28089017790717</v>
      </c>
      <c r="F5" s="16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</row>
    <row r="6" spans="1:18" x14ac:dyDescent="0.2">
      <c r="A6" s="39"/>
      <c r="B6" s="37"/>
      <c r="C6" s="12" t="s">
        <v>16</v>
      </c>
      <c r="D6" s="13">
        <f>D12+D18</f>
        <v>555914</v>
      </c>
      <c r="E6" s="14">
        <f>SUM(E12,E18)</f>
        <v>620187</v>
      </c>
      <c r="F6" s="13">
        <f t="shared" ref="F6:R6" si="1">F12+F18</f>
        <v>37007</v>
      </c>
      <c r="G6" s="13">
        <f t="shared" si="1"/>
        <v>41811</v>
      </c>
      <c r="H6" s="13">
        <f t="shared" si="1"/>
        <v>77075</v>
      </c>
      <c r="I6" s="13">
        <f t="shared" si="1"/>
        <v>63724</v>
      </c>
      <c r="J6" s="13">
        <f t="shared" si="1"/>
        <v>56316</v>
      </c>
      <c r="K6" s="13">
        <f t="shared" si="1"/>
        <v>35545</v>
      </c>
      <c r="L6" s="13">
        <f t="shared" si="1"/>
        <v>61195</v>
      </c>
      <c r="M6" s="13">
        <f t="shared" si="1"/>
        <v>64451</v>
      </c>
      <c r="N6" s="13">
        <f t="shared" si="1"/>
        <v>57439</v>
      </c>
      <c r="O6" s="13">
        <f t="shared" si="1"/>
        <v>65424</v>
      </c>
      <c r="P6" s="13">
        <f t="shared" si="1"/>
        <v>60200</v>
      </c>
      <c r="Q6" s="13"/>
      <c r="R6" s="18">
        <f t="shared" si="1"/>
        <v>509076</v>
      </c>
    </row>
    <row r="7" spans="1:18" x14ac:dyDescent="0.2">
      <c r="A7" s="39"/>
      <c r="B7" s="37"/>
      <c r="C7" s="12"/>
      <c r="D7" s="13"/>
      <c r="E7" s="16">
        <f>IF(OR(E6=0,R6=0),0,(E6/R6*100))</f>
        <v>121.82601419041556</v>
      </c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</row>
    <row r="8" spans="1:18" x14ac:dyDescent="0.2">
      <c r="A8" s="39"/>
      <c r="B8" s="37"/>
      <c r="C8" s="12" t="s">
        <v>17</v>
      </c>
      <c r="D8" s="13">
        <f>D14+D20</f>
        <v>595399</v>
      </c>
      <c r="E8" s="14">
        <f>SUM(E14,E20)</f>
        <v>653833</v>
      </c>
      <c r="F8" s="13">
        <f t="shared" ref="F8:P8" si="2">F14+F20</f>
        <v>47186</v>
      </c>
      <c r="G8" s="13">
        <f t="shared" si="2"/>
        <v>43113</v>
      </c>
      <c r="H8" s="13">
        <f t="shared" si="2"/>
        <v>78580</v>
      </c>
      <c r="I8" s="13">
        <f t="shared" si="2"/>
        <v>63946</v>
      </c>
      <c r="J8" s="13">
        <f t="shared" si="2"/>
        <v>60965</v>
      </c>
      <c r="K8" s="13">
        <f t="shared" si="2"/>
        <v>41392</v>
      </c>
      <c r="L8" s="13">
        <f t="shared" si="2"/>
        <v>59714</v>
      </c>
      <c r="M8" s="13">
        <f t="shared" si="2"/>
        <v>70310</v>
      </c>
      <c r="N8" s="13">
        <f t="shared" si="2"/>
        <v>59001</v>
      </c>
      <c r="O8" s="13">
        <f t="shared" si="2"/>
        <v>67267</v>
      </c>
      <c r="P8" s="13">
        <f t="shared" si="2"/>
        <v>62359</v>
      </c>
      <c r="Q8" s="13"/>
      <c r="R8" s="18">
        <f>R14+R20</f>
        <v>550128</v>
      </c>
    </row>
    <row r="9" spans="1:18" x14ac:dyDescent="0.2">
      <c r="A9" s="39"/>
      <c r="B9" s="38"/>
      <c r="C9" s="19"/>
      <c r="D9" s="20"/>
      <c r="E9" s="16">
        <f>IF(OR(E8=0,R8=0),0,(E8/R8*100))</f>
        <v>118.85106738795335</v>
      </c>
      <c r="F9" s="2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</row>
    <row r="10" spans="1:18" x14ac:dyDescent="0.2">
      <c r="A10" s="39"/>
      <c r="B10" s="37" t="s">
        <v>18</v>
      </c>
      <c r="C10" s="12" t="s">
        <v>15</v>
      </c>
      <c r="D10" s="24">
        <f>SUM(D12,D14)</f>
        <v>120264</v>
      </c>
      <c r="E10" s="25">
        <f>SUM(E12,E14)</f>
        <v>258338</v>
      </c>
      <c r="F10" s="24">
        <f t="shared" ref="F10:R10" si="3">SUM(F12,F14)</f>
        <v>6443</v>
      </c>
      <c r="G10" s="24">
        <f t="shared" si="3"/>
        <v>9193</v>
      </c>
      <c r="H10" s="24">
        <f t="shared" si="3"/>
        <v>37374</v>
      </c>
      <c r="I10" s="24">
        <f t="shared" si="3"/>
        <v>34208</v>
      </c>
      <c r="J10" s="24">
        <f t="shared" si="3"/>
        <v>19290</v>
      </c>
      <c r="K10" s="24">
        <f t="shared" si="3"/>
        <v>13060</v>
      </c>
      <c r="L10" s="24">
        <f t="shared" si="3"/>
        <v>31133</v>
      </c>
      <c r="M10" s="24">
        <f t="shared" si="3"/>
        <v>21975</v>
      </c>
      <c r="N10" s="24">
        <f t="shared" si="3"/>
        <v>29370</v>
      </c>
      <c r="O10" s="24">
        <f t="shared" si="3"/>
        <v>35317</v>
      </c>
      <c r="P10" s="24">
        <f t="shared" si="3"/>
        <v>20975</v>
      </c>
      <c r="Q10" s="24"/>
      <c r="R10" s="26">
        <f t="shared" si="3"/>
        <v>111124</v>
      </c>
    </row>
    <row r="11" spans="1:18" x14ac:dyDescent="0.2">
      <c r="A11" s="39"/>
      <c r="B11" s="37"/>
      <c r="C11" s="12"/>
      <c r="D11" s="27"/>
      <c r="E11" s="16">
        <f>IF(OR(E10=0,R10=0),0,(E10/R10*100))</f>
        <v>232.47723264101364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28"/>
    </row>
    <row r="12" spans="1:18" x14ac:dyDescent="0.2">
      <c r="A12" s="39"/>
      <c r="B12" s="37"/>
      <c r="C12" s="12" t="s">
        <v>16</v>
      </c>
      <c r="D12" s="29">
        <f>SUM(D30,D48)</f>
        <v>60144</v>
      </c>
      <c r="E12" s="30">
        <f>SUM(E30,E48)</f>
        <v>128965</v>
      </c>
      <c r="F12" s="29">
        <f>SUM(F30,F48)</f>
        <v>2854</v>
      </c>
      <c r="G12" s="29">
        <f t="shared" ref="G12:R12" si="4">SUM(G30,G48)</f>
        <v>4645</v>
      </c>
      <c r="H12" s="29">
        <f t="shared" si="4"/>
        <v>18918</v>
      </c>
      <c r="I12" s="29">
        <f t="shared" si="4"/>
        <v>16912</v>
      </c>
      <c r="J12" s="29">
        <f t="shared" si="4"/>
        <v>9602</v>
      </c>
      <c r="K12" s="29">
        <f t="shared" si="4"/>
        <v>6577</v>
      </c>
      <c r="L12" s="29">
        <f t="shared" si="4"/>
        <v>15433</v>
      </c>
      <c r="M12" s="29">
        <f t="shared" si="4"/>
        <v>11179</v>
      </c>
      <c r="N12" s="29">
        <f t="shared" si="4"/>
        <v>14655</v>
      </c>
      <c r="O12" s="29">
        <f t="shared" si="4"/>
        <v>17632</v>
      </c>
      <c r="P12" s="29">
        <f t="shared" si="4"/>
        <v>10558</v>
      </c>
      <c r="Q12" s="29"/>
      <c r="R12" s="31">
        <f t="shared" si="4"/>
        <v>55574</v>
      </c>
    </row>
    <row r="13" spans="1:18" x14ac:dyDescent="0.2">
      <c r="A13" s="39"/>
      <c r="B13" s="37"/>
      <c r="C13" s="12"/>
      <c r="D13" s="27"/>
      <c r="E13" s="16">
        <f>IF(OR(E12=0,R12=0),0,(E12/R12*100))</f>
        <v>232.05995609457659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28"/>
    </row>
    <row r="14" spans="1:18" x14ac:dyDescent="0.2">
      <c r="A14" s="39"/>
      <c r="B14" s="37"/>
      <c r="C14" s="12" t="s">
        <v>17</v>
      </c>
      <c r="D14" s="29">
        <f>SUM(D32,D50)</f>
        <v>60120</v>
      </c>
      <c r="E14" s="30">
        <f>SUM(E32,E50)</f>
        <v>129373</v>
      </c>
      <c r="F14" s="29">
        <f>SUM(F32,F50)</f>
        <v>3589</v>
      </c>
      <c r="G14" s="29">
        <f t="shared" ref="G14:R14" si="5">SUM(G32,G50)</f>
        <v>4548</v>
      </c>
      <c r="H14" s="29">
        <f t="shared" si="5"/>
        <v>18456</v>
      </c>
      <c r="I14" s="29">
        <f t="shared" si="5"/>
        <v>17296</v>
      </c>
      <c r="J14" s="29">
        <f t="shared" si="5"/>
        <v>9688</v>
      </c>
      <c r="K14" s="29">
        <f t="shared" si="5"/>
        <v>6483</v>
      </c>
      <c r="L14" s="29">
        <f t="shared" si="5"/>
        <v>15700</v>
      </c>
      <c r="M14" s="29">
        <f t="shared" si="5"/>
        <v>10796</v>
      </c>
      <c r="N14" s="29">
        <f t="shared" si="5"/>
        <v>14715</v>
      </c>
      <c r="O14" s="29">
        <f t="shared" si="5"/>
        <v>17685</v>
      </c>
      <c r="P14" s="29">
        <f t="shared" si="5"/>
        <v>10417</v>
      </c>
      <c r="Q14" s="29"/>
      <c r="R14" s="31">
        <f t="shared" si="5"/>
        <v>55550</v>
      </c>
    </row>
    <row r="15" spans="1:18" x14ac:dyDescent="0.2">
      <c r="A15" s="39"/>
      <c r="B15" s="38"/>
      <c r="C15" s="19"/>
      <c r="D15" s="32"/>
      <c r="E15" s="21">
        <f>IF(OR(E14=0,R14=0),0,(E14/R14*100))</f>
        <v>232.89468946894689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33"/>
    </row>
    <row r="16" spans="1:18" x14ac:dyDescent="0.2">
      <c r="A16" s="39"/>
      <c r="B16" s="37" t="s">
        <v>19</v>
      </c>
      <c r="C16" s="12" t="s">
        <v>15</v>
      </c>
      <c r="D16" s="13">
        <f>SUM(D18,D20)</f>
        <v>1031049</v>
      </c>
      <c r="E16" s="14">
        <f>SUM(E18,E20)</f>
        <v>1015682</v>
      </c>
      <c r="F16" s="13">
        <f t="shared" ref="F16:R16" si="6">SUM(F18,F20)</f>
        <v>77750</v>
      </c>
      <c r="G16" s="13">
        <f t="shared" si="6"/>
        <v>75731</v>
      </c>
      <c r="H16" s="13">
        <f t="shared" si="6"/>
        <v>118281</v>
      </c>
      <c r="I16" s="13">
        <f t="shared" si="6"/>
        <v>93462</v>
      </c>
      <c r="J16" s="13">
        <f t="shared" si="6"/>
        <v>97991</v>
      </c>
      <c r="K16" s="13">
        <f t="shared" si="6"/>
        <v>63877</v>
      </c>
      <c r="L16" s="13">
        <f t="shared" si="6"/>
        <v>89776</v>
      </c>
      <c r="M16" s="13">
        <f t="shared" si="6"/>
        <v>112786</v>
      </c>
      <c r="N16" s="13">
        <f t="shared" si="6"/>
        <v>87070</v>
      </c>
      <c r="O16" s="13">
        <f t="shared" si="6"/>
        <v>97374</v>
      </c>
      <c r="P16" s="13">
        <f t="shared" si="6"/>
        <v>101584</v>
      </c>
      <c r="Q16" s="13"/>
      <c r="R16" s="15">
        <f t="shared" si="6"/>
        <v>948080</v>
      </c>
    </row>
    <row r="17" spans="1:18" x14ac:dyDescent="0.2">
      <c r="A17" s="39"/>
      <c r="B17" s="37"/>
      <c r="C17" s="12"/>
      <c r="D17" s="27"/>
      <c r="E17" s="16">
        <f>IF(OR(E16=0,R16=0),0,(E16/R16*100))</f>
        <v>107.13041093578602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8"/>
    </row>
    <row r="18" spans="1:18" x14ac:dyDescent="0.2">
      <c r="A18" s="39"/>
      <c r="B18" s="37"/>
      <c r="C18" s="12" t="s">
        <v>16</v>
      </c>
      <c r="D18" s="29">
        <f>SUM(D36,D54)</f>
        <v>495770</v>
      </c>
      <c r="E18" s="30">
        <f>SUM(E36,E54)</f>
        <v>491222</v>
      </c>
      <c r="F18" s="29">
        <f>SUM(F36,F54)</f>
        <v>34153</v>
      </c>
      <c r="G18" s="29">
        <f t="shared" ref="G18:R18" si="7">SUM(G36,G54)</f>
        <v>37166</v>
      </c>
      <c r="H18" s="29">
        <f t="shared" si="7"/>
        <v>58157</v>
      </c>
      <c r="I18" s="29">
        <f t="shared" si="7"/>
        <v>46812</v>
      </c>
      <c r="J18" s="29">
        <f t="shared" si="7"/>
        <v>46714</v>
      </c>
      <c r="K18" s="29">
        <f t="shared" si="7"/>
        <v>28968</v>
      </c>
      <c r="L18" s="29">
        <f t="shared" si="7"/>
        <v>45762</v>
      </c>
      <c r="M18" s="29">
        <f t="shared" si="7"/>
        <v>53272</v>
      </c>
      <c r="N18" s="29">
        <f t="shared" si="7"/>
        <v>42784</v>
      </c>
      <c r="O18" s="29">
        <f t="shared" si="7"/>
        <v>47792</v>
      </c>
      <c r="P18" s="29">
        <f t="shared" si="7"/>
        <v>49642</v>
      </c>
      <c r="Q18" s="29"/>
      <c r="R18" s="31">
        <f t="shared" si="7"/>
        <v>453502</v>
      </c>
    </row>
    <row r="19" spans="1:18" x14ac:dyDescent="0.2">
      <c r="A19" s="39"/>
      <c r="B19" s="37"/>
      <c r="C19" s="12"/>
      <c r="D19" s="27"/>
      <c r="E19" s="16">
        <f>IF(OR(E18=0,R18=0),0,(E18/R18*100))</f>
        <v>108.31749363839631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28"/>
    </row>
    <row r="20" spans="1:18" x14ac:dyDescent="0.2">
      <c r="A20" s="39"/>
      <c r="B20" s="37"/>
      <c r="C20" s="12" t="s">
        <v>17</v>
      </c>
      <c r="D20" s="29">
        <f>SUM(D38,D56)</f>
        <v>535279</v>
      </c>
      <c r="E20" s="30">
        <f>SUM(E38,E56)</f>
        <v>524460</v>
      </c>
      <c r="F20" s="29">
        <f>SUM(F38,F56)</f>
        <v>43597</v>
      </c>
      <c r="G20" s="29">
        <f t="shared" ref="G20:R20" si="8">SUM(G38,G56)</f>
        <v>38565</v>
      </c>
      <c r="H20" s="29">
        <f t="shared" si="8"/>
        <v>60124</v>
      </c>
      <c r="I20" s="29">
        <f t="shared" si="8"/>
        <v>46650</v>
      </c>
      <c r="J20" s="29">
        <f t="shared" si="8"/>
        <v>51277</v>
      </c>
      <c r="K20" s="29">
        <f t="shared" si="8"/>
        <v>34909</v>
      </c>
      <c r="L20" s="29">
        <f t="shared" si="8"/>
        <v>44014</v>
      </c>
      <c r="M20" s="29">
        <f t="shared" si="8"/>
        <v>59514</v>
      </c>
      <c r="N20" s="29">
        <f t="shared" si="8"/>
        <v>44286</v>
      </c>
      <c r="O20" s="29">
        <f t="shared" si="8"/>
        <v>49582</v>
      </c>
      <c r="P20" s="29">
        <f t="shared" si="8"/>
        <v>51942</v>
      </c>
      <c r="Q20" s="29"/>
      <c r="R20" s="31">
        <f t="shared" si="8"/>
        <v>494578</v>
      </c>
    </row>
    <row r="21" spans="1:18" x14ac:dyDescent="0.2">
      <c r="A21" s="39"/>
      <c r="B21" s="38"/>
      <c r="C21" s="19"/>
      <c r="D21" s="32"/>
      <c r="E21" s="21">
        <f>IF(OR(E20=0,R20=0),0,(E20/R20*100))</f>
        <v>106.04191856491798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33"/>
    </row>
    <row r="22" spans="1:18" x14ac:dyDescent="0.2">
      <c r="A22" s="39" t="s">
        <v>22</v>
      </c>
      <c r="B22" s="37" t="s">
        <v>15</v>
      </c>
      <c r="C22" s="12" t="s">
        <v>15</v>
      </c>
      <c r="D22" s="13">
        <f>SUM(D24,D26)</f>
        <v>1065488</v>
      </c>
      <c r="E22" s="14">
        <f>SUM(E24,E26)</f>
        <v>1061961</v>
      </c>
      <c r="F22" s="13">
        <f t="shared" ref="F22:R22" si="9">SUM(F24,F26)</f>
        <v>83813</v>
      </c>
      <c r="G22" s="13">
        <f t="shared" si="9"/>
        <v>81826</v>
      </c>
      <c r="H22" s="13">
        <f t="shared" si="9"/>
        <v>122909</v>
      </c>
      <c r="I22" s="13">
        <f t="shared" si="9"/>
        <v>96412</v>
      </c>
      <c r="J22" s="13">
        <f t="shared" si="9"/>
        <v>101484</v>
      </c>
      <c r="K22" s="13">
        <f t="shared" si="9"/>
        <v>67342</v>
      </c>
      <c r="L22" s="13">
        <f t="shared" si="9"/>
        <v>93882</v>
      </c>
      <c r="M22" s="13">
        <f t="shared" si="9"/>
        <v>116970</v>
      </c>
      <c r="N22" s="13">
        <f t="shared" si="9"/>
        <v>90901</v>
      </c>
      <c r="O22" s="13">
        <f t="shared" si="9"/>
        <v>101508</v>
      </c>
      <c r="P22" s="13">
        <f t="shared" si="9"/>
        <v>104914</v>
      </c>
      <c r="Q22" s="13"/>
      <c r="R22" s="15">
        <f t="shared" si="9"/>
        <v>979940</v>
      </c>
    </row>
    <row r="23" spans="1:18" x14ac:dyDescent="0.2">
      <c r="A23" s="39"/>
      <c r="B23" s="37"/>
      <c r="C23" s="12"/>
      <c r="D23" s="13"/>
      <c r="E23" s="16">
        <f>IF(OR(E22=0,R22=0),0,(E22/R22*100))</f>
        <v>108.37000224503541</v>
      </c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8"/>
    </row>
    <row r="24" spans="1:18" x14ac:dyDescent="0.2">
      <c r="A24" s="39"/>
      <c r="B24" s="37"/>
      <c r="C24" s="12" t="s">
        <v>16</v>
      </c>
      <c r="D24" s="29">
        <f>SUM(D30,D36)</f>
        <v>513084</v>
      </c>
      <c r="E24" s="30">
        <f>SUM(E30,E36)</f>
        <v>514234</v>
      </c>
      <c r="F24" s="29">
        <f t="shared" ref="F24:R24" si="10">SUM(F30,F36)</f>
        <v>37007</v>
      </c>
      <c r="G24" s="29">
        <f t="shared" si="10"/>
        <v>40263</v>
      </c>
      <c r="H24" s="29">
        <f t="shared" si="10"/>
        <v>60640</v>
      </c>
      <c r="I24" s="29">
        <f t="shared" si="10"/>
        <v>48189</v>
      </c>
      <c r="J24" s="29">
        <f t="shared" si="10"/>
        <v>48446</v>
      </c>
      <c r="K24" s="29">
        <f t="shared" si="10"/>
        <v>30733</v>
      </c>
      <c r="L24" s="29">
        <f t="shared" si="10"/>
        <v>47576</v>
      </c>
      <c r="M24" s="29">
        <f t="shared" si="10"/>
        <v>55534</v>
      </c>
      <c r="N24" s="29">
        <f t="shared" si="10"/>
        <v>44647</v>
      </c>
      <c r="O24" s="29">
        <f t="shared" si="10"/>
        <v>49820</v>
      </c>
      <c r="P24" s="29">
        <f t="shared" si="10"/>
        <v>51379</v>
      </c>
      <c r="Q24" s="29"/>
      <c r="R24" s="31">
        <f t="shared" si="10"/>
        <v>469525</v>
      </c>
    </row>
    <row r="25" spans="1:18" x14ac:dyDescent="0.2">
      <c r="A25" s="39"/>
      <c r="B25" s="37"/>
      <c r="C25" s="12"/>
      <c r="D25" s="13"/>
      <c r="E25" s="16">
        <f>IF(OR(E24=0,R24=0),0,(E24/R24*100))</f>
        <v>109.52217666790906</v>
      </c>
      <c r="F25" s="16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8"/>
    </row>
    <row r="26" spans="1:18" x14ac:dyDescent="0.2">
      <c r="A26" s="39"/>
      <c r="B26" s="37"/>
      <c r="C26" s="12" t="s">
        <v>17</v>
      </c>
      <c r="D26" s="29">
        <f>SUM(D32,D38)</f>
        <v>552404</v>
      </c>
      <c r="E26" s="30">
        <f>SUM(E32,E38)</f>
        <v>547727</v>
      </c>
      <c r="F26" s="29">
        <f t="shared" ref="F26:R26" si="11">SUM(F32,F38)</f>
        <v>46806</v>
      </c>
      <c r="G26" s="29">
        <f t="shared" si="11"/>
        <v>41563</v>
      </c>
      <c r="H26" s="29">
        <f t="shared" si="11"/>
        <v>62269</v>
      </c>
      <c r="I26" s="29">
        <f t="shared" si="11"/>
        <v>48223</v>
      </c>
      <c r="J26" s="29">
        <f t="shared" si="11"/>
        <v>53038</v>
      </c>
      <c r="K26" s="29">
        <f t="shared" si="11"/>
        <v>36609</v>
      </c>
      <c r="L26" s="29">
        <f t="shared" si="11"/>
        <v>46306</v>
      </c>
      <c r="M26" s="29">
        <f t="shared" si="11"/>
        <v>61436</v>
      </c>
      <c r="N26" s="29">
        <f t="shared" si="11"/>
        <v>46254</v>
      </c>
      <c r="O26" s="29">
        <f t="shared" si="11"/>
        <v>51688</v>
      </c>
      <c r="P26" s="29">
        <f t="shared" si="11"/>
        <v>53535</v>
      </c>
      <c r="Q26" s="29"/>
      <c r="R26" s="31">
        <f t="shared" si="11"/>
        <v>510415</v>
      </c>
    </row>
    <row r="27" spans="1:18" x14ac:dyDescent="0.2">
      <c r="A27" s="39"/>
      <c r="B27" s="38"/>
      <c r="C27" s="19"/>
      <c r="D27" s="20"/>
      <c r="E27" s="21">
        <f>IF(OR(E26=0,R26=0),0,(E26/R26*100))</f>
        <v>107.3101299922612</v>
      </c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3"/>
    </row>
    <row r="28" spans="1:18" x14ac:dyDescent="0.2">
      <c r="A28" s="39"/>
      <c r="B28" s="37" t="s">
        <v>18</v>
      </c>
      <c r="C28" s="12" t="s">
        <v>15</v>
      </c>
      <c r="D28" s="13">
        <f>SUM(D30,D32)</f>
        <v>36138</v>
      </c>
      <c r="E28" s="14">
        <f>SUM(E30,E32)</f>
        <v>49804</v>
      </c>
      <c r="F28" s="13">
        <f t="shared" ref="F28:R28" si="12">SUM(F30,F32)</f>
        <v>6443</v>
      </c>
      <c r="G28" s="13">
        <f t="shared" si="12"/>
        <v>6101</v>
      </c>
      <c r="H28" s="13">
        <f t="shared" si="12"/>
        <v>5186</v>
      </c>
      <c r="I28" s="13">
        <f t="shared" si="12"/>
        <v>3720</v>
      </c>
      <c r="J28" s="13">
        <f t="shared" si="12"/>
        <v>3527</v>
      </c>
      <c r="K28" s="13">
        <f t="shared" si="12"/>
        <v>3473</v>
      </c>
      <c r="L28" s="13">
        <f t="shared" si="12"/>
        <v>4887</v>
      </c>
      <c r="M28" s="13">
        <f t="shared" si="12"/>
        <v>4216</v>
      </c>
      <c r="N28" s="13">
        <f t="shared" si="12"/>
        <v>3883</v>
      </c>
      <c r="O28" s="13">
        <f t="shared" si="12"/>
        <v>4154</v>
      </c>
      <c r="P28" s="13">
        <f t="shared" si="12"/>
        <v>4214</v>
      </c>
      <c r="Q28" s="13"/>
      <c r="R28" s="15">
        <f t="shared" si="12"/>
        <v>32266</v>
      </c>
    </row>
    <row r="29" spans="1:18" x14ac:dyDescent="0.2">
      <c r="A29" s="39"/>
      <c r="B29" s="37"/>
      <c r="C29" s="12"/>
      <c r="D29" s="27"/>
      <c r="E29" s="16">
        <f>IF(OR(E28=0,R28=0),0,(E28/R28*100))</f>
        <v>154.35442881051262</v>
      </c>
      <c r="F29" s="1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8"/>
    </row>
    <row r="30" spans="1:18" x14ac:dyDescent="0.2">
      <c r="A30" s="39"/>
      <c r="B30" s="37"/>
      <c r="C30" s="12" t="s">
        <v>16</v>
      </c>
      <c r="D30" s="27">
        <v>18051</v>
      </c>
      <c r="E30" s="30">
        <f>SUM(F30:Q30)</f>
        <v>24646</v>
      </c>
      <c r="F30" s="27">
        <v>2854</v>
      </c>
      <c r="G30" s="27">
        <v>3097</v>
      </c>
      <c r="H30" s="27">
        <v>2762</v>
      </c>
      <c r="I30" s="27">
        <v>1762</v>
      </c>
      <c r="J30" s="27">
        <v>1749</v>
      </c>
      <c r="K30" s="27">
        <v>1769</v>
      </c>
      <c r="L30" s="27">
        <v>2269</v>
      </c>
      <c r="M30" s="27">
        <v>2278</v>
      </c>
      <c r="N30" s="27">
        <v>1889</v>
      </c>
      <c r="O30" s="27">
        <v>2038</v>
      </c>
      <c r="P30" s="27">
        <v>2179</v>
      </c>
      <c r="Q30" s="27"/>
      <c r="R30" s="34">
        <v>16114</v>
      </c>
    </row>
    <row r="31" spans="1:18" x14ac:dyDescent="0.2">
      <c r="A31" s="39"/>
      <c r="B31" s="37"/>
      <c r="C31" s="12"/>
      <c r="D31" s="27"/>
      <c r="E31" s="16">
        <f>IF(OR(E30=0,R30=0),0,(E30/R30*100))</f>
        <v>152.94774730048405</v>
      </c>
      <c r="F31" s="1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28"/>
    </row>
    <row r="32" spans="1:18" x14ac:dyDescent="0.2">
      <c r="A32" s="39"/>
      <c r="B32" s="37"/>
      <c r="C32" s="12" t="s">
        <v>17</v>
      </c>
      <c r="D32" s="27">
        <v>18087</v>
      </c>
      <c r="E32" s="30">
        <f>SUM(F32:Q32)</f>
        <v>25158</v>
      </c>
      <c r="F32" s="27">
        <v>3589</v>
      </c>
      <c r="G32" s="27">
        <v>3004</v>
      </c>
      <c r="H32" s="27">
        <v>2424</v>
      </c>
      <c r="I32" s="27">
        <v>1958</v>
      </c>
      <c r="J32" s="27">
        <v>1778</v>
      </c>
      <c r="K32" s="27">
        <v>1704</v>
      </c>
      <c r="L32" s="27">
        <v>2618</v>
      </c>
      <c r="M32" s="27">
        <v>1938</v>
      </c>
      <c r="N32" s="27">
        <v>1994</v>
      </c>
      <c r="O32" s="27">
        <v>2116</v>
      </c>
      <c r="P32" s="27">
        <v>2035</v>
      </c>
      <c r="Q32" s="27"/>
      <c r="R32" s="34">
        <v>16152</v>
      </c>
    </row>
    <row r="33" spans="1:18" x14ac:dyDescent="0.2">
      <c r="A33" s="39"/>
      <c r="B33" s="38"/>
      <c r="C33" s="19"/>
      <c r="D33" s="32"/>
      <c r="E33" s="21">
        <f>IF(OR(E32=0,R32=0),0,(E32/R32*100))</f>
        <v>155.75780089153045</v>
      </c>
      <c r="F33" s="21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33"/>
    </row>
    <row r="34" spans="1:18" x14ac:dyDescent="0.2">
      <c r="A34" s="39"/>
      <c r="B34" s="37" t="s">
        <v>19</v>
      </c>
      <c r="C34" s="12" t="s">
        <v>15</v>
      </c>
      <c r="D34" s="13">
        <f>SUM(D36,D38)</f>
        <v>1029350</v>
      </c>
      <c r="E34" s="14">
        <f>SUM(E36,E38)</f>
        <v>1012157</v>
      </c>
      <c r="F34" s="13">
        <f t="shared" ref="F34:R34" si="13">SUM(F36,F38)</f>
        <v>77370</v>
      </c>
      <c r="G34" s="13">
        <f t="shared" si="13"/>
        <v>75725</v>
      </c>
      <c r="H34" s="13">
        <f t="shared" si="13"/>
        <v>117723</v>
      </c>
      <c r="I34" s="13">
        <f t="shared" si="13"/>
        <v>92692</v>
      </c>
      <c r="J34" s="13">
        <f t="shared" si="13"/>
        <v>97957</v>
      </c>
      <c r="K34" s="13">
        <f t="shared" si="13"/>
        <v>63869</v>
      </c>
      <c r="L34" s="13">
        <f t="shared" si="13"/>
        <v>88995</v>
      </c>
      <c r="M34" s="13">
        <f t="shared" si="13"/>
        <v>112754</v>
      </c>
      <c r="N34" s="13">
        <f t="shared" si="13"/>
        <v>87018</v>
      </c>
      <c r="O34" s="13">
        <f t="shared" si="13"/>
        <v>97354</v>
      </c>
      <c r="P34" s="13">
        <f t="shared" si="13"/>
        <v>100700</v>
      </c>
      <c r="Q34" s="13"/>
      <c r="R34" s="15">
        <f t="shared" si="13"/>
        <v>947674</v>
      </c>
    </row>
    <row r="35" spans="1:18" x14ac:dyDescent="0.2">
      <c r="A35" s="39"/>
      <c r="B35" s="37"/>
      <c r="C35" s="12"/>
      <c r="D35" s="27"/>
      <c r="E35" s="16">
        <f>IF(OR(E34=0,R34=0),0,(E34/R34*100))</f>
        <v>106.80434410989432</v>
      </c>
      <c r="F35" s="1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8"/>
    </row>
    <row r="36" spans="1:18" x14ac:dyDescent="0.2">
      <c r="A36" s="39"/>
      <c r="B36" s="37"/>
      <c r="C36" s="12" t="s">
        <v>16</v>
      </c>
      <c r="D36" s="27">
        <v>495033</v>
      </c>
      <c r="E36" s="30">
        <f>SUM(F36:Q36)</f>
        <v>489588</v>
      </c>
      <c r="F36" s="27">
        <v>34153</v>
      </c>
      <c r="G36" s="27">
        <v>37166</v>
      </c>
      <c r="H36" s="27">
        <v>57878</v>
      </c>
      <c r="I36" s="27">
        <v>46427</v>
      </c>
      <c r="J36" s="27">
        <v>46697</v>
      </c>
      <c r="K36" s="27">
        <v>28964</v>
      </c>
      <c r="L36" s="27">
        <v>45307</v>
      </c>
      <c r="M36" s="27">
        <v>53256</v>
      </c>
      <c r="N36" s="27">
        <v>42758</v>
      </c>
      <c r="O36" s="27">
        <v>47782</v>
      </c>
      <c r="P36" s="27">
        <v>49200</v>
      </c>
      <c r="Q36" s="27"/>
      <c r="R36" s="34">
        <v>453411</v>
      </c>
    </row>
    <row r="37" spans="1:18" x14ac:dyDescent="0.2">
      <c r="A37" s="39"/>
      <c r="B37" s="37"/>
      <c r="C37" s="12"/>
      <c r="D37" s="27"/>
      <c r="E37" s="16">
        <f>IF(OR(E36=0,R36=0),0,(E36/R36*100))</f>
        <v>107.97885362287197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28"/>
    </row>
    <row r="38" spans="1:18" x14ac:dyDescent="0.2">
      <c r="A38" s="39"/>
      <c r="B38" s="37"/>
      <c r="C38" s="12" t="s">
        <v>17</v>
      </c>
      <c r="D38" s="27">
        <v>534317</v>
      </c>
      <c r="E38" s="30">
        <f>SUM(F38:Q38)</f>
        <v>522569</v>
      </c>
      <c r="F38" s="27">
        <v>43217</v>
      </c>
      <c r="G38" s="27">
        <v>38559</v>
      </c>
      <c r="H38" s="27">
        <v>59845</v>
      </c>
      <c r="I38" s="27">
        <v>46265</v>
      </c>
      <c r="J38" s="27">
        <v>51260</v>
      </c>
      <c r="K38" s="27">
        <v>34905</v>
      </c>
      <c r="L38" s="27">
        <v>43688</v>
      </c>
      <c r="M38" s="27">
        <v>59498</v>
      </c>
      <c r="N38" s="27">
        <v>44260</v>
      </c>
      <c r="O38" s="27">
        <v>49572</v>
      </c>
      <c r="P38" s="27">
        <v>51500</v>
      </c>
      <c r="Q38" s="27"/>
      <c r="R38" s="34">
        <v>494263</v>
      </c>
    </row>
    <row r="39" spans="1:18" x14ac:dyDescent="0.2">
      <c r="A39" s="39"/>
      <c r="B39" s="38"/>
      <c r="C39" s="19"/>
      <c r="D39" s="36"/>
      <c r="E39" s="21">
        <f>IF(OR(E38=0,R38=0),0,(E38/R38*100))</f>
        <v>105.726910571902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3"/>
    </row>
    <row r="40" spans="1:18" x14ac:dyDescent="0.2">
      <c r="A40" s="39" t="s">
        <v>20</v>
      </c>
      <c r="B40" s="37" t="s">
        <v>15</v>
      </c>
      <c r="C40" s="12" t="s">
        <v>15</v>
      </c>
      <c r="D40" s="13">
        <f>SUM(D42,D44)</f>
        <v>85825</v>
      </c>
      <c r="E40" s="14">
        <f>SUM(E42,E44)</f>
        <v>212059</v>
      </c>
      <c r="F40" s="13">
        <f t="shared" ref="F40:R40" si="14">SUM(F42,F44)</f>
        <v>380</v>
      </c>
      <c r="G40" s="13">
        <f t="shared" si="14"/>
        <v>3098</v>
      </c>
      <c r="H40" s="13">
        <f t="shared" si="14"/>
        <v>32746</v>
      </c>
      <c r="I40" s="13">
        <f t="shared" si="14"/>
        <v>31258</v>
      </c>
      <c r="J40" s="13">
        <f t="shared" si="14"/>
        <v>15797</v>
      </c>
      <c r="K40" s="13">
        <f t="shared" si="14"/>
        <v>9595</v>
      </c>
      <c r="L40" s="13">
        <f t="shared" si="14"/>
        <v>27027</v>
      </c>
      <c r="M40" s="13">
        <f t="shared" si="14"/>
        <v>17791</v>
      </c>
      <c r="N40" s="13">
        <f t="shared" si="14"/>
        <v>25539</v>
      </c>
      <c r="O40" s="13">
        <f t="shared" si="14"/>
        <v>31183</v>
      </c>
      <c r="P40" s="13">
        <f t="shared" si="14"/>
        <v>17645</v>
      </c>
      <c r="Q40" s="13"/>
      <c r="R40" s="15">
        <f t="shared" si="14"/>
        <v>79264</v>
      </c>
    </row>
    <row r="41" spans="1:18" x14ac:dyDescent="0.2">
      <c r="A41" s="39"/>
      <c r="B41" s="37"/>
      <c r="C41" s="12"/>
      <c r="D41" s="13"/>
      <c r="E41" s="16">
        <f>IF(OR(E40=0,R40=0),0,(E40/R40*100))</f>
        <v>267.5350726685507</v>
      </c>
      <c r="F41" s="16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8"/>
    </row>
    <row r="42" spans="1:18" x14ac:dyDescent="0.2">
      <c r="A42" s="39"/>
      <c r="B42" s="37"/>
      <c r="C42" s="12" t="s">
        <v>16</v>
      </c>
      <c r="D42" s="29">
        <f>SUM(D48,D54)</f>
        <v>42830</v>
      </c>
      <c r="E42" s="30">
        <f>SUM(E48,E54)</f>
        <v>105953</v>
      </c>
      <c r="F42" s="29">
        <f t="shared" ref="F42:R42" si="15">SUM(F48,F54)</f>
        <v>0</v>
      </c>
      <c r="G42" s="29">
        <f t="shared" si="15"/>
        <v>1548</v>
      </c>
      <c r="H42" s="29">
        <f t="shared" si="15"/>
        <v>16435</v>
      </c>
      <c r="I42" s="29">
        <f t="shared" si="15"/>
        <v>15535</v>
      </c>
      <c r="J42" s="29">
        <f t="shared" si="15"/>
        <v>7870</v>
      </c>
      <c r="K42" s="29">
        <f t="shared" si="15"/>
        <v>4812</v>
      </c>
      <c r="L42" s="29">
        <f t="shared" si="15"/>
        <v>13619</v>
      </c>
      <c r="M42" s="29">
        <f t="shared" si="15"/>
        <v>8917</v>
      </c>
      <c r="N42" s="29">
        <f t="shared" si="15"/>
        <v>12792</v>
      </c>
      <c r="O42" s="29">
        <f t="shared" si="15"/>
        <v>15604</v>
      </c>
      <c r="P42" s="29">
        <f t="shared" si="15"/>
        <v>8821</v>
      </c>
      <c r="Q42" s="29"/>
      <c r="R42" s="31">
        <f t="shared" si="15"/>
        <v>39551</v>
      </c>
    </row>
    <row r="43" spans="1:18" x14ac:dyDescent="0.2">
      <c r="A43" s="39"/>
      <c r="B43" s="37"/>
      <c r="C43" s="12"/>
      <c r="D43" s="13"/>
      <c r="E43" s="16">
        <f>IF(OR(E42=0,R42=0),0,(E42/R42*100))</f>
        <v>267.88956031453057</v>
      </c>
      <c r="F43" s="16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8"/>
    </row>
    <row r="44" spans="1:18" x14ac:dyDescent="0.2">
      <c r="A44" s="39"/>
      <c r="B44" s="37"/>
      <c r="C44" s="12" t="s">
        <v>17</v>
      </c>
      <c r="D44" s="29">
        <f>SUM(D50,D56)</f>
        <v>42995</v>
      </c>
      <c r="E44" s="30">
        <f>SUM(E50,E56)</f>
        <v>106106</v>
      </c>
      <c r="F44" s="29">
        <f t="shared" ref="F44:R44" si="16">SUM(F50,F56)</f>
        <v>380</v>
      </c>
      <c r="G44" s="29">
        <f t="shared" si="16"/>
        <v>1550</v>
      </c>
      <c r="H44" s="29">
        <f t="shared" si="16"/>
        <v>16311</v>
      </c>
      <c r="I44" s="29">
        <f t="shared" si="16"/>
        <v>15723</v>
      </c>
      <c r="J44" s="29">
        <f t="shared" si="16"/>
        <v>7927</v>
      </c>
      <c r="K44" s="29">
        <f t="shared" si="16"/>
        <v>4783</v>
      </c>
      <c r="L44" s="29">
        <f t="shared" si="16"/>
        <v>13408</v>
      </c>
      <c r="M44" s="29">
        <f t="shared" si="16"/>
        <v>8874</v>
      </c>
      <c r="N44" s="29">
        <f t="shared" si="16"/>
        <v>12747</v>
      </c>
      <c r="O44" s="29">
        <f t="shared" si="16"/>
        <v>15579</v>
      </c>
      <c r="P44" s="29">
        <f t="shared" si="16"/>
        <v>8824</v>
      </c>
      <c r="Q44" s="29"/>
      <c r="R44" s="31">
        <f t="shared" si="16"/>
        <v>39713</v>
      </c>
    </row>
    <row r="45" spans="1:18" x14ac:dyDescent="0.2">
      <c r="A45" s="39"/>
      <c r="B45" s="38"/>
      <c r="C45" s="19"/>
      <c r="D45" s="20"/>
      <c r="E45" s="21">
        <f>IF(OR(E44=0,R44=0),0,(E44/R44*100))</f>
        <v>267.1820310729484</v>
      </c>
      <c r="F45" s="21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3"/>
    </row>
    <row r="46" spans="1:18" x14ac:dyDescent="0.2">
      <c r="A46" s="39"/>
      <c r="B46" s="37" t="s">
        <v>18</v>
      </c>
      <c r="C46" s="12" t="s">
        <v>15</v>
      </c>
      <c r="D46" s="13">
        <f>SUM(D48,D50)</f>
        <v>84126</v>
      </c>
      <c r="E46" s="14">
        <f>SUM(E48,E50)</f>
        <v>208534</v>
      </c>
      <c r="F46" s="13">
        <f t="shared" ref="F46:R46" si="17">SUM(F48,F50)</f>
        <v>0</v>
      </c>
      <c r="G46" s="13">
        <f t="shared" si="17"/>
        <v>3092</v>
      </c>
      <c r="H46" s="13">
        <f t="shared" si="17"/>
        <v>32188</v>
      </c>
      <c r="I46" s="13">
        <f t="shared" si="17"/>
        <v>30488</v>
      </c>
      <c r="J46" s="13">
        <f t="shared" si="17"/>
        <v>15763</v>
      </c>
      <c r="K46" s="13">
        <f t="shared" si="17"/>
        <v>9587</v>
      </c>
      <c r="L46" s="13">
        <f t="shared" si="17"/>
        <v>26246</v>
      </c>
      <c r="M46" s="13">
        <f t="shared" si="17"/>
        <v>17759</v>
      </c>
      <c r="N46" s="13">
        <f t="shared" si="17"/>
        <v>25487</v>
      </c>
      <c r="O46" s="13">
        <f t="shared" si="17"/>
        <v>31163</v>
      </c>
      <c r="P46" s="13">
        <f t="shared" si="17"/>
        <v>16761</v>
      </c>
      <c r="Q46" s="13"/>
      <c r="R46" s="15">
        <f t="shared" si="17"/>
        <v>78858</v>
      </c>
    </row>
    <row r="47" spans="1:18" x14ac:dyDescent="0.2">
      <c r="A47" s="39"/>
      <c r="B47" s="37"/>
      <c r="C47" s="12"/>
      <c r="D47" s="27"/>
      <c r="E47" s="16">
        <f>IF(OR(E46=0,R46=0),0,(E46/R46*100))</f>
        <v>264.44241548099114</v>
      </c>
      <c r="F47" s="16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28"/>
    </row>
    <row r="48" spans="1:18" x14ac:dyDescent="0.2">
      <c r="A48" s="39"/>
      <c r="B48" s="37"/>
      <c r="C48" s="12" t="s">
        <v>16</v>
      </c>
      <c r="D48" s="27">
        <v>42093</v>
      </c>
      <c r="E48" s="30">
        <f>SUM(F48:Q48)</f>
        <v>104319</v>
      </c>
      <c r="F48" s="27">
        <v>0</v>
      </c>
      <c r="G48" s="27">
        <v>1548</v>
      </c>
      <c r="H48" s="27">
        <v>16156</v>
      </c>
      <c r="I48" s="27">
        <v>15150</v>
      </c>
      <c r="J48" s="27">
        <v>7853</v>
      </c>
      <c r="K48" s="27">
        <v>4808</v>
      </c>
      <c r="L48" s="27">
        <v>13164</v>
      </c>
      <c r="M48" s="27">
        <v>8901</v>
      </c>
      <c r="N48" s="27">
        <v>12766</v>
      </c>
      <c r="O48" s="27">
        <v>15594</v>
      </c>
      <c r="P48" s="27">
        <v>8379</v>
      </c>
      <c r="Q48" s="27"/>
      <c r="R48" s="34">
        <v>39460</v>
      </c>
    </row>
    <row r="49" spans="1:18" x14ac:dyDescent="0.2">
      <c r="A49" s="39"/>
      <c r="B49" s="37"/>
      <c r="C49" s="12"/>
      <c r="D49" s="27"/>
      <c r="E49" s="16">
        <f>IF(OR(E48=0,R48=0),0,(E48/R48*100))</f>
        <v>264.36644703497211</v>
      </c>
      <c r="F49" s="16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28"/>
    </row>
    <row r="50" spans="1:18" x14ac:dyDescent="0.2">
      <c r="A50" s="39"/>
      <c r="B50" s="37"/>
      <c r="C50" s="12" t="s">
        <v>17</v>
      </c>
      <c r="D50" s="27">
        <v>42033</v>
      </c>
      <c r="E50" s="30">
        <f>SUM(F50:Q50)</f>
        <v>104215</v>
      </c>
      <c r="F50" s="27">
        <v>0</v>
      </c>
      <c r="G50" s="27">
        <v>1544</v>
      </c>
      <c r="H50" s="27">
        <v>16032</v>
      </c>
      <c r="I50" s="27">
        <v>15338</v>
      </c>
      <c r="J50" s="27">
        <v>7910</v>
      </c>
      <c r="K50" s="27">
        <v>4779</v>
      </c>
      <c r="L50" s="27">
        <v>13082</v>
      </c>
      <c r="M50" s="27">
        <v>8858</v>
      </c>
      <c r="N50" s="27">
        <v>12721</v>
      </c>
      <c r="O50" s="27">
        <v>15569</v>
      </c>
      <c r="P50" s="27">
        <v>8382</v>
      </c>
      <c r="Q50" s="27"/>
      <c r="R50" s="34">
        <v>39398</v>
      </c>
    </row>
    <row r="51" spans="1:18" x14ac:dyDescent="0.2">
      <c r="A51" s="39"/>
      <c r="B51" s="38"/>
      <c r="C51" s="19"/>
      <c r="D51" s="32"/>
      <c r="E51" s="21">
        <f>IF(OR(E50=0,R50=0),0,(E50/R50*100))</f>
        <v>264.51850347733387</v>
      </c>
      <c r="F51" s="21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33"/>
    </row>
    <row r="52" spans="1:18" x14ac:dyDescent="0.2">
      <c r="A52" s="39"/>
      <c r="B52" s="37" t="s">
        <v>19</v>
      </c>
      <c r="C52" s="12" t="s">
        <v>15</v>
      </c>
      <c r="D52" s="13">
        <f>SUM(D54,D56)</f>
        <v>1699</v>
      </c>
      <c r="E52" s="14">
        <f>SUM(E54,E56)</f>
        <v>3525</v>
      </c>
      <c r="F52" s="13">
        <f t="shared" ref="F52:R52" si="18">SUM(F54,F56)</f>
        <v>380</v>
      </c>
      <c r="G52" s="13">
        <f t="shared" si="18"/>
        <v>6</v>
      </c>
      <c r="H52" s="13">
        <f t="shared" si="18"/>
        <v>558</v>
      </c>
      <c r="I52" s="13">
        <f t="shared" si="18"/>
        <v>770</v>
      </c>
      <c r="J52" s="13">
        <f t="shared" si="18"/>
        <v>34</v>
      </c>
      <c r="K52" s="13">
        <f t="shared" si="18"/>
        <v>8</v>
      </c>
      <c r="L52" s="13">
        <f t="shared" si="18"/>
        <v>781</v>
      </c>
      <c r="M52" s="13">
        <f t="shared" si="18"/>
        <v>32</v>
      </c>
      <c r="N52" s="13">
        <f t="shared" si="18"/>
        <v>52</v>
      </c>
      <c r="O52" s="13">
        <f t="shared" si="18"/>
        <v>20</v>
      </c>
      <c r="P52" s="13">
        <f t="shared" si="18"/>
        <v>884</v>
      </c>
      <c r="Q52" s="13"/>
      <c r="R52" s="15">
        <f t="shared" si="18"/>
        <v>406</v>
      </c>
    </row>
    <row r="53" spans="1:18" x14ac:dyDescent="0.2">
      <c r="A53" s="39"/>
      <c r="B53" s="37"/>
      <c r="C53" s="12"/>
      <c r="D53" s="27"/>
      <c r="E53" s="16">
        <f>IF(OR(E52=0,R52=0),0,(E52/R52*100))</f>
        <v>868.22660098522169</v>
      </c>
      <c r="F53" s="16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28"/>
    </row>
    <row r="54" spans="1:18" x14ac:dyDescent="0.2">
      <c r="A54" s="39"/>
      <c r="B54" s="37"/>
      <c r="C54" s="12" t="s">
        <v>16</v>
      </c>
      <c r="D54" s="27">
        <v>737</v>
      </c>
      <c r="E54" s="30">
        <f>SUM(F54:Q54)</f>
        <v>1634</v>
      </c>
      <c r="F54" s="27">
        <v>0</v>
      </c>
      <c r="G54" s="27">
        <v>0</v>
      </c>
      <c r="H54" s="27">
        <v>279</v>
      </c>
      <c r="I54" s="27">
        <v>385</v>
      </c>
      <c r="J54" s="27">
        <v>17</v>
      </c>
      <c r="K54" s="27">
        <v>4</v>
      </c>
      <c r="L54" s="27">
        <v>455</v>
      </c>
      <c r="M54" s="27">
        <v>16</v>
      </c>
      <c r="N54" s="27">
        <v>26</v>
      </c>
      <c r="O54" s="27">
        <v>10</v>
      </c>
      <c r="P54" s="27">
        <v>442</v>
      </c>
      <c r="Q54" s="27"/>
      <c r="R54" s="34">
        <v>91</v>
      </c>
    </row>
    <row r="55" spans="1:18" x14ac:dyDescent="0.2">
      <c r="A55" s="39"/>
      <c r="B55" s="37"/>
      <c r="C55" s="12"/>
      <c r="D55" s="27"/>
      <c r="E55" s="16">
        <f>IF(OR(E54=0,R54=0),0,(E54/R54*100))</f>
        <v>1795.6043956043957</v>
      </c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28"/>
    </row>
    <row r="56" spans="1:18" x14ac:dyDescent="0.2">
      <c r="A56" s="39"/>
      <c r="B56" s="37"/>
      <c r="C56" s="12" t="s">
        <v>17</v>
      </c>
      <c r="D56" s="27">
        <v>962</v>
      </c>
      <c r="E56" s="30">
        <f>SUM(F56:Q56)</f>
        <v>1891</v>
      </c>
      <c r="F56" s="27">
        <v>380</v>
      </c>
      <c r="G56" s="27">
        <v>6</v>
      </c>
      <c r="H56" s="27">
        <v>279</v>
      </c>
      <c r="I56" s="27">
        <v>385</v>
      </c>
      <c r="J56" s="27">
        <v>17</v>
      </c>
      <c r="K56" s="27">
        <v>4</v>
      </c>
      <c r="L56" s="27">
        <v>326</v>
      </c>
      <c r="M56" s="27">
        <v>16</v>
      </c>
      <c r="N56" s="27">
        <v>26</v>
      </c>
      <c r="O56" s="27">
        <v>10</v>
      </c>
      <c r="P56" s="27">
        <v>442</v>
      </c>
      <c r="Q56" s="27"/>
      <c r="R56" s="34">
        <v>315</v>
      </c>
    </row>
    <row r="57" spans="1:18" x14ac:dyDescent="0.2">
      <c r="A57" s="39"/>
      <c r="B57" s="38"/>
      <c r="C57" s="19"/>
      <c r="D57" s="36"/>
      <c r="E57" s="21">
        <f>IF(OR(E56=0,R56=0),0,(E56/R56*100))</f>
        <v>600.31746031746036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3"/>
    </row>
    <row r="59" spans="1:18" x14ac:dyDescent="0.2">
      <c r="B59" s="3" t="s">
        <v>24</v>
      </c>
    </row>
  </sheetData>
  <mergeCells count="13">
    <mergeCell ref="B4:B9"/>
    <mergeCell ref="B10:B15"/>
    <mergeCell ref="B16:B21"/>
    <mergeCell ref="A1:Q1"/>
    <mergeCell ref="A4:A21"/>
    <mergeCell ref="B46:B51"/>
    <mergeCell ref="B52:B57"/>
    <mergeCell ref="A22:A39"/>
    <mergeCell ref="A40:A57"/>
    <mergeCell ref="B34:B39"/>
    <mergeCell ref="B28:B33"/>
    <mergeCell ref="B40:B45"/>
    <mergeCell ref="B22:B27"/>
  </mergeCells>
  <phoneticPr fontId="3"/>
  <pageMargins left="0.39370078740157483" right="0.39370078740157483" top="0.59055118110236227" bottom="0.39370078740157483" header="0.47244094488188981" footer="0.19685039370078741"/>
  <pageSetup paperSize="9" scale="70" orientation="landscape" horizontalDpi="4294967292" r:id="rId1"/>
  <headerFooter alignWithMargins="0">
    <oddFooter>&amp;C&amp;12&amp;Pページ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2025-04-02T07:04:40Z</dcterms:created>
  <dcterms:modified xsi:type="dcterms:W3CDTF">2025-04-02T07:04:45Z</dcterms:modified>
</cp:coreProperties>
</file>