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435B1954-F246-4A37-AF42-7EB8C3D45FB7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3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3" l="1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6" i="13"/>
  <c r="B6" i="13"/>
  <c r="C5" i="13"/>
  <c r="B5" i="13"/>
  <c r="C4" i="13"/>
  <c r="B4" i="13"/>
  <c r="W7" i="13"/>
  <c r="W8" i="13" s="1"/>
  <c r="V7" i="13"/>
  <c r="V8" i="13" s="1"/>
  <c r="U7" i="13"/>
  <c r="U8" i="13" s="1"/>
  <c r="T7" i="13"/>
  <c r="T8" i="13" s="1"/>
  <c r="S7" i="13"/>
  <c r="S8" i="13" s="1"/>
  <c r="R7" i="13"/>
  <c r="R8" i="13" s="1"/>
  <c r="Q7" i="13"/>
  <c r="Q8" i="13" s="1"/>
  <c r="P7" i="13"/>
  <c r="P8" i="13" s="1"/>
  <c r="O7" i="13"/>
  <c r="O8" i="13" s="1"/>
  <c r="N7" i="13"/>
  <c r="N8" i="13" s="1"/>
  <c r="M7" i="13"/>
  <c r="M8" i="13" s="1"/>
  <c r="L7" i="13"/>
  <c r="L8" i="13" s="1"/>
  <c r="K7" i="13"/>
  <c r="K8" i="13" s="1"/>
  <c r="J7" i="13"/>
  <c r="J8" i="13" s="1"/>
  <c r="I7" i="13"/>
  <c r="I8" i="13" s="1"/>
  <c r="H7" i="13"/>
  <c r="H8" i="13" s="1"/>
  <c r="G7" i="13"/>
  <c r="G8" i="13" s="1"/>
  <c r="F7" i="13"/>
  <c r="F8" i="13" s="1"/>
  <c r="E7" i="13"/>
  <c r="D7" i="13"/>
  <c r="C7" i="13" l="1"/>
  <c r="C8" i="13" s="1"/>
  <c r="B7" i="13"/>
  <c r="B8" i="13" s="1"/>
  <c r="D8" i="13"/>
  <c r="E8" i="13"/>
</calcChain>
</file>

<file path=xl/sharedStrings.xml><?xml version="1.0" encoding="utf-8"?>
<sst xmlns="http://schemas.openxmlformats.org/spreadsheetml/2006/main" count="39" uniqueCount="19">
  <si>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</si>
  <si>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</si>
  <si>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</si>
  <si>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</si>
  <si>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合計</t>
    <rPh sb="0" eb="2">
      <t>ゴウケイ</t>
    </rPh>
    <phoneticPr fontId="1"/>
  </si>
  <si>
    <t>2024年 1月 ～ 12月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</si>
  <si>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</si>
  <si>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</si>
  <si>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</si>
  <si>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</si>
  <si>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</si>
  <si>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</si>
  <si>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</si>
  <si>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</si>
  <si>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</si>
  <si>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ナホトカ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</si>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</sst>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justifyLastLine="1"/>
    </xf>
    <xf numFmtId="176" fontId="2" fillId="0" borderId="7" xfId="0" applyNumberFormat="1" applyFont="1" applyBorder="1" applyAlignment="1">
      <alignment vertical="center" justifyLastLine="1"/>
    </xf>
    <xf numFmtId="0" fontId="2" fillId="0" borderId="0" xfId="0" applyFont="1" applyBorder="1"/>
    <xf numFmtId="0" fontId="3" fillId="0" borderId="10" xfId="0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right" vertical="center" justifyLastLine="1"/>
    </xf>
    <xf numFmtId="177" fontId="2" fillId="0" borderId="9" xfId="0" applyNumberFormat="1" applyFont="1" applyBorder="1" applyAlignment="1">
      <alignment horizontal="right" vertical="center" justifyLastLine="1"/>
    </xf>
    <xf numFmtId="0" fontId="2" fillId="0" borderId="1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 justifyLastLine="1"/>
    </xf>
    <xf numFmtId="176" fontId="2" fillId="0" borderId="5" xfId="0" applyNumberFormat="1" applyFont="1" applyBorder="1" applyAlignment="1">
      <alignment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946019A6-7B15-46DA-BEC5-4C5A2212D177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001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view="pageBreakPreview" zoomScale="60" zoomScaleNormal="75" workbookViewId="0">
      <selection activeCell="N10" sqref="N10"/>
    </sheetView>
  </sheetViews>
  <sheetFormatPr defaultColWidth="9" defaultRowHeight="13.2" x14ac:dyDescent="0.2"/>
  <cols>
    <col min="1" max="1" width="21.5546875" style="2" bestFit="1" customWidth="1"/>
    <col min="2" max="23" width="18.88671875" style="2" customWidth="1"/>
    <col min="24" max="16384" width="9" style="2"/>
  </cols>
  <sheetData>
    <row r="1" spans="1:23" ht="18.899999999999999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"/>
      <c r="O1" s="10"/>
      <c r="P1" s="1"/>
      <c r="Q1" s="1"/>
      <c r="R1" s="1"/>
      <c r="S1" s="1"/>
      <c r="T1" s="1"/>
      <c r="U1" s="1"/>
      <c r="V1" s="1"/>
      <c r="W1" s="1"/>
    </row>
    <row r="2" spans="1:23" ht="18.899999999999999" customHeight="1" x14ac:dyDescent="0.2">
      <c r="A2" s="3"/>
      <c r="B2" s="21" t="s">
        <v>4</v>
      </c>
      <c r="C2" s="18"/>
      <c r="D2" s="17" t="s">
        <v>6</v>
      </c>
      <c r="E2" s="18"/>
      <c r="F2" s="17" t="s">
        <v>7</v>
      </c>
      <c r="G2" s="18"/>
      <c r="H2" s="17" t="s">
        <v>8</v>
      </c>
      <c r="I2" s="18"/>
      <c r="J2" s="17" t="s">
        <v>9</v>
      </c>
      <c r="K2" s="18"/>
      <c r="L2" s="21" t="s">
        <v>10</v>
      </c>
      <c r="M2" s="18"/>
      <c r="N2" s="21" t="s">
        <v>11</v>
      </c>
      <c r="O2" s="18"/>
      <c r="P2" s="17" t="s">
        <v>12</v>
      </c>
      <c r="Q2" s="18"/>
      <c r="R2" s="17" t="s">
        <v>13</v>
      </c>
      <c r="S2" s="18"/>
      <c r="T2" s="17" t="s">
        <v>14</v>
      </c>
      <c r="U2" s="18"/>
      <c r="V2" s="17" t="s">
        <v>15</v>
      </c>
      <c r="W2" s="18"/>
    </row>
    <row r="3" spans="1:23" ht="18.899999999999999" customHeight="1" x14ac:dyDescent="0.2">
      <c r="A3" s="4" t="s">
        <v>0</v>
      </c>
      <c r="B3" s="5" t="s">
        <v>2</v>
      </c>
      <c r="C3" s="6" t="s">
        <v>3</v>
      </c>
      <c r="D3" s="5" t="s">
        <v>2</v>
      </c>
      <c r="E3" s="6" t="s">
        <v>3</v>
      </c>
      <c r="F3" s="5" t="s">
        <v>2</v>
      </c>
      <c r="G3" s="6" t="s">
        <v>3</v>
      </c>
      <c r="H3" s="5" t="s">
        <v>2</v>
      </c>
      <c r="I3" s="6" t="s">
        <v>3</v>
      </c>
      <c r="J3" s="5" t="s">
        <v>2</v>
      </c>
      <c r="K3" s="6" t="s">
        <v>3</v>
      </c>
      <c r="L3" s="5" t="s">
        <v>2</v>
      </c>
      <c r="M3" s="6" t="s">
        <v>3</v>
      </c>
      <c r="N3" s="5" t="s">
        <v>2</v>
      </c>
      <c r="O3" s="6" t="s">
        <v>3</v>
      </c>
      <c r="P3" s="5" t="s">
        <v>2</v>
      </c>
      <c r="Q3" s="6" t="s">
        <v>3</v>
      </c>
      <c r="R3" s="5" t="s">
        <v>2</v>
      </c>
      <c r="S3" s="6" t="s">
        <v>3</v>
      </c>
      <c r="T3" s="5" t="s">
        <v>2</v>
      </c>
      <c r="U3" s="6" t="s">
        <v>3</v>
      </c>
      <c r="V3" s="5" t="s">
        <v>2</v>
      </c>
      <c r="W3" s="6" t="s">
        <v>3</v>
      </c>
    </row>
    <row r="4" spans="1:23" s="10" customFormat="1" ht="55.2" customHeight="1" x14ac:dyDescent="0.2">
      <c r="A4" s="7" t="s">
        <v>16</v>
      </c>
      <c r="B4" s="8">
        <f>SUMIF(D3:W3,"隻数",D4:W4)</f>
        <v>3152</v>
      </c>
      <c r="C4" s="9">
        <f>SUMIF(D3:W3,"総トン数",D4:W4)</f>
        <v>46658042</v>
      </c>
      <c r="D4" s="8">
        <v>28</v>
      </c>
      <c r="E4" s="9">
        <v>2080788</v>
      </c>
      <c r="F4" s="8">
        <v>44</v>
      </c>
      <c r="G4" s="9">
        <v>2862210</v>
      </c>
      <c r="H4" s="8">
        <v>0</v>
      </c>
      <c r="I4" s="9">
        <v>0</v>
      </c>
      <c r="J4" s="8">
        <v>767</v>
      </c>
      <c r="K4" s="9">
        <v>13568882</v>
      </c>
      <c r="L4" s="8">
        <v>183</v>
      </c>
      <c r="M4" s="9">
        <v>5670205</v>
      </c>
      <c r="N4" s="8">
        <v>68</v>
      </c>
      <c r="O4" s="9">
        <v>1571426</v>
      </c>
      <c r="P4" s="8">
        <v>395</v>
      </c>
      <c r="Q4" s="9">
        <v>3199537</v>
      </c>
      <c r="R4" s="8">
        <v>1364</v>
      </c>
      <c r="S4" s="9">
        <v>13492415</v>
      </c>
      <c r="T4" s="8">
        <v>273</v>
      </c>
      <c r="U4" s="9">
        <v>3438019</v>
      </c>
      <c r="V4" s="8">
        <v>30</v>
      </c>
      <c r="W4" s="9">
        <v>774560</v>
      </c>
    </row>
    <row r="5" spans="1:23" s="10" customFormat="1" ht="55.2" customHeight="1" x14ac:dyDescent="0.2">
      <c r="A5" s="7" t="s">
        <v>17</v>
      </c>
      <c r="B5" s="8">
        <f>SUMIF(D3:W3,"隻数",D5:W5)</f>
        <v>3499</v>
      </c>
      <c r="C5" s="9">
        <f>SUMIF(D3:W3,"総トン数",D5:W5)</f>
        <v>52943107</v>
      </c>
      <c r="D5" s="8">
        <v>39</v>
      </c>
      <c r="E5" s="9">
        <v>2971681</v>
      </c>
      <c r="F5" s="8">
        <v>42</v>
      </c>
      <c r="G5" s="9">
        <v>2765588</v>
      </c>
      <c r="H5" s="8">
        <v>43</v>
      </c>
      <c r="I5" s="9">
        <v>785577</v>
      </c>
      <c r="J5" s="8">
        <v>1040</v>
      </c>
      <c r="K5" s="9">
        <v>17981114</v>
      </c>
      <c r="L5" s="8">
        <v>194</v>
      </c>
      <c r="M5" s="9">
        <v>6002135</v>
      </c>
      <c r="N5" s="8">
        <v>106</v>
      </c>
      <c r="O5" s="9">
        <v>2509802</v>
      </c>
      <c r="P5" s="8">
        <v>436</v>
      </c>
      <c r="Q5" s="9">
        <v>3880724</v>
      </c>
      <c r="R5" s="8">
        <v>1503</v>
      </c>
      <c r="S5" s="9">
        <v>14614598</v>
      </c>
      <c r="T5" s="8">
        <v>96</v>
      </c>
      <c r="U5" s="9">
        <v>1431888</v>
      </c>
      <c r="V5" s="8">
        <v>0</v>
      </c>
      <c r="W5" s="9">
        <v>0</v>
      </c>
    </row>
    <row r="6" spans="1:23" s="10" customFormat="1" ht="55.2" hidden="1" customHeight="1" x14ac:dyDescent="0.2">
      <c r="A6" s="11" t="s">
        <v>1</v>
      </c>
      <c r="B6" s="8">
        <f>SUMIF(D3:W3,"隻数",D6:W6)</f>
        <v>3499</v>
      </c>
      <c r="C6" s="9">
        <f>SUMIF(D3:W3,"総トン数",D6:W6)</f>
        <v>52943107</v>
      </c>
      <c r="D6" s="8">
        <v>39</v>
      </c>
      <c r="E6" s="9">
        <v>2971681</v>
      </c>
      <c r="F6" s="8">
        <v>42</v>
      </c>
      <c r="G6" s="9">
        <v>2765588</v>
      </c>
      <c r="H6" s="8">
        <v>43</v>
      </c>
      <c r="I6" s="9">
        <v>785577</v>
      </c>
      <c r="J6" s="8">
        <v>1040</v>
      </c>
      <c r="K6" s="9">
        <v>17981114</v>
      </c>
      <c r="L6" s="8">
        <v>194</v>
      </c>
      <c r="M6" s="9">
        <v>6002135</v>
      </c>
      <c r="N6" s="8">
        <v>106</v>
      </c>
      <c r="O6" s="9">
        <v>2509802</v>
      </c>
      <c r="P6" s="8">
        <v>436</v>
      </c>
      <c r="Q6" s="9">
        <v>3880724</v>
      </c>
      <c r="R6" s="8">
        <v>1503</v>
      </c>
      <c r="S6" s="9">
        <v>14614598</v>
      </c>
      <c r="T6" s="8">
        <v>96</v>
      </c>
      <c r="U6" s="9">
        <v>1431888</v>
      </c>
      <c r="V6" s="8">
        <v>0</v>
      </c>
      <c r="W6" s="9">
        <v>0</v>
      </c>
    </row>
    <row r="7" spans="1:23" s="10" customFormat="1" ht="55.2" customHeight="1" x14ac:dyDescent="0.2">
      <c r="A7" s="19" t="s">
        <v>18</v>
      </c>
      <c r="B7" s="8">
        <f>SUMIF(D3:W3,"隻数",D7:W7)</f>
        <v>3210</v>
      </c>
      <c r="C7" s="9">
        <f>SUMIF(D3:W3,"総トン数",D7:W7)</f>
        <v>48646711</v>
      </c>
      <c r="D7" s="8">
        <f t="shared" ref="D7:W7" si="0">SUM(D9,D10,D11,D12,D13,D14,D15,D16,D17,D18,D19,D20)</f>
        <v>41</v>
      </c>
      <c r="E7" s="9">
        <f t="shared" si="0"/>
        <v>3120056</v>
      </c>
      <c r="F7" s="8">
        <f t="shared" si="0"/>
        <v>46</v>
      </c>
      <c r="G7" s="9">
        <f t="shared" si="0"/>
        <v>2734815</v>
      </c>
      <c r="H7" s="8">
        <f t="shared" si="0"/>
        <v>8</v>
      </c>
      <c r="I7" s="9">
        <f t="shared" si="0"/>
        <v>145434</v>
      </c>
      <c r="J7" s="8">
        <f t="shared" si="0"/>
        <v>907</v>
      </c>
      <c r="K7" s="9">
        <f t="shared" si="0"/>
        <v>15598151</v>
      </c>
      <c r="L7" s="8">
        <f t="shared" si="0"/>
        <v>160</v>
      </c>
      <c r="M7" s="9">
        <f t="shared" si="0"/>
        <v>4740540</v>
      </c>
      <c r="N7" s="8">
        <f t="shared" si="0"/>
        <v>134</v>
      </c>
      <c r="O7" s="9">
        <f t="shared" si="0"/>
        <v>3193536</v>
      </c>
      <c r="P7" s="8">
        <f t="shared" si="0"/>
        <v>409</v>
      </c>
      <c r="Q7" s="9">
        <f t="shared" si="0"/>
        <v>3827624</v>
      </c>
      <c r="R7" s="8">
        <f t="shared" si="0"/>
        <v>1385</v>
      </c>
      <c r="S7" s="9">
        <f t="shared" si="0"/>
        <v>13477489</v>
      </c>
      <c r="T7" s="8">
        <f t="shared" si="0"/>
        <v>120</v>
      </c>
      <c r="U7" s="9">
        <f t="shared" si="0"/>
        <v>1809066</v>
      </c>
      <c r="V7" s="8">
        <f t="shared" si="0"/>
        <v>0</v>
      </c>
      <c r="W7" s="9">
        <f t="shared" si="0"/>
        <v>0</v>
      </c>
    </row>
    <row r="8" spans="1:23" s="10" customFormat="1" ht="55.2" customHeight="1" x14ac:dyDescent="0.2">
      <c r="A8" s="20"/>
      <c r="B8" s="12">
        <f t="shared" ref="B8:W8" si="1">IF(OR(B6=0,B7=0),"(     -)",B7/B6*100)</f>
        <v>91.740497284938556</v>
      </c>
      <c r="C8" s="13">
        <f t="shared" si="1"/>
        <v>91.884881255646746</v>
      </c>
      <c r="D8" s="12">
        <f t="shared" si="1"/>
        <v>105.12820512820514</v>
      </c>
      <c r="E8" s="13">
        <f t="shared" si="1"/>
        <v>104.99296526107614</v>
      </c>
      <c r="F8" s="12">
        <f t="shared" si="1"/>
        <v>109.52380952380953</v>
      </c>
      <c r="G8" s="13">
        <f t="shared" si="1"/>
        <v>98.887289068364481</v>
      </c>
      <c r="H8" s="12">
        <f t="shared" si="1"/>
        <v>18.604651162790699</v>
      </c>
      <c r="I8" s="13">
        <f t="shared" si="1"/>
        <v>18.513016547073043</v>
      </c>
      <c r="J8" s="12">
        <f t="shared" si="1"/>
        <v>87.211538461538467</v>
      </c>
      <c r="K8" s="13">
        <f t="shared" si="1"/>
        <v>86.747411756579709</v>
      </c>
      <c r="L8" s="12">
        <f t="shared" si="1"/>
        <v>82.474226804123703</v>
      </c>
      <c r="M8" s="13">
        <f t="shared" si="1"/>
        <v>78.980895964519291</v>
      </c>
      <c r="N8" s="12">
        <f t="shared" si="1"/>
        <v>126.41509433962264</v>
      </c>
      <c r="O8" s="13">
        <f t="shared" si="1"/>
        <v>127.24254742007537</v>
      </c>
      <c r="P8" s="12">
        <f t="shared" si="1"/>
        <v>93.807339449541288</v>
      </c>
      <c r="Q8" s="13">
        <f t="shared" si="1"/>
        <v>98.631698621185109</v>
      </c>
      <c r="R8" s="12">
        <f t="shared" si="1"/>
        <v>92.149035262807715</v>
      </c>
      <c r="S8" s="13">
        <f t="shared" si="1"/>
        <v>92.219361764175787</v>
      </c>
      <c r="T8" s="12">
        <f t="shared" si="1"/>
        <v>125</v>
      </c>
      <c r="U8" s="13">
        <f t="shared" si="1"/>
        <v>126.34130602393483</v>
      </c>
      <c r="V8" s="12" t="str">
        <f t="shared" si="1"/>
        <v>(     -)</v>
      </c>
      <c r="W8" s="13" t="str">
        <f t="shared" si="1"/>
        <v>(     -)</v>
      </c>
    </row>
    <row r="9" spans="1:23" s="10" customFormat="1" ht="55.2" customHeight="1" x14ac:dyDescent="0.2">
      <c r="A9" s="7">
        <v>1</v>
      </c>
      <c r="B9" s="8">
        <f>SUMIF(D3:W3,"隻数",D9:W9)</f>
        <v>296</v>
      </c>
      <c r="C9" s="9">
        <f>SUMIF(D3:W3,"総トン数",D9:W9)</f>
        <v>4530291</v>
      </c>
      <c r="D9" s="8">
        <v>3</v>
      </c>
      <c r="E9" s="9">
        <v>228707</v>
      </c>
      <c r="F9" s="8">
        <v>4</v>
      </c>
      <c r="G9" s="9">
        <v>263646</v>
      </c>
      <c r="H9" s="8">
        <v>3</v>
      </c>
      <c r="I9" s="9">
        <v>54771</v>
      </c>
      <c r="J9" s="8">
        <v>91</v>
      </c>
      <c r="K9" s="9">
        <v>1628045</v>
      </c>
      <c r="L9" s="8">
        <v>16</v>
      </c>
      <c r="M9" s="9">
        <v>521255</v>
      </c>
      <c r="N9" s="8">
        <v>9</v>
      </c>
      <c r="O9" s="9">
        <v>201473</v>
      </c>
      <c r="P9" s="8">
        <v>34</v>
      </c>
      <c r="Q9" s="9">
        <v>265645</v>
      </c>
      <c r="R9" s="8">
        <v>128</v>
      </c>
      <c r="S9" s="9">
        <v>1249699</v>
      </c>
      <c r="T9" s="8">
        <v>8</v>
      </c>
      <c r="U9" s="9">
        <v>117050</v>
      </c>
      <c r="V9" s="8">
        <v>0</v>
      </c>
      <c r="W9" s="9">
        <v>0</v>
      </c>
    </row>
    <row r="10" spans="1:23" s="10" customFormat="1" ht="55.2" customHeight="1" x14ac:dyDescent="0.2">
      <c r="A10" s="7">
        <v>2</v>
      </c>
      <c r="B10" s="8">
        <f>SUMIF(D3:W3,"隻数",D10:W10)</f>
        <v>248</v>
      </c>
      <c r="C10" s="9">
        <f>SUMIF(D3:W3,"総トン数",D10:W10)</f>
        <v>3965644</v>
      </c>
      <c r="D10" s="8">
        <v>4</v>
      </c>
      <c r="E10" s="9">
        <v>304816</v>
      </c>
      <c r="F10" s="8">
        <v>2</v>
      </c>
      <c r="G10" s="9">
        <v>131522</v>
      </c>
      <c r="H10" s="8">
        <v>4</v>
      </c>
      <c r="I10" s="9">
        <v>72336</v>
      </c>
      <c r="J10" s="8">
        <v>77</v>
      </c>
      <c r="K10" s="9">
        <v>1401132</v>
      </c>
      <c r="L10" s="8">
        <v>14</v>
      </c>
      <c r="M10" s="9">
        <v>464848</v>
      </c>
      <c r="N10" s="8">
        <v>12</v>
      </c>
      <c r="O10" s="9">
        <v>288971</v>
      </c>
      <c r="P10" s="8">
        <v>31</v>
      </c>
      <c r="Q10" s="9">
        <v>246168</v>
      </c>
      <c r="R10" s="8">
        <v>95</v>
      </c>
      <c r="S10" s="9">
        <v>917877</v>
      </c>
      <c r="T10" s="8">
        <v>9</v>
      </c>
      <c r="U10" s="9">
        <v>137974</v>
      </c>
      <c r="V10" s="8">
        <v>0</v>
      </c>
      <c r="W10" s="9">
        <v>0</v>
      </c>
    </row>
    <row r="11" spans="1:23" s="10" customFormat="1" ht="55.2" customHeight="1" x14ac:dyDescent="0.2">
      <c r="A11" s="7">
        <v>3</v>
      </c>
      <c r="B11" s="8">
        <f>SUMIF(D3:W3,"隻数",D11:W11)</f>
        <v>290</v>
      </c>
      <c r="C11" s="9">
        <f>SUMIF(D3:W3,"総トン数",D11:W11)</f>
        <v>4443988</v>
      </c>
      <c r="D11" s="8">
        <v>2</v>
      </c>
      <c r="E11" s="9">
        <v>125844</v>
      </c>
      <c r="F11" s="8">
        <v>5</v>
      </c>
      <c r="G11" s="9">
        <v>324475</v>
      </c>
      <c r="H11" s="8">
        <v>1</v>
      </c>
      <c r="I11" s="9">
        <v>18327</v>
      </c>
      <c r="J11" s="8">
        <v>84</v>
      </c>
      <c r="K11" s="9">
        <v>1522647</v>
      </c>
      <c r="L11" s="8">
        <v>16</v>
      </c>
      <c r="M11" s="9">
        <v>490706</v>
      </c>
      <c r="N11" s="8">
        <v>12</v>
      </c>
      <c r="O11" s="9">
        <v>278325</v>
      </c>
      <c r="P11" s="8">
        <v>34</v>
      </c>
      <c r="Q11" s="9">
        <v>283969</v>
      </c>
      <c r="R11" s="8">
        <v>128</v>
      </c>
      <c r="S11" s="9">
        <v>1285818</v>
      </c>
      <c r="T11" s="8">
        <v>8</v>
      </c>
      <c r="U11" s="9">
        <v>113877</v>
      </c>
      <c r="V11" s="8">
        <v>0</v>
      </c>
      <c r="W11" s="9">
        <v>0</v>
      </c>
    </row>
    <row r="12" spans="1:23" s="10" customFormat="1" ht="55.2" customHeight="1" x14ac:dyDescent="0.2">
      <c r="A12" s="7">
        <v>4</v>
      </c>
      <c r="B12" s="8">
        <f>SUMIF(D3:W3,"隻数",D12:W12)</f>
        <v>287</v>
      </c>
      <c r="C12" s="9">
        <f>SUMIF(D3:W3,"総トン数",D12:W12)</f>
        <v>4275517</v>
      </c>
      <c r="D12" s="8">
        <v>3</v>
      </c>
      <c r="E12" s="9">
        <v>228631</v>
      </c>
      <c r="F12" s="8">
        <v>3</v>
      </c>
      <c r="G12" s="9">
        <v>192394</v>
      </c>
      <c r="H12" s="8">
        <v>0</v>
      </c>
      <c r="I12" s="9">
        <v>0</v>
      </c>
      <c r="J12" s="8">
        <v>87</v>
      </c>
      <c r="K12" s="9">
        <v>1564301</v>
      </c>
      <c r="L12" s="8">
        <v>13</v>
      </c>
      <c r="M12" s="9">
        <v>392220</v>
      </c>
      <c r="N12" s="8">
        <v>11</v>
      </c>
      <c r="O12" s="9">
        <v>260537</v>
      </c>
      <c r="P12" s="8">
        <v>35</v>
      </c>
      <c r="Q12" s="9">
        <v>272233</v>
      </c>
      <c r="R12" s="8">
        <v>128</v>
      </c>
      <c r="S12" s="9">
        <v>1264331</v>
      </c>
      <c r="T12" s="8">
        <v>7</v>
      </c>
      <c r="U12" s="9">
        <v>100870</v>
      </c>
      <c r="V12" s="8">
        <v>0</v>
      </c>
      <c r="W12" s="9">
        <v>0</v>
      </c>
    </row>
    <row r="13" spans="1:23" s="10" customFormat="1" ht="55.2" customHeight="1" x14ac:dyDescent="0.2">
      <c r="A13" s="7">
        <v>5</v>
      </c>
      <c r="B13" s="8">
        <f>SUMIF(D3:W3,"隻数",D13:W13)</f>
        <v>282</v>
      </c>
      <c r="C13" s="9">
        <f>SUMIF(D3:W3,"総トン数",D13:W13)</f>
        <v>4233265</v>
      </c>
      <c r="D13" s="8">
        <v>4</v>
      </c>
      <c r="E13" s="9">
        <v>329576</v>
      </c>
      <c r="F13" s="8">
        <v>3</v>
      </c>
      <c r="G13" s="9">
        <v>197811</v>
      </c>
      <c r="H13" s="8">
        <v>0</v>
      </c>
      <c r="I13" s="9">
        <v>0</v>
      </c>
      <c r="J13" s="8">
        <v>81</v>
      </c>
      <c r="K13" s="9">
        <v>1390963</v>
      </c>
      <c r="L13" s="8">
        <v>14</v>
      </c>
      <c r="M13" s="9">
        <v>393273</v>
      </c>
      <c r="N13" s="8">
        <v>11</v>
      </c>
      <c r="O13" s="9">
        <v>275844</v>
      </c>
      <c r="P13" s="8">
        <v>35</v>
      </c>
      <c r="Q13" s="9">
        <v>271809</v>
      </c>
      <c r="R13" s="8">
        <v>123</v>
      </c>
      <c r="S13" s="9">
        <v>1210454</v>
      </c>
      <c r="T13" s="8">
        <v>11</v>
      </c>
      <c r="U13" s="9">
        <v>163535</v>
      </c>
      <c r="V13" s="8">
        <v>0</v>
      </c>
      <c r="W13" s="9">
        <v>0</v>
      </c>
    </row>
    <row r="14" spans="1:23" s="10" customFormat="1" ht="55.2" customHeight="1" x14ac:dyDescent="0.2">
      <c r="A14" s="7">
        <v>6</v>
      </c>
      <c r="B14" s="8">
        <f>SUMIF(D3:W3,"隻数",D14:W14)</f>
        <v>275</v>
      </c>
      <c r="C14" s="9">
        <f>SUMIF(D3:W3,"総トン数",D14:W14)</f>
        <v>4280626</v>
      </c>
      <c r="D14" s="8">
        <v>5</v>
      </c>
      <c r="E14" s="9">
        <v>381077</v>
      </c>
      <c r="F14" s="8">
        <v>5</v>
      </c>
      <c r="G14" s="9">
        <v>311144</v>
      </c>
      <c r="H14" s="8">
        <v>0</v>
      </c>
      <c r="I14" s="9">
        <v>0</v>
      </c>
      <c r="J14" s="8">
        <v>84</v>
      </c>
      <c r="K14" s="9">
        <v>1436793</v>
      </c>
      <c r="L14" s="8">
        <v>11</v>
      </c>
      <c r="M14" s="9">
        <v>323467</v>
      </c>
      <c r="N14" s="8">
        <v>13</v>
      </c>
      <c r="O14" s="9">
        <v>306132</v>
      </c>
      <c r="P14" s="8">
        <v>33</v>
      </c>
      <c r="Q14" s="9">
        <v>256704</v>
      </c>
      <c r="R14" s="8">
        <v>113</v>
      </c>
      <c r="S14" s="9">
        <v>1096565</v>
      </c>
      <c r="T14" s="8">
        <v>11</v>
      </c>
      <c r="U14" s="9">
        <v>168744</v>
      </c>
      <c r="V14" s="8">
        <v>0</v>
      </c>
      <c r="W14" s="9">
        <v>0</v>
      </c>
    </row>
    <row r="15" spans="1:23" s="10" customFormat="1" ht="55.2" customHeight="1" x14ac:dyDescent="0.2">
      <c r="A15" s="7">
        <v>7</v>
      </c>
      <c r="B15" s="8">
        <f>SUMIF(D3:W3,"隻数",D15:W15)</f>
        <v>273</v>
      </c>
      <c r="C15" s="9">
        <f>SUMIF(D3:W3,"総トン数",D15:W15)</f>
        <v>4011003</v>
      </c>
      <c r="D15" s="8">
        <v>3</v>
      </c>
      <c r="E15" s="9">
        <v>228513</v>
      </c>
      <c r="F15" s="8">
        <v>5</v>
      </c>
      <c r="G15" s="9">
        <v>275784</v>
      </c>
      <c r="H15" s="8">
        <v>0</v>
      </c>
      <c r="I15" s="9">
        <v>0</v>
      </c>
      <c r="J15" s="8">
        <v>72</v>
      </c>
      <c r="K15" s="9">
        <v>1183402</v>
      </c>
      <c r="L15" s="8">
        <v>12</v>
      </c>
      <c r="M15" s="9">
        <v>333171</v>
      </c>
      <c r="N15" s="8">
        <v>13</v>
      </c>
      <c r="O15" s="9">
        <v>314131</v>
      </c>
      <c r="P15" s="8">
        <v>40</v>
      </c>
      <c r="Q15" s="9">
        <v>365642</v>
      </c>
      <c r="R15" s="8">
        <v>116</v>
      </c>
      <c r="S15" s="9">
        <v>1131782</v>
      </c>
      <c r="T15" s="8">
        <v>12</v>
      </c>
      <c r="U15" s="9">
        <v>178578</v>
      </c>
      <c r="V15" s="8">
        <v>0</v>
      </c>
      <c r="W15" s="9">
        <v>0</v>
      </c>
    </row>
    <row r="16" spans="1:23" s="10" customFormat="1" ht="55.2" customHeight="1" x14ac:dyDescent="0.2">
      <c r="A16" s="7">
        <v>8</v>
      </c>
      <c r="B16" s="8">
        <f>SUMIF(D3:W3,"隻数",D16:W16)</f>
        <v>244</v>
      </c>
      <c r="C16" s="9">
        <f>SUMIF(D3:W3,"総トン数",D16:W16)</f>
        <v>3468279</v>
      </c>
      <c r="D16" s="8">
        <v>3</v>
      </c>
      <c r="E16" s="9">
        <v>228707</v>
      </c>
      <c r="F16" s="8">
        <v>3</v>
      </c>
      <c r="G16" s="9">
        <v>152056</v>
      </c>
      <c r="H16" s="8">
        <v>0</v>
      </c>
      <c r="I16" s="9">
        <v>0</v>
      </c>
      <c r="J16" s="8">
        <v>65</v>
      </c>
      <c r="K16" s="9">
        <v>1044881</v>
      </c>
      <c r="L16" s="8">
        <v>12</v>
      </c>
      <c r="M16" s="9">
        <v>318517</v>
      </c>
      <c r="N16" s="8">
        <v>7</v>
      </c>
      <c r="O16" s="9">
        <v>170843</v>
      </c>
      <c r="P16" s="8">
        <v>32</v>
      </c>
      <c r="Q16" s="9">
        <v>330971</v>
      </c>
      <c r="R16" s="8">
        <v>114</v>
      </c>
      <c r="S16" s="9">
        <v>1103985</v>
      </c>
      <c r="T16" s="8">
        <v>8</v>
      </c>
      <c r="U16" s="9">
        <v>118319</v>
      </c>
      <c r="V16" s="8">
        <v>0</v>
      </c>
      <c r="W16" s="9">
        <v>0</v>
      </c>
    </row>
    <row r="17" spans="1:23" s="10" customFormat="1" ht="55.2" customHeight="1" x14ac:dyDescent="0.2">
      <c r="A17" s="7">
        <v>9</v>
      </c>
      <c r="B17" s="8">
        <f>SUMIF(D3:W3,"隻数",D17:W17)</f>
        <v>260</v>
      </c>
      <c r="C17" s="9">
        <f>SUMIF(D3:W3,"総トン数",D17:W17)</f>
        <v>3913868</v>
      </c>
      <c r="D17" s="8">
        <v>3</v>
      </c>
      <c r="E17" s="9">
        <v>228707</v>
      </c>
      <c r="F17" s="8">
        <v>4</v>
      </c>
      <c r="G17" s="9">
        <v>244855</v>
      </c>
      <c r="H17" s="8">
        <v>0</v>
      </c>
      <c r="I17" s="9">
        <v>0</v>
      </c>
      <c r="J17" s="8">
        <v>70</v>
      </c>
      <c r="K17" s="9">
        <v>1168354</v>
      </c>
      <c r="L17" s="8">
        <v>11</v>
      </c>
      <c r="M17" s="9">
        <v>302272</v>
      </c>
      <c r="N17" s="8">
        <v>15</v>
      </c>
      <c r="O17" s="9">
        <v>344833</v>
      </c>
      <c r="P17" s="8">
        <v>34</v>
      </c>
      <c r="Q17" s="9">
        <v>380012</v>
      </c>
      <c r="R17" s="8">
        <v>112</v>
      </c>
      <c r="S17" s="9">
        <v>1076091</v>
      </c>
      <c r="T17" s="8">
        <v>11</v>
      </c>
      <c r="U17" s="9">
        <v>168744</v>
      </c>
      <c r="V17" s="8">
        <v>0</v>
      </c>
      <c r="W17" s="9">
        <v>0</v>
      </c>
    </row>
    <row r="18" spans="1:23" s="10" customFormat="1" ht="55.2" customHeight="1" x14ac:dyDescent="0.2">
      <c r="A18" s="7">
        <v>10</v>
      </c>
      <c r="B18" s="8">
        <f>SUMIF(D3:W3,"隻数",D18:W18)</f>
        <v>258</v>
      </c>
      <c r="C18" s="9">
        <f>SUMIF(D3:W3,"総トン数",D18:W18)</f>
        <v>4024508</v>
      </c>
      <c r="D18" s="8">
        <v>4</v>
      </c>
      <c r="E18" s="9">
        <v>301879</v>
      </c>
      <c r="F18" s="8">
        <v>4</v>
      </c>
      <c r="G18" s="9">
        <v>171534</v>
      </c>
      <c r="H18" s="8">
        <v>0</v>
      </c>
      <c r="I18" s="9">
        <v>0</v>
      </c>
      <c r="J18" s="8">
        <v>63</v>
      </c>
      <c r="K18" s="9">
        <v>1081962</v>
      </c>
      <c r="L18" s="8">
        <v>16</v>
      </c>
      <c r="M18" s="9">
        <v>457488</v>
      </c>
      <c r="N18" s="8">
        <v>12</v>
      </c>
      <c r="O18" s="9">
        <v>297189</v>
      </c>
      <c r="P18" s="8">
        <v>35</v>
      </c>
      <c r="Q18" s="9">
        <v>446770</v>
      </c>
      <c r="R18" s="8">
        <v>111</v>
      </c>
      <c r="S18" s="9">
        <v>1071595</v>
      </c>
      <c r="T18" s="8">
        <v>13</v>
      </c>
      <c r="U18" s="9">
        <v>196091</v>
      </c>
      <c r="V18" s="8">
        <v>0</v>
      </c>
      <c r="W18" s="9">
        <v>0</v>
      </c>
    </row>
    <row r="19" spans="1:23" s="10" customFormat="1" ht="55.2" customHeight="1" x14ac:dyDescent="0.2">
      <c r="A19" s="7">
        <v>11</v>
      </c>
      <c r="B19" s="8">
        <f>SUMIF(D3:W3,"隻数",D19:W19)</f>
        <v>241</v>
      </c>
      <c r="C19" s="9">
        <f>SUMIF(D3:W3,"総トン数",D19:W19)</f>
        <v>3515939</v>
      </c>
      <c r="D19" s="8">
        <v>2</v>
      </c>
      <c r="E19" s="9">
        <v>152446</v>
      </c>
      <c r="F19" s="8">
        <v>4</v>
      </c>
      <c r="G19" s="9">
        <v>224739</v>
      </c>
      <c r="H19" s="8">
        <v>0</v>
      </c>
      <c r="I19" s="9">
        <v>0</v>
      </c>
      <c r="J19" s="8">
        <v>62</v>
      </c>
      <c r="K19" s="9">
        <v>1028159</v>
      </c>
      <c r="L19" s="8">
        <v>11</v>
      </c>
      <c r="M19" s="9">
        <v>341125</v>
      </c>
      <c r="N19" s="8">
        <v>10</v>
      </c>
      <c r="O19" s="9">
        <v>231492</v>
      </c>
      <c r="P19" s="8">
        <v>33</v>
      </c>
      <c r="Q19" s="9">
        <v>343592</v>
      </c>
      <c r="R19" s="8">
        <v>108</v>
      </c>
      <c r="S19" s="9">
        <v>1025754</v>
      </c>
      <c r="T19" s="8">
        <v>11</v>
      </c>
      <c r="U19" s="9">
        <v>168632</v>
      </c>
      <c r="V19" s="8">
        <v>0</v>
      </c>
      <c r="W19" s="9">
        <v>0</v>
      </c>
    </row>
    <row r="20" spans="1:23" s="10" customFormat="1" ht="55.2" customHeight="1" x14ac:dyDescent="0.2">
      <c r="A20" s="14">
        <v>12</v>
      </c>
      <c r="B20" s="15">
        <f>SUMIF(D3:W3,"隻数",D20:W20)</f>
        <v>256</v>
      </c>
      <c r="C20" s="16">
        <f>SUMIF(D3:W3,"総トン数",D20:W20)</f>
        <v>3983783</v>
      </c>
      <c r="D20" s="15">
        <v>5</v>
      </c>
      <c r="E20" s="16">
        <v>381153</v>
      </c>
      <c r="F20" s="15">
        <v>4</v>
      </c>
      <c r="G20" s="16">
        <v>244855</v>
      </c>
      <c r="H20" s="15">
        <v>0</v>
      </c>
      <c r="I20" s="16">
        <v>0</v>
      </c>
      <c r="J20" s="15">
        <v>71</v>
      </c>
      <c r="K20" s="16">
        <v>1147512</v>
      </c>
      <c r="L20" s="15">
        <v>14</v>
      </c>
      <c r="M20" s="16">
        <v>402198</v>
      </c>
      <c r="N20" s="15">
        <v>9</v>
      </c>
      <c r="O20" s="16">
        <v>223766</v>
      </c>
      <c r="P20" s="15">
        <v>33</v>
      </c>
      <c r="Q20" s="16">
        <v>364109</v>
      </c>
      <c r="R20" s="15">
        <v>109</v>
      </c>
      <c r="S20" s="16">
        <v>1043538</v>
      </c>
      <c r="T20" s="15">
        <v>11</v>
      </c>
      <c r="U20" s="16">
        <v>176652</v>
      </c>
      <c r="V20" s="15">
        <v>0</v>
      </c>
      <c r="W20" s="16">
        <v>0</v>
      </c>
    </row>
    <row r="21" spans="1:23" ht="18" customHeight="1" x14ac:dyDescent="0.2"/>
    <row r="22" spans="1:23" ht="18" customHeight="1" x14ac:dyDescent="0.2"/>
    <row r="23" spans="1:23" ht="18" customHeight="1" x14ac:dyDescent="0.2"/>
    <row r="24" spans="1:23" ht="18" customHeight="1" x14ac:dyDescent="0.2"/>
  </sheetData>
  <mergeCells count="12">
    <mergeCell ref="A7:A8"/>
    <mergeCell ref="D2:E2"/>
    <mergeCell ref="B2:C2"/>
    <mergeCell ref="F2:G2"/>
    <mergeCell ref="H2:I2"/>
    <mergeCell ref="T2:U2"/>
    <mergeCell ref="V2:W2"/>
    <mergeCell ref="J2:K2"/>
    <mergeCell ref="L2:M2"/>
    <mergeCell ref="N2:O2"/>
    <mergeCell ref="P2:Q2"/>
    <mergeCell ref="R2:S2"/>
  </mergeCells>
  <phoneticPr fontId="1"/>
  <printOptions horizontalCentered="1"/>
  <pageMargins left="0.39370078740157483" right="0.27559055118110237" top="0.78740157480314965" bottom="0.55118110236220474" header="0.47244094488188981" footer="0.35433070866141736"/>
  <pageSetup paperSize="9" scale="52" orientation="landscape" r:id="rId1"/>
  <headerFooter alignWithMargins="0">
    <oddHeader>&amp;C&amp;"ＭＳ Ｐゴシック,太字"&amp;20 １０．フルコンテナ船舶航路別月表&amp;R&amp;"ＭＳ Ｐ明朝,標準"
&amp;"ＭＳ Ｐゴシック,標準"&amp;12（単位：隻・総トン数）</oddHeader>
    <oddFooter>&amp;L&amp;12（　　）内　前年同期比 ％&amp;C&amp;Pページ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2025-05-14T06:24:39Z</dcterms:created>
  <dcterms:modified xsi:type="dcterms:W3CDTF">2025-05-14T06:24:57Z</dcterms:modified>
</cp:coreProperties>
</file>