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51D32879-52AC-4512-8837-0F05C38D8823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3" r:id="rId1"/>
  </sheets>
  <definedNames>
    <definedName name="_xlnm.Print_Titles" localSheetId="0">DATA!$A:$B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3" l="1"/>
  <c r="D54" i="13"/>
  <c r="E53" i="13"/>
  <c r="D53" i="13"/>
  <c r="E51" i="13"/>
  <c r="D51" i="13"/>
  <c r="E50" i="13"/>
  <c r="D50" i="13"/>
  <c r="E48" i="13"/>
  <c r="D48" i="13"/>
  <c r="E47" i="13"/>
  <c r="D47" i="13"/>
  <c r="E45" i="13"/>
  <c r="D45" i="13"/>
  <c r="E44" i="13"/>
  <c r="D44" i="13"/>
  <c r="E42" i="13"/>
  <c r="D42" i="13"/>
  <c r="E41" i="13"/>
  <c r="D41" i="13"/>
  <c r="E39" i="13"/>
  <c r="D39" i="13"/>
  <c r="E38" i="13"/>
  <c r="D38" i="13"/>
  <c r="E36" i="13"/>
  <c r="D36" i="13"/>
  <c r="E35" i="13"/>
  <c r="D35" i="13"/>
  <c r="E33" i="13"/>
  <c r="D33" i="13"/>
  <c r="E32" i="13"/>
  <c r="D32" i="13"/>
  <c r="E30" i="13"/>
  <c r="D30" i="13"/>
  <c r="E29" i="13"/>
  <c r="D29" i="13"/>
  <c r="E27" i="13"/>
  <c r="D27" i="13"/>
  <c r="E26" i="13"/>
  <c r="D26" i="13"/>
  <c r="E24" i="13"/>
  <c r="D24" i="13"/>
  <c r="E23" i="13"/>
  <c r="D23" i="13"/>
  <c r="E21" i="13"/>
  <c r="D21" i="13"/>
  <c r="E20" i="13"/>
  <c r="D20" i="13"/>
  <c r="E12" i="13"/>
  <c r="D12" i="13"/>
  <c r="E11" i="13"/>
  <c r="D11" i="13"/>
  <c r="E9" i="13"/>
  <c r="D9" i="13"/>
  <c r="E8" i="13"/>
  <c r="D8" i="13"/>
  <c r="E6" i="13"/>
  <c r="D6" i="13"/>
  <c r="E5" i="13"/>
  <c r="D5" i="13"/>
  <c r="AG54" i="13"/>
  <c r="AG53" i="13"/>
  <c r="AG52" i="13" s="1"/>
  <c r="AI52" i="13"/>
  <c r="AH52" i="13"/>
  <c r="AG51" i="13"/>
  <c r="AG50" i="13"/>
  <c r="AI49" i="13"/>
  <c r="AH49" i="13"/>
  <c r="AG48" i="13"/>
  <c r="AG47" i="13"/>
  <c r="AI46" i="13"/>
  <c r="AH46" i="13"/>
  <c r="AG45" i="13"/>
  <c r="AG44" i="13"/>
  <c r="AI43" i="13"/>
  <c r="AH43" i="13"/>
  <c r="AG42" i="13"/>
  <c r="AG41" i="13"/>
  <c r="AI40" i="13"/>
  <c r="AH40" i="13"/>
  <c r="AG40" i="13"/>
  <c r="AG39" i="13"/>
  <c r="AG38" i="13"/>
  <c r="AG37" i="13" s="1"/>
  <c r="AI37" i="13"/>
  <c r="AH37" i="13"/>
  <c r="AG36" i="13"/>
  <c r="AG35" i="13"/>
  <c r="AI34" i="13"/>
  <c r="AH34" i="13"/>
  <c r="AG33" i="13"/>
  <c r="AG32" i="13"/>
  <c r="AI31" i="13"/>
  <c r="AH31" i="13"/>
  <c r="AG30" i="13"/>
  <c r="AG29" i="13"/>
  <c r="AI28" i="13"/>
  <c r="AH28" i="13"/>
  <c r="AG27" i="13"/>
  <c r="AG26" i="13"/>
  <c r="AG25" i="13" s="1"/>
  <c r="AI25" i="13"/>
  <c r="AH25" i="13"/>
  <c r="AG24" i="13"/>
  <c r="AG23" i="13"/>
  <c r="AG22" i="13" s="1"/>
  <c r="AI22" i="13"/>
  <c r="AH22" i="13"/>
  <c r="AG21" i="13"/>
  <c r="AG20" i="13"/>
  <c r="AI19" i="13"/>
  <c r="AH19" i="13"/>
  <c r="AI17" i="13"/>
  <c r="AI18" i="13" s="1"/>
  <c r="AH17" i="13"/>
  <c r="AH18" i="13" s="1"/>
  <c r="AI15" i="13"/>
  <c r="AI16" i="13" s="1"/>
  <c r="AH15" i="13"/>
  <c r="AG12" i="13"/>
  <c r="AG11" i="13"/>
  <c r="AI10" i="13"/>
  <c r="AH10" i="13"/>
  <c r="AG9" i="13"/>
  <c r="AG8" i="13"/>
  <c r="AI7" i="13"/>
  <c r="AH7" i="13"/>
  <c r="AG6" i="13"/>
  <c r="AG5" i="13"/>
  <c r="AG4" i="13" s="1"/>
  <c r="AI4" i="13"/>
  <c r="AH4" i="13"/>
  <c r="AD54" i="13"/>
  <c r="AD53" i="13"/>
  <c r="AF52" i="13"/>
  <c r="AE52" i="13"/>
  <c r="AD51" i="13"/>
  <c r="AD50" i="13"/>
  <c r="AD49" i="13" s="1"/>
  <c r="AF49" i="13"/>
  <c r="AE49" i="13"/>
  <c r="AD48" i="13"/>
  <c r="AD47" i="13"/>
  <c r="AF46" i="13"/>
  <c r="AE46" i="13"/>
  <c r="AD45" i="13"/>
  <c r="AD44" i="13"/>
  <c r="AF43" i="13"/>
  <c r="AE43" i="13"/>
  <c r="AD42" i="13"/>
  <c r="AD41" i="13"/>
  <c r="AF40" i="13"/>
  <c r="AE40" i="13"/>
  <c r="AD40" i="13"/>
  <c r="AD39" i="13"/>
  <c r="AD38" i="13"/>
  <c r="AF37" i="13"/>
  <c r="AE37" i="13"/>
  <c r="AD36" i="13"/>
  <c r="AD35" i="13"/>
  <c r="AF34" i="13"/>
  <c r="AE34" i="13"/>
  <c r="AD33" i="13"/>
  <c r="AD32" i="13"/>
  <c r="AF31" i="13"/>
  <c r="AE31" i="13"/>
  <c r="AD30" i="13"/>
  <c r="AD29" i="13"/>
  <c r="AF28" i="13"/>
  <c r="AE28" i="13"/>
  <c r="AD28" i="13"/>
  <c r="AD27" i="13"/>
  <c r="AD26" i="13"/>
  <c r="AF25" i="13"/>
  <c r="AE25" i="13"/>
  <c r="AD24" i="13"/>
  <c r="AD23" i="13"/>
  <c r="AD22" i="13" s="1"/>
  <c r="AF22" i="13"/>
  <c r="AE22" i="13"/>
  <c r="AD21" i="13"/>
  <c r="AD20" i="13"/>
  <c r="AF19" i="13"/>
  <c r="AE19" i="13"/>
  <c r="AF17" i="13"/>
  <c r="AF18" i="13" s="1"/>
  <c r="AE17" i="13"/>
  <c r="AE18" i="13" s="1"/>
  <c r="AF15" i="13"/>
  <c r="AF16" i="13" s="1"/>
  <c r="AE15" i="13"/>
  <c r="AD12" i="13"/>
  <c r="AD11" i="13"/>
  <c r="AF10" i="13"/>
  <c r="AE10" i="13"/>
  <c r="AD9" i="13"/>
  <c r="AD8" i="13"/>
  <c r="AF7" i="13"/>
  <c r="AE7" i="13"/>
  <c r="AD6" i="13"/>
  <c r="AD5" i="13"/>
  <c r="AD4" i="13" s="1"/>
  <c r="AF4" i="13"/>
  <c r="AE4" i="13"/>
  <c r="AA54" i="13"/>
  <c r="AA53" i="13"/>
  <c r="AC52" i="13"/>
  <c r="AB52" i="13"/>
  <c r="AA51" i="13"/>
  <c r="AA50" i="13"/>
  <c r="AA49" i="13" s="1"/>
  <c r="AC49" i="13"/>
  <c r="AB49" i="13"/>
  <c r="AA48" i="13"/>
  <c r="AA47" i="13"/>
  <c r="AC46" i="13"/>
  <c r="AB46" i="13"/>
  <c r="AA45" i="13"/>
  <c r="AA44" i="13"/>
  <c r="AC43" i="13"/>
  <c r="AB43" i="13"/>
  <c r="AA43" i="13"/>
  <c r="AA42" i="13"/>
  <c r="AA41" i="13"/>
  <c r="AA40" i="13" s="1"/>
  <c r="AC40" i="13"/>
  <c r="AB40" i="13"/>
  <c r="AA39" i="13"/>
  <c r="AA38" i="13"/>
  <c r="AC37" i="13"/>
  <c r="AB37" i="13"/>
  <c r="AA36" i="13"/>
  <c r="AA35" i="13"/>
  <c r="AA34" i="13" s="1"/>
  <c r="AC34" i="13"/>
  <c r="AB34" i="13"/>
  <c r="AA33" i="13"/>
  <c r="AA32" i="13"/>
  <c r="AC31" i="13"/>
  <c r="AB31" i="13"/>
  <c r="AA30" i="13"/>
  <c r="AA29" i="13"/>
  <c r="AC28" i="13"/>
  <c r="AB28" i="13"/>
  <c r="AA27" i="13"/>
  <c r="AA26" i="13"/>
  <c r="AC25" i="13"/>
  <c r="AB25" i="13"/>
  <c r="AA24" i="13"/>
  <c r="AA23" i="13"/>
  <c r="AC22" i="13"/>
  <c r="AB22" i="13"/>
  <c r="AA21" i="13"/>
  <c r="AA20" i="13"/>
  <c r="AC19" i="13"/>
  <c r="AB19" i="13"/>
  <c r="AA19" i="13"/>
  <c r="AC17" i="13"/>
  <c r="AC18" i="13" s="1"/>
  <c r="AB17" i="13"/>
  <c r="AB18" i="13" s="1"/>
  <c r="AC15" i="13"/>
  <c r="AC16" i="13" s="1"/>
  <c r="AB15" i="13"/>
  <c r="AA12" i="13"/>
  <c r="AA11" i="13"/>
  <c r="AC10" i="13"/>
  <c r="AB10" i="13"/>
  <c r="AA9" i="13"/>
  <c r="AA8" i="13"/>
  <c r="AC7" i="13"/>
  <c r="AB7" i="13"/>
  <c r="AA7" i="13"/>
  <c r="AA6" i="13"/>
  <c r="AA5" i="13"/>
  <c r="AA4" i="13" s="1"/>
  <c r="AC4" i="13"/>
  <c r="AB4" i="13"/>
  <c r="X54" i="13"/>
  <c r="X53" i="13"/>
  <c r="Z52" i="13"/>
  <c r="Y52" i="13"/>
  <c r="X51" i="13"/>
  <c r="X50" i="13"/>
  <c r="Z49" i="13"/>
  <c r="Y49" i="13"/>
  <c r="X48" i="13"/>
  <c r="X47" i="13"/>
  <c r="Z46" i="13"/>
  <c r="Y46" i="13"/>
  <c r="X45" i="13"/>
  <c r="X44" i="13"/>
  <c r="X43" i="13" s="1"/>
  <c r="Z43" i="13"/>
  <c r="Y43" i="13"/>
  <c r="X42" i="13"/>
  <c r="X41" i="13"/>
  <c r="Z40" i="13"/>
  <c r="Y40" i="13"/>
  <c r="X39" i="13"/>
  <c r="X38" i="13"/>
  <c r="Z37" i="13"/>
  <c r="Y37" i="13"/>
  <c r="X36" i="13"/>
  <c r="X35" i="13"/>
  <c r="Z34" i="13"/>
  <c r="Y34" i="13"/>
  <c r="X33" i="13"/>
  <c r="X32" i="13"/>
  <c r="Z31" i="13"/>
  <c r="Y31" i="13"/>
  <c r="X30" i="13"/>
  <c r="X29" i="13"/>
  <c r="Z28" i="13"/>
  <c r="Y28" i="13"/>
  <c r="X28" i="13"/>
  <c r="X27" i="13"/>
  <c r="X26" i="13"/>
  <c r="X25" i="13" s="1"/>
  <c r="Z25" i="13"/>
  <c r="Y25" i="13"/>
  <c r="X24" i="13"/>
  <c r="X23" i="13"/>
  <c r="Z22" i="13"/>
  <c r="Y22" i="13"/>
  <c r="X21" i="13"/>
  <c r="X20" i="13"/>
  <c r="Z19" i="13"/>
  <c r="Y19" i="13"/>
  <c r="X19" i="13"/>
  <c r="Z17" i="13"/>
  <c r="Z18" i="13" s="1"/>
  <c r="Y17" i="13"/>
  <c r="Y18" i="13" s="1"/>
  <c r="Z15" i="13"/>
  <c r="Z16" i="13" s="1"/>
  <c r="Y15" i="13"/>
  <c r="Y16" i="13" s="1"/>
  <c r="X12" i="13"/>
  <c r="X11" i="13"/>
  <c r="Z10" i="13"/>
  <c r="Y10" i="13"/>
  <c r="X9" i="13"/>
  <c r="X8" i="13"/>
  <c r="X7" i="13" s="1"/>
  <c r="Z7" i="13"/>
  <c r="Y7" i="13"/>
  <c r="X6" i="13"/>
  <c r="X5" i="13"/>
  <c r="Z4" i="13"/>
  <c r="Y4" i="13"/>
  <c r="U54" i="13"/>
  <c r="U53" i="13"/>
  <c r="U52" i="13" s="1"/>
  <c r="W52" i="13"/>
  <c r="V52" i="13"/>
  <c r="U51" i="13"/>
  <c r="U50" i="13"/>
  <c r="U49" i="13" s="1"/>
  <c r="W49" i="13"/>
  <c r="V49" i="13"/>
  <c r="U48" i="13"/>
  <c r="U47" i="13"/>
  <c r="U46" i="13" s="1"/>
  <c r="W46" i="13"/>
  <c r="V46" i="13"/>
  <c r="U45" i="13"/>
  <c r="U44" i="13"/>
  <c r="U43" i="13" s="1"/>
  <c r="W43" i="13"/>
  <c r="V43" i="13"/>
  <c r="U42" i="13"/>
  <c r="U41" i="13"/>
  <c r="U40" i="13" s="1"/>
  <c r="W40" i="13"/>
  <c r="V40" i="13"/>
  <c r="U39" i="13"/>
  <c r="U38" i="13"/>
  <c r="W37" i="13"/>
  <c r="V37" i="13"/>
  <c r="U36" i="13"/>
  <c r="U35" i="13"/>
  <c r="W34" i="13"/>
  <c r="V34" i="13"/>
  <c r="U33" i="13"/>
  <c r="U32" i="13"/>
  <c r="W31" i="13"/>
  <c r="V31" i="13"/>
  <c r="U30" i="13"/>
  <c r="U29" i="13"/>
  <c r="U28" i="13" s="1"/>
  <c r="W28" i="13"/>
  <c r="V28" i="13"/>
  <c r="U27" i="13"/>
  <c r="U26" i="13"/>
  <c r="U25" i="13" s="1"/>
  <c r="W25" i="13"/>
  <c r="V25" i="13"/>
  <c r="U24" i="13"/>
  <c r="U23" i="13"/>
  <c r="U22" i="13" s="1"/>
  <c r="W22" i="13"/>
  <c r="V22" i="13"/>
  <c r="U21" i="13"/>
  <c r="U20" i="13"/>
  <c r="W19" i="13"/>
  <c r="V19" i="13"/>
  <c r="W17" i="13"/>
  <c r="W18" i="13" s="1"/>
  <c r="V17" i="13"/>
  <c r="V18" i="13" s="1"/>
  <c r="W15" i="13"/>
  <c r="W16" i="13" s="1"/>
  <c r="V15" i="13"/>
  <c r="V16" i="13" s="1"/>
  <c r="U12" i="13"/>
  <c r="U11" i="13"/>
  <c r="W10" i="13"/>
  <c r="V10" i="13"/>
  <c r="U9" i="13"/>
  <c r="U8" i="13"/>
  <c r="U7" i="13" s="1"/>
  <c r="W7" i="13"/>
  <c r="V7" i="13"/>
  <c r="U6" i="13"/>
  <c r="U5" i="13"/>
  <c r="W4" i="13"/>
  <c r="V4" i="13"/>
  <c r="R54" i="13"/>
  <c r="R53" i="13"/>
  <c r="R52" i="13" s="1"/>
  <c r="T52" i="13"/>
  <c r="S52" i="13"/>
  <c r="R51" i="13"/>
  <c r="R50" i="13"/>
  <c r="R49" i="13" s="1"/>
  <c r="T49" i="13"/>
  <c r="S49" i="13"/>
  <c r="R48" i="13"/>
  <c r="R47" i="13"/>
  <c r="R46" i="13" s="1"/>
  <c r="T46" i="13"/>
  <c r="S46" i="13"/>
  <c r="R45" i="13"/>
  <c r="R44" i="13"/>
  <c r="T43" i="13"/>
  <c r="S43" i="13"/>
  <c r="R42" i="13"/>
  <c r="R41" i="13"/>
  <c r="R40" i="13" s="1"/>
  <c r="T40" i="13"/>
  <c r="S40" i="13"/>
  <c r="R39" i="13"/>
  <c r="R38" i="13"/>
  <c r="T37" i="13"/>
  <c r="S37" i="13"/>
  <c r="R36" i="13"/>
  <c r="R35" i="13"/>
  <c r="R34" i="13" s="1"/>
  <c r="T34" i="13"/>
  <c r="S34" i="13"/>
  <c r="R33" i="13"/>
  <c r="R32" i="13"/>
  <c r="R31" i="13" s="1"/>
  <c r="T31" i="13"/>
  <c r="S31" i="13"/>
  <c r="R30" i="13"/>
  <c r="R29" i="13"/>
  <c r="T28" i="13"/>
  <c r="S28" i="13"/>
  <c r="R27" i="13"/>
  <c r="R26" i="13"/>
  <c r="T25" i="13"/>
  <c r="S25" i="13"/>
  <c r="R24" i="13"/>
  <c r="R23" i="13"/>
  <c r="R22" i="13" s="1"/>
  <c r="T22" i="13"/>
  <c r="S22" i="13"/>
  <c r="R21" i="13"/>
  <c r="R20" i="13"/>
  <c r="T19" i="13"/>
  <c r="S19" i="13"/>
  <c r="T17" i="13"/>
  <c r="T18" i="13" s="1"/>
  <c r="S17" i="13"/>
  <c r="S18" i="13" s="1"/>
  <c r="T15" i="13"/>
  <c r="S15" i="13"/>
  <c r="R12" i="13"/>
  <c r="R11" i="13"/>
  <c r="T10" i="13"/>
  <c r="S10" i="13"/>
  <c r="R9" i="13"/>
  <c r="R8" i="13"/>
  <c r="T7" i="13"/>
  <c r="S7" i="13"/>
  <c r="R7" i="13"/>
  <c r="R6" i="13"/>
  <c r="R5" i="13"/>
  <c r="T4" i="13"/>
  <c r="S4" i="13"/>
  <c r="O54" i="13"/>
  <c r="O53" i="13"/>
  <c r="Q52" i="13"/>
  <c r="P52" i="13"/>
  <c r="O51" i="13"/>
  <c r="O50" i="13"/>
  <c r="Q49" i="13"/>
  <c r="P49" i="13"/>
  <c r="O48" i="13"/>
  <c r="O47" i="13"/>
  <c r="O46" i="13" s="1"/>
  <c r="Q46" i="13"/>
  <c r="P46" i="13"/>
  <c r="O45" i="13"/>
  <c r="O44" i="13"/>
  <c r="Q43" i="13"/>
  <c r="P43" i="13"/>
  <c r="O42" i="13"/>
  <c r="O41" i="13"/>
  <c r="O40" i="13" s="1"/>
  <c r="Q40" i="13"/>
  <c r="P40" i="13"/>
  <c r="O39" i="13"/>
  <c r="O38" i="13"/>
  <c r="Q37" i="13"/>
  <c r="P37" i="13"/>
  <c r="O36" i="13"/>
  <c r="O35" i="13"/>
  <c r="O34" i="13" s="1"/>
  <c r="Q34" i="13"/>
  <c r="P34" i="13"/>
  <c r="O33" i="13"/>
  <c r="O32" i="13"/>
  <c r="Q31" i="13"/>
  <c r="P31" i="13"/>
  <c r="O30" i="13"/>
  <c r="O29" i="13"/>
  <c r="O28" i="13" s="1"/>
  <c r="Q28" i="13"/>
  <c r="P28" i="13"/>
  <c r="O27" i="13"/>
  <c r="O26" i="13"/>
  <c r="Q25" i="13"/>
  <c r="P25" i="13"/>
  <c r="O25" i="13"/>
  <c r="O24" i="13"/>
  <c r="O23" i="13"/>
  <c r="Q22" i="13"/>
  <c r="P22" i="13"/>
  <c r="O21" i="13"/>
  <c r="O20" i="13"/>
  <c r="Q19" i="13"/>
  <c r="P19" i="13"/>
  <c r="O19" i="13"/>
  <c r="Q17" i="13"/>
  <c r="Q18" i="13" s="1"/>
  <c r="P17" i="13"/>
  <c r="P18" i="13" s="1"/>
  <c r="Q15" i="13"/>
  <c r="Q16" i="13" s="1"/>
  <c r="P15" i="13"/>
  <c r="P16" i="13" s="1"/>
  <c r="O12" i="13"/>
  <c r="O11" i="13"/>
  <c r="Q10" i="13"/>
  <c r="P10" i="13"/>
  <c r="O9" i="13"/>
  <c r="O8" i="13"/>
  <c r="Q7" i="13"/>
  <c r="P7" i="13"/>
  <c r="O6" i="13"/>
  <c r="O5" i="13"/>
  <c r="Q4" i="13"/>
  <c r="P4" i="13"/>
  <c r="L54" i="13"/>
  <c r="L53" i="13"/>
  <c r="L52" i="13" s="1"/>
  <c r="N52" i="13"/>
  <c r="M52" i="13"/>
  <c r="L51" i="13"/>
  <c r="L50" i="13"/>
  <c r="N49" i="13"/>
  <c r="M49" i="13"/>
  <c r="L48" i="13"/>
  <c r="L47" i="13"/>
  <c r="L46" i="13" s="1"/>
  <c r="N46" i="13"/>
  <c r="M46" i="13"/>
  <c r="L45" i="13"/>
  <c r="L44" i="13"/>
  <c r="N43" i="13"/>
  <c r="M43" i="13"/>
  <c r="L42" i="13"/>
  <c r="L41" i="13"/>
  <c r="N40" i="13"/>
  <c r="M40" i="13"/>
  <c r="L39" i="13"/>
  <c r="L38" i="13"/>
  <c r="N37" i="13"/>
  <c r="M37" i="13"/>
  <c r="L36" i="13"/>
  <c r="L35" i="13"/>
  <c r="N34" i="13"/>
  <c r="M34" i="13"/>
  <c r="L33" i="13"/>
  <c r="L32" i="13"/>
  <c r="N31" i="13"/>
  <c r="M31" i="13"/>
  <c r="L30" i="13"/>
  <c r="L29" i="13"/>
  <c r="L28" i="13" s="1"/>
  <c r="N28" i="13"/>
  <c r="M28" i="13"/>
  <c r="L27" i="13"/>
  <c r="L26" i="13"/>
  <c r="L25" i="13" s="1"/>
  <c r="N25" i="13"/>
  <c r="M25" i="13"/>
  <c r="L24" i="13"/>
  <c r="L23" i="13"/>
  <c r="N22" i="13"/>
  <c r="M22" i="13"/>
  <c r="L21" i="13"/>
  <c r="L20" i="13"/>
  <c r="N19" i="13"/>
  <c r="M19" i="13"/>
  <c r="N17" i="13"/>
  <c r="N18" i="13" s="1"/>
  <c r="M17" i="13"/>
  <c r="M18" i="13" s="1"/>
  <c r="N15" i="13"/>
  <c r="N16" i="13" s="1"/>
  <c r="M15" i="13"/>
  <c r="L12" i="13"/>
  <c r="L11" i="13"/>
  <c r="N10" i="13"/>
  <c r="M10" i="13"/>
  <c r="L9" i="13"/>
  <c r="L8" i="13"/>
  <c r="N7" i="13"/>
  <c r="M7" i="13"/>
  <c r="L6" i="13"/>
  <c r="L5" i="13"/>
  <c r="N4" i="13"/>
  <c r="M4" i="13"/>
  <c r="I54" i="13"/>
  <c r="I53" i="13"/>
  <c r="K52" i="13"/>
  <c r="J52" i="13"/>
  <c r="I51" i="13"/>
  <c r="I50" i="13"/>
  <c r="I49" i="13" s="1"/>
  <c r="K49" i="13"/>
  <c r="J49" i="13"/>
  <c r="I48" i="13"/>
  <c r="I47" i="13"/>
  <c r="I46" i="13" s="1"/>
  <c r="K46" i="13"/>
  <c r="J46" i="13"/>
  <c r="I45" i="13"/>
  <c r="I44" i="13"/>
  <c r="K43" i="13"/>
  <c r="J43" i="13"/>
  <c r="I43" i="13"/>
  <c r="I42" i="13"/>
  <c r="I41" i="13"/>
  <c r="K40" i="13"/>
  <c r="J40" i="13"/>
  <c r="I39" i="13"/>
  <c r="I38" i="13"/>
  <c r="I37" i="13" s="1"/>
  <c r="K37" i="13"/>
  <c r="J37" i="13"/>
  <c r="I36" i="13"/>
  <c r="I35" i="13"/>
  <c r="I34" i="13" s="1"/>
  <c r="K34" i="13"/>
  <c r="J34" i="13"/>
  <c r="I33" i="13"/>
  <c r="I32" i="13"/>
  <c r="K31" i="13"/>
  <c r="J31" i="13"/>
  <c r="I30" i="13"/>
  <c r="I29" i="13"/>
  <c r="K28" i="13"/>
  <c r="J28" i="13"/>
  <c r="I27" i="13"/>
  <c r="I26" i="13"/>
  <c r="I25" i="13" s="1"/>
  <c r="K25" i="13"/>
  <c r="J25" i="13"/>
  <c r="I24" i="13"/>
  <c r="I23" i="13"/>
  <c r="I22" i="13" s="1"/>
  <c r="K22" i="13"/>
  <c r="J22" i="13"/>
  <c r="I21" i="13"/>
  <c r="I20" i="13"/>
  <c r="K19" i="13"/>
  <c r="J19" i="13"/>
  <c r="I19" i="13"/>
  <c r="K17" i="13"/>
  <c r="K18" i="13" s="1"/>
  <c r="J17" i="13"/>
  <c r="J18" i="13" s="1"/>
  <c r="K15" i="13"/>
  <c r="J15" i="13"/>
  <c r="I12" i="13"/>
  <c r="I11" i="13"/>
  <c r="K10" i="13"/>
  <c r="J10" i="13"/>
  <c r="I9" i="13"/>
  <c r="I8" i="13"/>
  <c r="I7" i="13" s="1"/>
  <c r="K7" i="13"/>
  <c r="J7" i="13"/>
  <c r="I6" i="13"/>
  <c r="I5" i="13"/>
  <c r="K4" i="13"/>
  <c r="J4" i="13"/>
  <c r="H17" i="13"/>
  <c r="G17" i="13"/>
  <c r="H15" i="13"/>
  <c r="G15" i="13"/>
  <c r="F54" i="13"/>
  <c r="F53" i="13"/>
  <c r="F51" i="13"/>
  <c r="F50" i="13"/>
  <c r="F48" i="13"/>
  <c r="F47" i="13"/>
  <c r="F45" i="13"/>
  <c r="F44" i="13"/>
  <c r="F42" i="13"/>
  <c r="F41" i="13"/>
  <c r="F39" i="13"/>
  <c r="F38" i="13"/>
  <c r="F36" i="13"/>
  <c r="F35" i="13"/>
  <c r="F33" i="13"/>
  <c r="F32" i="13"/>
  <c r="F31" i="13" s="1"/>
  <c r="F30" i="13"/>
  <c r="F29" i="13"/>
  <c r="F27" i="13"/>
  <c r="F26" i="13"/>
  <c r="F24" i="13"/>
  <c r="F23" i="13"/>
  <c r="F21" i="13"/>
  <c r="F20" i="13"/>
  <c r="F12" i="13"/>
  <c r="F11" i="13"/>
  <c r="F9" i="13"/>
  <c r="F8" i="13"/>
  <c r="F6" i="13"/>
  <c r="F5" i="13"/>
  <c r="H52" i="13"/>
  <c r="G52" i="13"/>
  <c r="F52" i="13"/>
  <c r="H49" i="13"/>
  <c r="G49" i="13"/>
  <c r="H46" i="13"/>
  <c r="G46" i="13"/>
  <c r="H43" i="13"/>
  <c r="G43" i="13"/>
  <c r="F43" i="13"/>
  <c r="H40" i="13"/>
  <c r="G40" i="13"/>
  <c r="H37" i="13"/>
  <c r="G37" i="13"/>
  <c r="H34" i="13"/>
  <c r="G34" i="13"/>
  <c r="H31" i="13"/>
  <c r="G31" i="13"/>
  <c r="H28" i="13"/>
  <c r="G28" i="13"/>
  <c r="H25" i="13"/>
  <c r="G25" i="13"/>
  <c r="H22" i="13"/>
  <c r="G22" i="13"/>
  <c r="H19" i="13"/>
  <c r="G19" i="13"/>
  <c r="H10" i="13"/>
  <c r="G10" i="13"/>
  <c r="H7" i="13"/>
  <c r="G7" i="13"/>
  <c r="H4" i="13"/>
  <c r="G4" i="13"/>
  <c r="AD7" i="13" l="1"/>
  <c r="I10" i="13"/>
  <c r="F10" i="13"/>
  <c r="AD52" i="13"/>
  <c r="AA52" i="13"/>
  <c r="X52" i="13"/>
  <c r="O52" i="13"/>
  <c r="I52" i="13"/>
  <c r="AG49" i="13"/>
  <c r="X49" i="13"/>
  <c r="O49" i="13"/>
  <c r="L49" i="13"/>
  <c r="AG46" i="13"/>
  <c r="AD46" i="13"/>
  <c r="AA46" i="13"/>
  <c r="X46" i="13"/>
  <c r="AG43" i="13"/>
  <c r="AD43" i="13"/>
  <c r="R43" i="13"/>
  <c r="O43" i="13"/>
  <c r="L43" i="13"/>
  <c r="X40" i="13"/>
  <c r="L40" i="13"/>
  <c r="I40" i="13"/>
  <c r="AH13" i="13"/>
  <c r="AH14" i="13" s="1"/>
  <c r="AD37" i="13"/>
  <c r="AA37" i="13"/>
  <c r="X37" i="13"/>
  <c r="U37" i="13"/>
  <c r="R37" i="13"/>
  <c r="O37" i="13"/>
  <c r="P13" i="13"/>
  <c r="L37" i="13"/>
  <c r="AG34" i="13"/>
  <c r="AD34" i="13"/>
  <c r="X34" i="13"/>
  <c r="U34" i="13"/>
  <c r="L34" i="13"/>
  <c r="AG31" i="13"/>
  <c r="AD31" i="13"/>
  <c r="AA31" i="13"/>
  <c r="X31" i="13"/>
  <c r="U31" i="13"/>
  <c r="O31" i="13"/>
  <c r="L31" i="13"/>
  <c r="I31" i="13"/>
  <c r="AG28" i="13"/>
  <c r="AA28" i="13"/>
  <c r="R28" i="13"/>
  <c r="I28" i="13"/>
  <c r="AD25" i="13"/>
  <c r="AA25" i="13"/>
  <c r="Y13" i="13"/>
  <c r="Y14" i="13" s="1"/>
  <c r="R25" i="13"/>
  <c r="R15" i="13"/>
  <c r="R16" i="13" s="1"/>
  <c r="G13" i="13"/>
  <c r="AH16" i="13"/>
  <c r="AF13" i="13"/>
  <c r="AF14" i="13" s="1"/>
  <c r="AA15" i="13"/>
  <c r="AA16" i="13" s="1"/>
  <c r="AA22" i="13"/>
  <c r="X22" i="13"/>
  <c r="X15" i="13"/>
  <c r="X16" i="13" s="1"/>
  <c r="V13" i="13"/>
  <c r="V14" i="13" s="1"/>
  <c r="D17" i="13"/>
  <c r="D18" i="13" s="1"/>
  <c r="T16" i="13"/>
  <c r="S13" i="13"/>
  <c r="S14" i="13" s="1"/>
  <c r="O22" i="13"/>
  <c r="P14" i="13"/>
  <c r="N13" i="13"/>
  <c r="N14" i="13" s="1"/>
  <c r="L22" i="13"/>
  <c r="K13" i="13"/>
  <c r="K14" i="13" s="1"/>
  <c r="H13" i="13"/>
  <c r="H14" i="13" s="1"/>
  <c r="D15" i="13"/>
  <c r="D16" i="13" s="1"/>
  <c r="AG15" i="13"/>
  <c r="AG16" i="13" s="1"/>
  <c r="AG19" i="13"/>
  <c r="AD15" i="13"/>
  <c r="AD16" i="13" s="1"/>
  <c r="AD19" i="13"/>
  <c r="AE16" i="13"/>
  <c r="AE13" i="13"/>
  <c r="AE14" i="13" s="1"/>
  <c r="AB13" i="13"/>
  <c r="AB14" i="13" s="1"/>
  <c r="AB16" i="13"/>
  <c r="Z13" i="13"/>
  <c r="Z14" i="13" s="1"/>
  <c r="W13" i="13"/>
  <c r="W14" i="13" s="1"/>
  <c r="U19" i="13"/>
  <c r="U15" i="13"/>
  <c r="U16" i="13" s="1"/>
  <c r="T13" i="13"/>
  <c r="T14" i="13" s="1"/>
  <c r="R19" i="13"/>
  <c r="S16" i="13"/>
  <c r="Q13" i="13"/>
  <c r="Q14" i="13" s="1"/>
  <c r="O15" i="13"/>
  <c r="O16" i="13" s="1"/>
  <c r="L15" i="13"/>
  <c r="L16" i="13" s="1"/>
  <c r="L19" i="13"/>
  <c r="M16" i="13"/>
  <c r="M13" i="13"/>
  <c r="M14" i="13" s="1"/>
  <c r="K16" i="13"/>
  <c r="E15" i="13"/>
  <c r="I15" i="13"/>
  <c r="I16" i="13" s="1"/>
  <c r="J16" i="13"/>
  <c r="E17" i="13"/>
  <c r="F17" i="13"/>
  <c r="F18" i="13" s="1"/>
  <c r="AG7" i="13"/>
  <c r="O7" i="13"/>
  <c r="L7" i="13"/>
  <c r="F7" i="13"/>
  <c r="X4" i="13"/>
  <c r="U4" i="13"/>
  <c r="R4" i="13"/>
  <c r="O4" i="13"/>
  <c r="L4" i="13"/>
  <c r="I4" i="13"/>
  <c r="E52" i="13"/>
  <c r="C54" i="13"/>
  <c r="D52" i="13"/>
  <c r="C53" i="13"/>
  <c r="E49" i="13"/>
  <c r="C51" i="13"/>
  <c r="D49" i="13"/>
  <c r="C50" i="13"/>
  <c r="E46" i="13"/>
  <c r="C48" i="13"/>
  <c r="D46" i="13"/>
  <c r="C47" i="13"/>
  <c r="E43" i="13"/>
  <c r="C45" i="13"/>
  <c r="D43" i="13"/>
  <c r="C44" i="13"/>
  <c r="E40" i="13"/>
  <c r="C42" i="13"/>
  <c r="C41" i="13"/>
  <c r="D40" i="13"/>
  <c r="E37" i="13"/>
  <c r="C39" i="13"/>
  <c r="D37" i="13"/>
  <c r="C38" i="13"/>
  <c r="E34" i="13"/>
  <c r="C36" i="13"/>
  <c r="D34" i="13"/>
  <c r="C35" i="13"/>
  <c r="E31" i="13"/>
  <c r="C33" i="13"/>
  <c r="C32" i="13"/>
  <c r="C31" i="13" s="1"/>
  <c r="D31" i="13"/>
  <c r="E28" i="13"/>
  <c r="C30" i="13"/>
  <c r="D28" i="13"/>
  <c r="C29" i="13"/>
  <c r="E25" i="13"/>
  <c r="C27" i="13"/>
  <c r="D25" i="13"/>
  <c r="C26" i="13"/>
  <c r="E22" i="13"/>
  <c r="C24" i="13"/>
  <c r="C23" i="13"/>
  <c r="D22" i="13"/>
  <c r="E19" i="13"/>
  <c r="C21" i="13"/>
  <c r="D19" i="13"/>
  <c r="C20" i="13"/>
  <c r="E10" i="13"/>
  <c r="C12" i="13"/>
  <c r="C11" i="13"/>
  <c r="D10" i="13"/>
  <c r="E7" i="13"/>
  <c r="C9" i="13"/>
  <c r="C8" i="13"/>
  <c r="D7" i="13"/>
  <c r="E4" i="13"/>
  <c r="C6" i="13"/>
  <c r="C5" i="13"/>
  <c r="D4" i="13"/>
  <c r="AG10" i="13"/>
  <c r="AI13" i="13"/>
  <c r="AI14" i="13" s="1"/>
  <c r="AG17" i="13"/>
  <c r="AG18" i="13" s="1"/>
  <c r="AD10" i="13"/>
  <c r="AD17" i="13"/>
  <c r="AA10" i="13"/>
  <c r="AC13" i="13"/>
  <c r="AC14" i="13" s="1"/>
  <c r="AA17" i="13"/>
  <c r="X10" i="13"/>
  <c r="X17" i="13"/>
  <c r="X18" i="13" s="1"/>
  <c r="U10" i="13"/>
  <c r="U17" i="13"/>
  <c r="U18" i="13" s="1"/>
  <c r="R10" i="13"/>
  <c r="R17" i="13"/>
  <c r="R18" i="13" s="1"/>
  <c r="O10" i="13"/>
  <c r="O17" i="13"/>
  <c r="O18" i="13" s="1"/>
  <c r="L10" i="13"/>
  <c r="L17" i="13"/>
  <c r="L18" i="13" s="1"/>
  <c r="J13" i="13"/>
  <c r="J14" i="13" s="1"/>
  <c r="I17" i="13"/>
  <c r="F15" i="13"/>
  <c r="F49" i="13"/>
  <c r="F46" i="13"/>
  <c r="F40" i="13"/>
  <c r="F37" i="13"/>
  <c r="F34" i="13"/>
  <c r="F28" i="13"/>
  <c r="F25" i="13"/>
  <c r="F22" i="13"/>
  <c r="F19" i="13"/>
  <c r="F4" i="13"/>
  <c r="H18" i="13"/>
  <c r="H16" i="13"/>
  <c r="G18" i="13"/>
  <c r="G16" i="13"/>
  <c r="G14" i="13"/>
  <c r="C10" i="13" l="1"/>
  <c r="C52" i="13"/>
  <c r="C49" i="13"/>
  <c r="C46" i="13"/>
  <c r="AA13" i="13"/>
  <c r="AA14" i="13" s="1"/>
  <c r="C43" i="13"/>
  <c r="C40" i="13"/>
  <c r="C37" i="13"/>
  <c r="C34" i="13"/>
  <c r="AD13" i="13"/>
  <c r="AD14" i="13" s="1"/>
  <c r="R13" i="13"/>
  <c r="R14" i="13" s="1"/>
  <c r="C28" i="13"/>
  <c r="I13" i="13"/>
  <c r="I14" i="13" s="1"/>
  <c r="C25" i="13"/>
  <c r="C17" i="13"/>
  <c r="X13" i="13"/>
  <c r="X14" i="13" s="1"/>
  <c r="U13" i="13"/>
  <c r="U14" i="13" s="1"/>
  <c r="C15" i="13"/>
  <c r="C16" i="13" s="1"/>
  <c r="D13" i="13"/>
  <c r="D14" i="13" s="1"/>
  <c r="F13" i="13"/>
  <c r="F14" i="13" s="1"/>
  <c r="C22" i="13"/>
  <c r="AD18" i="13"/>
  <c r="I18" i="13"/>
  <c r="E16" i="13"/>
  <c r="E13" i="13"/>
  <c r="E14" i="13" s="1"/>
  <c r="E18" i="13"/>
  <c r="C19" i="13"/>
  <c r="F16" i="13"/>
  <c r="C7" i="13"/>
  <c r="C4" i="13"/>
  <c r="AG13" i="13"/>
  <c r="AG14" i="13" s="1"/>
  <c r="AA18" i="13"/>
  <c r="O13" i="13"/>
  <c r="O14" i="13" s="1"/>
  <c r="L13" i="13"/>
  <c r="L14" i="13" s="1"/>
  <c r="C13" i="13" l="1"/>
  <c r="C14" i="13" s="1"/>
  <c r="C18" i="13"/>
</calcChain>
</file>

<file path=xl/sharedStrings.xml><?xml version="1.0" encoding="utf-8"?>
<sst xmlns="http://schemas.openxmlformats.org/spreadsheetml/2006/main" count="98" uniqueCount="22">
  <si>
    <t>計</t>
  </si>
  <si>
    <t>実入り</t>
    <rPh sb="0" eb="2">
      <t>ミイ</t>
    </rPh>
    <phoneticPr fontId="1"/>
  </si>
  <si>
    <t>空</t>
    <rPh sb="0" eb="1">
      <t>カラ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</si>
  <si>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</si>
  <si>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</si>
  <si>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</si>
  <si>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</si>
  <si>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</si>
  <si>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2024年 1月 ～ 12月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</si>
  <si>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</si>
  <si>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</si>
  <si>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</si>
  <si>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</si>
  <si>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</si>
  <si>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</si>
  <si>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</si>
  <si>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</si>
  <si>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</si>
  <si>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ナホトカ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</si>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</sst>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176" fontId="2" fillId="0" borderId="12" xfId="0" applyNumberFormat="1" applyFont="1" applyBorder="1" applyAlignment="1">
      <alignment vertical="center" justifyLastLine="1"/>
    </xf>
    <xf numFmtId="176" fontId="2" fillId="0" borderId="13" xfId="0" applyNumberFormat="1" applyFont="1" applyBorder="1" applyAlignment="1">
      <alignment vertical="center" justifyLastLine="1"/>
    </xf>
    <xf numFmtId="176" fontId="2" fillId="0" borderId="14" xfId="0" applyNumberFormat="1" applyFont="1" applyBorder="1" applyAlignment="1">
      <alignment vertical="center" justifyLastLine="1"/>
    </xf>
    <xf numFmtId="0" fontId="2" fillId="0" borderId="0" xfId="0" applyFont="1" applyBorder="1"/>
    <xf numFmtId="0" fontId="2" fillId="0" borderId="10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horizontal="distributed" vertical="center" justifyLastLine="1"/>
    </xf>
    <xf numFmtId="177" fontId="2" fillId="0" borderId="15" xfId="0" applyNumberFormat="1" applyFont="1" applyBorder="1" applyAlignment="1">
      <alignment horizontal="right" vertical="center" justifyLastLine="1"/>
    </xf>
    <xf numFmtId="177" fontId="2" fillId="0" borderId="16" xfId="0" applyNumberFormat="1" applyFont="1" applyBorder="1" applyAlignment="1">
      <alignment horizontal="right" vertical="center" justifyLastLine="1"/>
    </xf>
    <xf numFmtId="177" fontId="2" fillId="0" borderId="17" xfId="0" applyNumberFormat="1" applyFont="1" applyBorder="1" applyAlignment="1">
      <alignment horizontal="right" vertical="center" justifyLastLine="1"/>
    </xf>
    <xf numFmtId="177" fontId="2" fillId="0" borderId="16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731BA529-ED6B-4AED-836E-AD44A211888F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161925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8"/>
  <sheetViews>
    <sheetView tabSelected="1" view="pageBreakPreview" topLeftCell="C1" zoomScale="60" zoomScaleNormal="75" workbookViewId="0">
      <selection activeCell="V17" sqref="V17"/>
    </sheetView>
  </sheetViews>
  <sheetFormatPr defaultColWidth="9" defaultRowHeight="13.2" x14ac:dyDescent="0.2"/>
  <cols>
    <col min="1" max="1" width="10.6640625" style="3" customWidth="1"/>
    <col min="2" max="2" width="10.6640625" style="32" customWidth="1"/>
    <col min="3" max="3" width="13.44140625" style="3" bestFit="1" customWidth="1"/>
    <col min="4" max="4" width="11.6640625" style="3" customWidth="1"/>
    <col min="5" max="5" width="13.44140625" style="3" bestFit="1" customWidth="1"/>
    <col min="6" max="35" width="11.6640625" style="3" customWidth="1"/>
    <col min="36" max="16384" width="9" style="3"/>
  </cols>
  <sheetData>
    <row r="1" spans="1:35" ht="15" customHeight="1" x14ac:dyDescent="0.2">
      <c r="A1" s="1" t="s">
        <v>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7.100000000000001" customHeight="1" x14ac:dyDescent="0.2">
      <c r="A2" s="4"/>
      <c r="B2" s="5"/>
      <c r="C2" s="33" t="s">
        <v>3</v>
      </c>
      <c r="D2" s="34"/>
      <c r="E2" s="35"/>
      <c r="F2" s="33" t="s">
        <v>9</v>
      </c>
      <c r="G2" s="34"/>
      <c r="H2" s="35"/>
      <c r="I2" s="33" t="s">
        <v>10</v>
      </c>
      <c r="J2" s="34"/>
      <c r="K2" s="35"/>
      <c r="L2" s="33" t="s">
        <v>11</v>
      </c>
      <c r="M2" s="34"/>
      <c r="N2" s="35"/>
      <c r="O2" s="33" t="s">
        <v>12</v>
      </c>
      <c r="P2" s="34"/>
      <c r="Q2" s="35"/>
      <c r="R2" s="33" t="s">
        <v>13</v>
      </c>
      <c r="S2" s="34"/>
      <c r="T2" s="35"/>
      <c r="U2" s="33" t="s">
        <v>14</v>
      </c>
      <c r="V2" s="34"/>
      <c r="W2" s="35"/>
      <c r="X2" s="33" t="s">
        <v>15</v>
      </c>
      <c r="Y2" s="34"/>
      <c r="Z2" s="35"/>
      <c r="AA2" s="33" t="s">
        <v>16</v>
      </c>
      <c r="AB2" s="34"/>
      <c r="AC2" s="35"/>
      <c r="AD2" s="33" t="s">
        <v>17</v>
      </c>
      <c r="AE2" s="34"/>
      <c r="AF2" s="35"/>
      <c r="AG2" s="33" t="s">
        <v>18</v>
      </c>
      <c r="AH2" s="34"/>
      <c r="AI2" s="35"/>
    </row>
    <row r="3" spans="1:35" ht="17.100000000000001" customHeight="1" x14ac:dyDescent="0.2">
      <c r="A3" s="6" t="s">
        <v>6</v>
      </c>
      <c r="B3" s="7"/>
      <c r="C3" s="8" t="s">
        <v>0</v>
      </c>
      <c r="D3" s="9" t="s">
        <v>4</v>
      </c>
      <c r="E3" s="10" t="s">
        <v>5</v>
      </c>
      <c r="F3" s="8" t="s">
        <v>0</v>
      </c>
      <c r="G3" s="9" t="s">
        <v>4</v>
      </c>
      <c r="H3" s="10" t="s">
        <v>5</v>
      </c>
      <c r="I3" s="8" t="s">
        <v>0</v>
      </c>
      <c r="J3" s="9" t="s">
        <v>4</v>
      </c>
      <c r="K3" s="10" t="s">
        <v>5</v>
      </c>
      <c r="L3" s="8" t="s">
        <v>0</v>
      </c>
      <c r="M3" s="9" t="s">
        <v>4</v>
      </c>
      <c r="N3" s="10" t="s">
        <v>5</v>
      </c>
      <c r="O3" s="8" t="s">
        <v>0</v>
      </c>
      <c r="P3" s="9" t="s">
        <v>4</v>
      </c>
      <c r="Q3" s="10" t="s">
        <v>5</v>
      </c>
      <c r="R3" s="8" t="s">
        <v>0</v>
      </c>
      <c r="S3" s="9" t="s">
        <v>4</v>
      </c>
      <c r="T3" s="10" t="s">
        <v>5</v>
      </c>
      <c r="U3" s="8" t="s">
        <v>0</v>
      </c>
      <c r="V3" s="9" t="s">
        <v>4</v>
      </c>
      <c r="W3" s="10" t="s">
        <v>5</v>
      </c>
      <c r="X3" s="8" t="s">
        <v>0</v>
      </c>
      <c r="Y3" s="9" t="s">
        <v>4</v>
      </c>
      <c r="Z3" s="10" t="s">
        <v>5</v>
      </c>
      <c r="AA3" s="8" t="s">
        <v>0</v>
      </c>
      <c r="AB3" s="9" t="s">
        <v>4</v>
      </c>
      <c r="AC3" s="10" t="s">
        <v>5</v>
      </c>
      <c r="AD3" s="8" t="s">
        <v>0</v>
      </c>
      <c r="AE3" s="9" t="s">
        <v>4</v>
      </c>
      <c r="AF3" s="10" t="s">
        <v>5</v>
      </c>
      <c r="AG3" s="8" t="s">
        <v>0</v>
      </c>
      <c r="AH3" s="9" t="s">
        <v>4</v>
      </c>
      <c r="AI3" s="10" t="s">
        <v>5</v>
      </c>
    </row>
    <row r="4" spans="1:35" s="15" customFormat="1" ht="18.600000000000001" customHeight="1" x14ac:dyDescent="0.2">
      <c r="A4" s="36" t="s">
        <v>19</v>
      </c>
      <c r="B4" s="11" t="s">
        <v>3</v>
      </c>
      <c r="C4" s="12">
        <f t="shared" ref="C4:AI4" si="0">SUM(C5,C6)</f>
        <v>2130411.1</v>
      </c>
      <c r="D4" s="13">
        <f t="shared" si="0"/>
        <v>985858.9</v>
      </c>
      <c r="E4" s="14">
        <f t="shared" si="0"/>
        <v>1144552.2</v>
      </c>
      <c r="F4" s="12">
        <f t="shared" si="0"/>
        <v>35052</v>
      </c>
      <c r="G4" s="13">
        <f t="shared" si="0"/>
        <v>19959</v>
      </c>
      <c r="H4" s="14">
        <f t="shared" si="0"/>
        <v>15093</v>
      </c>
      <c r="I4" s="12">
        <f t="shared" si="0"/>
        <v>32981</v>
      </c>
      <c r="J4" s="13">
        <f t="shared" si="0"/>
        <v>18658</v>
      </c>
      <c r="K4" s="14">
        <f t="shared" si="0"/>
        <v>14323</v>
      </c>
      <c r="L4" s="12">
        <f t="shared" si="0"/>
        <v>0</v>
      </c>
      <c r="M4" s="13">
        <f t="shared" si="0"/>
        <v>0</v>
      </c>
      <c r="N4" s="14">
        <f t="shared" si="0"/>
        <v>0</v>
      </c>
      <c r="O4" s="12">
        <f t="shared" si="0"/>
        <v>533747</v>
      </c>
      <c r="P4" s="13">
        <f t="shared" si="0"/>
        <v>217371</v>
      </c>
      <c r="Q4" s="14">
        <f t="shared" si="0"/>
        <v>316376</v>
      </c>
      <c r="R4" s="12">
        <f t="shared" si="0"/>
        <v>185256</v>
      </c>
      <c r="S4" s="13">
        <f t="shared" si="0"/>
        <v>81878</v>
      </c>
      <c r="T4" s="14">
        <f t="shared" si="0"/>
        <v>103378</v>
      </c>
      <c r="U4" s="12">
        <f t="shared" si="0"/>
        <v>34209</v>
      </c>
      <c r="V4" s="13">
        <f t="shared" si="0"/>
        <v>13204</v>
      </c>
      <c r="W4" s="14">
        <f t="shared" si="0"/>
        <v>21005</v>
      </c>
      <c r="X4" s="12">
        <f t="shared" si="0"/>
        <v>213986.59999999998</v>
      </c>
      <c r="Y4" s="13">
        <f t="shared" si="0"/>
        <v>106385.4</v>
      </c>
      <c r="Z4" s="14">
        <f t="shared" si="0"/>
        <v>107601.2</v>
      </c>
      <c r="AA4" s="12">
        <f t="shared" si="0"/>
        <v>917228.5</v>
      </c>
      <c r="AB4" s="13">
        <f t="shared" si="0"/>
        <v>450351.5</v>
      </c>
      <c r="AC4" s="14">
        <f t="shared" si="0"/>
        <v>466877</v>
      </c>
      <c r="AD4" s="12">
        <f t="shared" si="0"/>
        <v>150545</v>
      </c>
      <c r="AE4" s="13">
        <f t="shared" si="0"/>
        <v>64898</v>
      </c>
      <c r="AF4" s="14">
        <f t="shared" si="0"/>
        <v>85647</v>
      </c>
      <c r="AG4" s="12">
        <f t="shared" si="0"/>
        <v>27406</v>
      </c>
      <c r="AH4" s="13">
        <f t="shared" si="0"/>
        <v>13154</v>
      </c>
      <c r="AI4" s="14">
        <f t="shared" si="0"/>
        <v>14252</v>
      </c>
    </row>
    <row r="5" spans="1:35" s="15" customFormat="1" ht="18.600000000000001" customHeight="1" x14ac:dyDescent="0.2">
      <c r="A5" s="37"/>
      <c r="B5" s="16" t="s">
        <v>1</v>
      </c>
      <c r="C5" s="17">
        <f>SUM(D5,E5)</f>
        <v>1522643.6</v>
      </c>
      <c r="D5" s="18">
        <f>SUMIF(F3:AI3,"輸出",F5:AI5)</f>
        <v>396512.4</v>
      </c>
      <c r="E5" s="19">
        <f>SUMIF(F3:AI3,"輸入",F5:AI5)</f>
        <v>1126131.2</v>
      </c>
      <c r="F5" s="17">
        <f>SUM(G5,H5)</f>
        <v>19443</v>
      </c>
      <c r="G5" s="18">
        <v>4802</v>
      </c>
      <c r="H5" s="19">
        <v>14641</v>
      </c>
      <c r="I5" s="17">
        <f>SUM(J5,K5)</f>
        <v>17555</v>
      </c>
      <c r="J5" s="18">
        <v>3336</v>
      </c>
      <c r="K5" s="19">
        <v>14219</v>
      </c>
      <c r="L5" s="17">
        <f>SUM(M5,N5)</f>
        <v>0</v>
      </c>
      <c r="M5" s="18">
        <v>0</v>
      </c>
      <c r="N5" s="19">
        <v>0</v>
      </c>
      <c r="O5" s="17">
        <f>SUM(P5,Q5)</f>
        <v>429042</v>
      </c>
      <c r="P5" s="18">
        <v>113275</v>
      </c>
      <c r="Q5" s="19">
        <v>315767</v>
      </c>
      <c r="R5" s="17">
        <f>SUM(S5,T5)</f>
        <v>157721</v>
      </c>
      <c r="S5" s="18">
        <v>54495</v>
      </c>
      <c r="T5" s="19">
        <v>103226</v>
      </c>
      <c r="U5" s="17">
        <f>SUM(V5,W5)</f>
        <v>27382</v>
      </c>
      <c r="V5" s="18">
        <v>6382</v>
      </c>
      <c r="W5" s="19">
        <v>21000</v>
      </c>
      <c r="X5" s="17">
        <f>SUM(Y5,Z5)</f>
        <v>174311.59999999998</v>
      </c>
      <c r="Y5" s="18">
        <v>74842.399999999994</v>
      </c>
      <c r="Z5" s="19">
        <v>99469.2</v>
      </c>
      <c r="AA5" s="17">
        <f>SUM(AB5,AC5)</f>
        <v>547874</v>
      </c>
      <c r="AB5" s="18">
        <v>89334</v>
      </c>
      <c r="AC5" s="19">
        <v>458540</v>
      </c>
      <c r="AD5" s="17">
        <f>SUM(AE5,AF5)</f>
        <v>128714</v>
      </c>
      <c r="AE5" s="18">
        <v>43221</v>
      </c>
      <c r="AF5" s="19">
        <v>85493</v>
      </c>
      <c r="AG5" s="17">
        <f>SUM(AH5,AI5)</f>
        <v>20601</v>
      </c>
      <c r="AH5" s="18">
        <v>6825</v>
      </c>
      <c r="AI5" s="19">
        <v>13776</v>
      </c>
    </row>
    <row r="6" spans="1:35" s="15" customFormat="1" ht="18.600000000000001" customHeight="1" x14ac:dyDescent="0.2">
      <c r="A6" s="38"/>
      <c r="B6" s="20" t="s">
        <v>2</v>
      </c>
      <c r="C6" s="21">
        <f>SUM(D6,E6)</f>
        <v>607767.5</v>
      </c>
      <c r="D6" s="22">
        <f>SUMIF(F3:AI3,"輸出",F6:AI6)</f>
        <v>589346.5</v>
      </c>
      <c r="E6" s="23">
        <f>SUMIF(F3:AI3,"輸入",F6:AI6)</f>
        <v>18421</v>
      </c>
      <c r="F6" s="21">
        <f>SUM(G6,H6)</f>
        <v>15609</v>
      </c>
      <c r="G6" s="22">
        <v>15157</v>
      </c>
      <c r="H6" s="23">
        <v>452</v>
      </c>
      <c r="I6" s="21">
        <f>SUM(J6,K6)</f>
        <v>15426</v>
      </c>
      <c r="J6" s="22">
        <v>15322</v>
      </c>
      <c r="K6" s="23">
        <v>104</v>
      </c>
      <c r="L6" s="21">
        <f>SUM(M6,N6)</f>
        <v>0</v>
      </c>
      <c r="M6" s="22">
        <v>0</v>
      </c>
      <c r="N6" s="23">
        <v>0</v>
      </c>
      <c r="O6" s="21">
        <f>SUM(P6,Q6)</f>
        <v>104705</v>
      </c>
      <c r="P6" s="22">
        <v>104096</v>
      </c>
      <c r="Q6" s="23">
        <v>609</v>
      </c>
      <c r="R6" s="21">
        <f>SUM(S6,T6)</f>
        <v>27535</v>
      </c>
      <c r="S6" s="22">
        <v>27383</v>
      </c>
      <c r="T6" s="23">
        <v>152</v>
      </c>
      <c r="U6" s="21">
        <f>SUM(V6,W6)</f>
        <v>6827</v>
      </c>
      <c r="V6" s="22">
        <v>6822</v>
      </c>
      <c r="W6" s="23">
        <v>5</v>
      </c>
      <c r="X6" s="21">
        <f>SUM(Y6,Z6)</f>
        <v>39675</v>
      </c>
      <c r="Y6" s="22">
        <v>31543</v>
      </c>
      <c r="Z6" s="23">
        <v>8132</v>
      </c>
      <c r="AA6" s="21">
        <f>SUM(AB6,AC6)</f>
        <v>369354.5</v>
      </c>
      <c r="AB6" s="22">
        <v>361017.5</v>
      </c>
      <c r="AC6" s="23">
        <v>8337</v>
      </c>
      <c r="AD6" s="21">
        <f>SUM(AE6,AF6)</f>
        <v>21831</v>
      </c>
      <c r="AE6" s="22">
        <v>21677</v>
      </c>
      <c r="AF6" s="23">
        <v>154</v>
      </c>
      <c r="AG6" s="21">
        <f>SUM(AH6,AI6)</f>
        <v>6805</v>
      </c>
      <c r="AH6" s="22">
        <v>6329</v>
      </c>
      <c r="AI6" s="23">
        <v>476</v>
      </c>
    </row>
    <row r="7" spans="1:35" s="15" customFormat="1" ht="18.600000000000001" customHeight="1" x14ac:dyDescent="0.2">
      <c r="A7" s="36" t="s">
        <v>20</v>
      </c>
      <c r="B7" s="11" t="s">
        <v>3</v>
      </c>
      <c r="C7" s="12">
        <f t="shared" ref="C7:AI7" si="1">SUM(C8,C9)</f>
        <v>1981369.5000000002</v>
      </c>
      <c r="D7" s="13">
        <f t="shared" si="1"/>
        <v>919381.4</v>
      </c>
      <c r="E7" s="14">
        <f t="shared" si="1"/>
        <v>1061988.1000000001</v>
      </c>
      <c r="F7" s="12">
        <f t="shared" si="1"/>
        <v>24691</v>
      </c>
      <c r="G7" s="13">
        <f t="shared" si="1"/>
        <v>11577</v>
      </c>
      <c r="H7" s="14">
        <f t="shared" si="1"/>
        <v>13114</v>
      </c>
      <c r="I7" s="12">
        <f t="shared" si="1"/>
        <v>36448</v>
      </c>
      <c r="J7" s="13">
        <f t="shared" si="1"/>
        <v>18309</v>
      </c>
      <c r="K7" s="14">
        <f t="shared" si="1"/>
        <v>18139</v>
      </c>
      <c r="L7" s="12">
        <f t="shared" si="1"/>
        <v>12486</v>
      </c>
      <c r="M7" s="13">
        <f t="shared" si="1"/>
        <v>7606</v>
      </c>
      <c r="N7" s="14">
        <f t="shared" si="1"/>
        <v>4880</v>
      </c>
      <c r="O7" s="12">
        <f t="shared" si="1"/>
        <v>605825</v>
      </c>
      <c r="P7" s="13">
        <f t="shared" si="1"/>
        <v>250663</v>
      </c>
      <c r="Q7" s="14">
        <f t="shared" si="1"/>
        <v>355162</v>
      </c>
      <c r="R7" s="12">
        <f t="shared" si="1"/>
        <v>187069</v>
      </c>
      <c r="S7" s="13">
        <f t="shared" si="1"/>
        <v>87738</v>
      </c>
      <c r="T7" s="14">
        <f t="shared" si="1"/>
        <v>99331</v>
      </c>
      <c r="U7" s="12">
        <f t="shared" si="1"/>
        <v>60196</v>
      </c>
      <c r="V7" s="13">
        <f t="shared" si="1"/>
        <v>28655</v>
      </c>
      <c r="W7" s="14">
        <f t="shared" si="1"/>
        <v>31541</v>
      </c>
      <c r="X7" s="12">
        <f t="shared" si="1"/>
        <v>198778</v>
      </c>
      <c r="Y7" s="13">
        <f t="shared" si="1"/>
        <v>97084.4</v>
      </c>
      <c r="Z7" s="14">
        <f t="shared" si="1"/>
        <v>101693.6</v>
      </c>
      <c r="AA7" s="12">
        <f t="shared" si="1"/>
        <v>806433.5</v>
      </c>
      <c r="AB7" s="13">
        <f t="shared" si="1"/>
        <v>401963</v>
      </c>
      <c r="AC7" s="14">
        <f t="shared" si="1"/>
        <v>404470.5</v>
      </c>
      <c r="AD7" s="12">
        <f t="shared" si="1"/>
        <v>49443</v>
      </c>
      <c r="AE7" s="13">
        <f t="shared" si="1"/>
        <v>15786</v>
      </c>
      <c r="AF7" s="14">
        <f t="shared" si="1"/>
        <v>33657</v>
      </c>
      <c r="AG7" s="12">
        <f t="shared" si="1"/>
        <v>0</v>
      </c>
      <c r="AH7" s="13">
        <f t="shared" si="1"/>
        <v>0</v>
      </c>
      <c r="AI7" s="14">
        <f t="shared" si="1"/>
        <v>0</v>
      </c>
    </row>
    <row r="8" spans="1:35" s="15" customFormat="1" ht="18.600000000000001" customHeight="1" x14ac:dyDescent="0.2">
      <c r="A8" s="37"/>
      <c r="B8" s="16" t="s">
        <v>1</v>
      </c>
      <c r="C8" s="17">
        <f>SUM(D8,E8)</f>
        <v>1417444.7000000002</v>
      </c>
      <c r="D8" s="18">
        <f>SUMIF(F3:AI3,"輸出",F8:AI8)</f>
        <v>389219.4</v>
      </c>
      <c r="E8" s="19">
        <f>SUMIF(F3:AI3,"輸入",F8:AI8)</f>
        <v>1028225.3</v>
      </c>
      <c r="F8" s="17">
        <f>SUM(G8,H8)</f>
        <v>17329</v>
      </c>
      <c r="G8" s="18">
        <v>5380</v>
      </c>
      <c r="H8" s="19">
        <v>11949</v>
      </c>
      <c r="I8" s="17">
        <f>SUM(J8,K8)</f>
        <v>18240</v>
      </c>
      <c r="J8" s="18">
        <v>5083</v>
      </c>
      <c r="K8" s="19">
        <v>13157</v>
      </c>
      <c r="L8" s="17">
        <f>SUM(M8,N8)</f>
        <v>6921</v>
      </c>
      <c r="M8" s="18">
        <v>3357</v>
      </c>
      <c r="N8" s="19">
        <v>3564</v>
      </c>
      <c r="O8" s="17">
        <f>SUM(P8,Q8)</f>
        <v>484796</v>
      </c>
      <c r="P8" s="18">
        <v>135413</v>
      </c>
      <c r="Q8" s="19">
        <v>349383</v>
      </c>
      <c r="R8" s="17">
        <f>SUM(S8,T8)</f>
        <v>161088</v>
      </c>
      <c r="S8" s="18">
        <v>61868</v>
      </c>
      <c r="T8" s="19">
        <v>99220</v>
      </c>
      <c r="U8" s="17">
        <f>SUM(V8,W8)</f>
        <v>52595</v>
      </c>
      <c r="V8" s="18">
        <v>21192</v>
      </c>
      <c r="W8" s="19">
        <v>31403</v>
      </c>
      <c r="X8" s="17">
        <f>SUM(Y8,Z8)</f>
        <v>162267.20000000001</v>
      </c>
      <c r="Y8" s="18">
        <v>70346.399999999994</v>
      </c>
      <c r="Z8" s="19">
        <v>91920.8</v>
      </c>
      <c r="AA8" s="17">
        <f>SUM(AB8,AC8)</f>
        <v>469694.5</v>
      </c>
      <c r="AB8" s="18">
        <v>75675</v>
      </c>
      <c r="AC8" s="19">
        <v>394019.5</v>
      </c>
      <c r="AD8" s="17">
        <f>SUM(AE8,AF8)</f>
        <v>44514</v>
      </c>
      <c r="AE8" s="18">
        <v>10905</v>
      </c>
      <c r="AF8" s="19">
        <v>33609</v>
      </c>
      <c r="AG8" s="17">
        <f>SUM(AH8,AI8)</f>
        <v>0</v>
      </c>
      <c r="AH8" s="18">
        <v>0</v>
      </c>
      <c r="AI8" s="19">
        <v>0</v>
      </c>
    </row>
    <row r="9" spans="1:35" s="15" customFormat="1" ht="18.600000000000001" customHeight="1" x14ac:dyDescent="0.2">
      <c r="A9" s="38"/>
      <c r="B9" s="20" t="s">
        <v>2</v>
      </c>
      <c r="C9" s="21">
        <f>SUM(D9,E9)</f>
        <v>563924.80000000005</v>
      </c>
      <c r="D9" s="22">
        <f>SUMIF(F3:AI3,"輸出",F9:AI9)</f>
        <v>530162</v>
      </c>
      <c r="E9" s="23">
        <f>SUMIF(F3:AI3,"輸入",F9:AI9)</f>
        <v>33762.800000000003</v>
      </c>
      <c r="F9" s="21">
        <f>SUM(G9,H9)</f>
        <v>7362</v>
      </c>
      <c r="G9" s="22">
        <v>6197</v>
      </c>
      <c r="H9" s="23">
        <v>1165</v>
      </c>
      <c r="I9" s="21">
        <f>SUM(J9,K9)</f>
        <v>18208</v>
      </c>
      <c r="J9" s="22">
        <v>13226</v>
      </c>
      <c r="K9" s="23">
        <v>4982</v>
      </c>
      <c r="L9" s="21">
        <f>SUM(M9,N9)</f>
        <v>5565</v>
      </c>
      <c r="M9" s="22">
        <v>4249</v>
      </c>
      <c r="N9" s="23">
        <v>1316</v>
      </c>
      <c r="O9" s="21">
        <f>SUM(P9,Q9)</f>
        <v>121029</v>
      </c>
      <c r="P9" s="22">
        <v>115250</v>
      </c>
      <c r="Q9" s="23">
        <v>5779</v>
      </c>
      <c r="R9" s="21">
        <f>SUM(S9,T9)</f>
        <v>25981</v>
      </c>
      <c r="S9" s="22">
        <v>25870</v>
      </c>
      <c r="T9" s="23">
        <v>111</v>
      </c>
      <c r="U9" s="21">
        <f>SUM(V9,W9)</f>
        <v>7601</v>
      </c>
      <c r="V9" s="22">
        <v>7463</v>
      </c>
      <c r="W9" s="23">
        <v>138</v>
      </c>
      <c r="X9" s="21">
        <f>SUM(Y9,Z9)</f>
        <v>36510.800000000003</v>
      </c>
      <c r="Y9" s="22">
        <v>26738</v>
      </c>
      <c r="Z9" s="23">
        <v>9772.7999999999993</v>
      </c>
      <c r="AA9" s="21">
        <f>SUM(AB9,AC9)</f>
        <v>336739</v>
      </c>
      <c r="AB9" s="22">
        <v>326288</v>
      </c>
      <c r="AC9" s="23">
        <v>10451</v>
      </c>
      <c r="AD9" s="21">
        <f>SUM(AE9,AF9)</f>
        <v>4929</v>
      </c>
      <c r="AE9" s="22">
        <v>4881</v>
      </c>
      <c r="AF9" s="23">
        <v>48</v>
      </c>
      <c r="AG9" s="21">
        <f>SUM(AH9,AI9)</f>
        <v>0</v>
      </c>
      <c r="AH9" s="22">
        <v>0</v>
      </c>
      <c r="AI9" s="23">
        <v>0</v>
      </c>
    </row>
    <row r="10" spans="1:35" s="15" customFormat="1" ht="18.600000000000001" hidden="1" customHeight="1" x14ac:dyDescent="0.2">
      <c r="A10" s="39" t="s">
        <v>7</v>
      </c>
      <c r="B10" s="11" t="s">
        <v>3</v>
      </c>
      <c r="C10" s="12">
        <f t="shared" ref="C10:AI10" si="2">SUM(C11,C12)</f>
        <v>1981369.5000000002</v>
      </c>
      <c r="D10" s="13">
        <f t="shared" si="2"/>
        <v>919381.4</v>
      </c>
      <c r="E10" s="14">
        <f t="shared" si="2"/>
        <v>1061988.1000000001</v>
      </c>
      <c r="F10" s="12">
        <f t="shared" si="2"/>
        <v>24691</v>
      </c>
      <c r="G10" s="13">
        <f t="shared" si="2"/>
        <v>11577</v>
      </c>
      <c r="H10" s="14">
        <f t="shared" si="2"/>
        <v>13114</v>
      </c>
      <c r="I10" s="12">
        <f t="shared" si="2"/>
        <v>36448</v>
      </c>
      <c r="J10" s="13">
        <f t="shared" si="2"/>
        <v>18309</v>
      </c>
      <c r="K10" s="14">
        <f t="shared" si="2"/>
        <v>18139</v>
      </c>
      <c r="L10" s="12">
        <f t="shared" si="2"/>
        <v>12486</v>
      </c>
      <c r="M10" s="13">
        <f t="shared" si="2"/>
        <v>7606</v>
      </c>
      <c r="N10" s="14">
        <f t="shared" si="2"/>
        <v>4880</v>
      </c>
      <c r="O10" s="12">
        <f t="shared" si="2"/>
        <v>605825</v>
      </c>
      <c r="P10" s="13">
        <f t="shared" si="2"/>
        <v>250663</v>
      </c>
      <c r="Q10" s="14">
        <f t="shared" si="2"/>
        <v>355162</v>
      </c>
      <c r="R10" s="12">
        <f t="shared" si="2"/>
        <v>187069</v>
      </c>
      <c r="S10" s="13">
        <f t="shared" si="2"/>
        <v>87738</v>
      </c>
      <c r="T10" s="14">
        <f t="shared" si="2"/>
        <v>99331</v>
      </c>
      <c r="U10" s="12">
        <f t="shared" si="2"/>
        <v>60196</v>
      </c>
      <c r="V10" s="13">
        <f t="shared" si="2"/>
        <v>28655</v>
      </c>
      <c r="W10" s="14">
        <f t="shared" si="2"/>
        <v>31541</v>
      </c>
      <c r="X10" s="12">
        <f t="shared" si="2"/>
        <v>198778</v>
      </c>
      <c r="Y10" s="13">
        <f t="shared" si="2"/>
        <v>97084.4</v>
      </c>
      <c r="Z10" s="14">
        <f t="shared" si="2"/>
        <v>101693.6</v>
      </c>
      <c r="AA10" s="12">
        <f t="shared" si="2"/>
        <v>806433.5</v>
      </c>
      <c r="AB10" s="13">
        <f t="shared" si="2"/>
        <v>401963</v>
      </c>
      <c r="AC10" s="14">
        <f t="shared" si="2"/>
        <v>404470.5</v>
      </c>
      <c r="AD10" s="12">
        <f t="shared" si="2"/>
        <v>49443</v>
      </c>
      <c r="AE10" s="13">
        <f t="shared" si="2"/>
        <v>15786</v>
      </c>
      <c r="AF10" s="14">
        <f t="shared" si="2"/>
        <v>33657</v>
      </c>
      <c r="AG10" s="12">
        <f t="shared" si="2"/>
        <v>0</v>
      </c>
      <c r="AH10" s="13">
        <f t="shared" si="2"/>
        <v>0</v>
      </c>
      <c r="AI10" s="14">
        <f t="shared" si="2"/>
        <v>0</v>
      </c>
    </row>
    <row r="11" spans="1:35" s="15" customFormat="1" ht="18.600000000000001" hidden="1" customHeight="1" x14ac:dyDescent="0.2">
      <c r="A11" s="40"/>
      <c r="B11" s="16" t="s">
        <v>1</v>
      </c>
      <c r="C11" s="17">
        <f>SUM(D11,E11)</f>
        <v>1417444.7000000002</v>
      </c>
      <c r="D11" s="18">
        <f>SUMIF(F3:AI3,"輸出",F11:AI11)</f>
        <v>389219.4</v>
      </c>
      <c r="E11" s="19">
        <f>SUMIF(F3:AI3,"輸入",F11:AI11)</f>
        <v>1028225.3</v>
      </c>
      <c r="F11" s="17">
        <f>SUM(G11,H11)</f>
        <v>17329</v>
      </c>
      <c r="G11" s="18">
        <v>5380</v>
      </c>
      <c r="H11" s="19">
        <v>11949</v>
      </c>
      <c r="I11" s="17">
        <f>SUM(J11,K11)</f>
        <v>18240</v>
      </c>
      <c r="J11" s="18">
        <v>5083</v>
      </c>
      <c r="K11" s="19">
        <v>13157</v>
      </c>
      <c r="L11" s="17">
        <f>SUM(M11,N11)</f>
        <v>6921</v>
      </c>
      <c r="M11" s="18">
        <v>3357</v>
      </c>
      <c r="N11" s="19">
        <v>3564</v>
      </c>
      <c r="O11" s="17">
        <f>SUM(P11,Q11)</f>
        <v>484796</v>
      </c>
      <c r="P11" s="18">
        <v>135413</v>
      </c>
      <c r="Q11" s="19">
        <v>349383</v>
      </c>
      <c r="R11" s="17">
        <f>SUM(S11,T11)</f>
        <v>161088</v>
      </c>
      <c r="S11" s="18">
        <v>61868</v>
      </c>
      <c r="T11" s="19">
        <v>99220</v>
      </c>
      <c r="U11" s="17">
        <f>SUM(V11,W11)</f>
        <v>52595</v>
      </c>
      <c r="V11" s="18">
        <v>21192</v>
      </c>
      <c r="W11" s="19">
        <v>31403</v>
      </c>
      <c r="X11" s="17">
        <f>SUM(Y11,Z11)</f>
        <v>162267.20000000001</v>
      </c>
      <c r="Y11" s="18">
        <v>70346.399999999994</v>
      </c>
      <c r="Z11" s="19">
        <v>91920.8</v>
      </c>
      <c r="AA11" s="17">
        <f>SUM(AB11,AC11)</f>
        <v>469694.5</v>
      </c>
      <c r="AB11" s="18">
        <v>75675</v>
      </c>
      <c r="AC11" s="19">
        <v>394019.5</v>
      </c>
      <c r="AD11" s="17">
        <f>SUM(AE11,AF11)</f>
        <v>44514</v>
      </c>
      <c r="AE11" s="18">
        <v>10905</v>
      </c>
      <c r="AF11" s="19">
        <v>33609</v>
      </c>
      <c r="AG11" s="17">
        <f>SUM(AH11,AI11)</f>
        <v>0</v>
      </c>
      <c r="AH11" s="18">
        <v>0</v>
      </c>
      <c r="AI11" s="19">
        <v>0</v>
      </c>
    </row>
    <row r="12" spans="1:35" s="15" customFormat="1" ht="18.600000000000001" hidden="1" customHeight="1" x14ac:dyDescent="0.2">
      <c r="A12" s="41"/>
      <c r="B12" s="20" t="s">
        <v>2</v>
      </c>
      <c r="C12" s="21">
        <f>SUM(D12,E12)</f>
        <v>563924.80000000005</v>
      </c>
      <c r="D12" s="22">
        <f>SUMIF(F3:AI3,"輸出",F12:AI12)</f>
        <v>530162</v>
      </c>
      <c r="E12" s="23">
        <f>SUMIF(F3:AI3,"輸入",F12:AI12)</f>
        <v>33762.800000000003</v>
      </c>
      <c r="F12" s="21">
        <f>SUM(G12,H12)</f>
        <v>7362</v>
      </c>
      <c r="G12" s="22">
        <v>6197</v>
      </c>
      <c r="H12" s="23">
        <v>1165</v>
      </c>
      <c r="I12" s="21">
        <f>SUM(J12,K12)</f>
        <v>18208</v>
      </c>
      <c r="J12" s="22">
        <v>13226</v>
      </c>
      <c r="K12" s="23">
        <v>4982</v>
      </c>
      <c r="L12" s="21">
        <f>SUM(M12,N12)</f>
        <v>5565</v>
      </c>
      <c r="M12" s="22">
        <v>4249</v>
      </c>
      <c r="N12" s="23">
        <v>1316</v>
      </c>
      <c r="O12" s="21">
        <f>SUM(P12,Q12)</f>
        <v>121029</v>
      </c>
      <c r="P12" s="22">
        <v>115250</v>
      </c>
      <c r="Q12" s="23">
        <v>5779</v>
      </c>
      <c r="R12" s="21">
        <f>SUM(S12,T12)</f>
        <v>25981</v>
      </c>
      <c r="S12" s="22">
        <v>25870</v>
      </c>
      <c r="T12" s="23">
        <v>111</v>
      </c>
      <c r="U12" s="21">
        <f>SUM(V12,W12)</f>
        <v>7601</v>
      </c>
      <c r="V12" s="22">
        <v>7463</v>
      </c>
      <c r="W12" s="23">
        <v>138</v>
      </c>
      <c r="X12" s="21">
        <f>SUM(Y12,Z12)</f>
        <v>36510.800000000003</v>
      </c>
      <c r="Y12" s="22">
        <v>26738</v>
      </c>
      <c r="Z12" s="23">
        <v>9772.7999999999993</v>
      </c>
      <c r="AA12" s="21">
        <f>SUM(AB12,AC12)</f>
        <v>336739</v>
      </c>
      <c r="AB12" s="22">
        <v>326288</v>
      </c>
      <c r="AC12" s="23">
        <v>10451</v>
      </c>
      <c r="AD12" s="21">
        <f>SUM(AE12,AF12)</f>
        <v>4929</v>
      </c>
      <c r="AE12" s="22">
        <v>4881</v>
      </c>
      <c r="AF12" s="23">
        <v>48</v>
      </c>
      <c r="AG12" s="21">
        <f>SUM(AH12,AI12)</f>
        <v>0</v>
      </c>
      <c r="AH12" s="22">
        <v>0</v>
      </c>
      <c r="AI12" s="23">
        <v>0</v>
      </c>
    </row>
    <row r="13" spans="1:35" s="15" customFormat="1" ht="18.600000000000001" customHeight="1" x14ac:dyDescent="0.2">
      <c r="A13" s="36" t="s">
        <v>21</v>
      </c>
      <c r="B13" s="11" t="s">
        <v>3</v>
      </c>
      <c r="C13" s="12">
        <f t="shared" ref="C13:AI13" si="3">SUM(C15,C17)</f>
        <v>2024554.4</v>
      </c>
      <c r="D13" s="13">
        <f t="shared" si="3"/>
        <v>914045.3</v>
      </c>
      <c r="E13" s="14">
        <f t="shared" si="3"/>
        <v>1110509.0999999999</v>
      </c>
      <c r="F13" s="12">
        <f t="shared" si="3"/>
        <v>33659</v>
      </c>
      <c r="G13" s="13">
        <f t="shared" si="3"/>
        <v>11952</v>
      </c>
      <c r="H13" s="14">
        <f t="shared" si="3"/>
        <v>21707</v>
      </c>
      <c r="I13" s="12">
        <f t="shared" si="3"/>
        <v>45673</v>
      </c>
      <c r="J13" s="13">
        <f t="shared" si="3"/>
        <v>18719</v>
      </c>
      <c r="K13" s="14">
        <f t="shared" si="3"/>
        <v>26954</v>
      </c>
      <c r="L13" s="12">
        <f t="shared" si="3"/>
        <v>2826</v>
      </c>
      <c r="M13" s="13">
        <f t="shared" si="3"/>
        <v>1368</v>
      </c>
      <c r="N13" s="14">
        <f t="shared" si="3"/>
        <v>1458</v>
      </c>
      <c r="O13" s="12">
        <f t="shared" si="3"/>
        <v>604530</v>
      </c>
      <c r="P13" s="13">
        <f t="shared" si="3"/>
        <v>248673</v>
      </c>
      <c r="Q13" s="14">
        <f t="shared" si="3"/>
        <v>355857</v>
      </c>
      <c r="R13" s="12">
        <f t="shared" si="3"/>
        <v>151721</v>
      </c>
      <c r="S13" s="13">
        <f t="shared" si="3"/>
        <v>72786</v>
      </c>
      <c r="T13" s="14">
        <f t="shared" si="3"/>
        <v>78935</v>
      </c>
      <c r="U13" s="12">
        <f t="shared" si="3"/>
        <v>114035</v>
      </c>
      <c r="V13" s="13">
        <f t="shared" si="3"/>
        <v>48487</v>
      </c>
      <c r="W13" s="14">
        <f t="shared" si="3"/>
        <v>65548</v>
      </c>
      <c r="X13" s="12">
        <f t="shared" si="3"/>
        <v>201293.90000000002</v>
      </c>
      <c r="Y13" s="13">
        <f t="shared" si="3"/>
        <v>96194.3</v>
      </c>
      <c r="Z13" s="14">
        <f t="shared" si="3"/>
        <v>105099.59999999999</v>
      </c>
      <c r="AA13" s="12">
        <f t="shared" si="3"/>
        <v>786903.5</v>
      </c>
      <c r="AB13" s="13">
        <f t="shared" si="3"/>
        <v>385996</v>
      </c>
      <c r="AC13" s="14">
        <f t="shared" si="3"/>
        <v>400907.5</v>
      </c>
      <c r="AD13" s="12">
        <f t="shared" si="3"/>
        <v>83913</v>
      </c>
      <c r="AE13" s="13">
        <f t="shared" si="3"/>
        <v>29870</v>
      </c>
      <c r="AF13" s="14">
        <f t="shared" si="3"/>
        <v>54043</v>
      </c>
      <c r="AG13" s="12">
        <f t="shared" si="3"/>
        <v>0</v>
      </c>
      <c r="AH13" s="13">
        <f t="shared" si="3"/>
        <v>0</v>
      </c>
      <c r="AI13" s="14">
        <f t="shared" si="3"/>
        <v>0</v>
      </c>
    </row>
    <row r="14" spans="1:35" s="15" customFormat="1" ht="18.600000000000001" customHeight="1" x14ac:dyDescent="0.2">
      <c r="A14" s="37"/>
      <c r="B14" s="24"/>
      <c r="C14" s="25">
        <f t="shared" ref="C14:H14" si="4">IF(OR(C10=0,C13=0),"(     -)",C13/C10*100)</f>
        <v>102.17954803483144</v>
      </c>
      <c r="D14" s="26">
        <f t="shared" si="4"/>
        <v>99.419598873764471</v>
      </c>
      <c r="E14" s="27">
        <f t="shared" si="4"/>
        <v>104.56888358730194</v>
      </c>
      <c r="F14" s="25">
        <f t="shared" si="4"/>
        <v>136.32092665343646</v>
      </c>
      <c r="G14" s="26">
        <f t="shared" si="4"/>
        <v>103.23918113500908</v>
      </c>
      <c r="H14" s="27">
        <f t="shared" si="4"/>
        <v>165.52539271008081</v>
      </c>
      <c r="I14" s="25">
        <f t="shared" ref="I14:AI14" si="5">IF(OR(I10=0,I13=0),"(     -)",I13/I10*100)</f>
        <v>125.31003072870939</v>
      </c>
      <c r="J14" s="26">
        <f t="shared" si="5"/>
        <v>102.23933584575893</v>
      </c>
      <c r="K14" s="27">
        <f t="shared" si="5"/>
        <v>148.59694580737636</v>
      </c>
      <c r="L14" s="25">
        <f t="shared" si="5"/>
        <v>22.633349351273427</v>
      </c>
      <c r="M14" s="26">
        <f t="shared" si="5"/>
        <v>17.985800683670785</v>
      </c>
      <c r="N14" s="27">
        <f t="shared" si="5"/>
        <v>29.877049180327869</v>
      </c>
      <c r="O14" s="25">
        <f t="shared" si="5"/>
        <v>99.786241901539213</v>
      </c>
      <c r="P14" s="26">
        <f t="shared" si="5"/>
        <v>99.206105408456764</v>
      </c>
      <c r="Q14" s="27">
        <f t="shared" si="5"/>
        <v>100.19568534922092</v>
      </c>
      <c r="R14" s="25">
        <f t="shared" si="5"/>
        <v>81.104298413954211</v>
      </c>
      <c r="S14" s="26">
        <f t="shared" si="5"/>
        <v>82.958353279080896</v>
      </c>
      <c r="T14" s="27">
        <f t="shared" si="5"/>
        <v>79.466631766518006</v>
      </c>
      <c r="U14" s="25">
        <f t="shared" si="5"/>
        <v>189.43949764103928</v>
      </c>
      <c r="V14" s="26">
        <f t="shared" si="5"/>
        <v>169.20956203105914</v>
      </c>
      <c r="W14" s="27">
        <f t="shared" si="5"/>
        <v>207.81839510478423</v>
      </c>
      <c r="X14" s="25">
        <f t="shared" si="5"/>
        <v>101.26568332511647</v>
      </c>
      <c r="Y14" s="26">
        <f t="shared" si="5"/>
        <v>99.083168871620984</v>
      </c>
      <c r="Z14" s="27">
        <f t="shared" si="5"/>
        <v>103.34927665064467</v>
      </c>
      <c r="AA14" s="25">
        <f t="shared" si="5"/>
        <v>97.578225606947129</v>
      </c>
      <c r="AB14" s="26">
        <f t="shared" si="5"/>
        <v>96.027743847070496</v>
      </c>
      <c r="AC14" s="27">
        <f t="shared" si="5"/>
        <v>99.119095212135377</v>
      </c>
      <c r="AD14" s="25">
        <f t="shared" si="5"/>
        <v>169.71664340756024</v>
      </c>
      <c r="AE14" s="26">
        <f t="shared" si="5"/>
        <v>189.21829469149881</v>
      </c>
      <c r="AF14" s="27">
        <f t="shared" si="5"/>
        <v>160.56986659535906</v>
      </c>
      <c r="AG14" s="25" t="str">
        <f t="shared" si="5"/>
        <v>(     -)</v>
      </c>
      <c r="AH14" s="26" t="str">
        <f t="shared" si="5"/>
        <v>(     -)</v>
      </c>
      <c r="AI14" s="27" t="str">
        <f t="shared" si="5"/>
        <v>(     -)</v>
      </c>
    </row>
    <row r="15" spans="1:35" s="15" customFormat="1" ht="18.600000000000001" customHeight="1" x14ac:dyDescent="0.2">
      <c r="A15" s="37"/>
      <c r="B15" s="16" t="s">
        <v>1</v>
      </c>
      <c r="C15" s="17">
        <f>SUM(D15,E15)</f>
        <v>1471432.2</v>
      </c>
      <c r="D15" s="18">
        <f>SUMIF(F3:AI3,"輸出",F15:AI15)</f>
        <v>396748.3</v>
      </c>
      <c r="E15" s="19">
        <f>SUMIF(F3:AI3,"輸入",F15:AI15)</f>
        <v>1074683.8999999999</v>
      </c>
      <c r="F15" s="17">
        <f>SUM(G15,H15)</f>
        <v>24758</v>
      </c>
      <c r="G15" s="18">
        <f>SUM(G20,G23,G26,G29,G32,G35,G38,G41,G44,G47,G50,G53)</f>
        <v>6744</v>
      </c>
      <c r="H15" s="19">
        <f>SUM(H20,H23,H26,H29,H32,H35,H38,H41,H44,H47,H50,H53)</f>
        <v>18014</v>
      </c>
      <c r="I15" s="17">
        <f>SUM(J15,K15)</f>
        <v>21175</v>
      </c>
      <c r="J15" s="18">
        <f>SUM(J20,J23,J26,J29,J32,J35,J38,J41,J44,J47,J50,J53)</f>
        <v>6372</v>
      </c>
      <c r="K15" s="19">
        <f>SUM(K20,K23,K26,K29,K32,K35,K38,K41,K44,K47,K50,K53)</f>
        <v>14803</v>
      </c>
      <c r="L15" s="17">
        <f>SUM(M15,N15)</f>
        <v>1899</v>
      </c>
      <c r="M15" s="18">
        <f>SUM(M20,M23,M26,M29,M32,M35,M38,M41,M44,M47,M50,M53)</f>
        <v>561</v>
      </c>
      <c r="N15" s="19">
        <f>SUM(N20,N23,N26,N29,N32,N35,N38,N41,N44,N47,N50,N53)</f>
        <v>1338</v>
      </c>
      <c r="O15" s="17">
        <f>SUM(P15,Q15)</f>
        <v>482448</v>
      </c>
      <c r="P15" s="18">
        <f>SUM(P20,P23,P26,P29,P32,P35,P38,P41,P44,P47,P50,P53)</f>
        <v>130550</v>
      </c>
      <c r="Q15" s="19">
        <f>SUM(Q20,Q23,Q26,Q29,Q32,Q35,Q38,Q41,Q44,Q47,Q50,Q53)</f>
        <v>351898</v>
      </c>
      <c r="R15" s="17">
        <f>SUM(S15,T15)</f>
        <v>131341</v>
      </c>
      <c r="S15" s="18">
        <f>SUM(S20,S23,S26,S29,S32,S35,S38,S41,S44,S47,S50,S53)</f>
        <v>52438</v>
      </c>
      <c r="T15" s="19">
        <f>SUM(T20,T23,T26,T29,T32,T35,T38,T41,T44,T47,T50,T53)</f>
        <v>78903</v>
      </c>
      <c r="U15" s="17">
        <f>SUM(V15,W15)</f>
        <v>98908</v>
      </c>
      <c r="V15" s="18">
        <f>SUM(V20,V23,V26,V29,V32,V35,V38,V41,V44,V47,V50,V53)</f>
        <v>33801</v>
      </c>
      <c r="W15" s="19">
        <f>SUM(W20,W23,W26,W29,W32,W35,W38,W41,W44,W47,W50,W53)</f>
        <v>65107</v>
      </c>
      <c r="X15" s="17">
        <f>SUM(Y15,Z15)</f>
        <v>165660.70000000001</v>
      </c>
      <c r="Y15" s="18">
        <f>SUM(Y20,Y23,Y26,Y29,Y32,Y35,Y38,Y41,Y44,Y47,Y50,Y53)</f>
        <v>65697.3</v>
      </c>
      <c r="Z15" s="19">
        <f>SUM(Z20,Z23,Z26,Z29,Z32,Z35,Z38,Z41,Z44,Z47,Z50,Z53)</f>
        <v>99963.4</v>
      </c>
      <c r="AA15" s="17">
        <f>SUM(AB15,AC15)</f>
        <v>467438.5</v>
      </c>
      <c r="AB15" s="18">
        <f>SUM(AB20,AB23,AB26,AB29,AB32,AB35,AB38,AB41,AB44,AB47,AB50,AB53)</f>
        <v>76589</v>
      </c>
      <c r="AC15" s="19">
        <f>SUM(AC20,AC23,AC26,AC29,AC32,AC35,AC38,AC41,AC44,AC47,AC50,AC53)</f>
        <v>390849.5</v>
      </c>
      <c r="AD15" s="17">
        <f>SUM(AE15,AF15)</f>
        <v>77804</v>
      </c>
      <c r="AE15" s="18">
        <f>SUM(AE20,AE23,AE26,AE29,AE32,AE35,AE38,AE41,AE44,AE47,AE50,AE53)</f>
        <v>23996</v>
      </c>
      <c r="AF15" s="19">
        <f>SUM(AF20,AF23,AF26,AF29,AF32,AF35,AF38,AF41,AF44,AF47,AF50,AF53)</f>
        <v>53808</v>
      </c>
      <c r="AG15" s="17">
        <f>SUM(AH15,AI15)</f>
        <v>0</v>
      </c>
      <c r="AH15" s="18">
        <f>SUM(AH20,AH23,AH26,AH29,AH32,AH35,AH38,AH41,AH44,AH47,AH50,AH53)</f>
        <v>0</v>
      </c>
      <c r="AI15" s="19">
        <f>SUM(AI20,AI23,AI26,AI29,AI32,AI35,AI38,AI41,AI44,AI47,AI50,AI53)</f>
        <v>0</v>
      </c>
    </row>
    <row r="16" spans="1:35" s="15" customFormat="1" ht="18.600000000000001" customHeight="1" x14ac:dyDescent="0.2">
      <c r="A16" s="37"/>
      <c r="B16" s="16"/>
      <c r="C16" s="25">
        <f t="shared" ref="C16:H16" si="6">IF(OR(C11=0,C15=0),"(     -)",C15/C11*100)</f>
        <v>103.80879056516277</v>
      </c>
      <c r="D16" s="28">
        <f t="shared" si="6"/>
        <v>101.93435887317024</v>
      </c>
      <c r="E16" s="29">
        <f t="shared" si="6"/>
        <v>104.5183288137337</v>
      </c>
      <c r="F16" s="25">
        <f t="shared" si="6"/>
        <v>142.87033296785734</v>
      </c>
      <c r="G16" s="28">
        <f t="shared" si="6"/>
        <v>125.35315985130111</v>
      </c>
      <c r="H16" s="29">
        <f t="shared" si="6"/>
        <v>150.75738555527661</v>
      </c>
      <c r="I16" s="25">
        <f t="shared" ref="I16:AI16" si="7">IF(OR(I11=0,I15=0),"(     -)",I15/I11*100)</f>
        <v>116.09100877192982</v>
      </c>
      <c r="J16" s="28">
        <f t="shared" si="7"/>
        <v>125.35903993704505</v>
      </c>
      <c r="K16" s="29">
        <f t="shared" si="7"/>
        <v>112.51045071064831</v>
      </c>
      <c r="L16" s="25">
        <f t="shared" si="7"/>
        <v>27.438231469440833</v>
      </c>
      <c r="M16" s="28">
        <f t="shared" si="7"/>
        <v>16.711349419124218</v>
      </c>
      <c r="N16" s="29">
        <f t="shared" si="7"/>
        <v>37.542087542087543</v>
      </c>
      <c r="O16" s="25">
        <f t="shared" si="7"/>
        <v>99.515672571555868</v>
      </c>
      <c r="P16" s="28">
        <f t="shared" si="7"/>
        <v>96.408764298848709</v>
      </c>
      <c r="Q16" s="29">
        <f t="shared" si="7"/>
        <v>100.71984040436999</v>
      </c>
      <c r="R16" s="25">
        <f t="shared" si="7"/>
        <v>81.533695868096942</v>
      </c>
      <c r="S16" s="28">
        <f t="shared" si="7"/>
        <v>84.757871597594885</v>
      </c>
      <c r="T16" s="29">
        <f t="shared" si="7"/>
        <v>79.523281596452335</v>
      </c>
      <c r="U16" s="25">
        <f t="shared" si="7"/>
        <v>188.05589884970053</v>
      </c>
      <c r="V16" s="28">
        <f t="shared" si="7"/>
        <v>159.49886749716876</v>
      </c>
      <c r="W16" s="29">
        <f t="shared" si="7"/>
        <v>207.32732541476929</v>
      </c>
      <c r="X16" s="25">
        <f t="shared" si="7"/>
        <v>102.09130372619974</v>
      </c>
      <c r="Y16" s="28">
        <f t="shared" si="7"/>
        <v>93.391133021732458</v>
      </c>
      <c r="Z16" s="29">
        <f t="shared" si="7"/>
        <v>108.74948869026377</v>
      </c>
      <c r="AA16" s="25">
        <f t="shared" si="7"/>
        <v>99.519687797068087</v>
      </c>
      <c r="AB16" s="28">
        <f t="shared" si="7"/>
        <v>101.20779649818301</v>
      </c>
      <c r="AC16" s="29">
        <f t="shared" si="7"/>
        <v>99.195471290126505</v>
      </c>
      <c r="AD16" s="25">
        <f t="shared" si="7"/>
        <v>174.78546075392012</v>
      </c>
      <c r="AE16" s="28">
        <f t="shared" si="7"/>
        <v>220.04585052728106</v>
      </c>
      <c r="AF16" s="29">
        <f t="shared" si="7"/>
        <v>160.09997322145855</v>
      </c>
      <c r="AG16" s="25" t="str">
        <f t="shared" si="7"/>
        <v>(     -)</v>
      </c>
      <c r="AH16" s="28" t="str">
        <f t="shared" si="7"/>
        <v>(     -)</v>
      </c>
      <c r="AI16" s="29" t="str">
        <f t="shared" si="7"/>
        <v>(     -)</v>
      </c>
    </row>
    <row r="17" spans="1:35" s="15" customFormat="1" ht="18.600000000000001" customHeight="1" x14ac:dyDescent="0.2">
      <c r="A17" s="37"/>
      <c r="B17" s="16" t="s">
        <v>2</v>
      </c>
      <c r="C17" s="17">
        <f>SUM(D17,E17)</f>
        <v>553122.19999999995</v>
      </c>
      <c r="D17" s="18">
        <f>SUMIF(F3:AI3,"輸出",F17:AI17)</f>
        <v>517297</v>
      </c>
      <c r="E17" s="19">
        <f>SUMIF(F3:AI3,"輸入",F17:AI17)</f>
        <v>35825.199999999997</v>
      </c>
      <c r="F17" s="17">
        <f>SUM(G17,H17)</f>
        <v>8901</v>
      </c>
      <c r="G17" s="18">
        <f>SUM(G21,G24,G27,G30,G33,G36,G39,G42,G45,G48,G51,G54)</f>
        <v>5208</v>
      </c>
      <c r="H17" s="19">
        <f>SUM(H21,H24,H27,H30,H33,H36,H39,H42,H45,H48,H51,H54)</f>
        <v>3693</v>
      </c>
      <c r="I17" s="17">
        <f>SUM(J17,K17)</f>
        <v>24498</v>
      </c>
      <c r="J17" s="18">
        <f>SUM(J21,J24,J27,J30,J33,J36,J39,J42,J45,J48,J51,J54)</f>
        <v>12347</v>
      </c>
      <c r="K17" s="19">
        <f>SUM(K21,K24,K27,K30,K33,K36,K39,K42,K45,K48,K51,K54)</f>
        <v>12151</v>
      </c>
      <c r="L17" s="17">
        <f>SUM(M17,N17)</f>
        <v>927</v>
      </c>
      <c r="M17" s="18">
        <f>SUM(M21,M24,M27,M30,M33,M36,M39,M42,M45,M48,M51,M54)</f>
        <v>807</v>
      </c>
      <c r="N17" s="19">
        <f>SUM(N21,N24,N27,N30,N33,N36,N39,N42,N45,N48,N51,N54)</f>
        <v>120</v>
      </c>
      <c r="O17" s="17">
        <f>SUM(P17,Q17)</f>
        <v>122082</v>
      </c>
      <c r="P17" s="18">
        <f>SUM(P21,P24,P27,P30,P33,P36,P39,P42,P45,P48,P51,P54)</f>
        <v>118123</v>
      </c>
      <c r="Q17" s="19">
        <f>SUM(Q21,Q24,Q27,Q30,Q33,Q36,Q39,Q42,Q45,Q48,Q51,Q54)</f>
        <v>3959</v>
      </c>
      <c r="R17" s="17">
        <f>SUM(S17,T17)</f>
        <v>20380</v>
      </c>
      <c r="S17" s="18">
        <f>SUM(S21,S24,S27,S30,S33,S36,S39,S42,S45,S48,S51,S54)</f>
        <v>20348</v>
      </c>
      <c r="T17" s="19">
        <f>SUM(T21,T24,T27,T30,T33,T36,T39,T42,T45,T48,T51,T54)</f>
        <v>32</v>
      </c>
      <c r="U17" s="17">
        <f>SUM(V17,W17)</f>
        <v>15127</v>
      </c>
      <c r="V17" s="18">
        <f>SUM(V21,V24,V27,V30,V33,V36,V39,V42,V45,V48,V51,V54)</f>
        <v>14686</v>
      </c>
      <c r="W17" s="19">
        <f>SUM(W21,W24,W27,W30,W33,W36,W39,W42,W45,W48,W51,W54)</f>
        <v>441</v>
      </c>
      <c r="X17" s="17">
        <f>SUM(Y17,Z17)</f>
        <v>35633.199999999997</v>
      </c>
      <c r="Y17" s="18">
        <f>SUM(Y21,Y24,Y27,Y30,Y33,Y36,Y39,Y42,Y45,Y48,Y51,Y54)</f>
        <v>30497</v>
      </c>
      <c r="Z17" s="19">
        <f>SUM(Z21,Z24,Z27,Z30,Z33,Z36,Z39,Z42,Z45,Z48,Z51,Z54)</f>
        <v>5136.2000000000007</v>
      </c>
      <c r="AA17" s="17">
        <f>SUM(AB17,AC17)</f>
        <v>319465</v>
      </c>
      <c r="AB17" s="18">
        <f>SUM(AB21,AB24,AB27,AB30,AB33,AB36,AB39,AB42,AB45,AB48,AB51,AB54)</f>
        <v>309407</v>
      </c>
      <c r="AC17" s="19">
        <f>SUM(AC21,AC24,AC27,AC30,AC33,AC36,AC39,AC42,AC45,AC48,AC51,AC54)</f>
        <v>10058</v>
      </c>
      <c r="AD17" s="17">
        <f>SUM(AE17,AF17)</f>
        <v>6109</v>
      </c>
      <c r="AE17" s="18">
        <f>SUM(AE21,AE24,AE27,AE30,AE33,AE36,AE39,AE42,AE45,AE48,AE51,AE54)</f>
        <v>5874</v>
      </c>
      <c r="AF17" s="19">
        <f>SUM(AF21,AF24,AF27,AF30,AF33,AF36,AF39,AF42,AF45,AF48,AF51,AF54)</f>
        <v>235</v>
      </c>
      <c r="AG17" s="17">
        <f>SUM(AH17,AI17)</f>
        <v>0</v>
      </c>
      <c r="AH17" s="18">
        <f>SUM(AH21,AH24,AH27,AH30,AH33,AH36,AH39,AH42,AH45,AH48,AH51,AH54)</f>
        <v>0</v>
      </c>
      <c r="AI17" s="19">
        <f>SUM(AI21,AI24,AI27,AI30,AI33,AI36,AI39,AI42,AI45,AI48,AI51,AI54)</f>
        <v>0</v>
      </c>
    </row>
    <row r="18" spans="1:35" s="15" customFormat="1" ht="18.600000000000001" customHeight="1" x14ac:dyDescent="0.2">
      <c r="A18" s="38"/>
      <c r="B18" s="20"/>
      <c r="C18" s="25">
        <f t="shared" ref="C18:H18" si="8">IF(OR(C12=0,C17=0),"(     -)",C17/C12*100)</f>
        <v>98.084389975400953</v>
      </c>
      <c r="D18" s="30">
        <f t="shared" si="8"/>
        <v>97.573383230031567</v>
      </c>
      <c r="E18" s="31">
        <f t="shared" si="8"/>
        <v>106.10849811034629</v>
      </c>
      <c r="F18" s="25">
        <f t="shared" si="8"/>
        <v>120.90464547677261</v>
      </c>
      <c r="G18" s="30">
        <f t="shared" si="8"/>
        <v>84.04066483782475</v>
      </c>
      <c r="H18" s="31">
        <f t="shared" si="8"/>
        <v>316.99570815450642</v>
      </c>
      <c r="I18" s="25">
        <f t="shared" ref="I18:AI18" si="9">IF(OR(I12=0,I17=0),"(     -)",I17/I12*100)</f>
        <v>134.54525483304042</v>
      </c>
      <c r="J18" s="30">
        <f t="shared" si="9"/>
        <v>93.353999697565399</v>
      </c>
      <c r="K18" s="31">
        <f t="shared" si="9"/>
        <v>243.89803291850663</v>
      </c>
      <c r="L18" s="25">
        <f t="shared" si="9"/>
        <v>16.657681940700808</v>
      </c>
      <c r="M18" s="30">
        <f t="shared" si="9"/>
        <v>18.992704165686046</v>
      </c>
      <c r="N18" s="31">
        <f t="shared" si="9"/>
        <v>9.1185410334346511</v>
      </c>
      <c r="O18" s="25">
        <f t="shared" si="9"/>
        <v>100.87003941204173</v>
      </c>
      <c r="P18" s="30">
        <f t="shared" si="9"/>
        <v>102.49284164859003</v>
      </c>
      <c r="Q18" s="31">
        <f t="shared" si="9"/>
        <v>68.506662052258179</v>
      </c>
      <c r="R18" s="25">
        <f t="shared" si="9"/>
        <v>78.441938339555833</v>
      </c>
      <c r="S18" s="30">
        <f t="shared" si="9"/>
        <v>78.654812524159254</v>
      </c>
      <c r="T18" s="31">
        <f t="shared" si="9"/>
        <v>28.828828828828829</v>
      </c>
      <c r="U18" s="25">
        <f t="shared" si="9"/>
        <v>199.01328772529928</v>
      </c>
      <c r="V18" s="30">
        <f t="shared" si="9"/>
        <v>196.78413506632722</v>
      </c>
      <c r="W18" s="31">
        <f t="shared" si="9"/>
        <v>319.56521739130437</v>
      </c>
      <c r="X18" s="25">
        <f t="shared" si="9"/>
        <v>97.59632766195206</v>
      </c>
      <c r="Y18" s="30">
        <f t="shared" si="9"/>
        <v>114.05864312962824</v>
      </c>
      <c r="Z18" s="31">
        <f t="shared" si="9"/>
        <v>52.556074001309774</v>
      </c>
      <c r="AA18" s="25">
        <f t="shared" si="9"/>
        <v>94.870211053664704</v>
      </c>
      <c r="AB18" s="30">
        <f t="shared" si="9"/>
        <v>94.826349727847798</v>
      </c>
      <c r="AC18" s="31">
        <f t="shared" si="9"/>
        <v>96.239594297196447</v>
      </c>
      <c r="AD18" s="25">
        <f t="shared" si="9"/>
        <v>123.93994725096368</v>
      </c>
      <c r="AE18" s="30">
        <f t="shared" si="9"/>
        <v>120.34419176398279</v>
      </c>
      <c r="AF18" s="31">
        <f t="shared" si="9"/>
        <v>489.58333333333331</v>
      </c>
      <c r="AG18" s="25" t="str">
        <f t="shared" si="9"/>
        <v>(     -)</v>
      </c>
      <c r="AH18" s="30" t="str">
        <f t="shared" si="9"/>
        <v>(     -)</v>
      </c>
      <c r="AI18" s="31" t="str">
        <f t="shared" si="9"/>
        <v>(     -)</v>
      </c>
    </row>
    <row r="19" spans="1:35" s="15" customFormat="1" ht="18.600000000000001" customHeight="1" x14ac:dyDescent="0.2">
      <c r="A19" s="36">
        <v>1</v>
      </c>
      <c r="B19" s="11" t="s">
        <v>3</v>
      </c>
      <c r="C19" s="12">
        <f t="shared" ref="C19:AI19" si="10">SUM(C20,C21)</f>
        <v>170264.4</v>
      </c>
      <c r="D19" s="13">
        <f t="shared" si="10"/>
        <v>71266.2</v>
      </c>
      <c r="E19" s="14">
        <f t="shared" si="10"/>
        <v>98998.200000000012</v>
      </c>
      <c r="F19" s="12">
        <f t="shared" si="10"/>
        <v>1299</v>
      </c>
      <c r="G19" s="13">
        <f t="shared" si="10"/>
        <v>598</v>
      </c>
      <c r="H19" s="14">
        <f t="shared" si="10"/>
        <v>701</v>
      </c>
      <c r="I19" s="12">
        <f t="shared" si="10"/>
        <v>3333</v>
      </c>
      <c r="J19" s="13">
        <f t="shared" si="10"/>
        <v>1245</v>
      </c>
      <c r="K19" s="14">
        <f t="shared" si="10"/>
        <v>2088</v>
      </c>
      <c r="L19" s="12">
        <f t="shared" si="10"/>
        <v>1086</v>
      </c>
      <c r="M19" s="13">
        <f t="shared" si="10"/>
        <v>434</v>
      </c>
      <c r="N19" s="14">
        <f t="shared" si="10"/>
        <v>652</v>
      </c>
      <c r="O19" s="12">
        <f t="shared" si="10"/>
        <v>57024</v>
      </c>
      <c r="P19" s="13">
        <f t="shared" si="10"/>
        <v>21342</v>
      </c>
      <c r="Q19" s="14">
        <f t="shared" si="10"/>
        <v>35682</v>
      </c>
      <c r="R19" s="12">
        <f t="shared" si="10"/>
        <v>16564</v>
      </c>
      <c r="S19" s="13">
        <f t="shared" si="10"/>
        <v>7240</v>
      </c>
      <c r="T19" s="14">
        <f t="shared" si="10"/>
        <v>9324</v>
      </c>
      <c r="U19" s="12">
        <f t="shared" si="10"/>
        <v>5968</v>
      </c>
      <c r="V19" s="13">
        <f t="shared" si="10"/>
        <v>2759</v>
      </c>
      <c r="W19" s="14">
        <f t="shared" si="10"/>
        <v>3209</v>
      </c>
      <c r="X19" s="12">
        <f t="shared" si="10"/>
        <v>13024.4</v>
      </c>
      <c r="Y19" s="13">
        <f t="shared" si="10"/>
        <v>6116.2</v>
      </c>
      <c r="Z19" s="14">
        <f t="shared" si="10"/>
        <v>6908.2000000000007</v>
      </c>
      <c r="AA19" s="12">
        <f t="shared" si="10"/>
        <v>67972</v>
      </c>
      <c r="AB19" s="13">
        <f t="shared" si="10"/>
        <v>30396</v>
      </c>
      <c r="AC19" s="14">
        <f t="shared" si="10"/>
        <v>37576</v>
      </c>
      <c r="AD19" s="12">
        <f t="shared" si="10"/>
        <v>3994</v>
      </c>
      <c r="AE19" s="13">
        <f t="shared" si="10"/>
        <v>1136</v>
      </c>
      <c r="AF19" s="14">
        <f t="shared" si="10"/>
        <v>2858</v>
      </c>
      <c r="AG19" s="12">
        <f t="shared" si="10"/>
        <v>0</v>
      </c>
      <c r="AH19" s="13">
        <f t="shared" si="10"/>
        <v>0</v>
      </c>
      <c r="AI19" s="14">
        <f t="shared" si="10"/>
        <v>0</v>
      </c>
    </row>
    <row r="20" spans="1:35" s="15" customFormat="1" ht="18.600000000000001" customHeight="1" x14ac:dyDescent="0.2">
      <c r="A20" s="37"/>
      <c r="B20" s="16" t="s">
        <v>1</v>
      </c>
      <c r="C20" s="17">
        <f>SUM(D20,E20)</f>
        <v>124776.8</v>
      </c>
      <c r="D20" s="18">
        <f>SUMIF(F3:AI3,"輸出",F20:AI20)</f>
        <v>28311.200000000001</v>
      </c>
      <c r="E20" s="19">
        <f>SUMIF(F3:AI3,"輸入",F20:AI20)</f>
        <v>96465.600000000006</v>
      </c>
      <c r="F20" s="17">
        <f>SUM(G20,H20)</f>
        <v>958</v>
      </c>
      <c r="G20" s="18">
        <v>297</v>
      </c>
      <c r="H20" s="19">
        <v>661</v>
      </c>
      <c r="I20" s="17">
        <f>SUM(J20,K20)</f>
        <v>1469</v>
      </c>
      <c r="J20" s="18">
        <v>447</v>
      </c>
      <c r="K20" s="19">
        <v>1022</v>
      </c>
      <c r="L20" s="17">
        <f>SUM(M20,N20)</f>
        <v>696</v>
      </c>
      <c r="M20" s="18">
        <v>124</v>
      </c>
      <c r="N20" s="19">
        <v>572</v>
      </c>
      <c r="O20" s="17">
        <f>SUM(P20,Q20)</f>
        <v>45707</v>
      </c>
      <c r="P20" s="18">
        <v>10427</v>
      </c>
      <c r="Q20" s="19">
        <v>35280</v>
      </c>
      <c r="R20" s="17">
        <f>SUM(S20,T20)</f>
        <v>13828</v>
      </c>
      <c r="S20" s="18">
        <v>4504</v>
      </c>
      <c r="T20" s="19">
        <v>9324</v>
      </c>
      <c r="U20" s="17">
        <f>SUM(V20,W20)</f>
        <v>5118</v>
      </c>
      <c r="V20" s="18">
        <v>1910</v>
      </c>
      <c r="W20" s="19">
        <v>3208</v>
      </c>
      <c r="X20" s="17">
        <f>SUM(Y20,Z20)</f>
        <v>10858.8</v>
      </c>
      <c r="Y20" s="18">
        <v>4267.2</v>
      </c>
      <c r="Z20" s="19">
        <v>6591.6</v>
      </c>
      <c r="AA20" s="17">
        <f>SUM(AB20,AC20)</f>
        <v>42334</v>
      </c>
      <c r="AB20" s="18">
        <v>5385</v>
      </c>
      <c r="AC20" s="19">
        <v>36949</v>
      </c>
      <c r="AD20" s="17">
        <f>SUM(AE20,AF20)</f>
        <v>3808</v>
      </c>
      <c r="AE20" s="18">
        <v>950</v>
      </c>
      <c r="AF20" s="19">
        <v>2858</v>
      </c>
      <c r="AG20" s="17">
        <f>SUM(AH20,AI20)</f>
        <v>0</v>
      </c>
      <c r="AH20" s="18">
        <v>0</v>
      </c>
      <c r="AI20" s="19">
        <v>0</v>
      </c>
    </row>
    <row r="21" spans="1:35" s="15" customFormat="1" ht="18.600000000000001" customHeight="1" x14ac:dyDescent="0.2">
      <c r="A21" s="38"/>
      <c r="B21" s="20" t="s">
        <v>2</v>
      </c>
      <c r="C21" s="21">
        <f>SUM(D21,E21)</f>
        <v>45487.6</v>
      </c>
      <c r="D21" s="22">
        <f>SUMIF(F3:AI3,"輸出",F21:AI21)</f>
        <v>42955</v>
      </c>
      <c r="E21" s="23">
        <f>SUMIF(F3:AI3,"輸入",F21:AI21)</f>
        <v>2532.6</v>
      </c>
      <c r="F21" s="21">
        <f>SUM(G21,H21)</f>
        <v>341</v>
      </c>
      <c r="G21" s="22">
        <v>301</v>
      </c>
      <c r="H21" s="23">
        <v>40</v>
      </c>
      <c r="I21" s="21">
        <f>SUM(J21,K21)</f>
        <v>1864</v>
      </c>
      <c r="J21" s="22">
        <v>798</v>
      </c>
      <c r="K21" s="23">
        <v>1066</v>
      </c>
      <c r="L21" s="21">
        <f>SUM(M21,N21)</f>
        <v>390</v>
      </c>
      <c r="M21" s="22">
        <v>310</v>
      </c>
      <c r="N21" s="23">
        <v>80</v>
      </c>
      <c r="O21" s="21">
        <f>SUM(P21,Q21)</f>
        <v>11317</v>
      </c>
      <c r="P21" s="22">
        <v>10915</v>
      </c>
      <c r="Q21" s="23">
        <v>402</v>
      </c>
      <c r="R21" s="21">
        <f>SUM(S21,T21)</f>
        <v>2736</v>
      </c>
      <c r="S21" s="22">
        <v>2736</v>
      </c>
      <c r="T21" s="23">
        <v>0</v>
      </c>
      <c r="U21" s="21">
        <f>SUM(V21,W21)</f>
        <v>850</v>
      </c>
      <c r="V21" s="22">
        <v>849</v>
      </c>
      <c r="W21" s="23">
        <v>1</v>
      </c>
      <c r="X21" s="21">
        <f>SUM(Y21,Z21)</f>
        <v>2165.6</v>
      </c>
      <c r="Y21" s="22">
        <v>1849</v>
      </c>
      <c r="Z21" s="23">
        <v>316.60000000000002</v>
      </c>
      <c r="AA21" s="21">
        <f>SUM(AB21,AC21)</f>
        <v>25638</v>
      </c>
      <c r="AB21" s="22">
        <v>25011</v>
      </c>
      <c r="AC21" s="23">
        <v>627</v>
      </c>
      <c r="AD21" s="21">
        <f>SUM(AE21,AF21)</f>
        <v>186</v>
      </c>
      <c r="AE21" s="22">
        <v>186</v>
      </c>
      <c r="AF21" s="23">
        <v>0</v>
      </c>
      <c r="AG21" s="21">
        <f>SUM(AH21,AI21)</f>
        <v>0</v>
      </c>
      <c r="AH21" s="22">
        <v>0</v>
      </c>
      <c r="AI21" s="23">
        <v>0</v>
      </c>
    </row>
    <row r="22" spans="1:35" s="15" customFormat="1" ht="18.600000000000001" customHeight="1" x14ac:dyDescent="0.2">
      <c r="A22" s="36">
        <v>2</v>
      </c>
      <c r="B22" s="11" t="s">
        <v>3</v>
      </c>
      <c r="C22" s="12">
        <f t="shared" ref="C22:AI22" si="11">SUM(C23,C24)</f>
        <v>134658.70000000001</v>
      </c>
      <c r="D22" s="13">
        <f t="shared" si="11"/>
        <v>62890.9</v>
      </c>
      <c r="E22" s="14">
        <f t="shared" si="11"/>
        <v>71767.8</v>
      </c>
      <c r="F22" s="12">
        <f t="shared" si="11"/>
        <v>1738</v>
      </c>
      <c r="G22" s="13">
        <f t="shared" si="11"/>
        <v>816</v>
      </c>
      <c r="H22" s="14">
        <f t="shared" si="11"/>
        <v>922</v>
      </c>
      <c r="I22" s="12">
        <f t="shared" si="11"/>
        <v>1881</v>
      </c>
      <c r="J22" s="13">
        <f t="shared" si="11"/>
        <v>507</v>
      </c>
      <c r="K22" s="14">
        <f t="shared" si="11"/>
        <v>1374</v>
      </c>
      <c r="L22" s="12">
        <f t="shared" si="11"/>
        <v>1353</v>
      </c>
      <c r="M22" s="13">
        <f t="shared" si="11"/>
        <v>673</v>
      </c>
      <c r="N22" s="14">
        <f t="shared" si="11"/>
        <v>680</v>
      </c>
      <c r="O22" s="12">
        <f t="shared" si="11"/>
        <v>44054</v>
      </c>
      <c r="P22" s="13">
        <f t="shared" si="11"/>
        <v>19346</v>
      </c>
      <c r="Q22" s="14">
        <f t="shared" si="11"/>
        <v>24708</v>
      </c>
      <c r="R22" s="12">
        <f t="shared" si="11"/>
        <v>13658</v>
      </c>
      <c r="S22" s="13">
        <f t="shared" si="11"/>
        <v>6393</v>
      </c>
      <c r="T22" s="14">
        <f t="shared" si="11"/>
        <v>7265</v>
      </c>
      <c r="U22" s="12">
        <f t="shared" si="11"/>
        <v>7690</v>
      </c>
      <c r="V22" s="13">
        <f t="shared" si="11"/>
        <v>3458</v>
      </c>
      <c r="W22" s="14">
        <f t="shared" si="11"/>
        <v>4232</v>
      </c>
      <c r="X22" s="12">
        <f t="shared" si="11"/>
        <v>11546.199999999999</v>
      </c>
      <c r="Y22" s="13">
        <f t="shared" si="11"/>
        <v>5462.4</v>
      </c>
      <c r="Z22" s="14">
        <f t="shared" si="11"/>
        <v>6083.8</v>
      </c>
      <c r="AA22" s="12">
        <f t="shared" si="11"/>
        <v>48657.5</v>
      </c>
      <c r="AB22" s="13">
        <f t="shared" si="11"/>
        <v>24858.5</v>
      </c>
      <c r="AC22" s="14">
        <f t="shared" si="11"/>
        <v>23799</v>
      </c>
      <c r="AD22" s="12">
        <f t="shared" si="11"/>
        <v>4081</v>
      </c>
      <c r="AE22" s="13">
        <f t="shared" si="11"/>
        <v>1377</v>
      </c>
      <c r="AF22" s="14">
        <f t="shared" si="11"/>
        <v>2704</v>
      </c>
      <c r="AG22" s="12">
        <f t="shared" si="11"/>
        <v>0</v>
      </c>
      <c r="AH22" s="13">
        <f t="shared" si="11"/>
        <v>0</v>
      </c>
      <c r="AI22" s="14">
        <f t="shared" si="11"/>
        <v>0</v>
      </c>
    </row>
    <row r="23" spans="1:35" s="15" customFormat="1" ht="18.600000000000001" customHeight="1" x14ac:dyDescent="0.2">
      <c r="A23" s="37"/>
      <c r="B23" s="16" t="s">
        <v>1</v>
      </c>
      <c r="C23" s="17">
        <f>SUM(D23,E23)</f>
        <v>99415.4</v>
      </c>
      <c r="D23" s="18">
        <f>SUMIF(F3:AI3,"輸出",F23:AI23)</f>
        <v>30834.400000000001</v>
      </c>
      <c r="E23" s="19">
        <f>SUMIF(F3:AI3,"輸入",F23:AI23)</f>
        <v>68581</v>
      </c>
      <c r="F23" s="17">
        <f>SUM(G23,H23)</f>
        <v>1348</v>
      </c>
      <c r="G23" s="18">
        <v>506</v>
      </c>
      <c r="H23" s="19">
        <v>842</v>
      </c>
      <c r="I23" s="17">
        <f>SUM(J23,K23)</f>
        <v>769</v>
      </c>
      <c r="J23" s="18">
        <v>303</v>
      </c>
      <c r="K23" s="19">
        <v>466</v>
      </c>
      <c r="L23" s="17">
        <f>SUM(M23,N23)</f>
        <v>1010</v>
      </c>
      <c r="M23" s="18">
        <v>370</v>
      </c>
      <c r="N23" s="19">
        <v>640</v>
      </c>
      <c r="O23" s="17">
        <f>SUM(P23,Q23)</f>
        <v>34640</v>
      </c>
      <c r="P23" s="18">
        <v>11227</v>
      </c>
      <c r="Q23" s="19">
        <v>23413</v>
      </c>
      <c r="R23" s="17">
        <f>SUM(S23,T23)</f>
        <v>12222</v>
      </c>
      <c r="S23" s="18">
        <v>4958</v>
      </c>
      <c r="T23" s="19">
        <v>7264</v>
      </c>
      <c r="U23" s="17">
        <f>SUM(V23,W23)</f>
        <v>6778</v>
      </c>
      <c r="V23" s="18">
        <v>2546</v>
      </c>
      <c r="W23" s="19">
        <v>4232</v>
      </c>
      <c r="X23" s="17">
        <f>SUM(Y23,Z23)</f>
        <v>9897.4</v>
      </c>
      <c r="Y23" s="18">
        <v>4115.3999999999996</v>
      </c>
      <c r="Z23" s="19">
        <v>5782</v>
      </c>
      <c r="AA23" s="17">
        <f>SUM(AB23,AC23)</f>
        <v>28767</v>
      </c>
      <c r="AB23" s="18">
        <v>5527</v>
      </c>
      <c r="AC23" s="19">
        <v>23240</v>
      </c>
      <c r="AD23" s="17">
        <f>SUM(AE23,AF23)</f>
        <v>3984</v>
      </c>
      <c r="AE23" s="18">
        <v>1282</v>
      </c>
      <c r="AF23" s="19">
        <v>2702</v>
      </c>
      <c r="AG23" s="17">
        <f>SUM(AH23,AI23)</f>
        <v>0</v>
      </c>
      <c r="AH23" s="18">
        <v>0</v>
      </c>
      <c r="AI23" s="19">
        <v>0</v>
      </c>
    </row>
    <row r="24" spans="1:35" s="15" customFormat="1" ht="18.600000000000001" customHeight="1" x14ac:dyDescent="0.2">
      <c r="A24" s="38"/>
      <c r="B24" s="20" t="s">
        <v>2</v>
      </c>
      <c r="C24" s="21">
        <f>SUM(D24,E24)</f>
        <v>35243.300000000003</v>
      </c>
      <c r="D24" s="22">
        <f>SUMIF(F3:AI3,"輸出",F24:AI24)</f>
        <v>32056.5</v>
      </c>
      <c r="E24" s="23">
        <f>SUMIF(F3:AI3,"輸入",F24:AI24)</f>
        <v>3186.8</v>
      </c>
      <c r="F24" s="21">
        <f>SUM(G24,H24)</f>
        <v>390</v>
      </c>
      <c r="G24" s="22">
        <v>310</v>
      </c>
      <c r="H24" s="23">
        <v>80</v>
      </c>
      <c r="I24" s="21">
        <f>SUM(J24,K24)</f>
        <v>1112</v>
      </c>
      <c r="J24" s="22">
        <v>204</v>
      </c>
      <c r="K24" s="23">
        <v>908</v>
      </c>
      <c r="L24" s="21">
        <f>SUM(M24,N24)</f>
        <v>343</v>
      </c>
      <c r="M24" s="22">
        <v>303</v>
      </c>
      <c r="N24" s="23">
        <v>40</v>
      </c>
      <c r="O24" s="21">
        <f>SUM(P24,Q24)</f>
        <v>9414</v>
      </c>
      <c r="P24" s="22">
        <v>8119</v>
      </c>
      <c r="Q24" s="23">
        <v>1295</v>
      </c>
      <c r="R24" s="21">
        <f>SUM(S24,T24)</f>
        <v>1436</v>
      </c>
      <c r="S24" s="22">
        <v>1435</v>
      </c>
      <c r="T24" s="23">
        <v>1</v>
      </c>
      <c r="U24" s="21">
        <f>SUM(V24,W24)</f>
        <v>912</v>
      </c>
      <c r="V24" s="22">
        <v>912</v>
      </c>
      <c r="W24" s="23">
        <v>0</v>
      </c>
      <c r="X24" s="21">
        <f>SUM(Y24,Z24)</f>
        <v>1648.8</v>
      </c>
      <c r="Y24" s="22">
        <v>1347</v>
      </c>
      <c r="Z24" s="23">
        <v>301.8</v>
      </c>
      <c r="AA24" s="21">
        <f>SUM(AB24,AC24)</f>
        <v>19890.5</v>
      </c>
      <c r="AB24" s="22">
        <v>19331.5</v>
      </c>
      <c r="AC24" s="23">
        <v>559</v>
      </c>
      <c r="AD24" s="21">
        <f>SUM(AE24,AF24)</f>
        <v>97</v>
      </c>
      <c r="AE24" s="22">
        <v>95</v>
      </c>
      <c r="AF24" s="23">
        <v>2</v>
      </c>
      <c r="AG24" s="21">
        <f>SUM(AH24,AI24)</f>
        <v>0</v>
      </c>
      <c r="AH24" s="22">
        <v>0</v>
      </c>
      <c r="AI24" s="23">
        <v>0</v>
      </c>
    </row>
    <row r="25" spans="1:35" s="15" customFormat="1" ht="18.600000000000001" customHeight="1" x14ac:dyDescent="0.2">
      <c r="A25" s="36">
        <v>3</v>
      </c>
      <c r="B25" s="11" t="s">
        <v>3</v>
      </c>
      <c r="C25" s="12">
        <f t="shared" ref="C25:AI25" si="12">SUM(C26,C27)</f>
        <v>163633.4</v>
      </c>
      <c r="D25" s="13">
        <f t="shared" si="12"/>
        <v>71949.899999999994</v>
      </c>
      <c r="E25" s="14">
        <f t="shared" si="12"/>
        <v>91683.5</v>
      </c>
      <c r="F25" s="12">
        <f t="shared" si="12"/>
        <v>2287</v>
      </c>
      <c r="G25" s="13">
        <f t="shared" si="12"/>
        <v>700</v>
      </c>
      <c r="H25" s="14">
        <f t="shared" si="12"/>
        <v>1587</v>
      </c>
      <c r="I25" s="12">
        <f t="shared" si="12"/>
        <v>4439</v>
      </c>
      <c r="J25" s="13">
        <f t="shared" si="12"/>
        <v>1022</v>
      </c>
      <c r="K25" s="14">
        <f t="shared" si="12"/>
        <v>3417</v>
      </c>
      <c r="L25" s="12">
        <f t="shared" si="12"/>
        <v>387</v>
      </c>
      <c r="M25" s="13">
        <f t="shared" si="12"/>
        <v>261</v>
      </c>
      <c r="N25" s="14">
        <f t="shared" si="12"/>
        <v>126</v>
      </c>
      <c r="O25" s="12">
        <f t="shared" si="12"/>
        <v>53181</v>
      </c>
      <c r="P25" s="13">
        <f t="shared" si="12"/>
        <v>21733</v>
      </c>
      <c r="Q25" s="14">
        <f t="shared" si="12"/>
        <v>31448</v>
      </c>
      <c r="R25" s="12">
        <f t="shared" si="12"/>
        <v>15797</v>
      </c>
      <c r="S25" s="13">
        <f t="shared" si="12"/>
        <v>7276</v>
      </c>
      <c r="T25" s="14">
        <f t="shared" si="12"/>
        <v>8521</v>
      </c>
      <c r="U25" s="12">
        <f t="shared" si="12"/>
        <v>8351</v>
      </c>
      <c r="V25" s="13">
        <f t="shared" si="12"/>
        <v>4290</v>
      </c>
      <c r="W25" s="14">
        <f t="shared" si="12"/>
        <v>4061</v>
      </c>
      <c r="X25" s="12">
        <f t="shared" si="12"/>
        <v>13864.4</v>
      </c>
      <c r="Y25" s="13">
        <f t="shared" si="12"/>
        <v>5833.4</v>
      </c>
      <c r="Z25" s="14">
        <f t="shared" si="12"/>
        <v>8031</v>
      </c>
      <c r="AA25" s="12">
        <f t="shared" si="12"/>
        <v>61220</v>
      </c>
      <c r="AB25" s="13">
        <f t="shared" si="12"/>
        <v>29173.5</v>
      </c>
      <c r="AC25" s="14">
        <f t="shared" si="12"/>
        <v>32046.5</v>
      </c>
      <c r="AD25" s="12">
        <f t="shared" si="12"/>
        <v>4107</v>
      </c>
      <c r="AE25" s="13">
        <f t="shared" si="12"/>
        <v>1661</v>
      </c>
      <c r="AF25" s="14">
        <f t="shared" si="12"/>
        <v>2446</v>
      </c>
      <c r="AG25" s="12">
        <f t="shared" si="12"/>
        <v>0</v>
      </c>
      <c r="AH25" s="13">
        <f t="shared" si="12"/>
        <v>0</v>
      </c>
      <c r="AI25" s="14">
        <f t="shared" si="12"/>
        <v>0</v>
      </c>
    </row>
    <row r="26" spans="1:35" s="15" customFormat="1" ht="18.600000000000001" customHeight="1" x14ac:dyDescent="0.2">
      <c r="A26" s="37"/>
      <c r="B26" s="16" t="s">
        <v>1</v>
      </c>
      <c r="C26" s="17">
        <f>SUM(D26,E26)</f>
        <v>122025.9</v>
      </c>
      <c r="D26" s="18">
        <f>SUMIF(F3:AI3,"輸出",F26:AI26)</f>
        <v>35600.400000000001</v>
      </c>
      <c r="E26" s="19">
        <f>SUMIF(F3:AI3,"輸入",F26:AI26)</f>
        <v>86425.5</v>
      </c>
      <c r="F26" s="17">
        <f>SUM(G26,H26)</f>
        <v>1468</v>
      </c>
      <c r="G26" s="18">
        <v>538</v>
      </c>
      <c r="H26" s="19">
        <v>930</v>
      </c>
      <c r="I26" s="17">
        <f>SUM(J26,K26)</f>
        <v>1576</v>
      </c>
      <c r="J26" s="18">
        <v>503</v>
      </c>
      <c r="K26" s="19">
        <v>1073</v>
      </c>
      <c r="L26" s="17">
        <f>SUM(M26,N26)</f>
        <v>193</v>
      </c>
      <c r="M26" s="18">
        <v>67</v>
      </c>
      <c r="N26" s="19">
        <v>126</v>
      </c>
      <c r="O26" s="17">
        <f>SUM(P26,Q26)</f>
        <v>43946</v>
      </c>
      <c r="P26" s="18">
        <v>13445</v>
      </c>
      <c r="Q26" s="19">
        <v>30501</v>
      </c>
      <c r="R26" s="17">
        <f>SUM(S26,T26)</f>
        <v>13879</v>
      </c>
      <c r="S26" s="18">
        <v>5361</v>
      </c>
      <c r="T26" s="19">
        <v>8518</v>
      </c>
      <c r="U26" s="17">
        <f>SUM(V26,W26)</f>
        <v>7325</v>
      </c>
      <c r="V26" s="18">
        <v>3264</v>
      </c>
      <c r="W26" s="19">
        <v>4061</v>
      </c>
      <c r="X26" s="17">
        <f>SUM(Y26,Z26)</f>
        <v>12026.4</v>
      </c>
      <c r="Y26" s="18">
        <v>4419.3999999999996</v>
      </c>
      <c r="Z26" s="19">
        <v>7607</v>
      </c>
      <c r="AA26" s="17">
        <f>SUM(AB26,AC26)</f>
        <v>38094.5</v>
      </c>
      <c r="AB26" s="18">
        <v>6930</v>
      </c>
      <c r="AC26" s="19">
        <v>31164.5</v>
      </c>
      <c r="AD26" s="17">
        <f>SUM(AE26,AF26)</f>
        <v>3518</v>
      </c>
      <c r="AE26" s="18">
        <v>1073</v>
      </c>
      <c r="AF26" s="19">
        <v>2445</v>
      </c>
      <c r="AG26" s="17">
        <f>SUM(AH26,AI26)</f>
        <v>0</v>
      </c>
      <c r="AH26" s="18">
        <v>0</v>
      </c>
      <c r="AI26" s="19">
        <v>0</v>
      </c>
    </row>
    <row r="27" spans="1:35" s="15" customFormat="1" ht="18.600000000000001" customHeight="1" x14ac:dyDescent="0.2">
      <c r="A27" s="38"/>
      <c r="B27" s="20" t="s">
        <v>2</v>
      </c>
      <c r="C27" s="21">
        <f>SUM(D27,E27)</f>
        <v>41607.5</v>
      </c>
      <c r="D27" s="22">
        <f>SUMIF(F3:AI3,"輸出",F27:AI27)</f>
        <v>36349.5</v>
      </c>
      <c r="E27" s="23">
        <f>SUMIF(F3:AI3,"輸入",F27:AI27)</f>
        <v>5258</v>
      </c>
      <c r="F27" s="21">
        <f>SUM(G27,H27)</f>
        <v>819</v>
      </c>
      <c r="G27" s="22">
        <v>162</v>
      </c>
      <c r="H27" s="23">
        <v>657</v>
      </c>
      <c r="I27" s="21">
        <f>SUM(J27,K27)</f>
        <v>2863</v>
      </c>
      <c r="J27" s="22">
        <v>519</v>
      </c>
      <c r="K27" s="23">
        <v>2344</v>
      </c>
      <c r="L27" s="21">
        <f>SUM(M27,N27)</f>
        <v>194</v>
      </c>
      <c r="M27" s="22">
        <v>194</v>
      </c>
      <c r="N27" s="23">
        <v>0</v>
      </c>
      <c r="O27" s="21">
        <f>SUM(P27,Q27)</f>
        <v>9235</v>
      </c>
      <c r="P27" s="22">
        <v>8288</v>
      </c>
      <c r="Q27" s="23">
        <v>947</v>
      </c>
      <c r="R27" s="21">
        <f>SUM(S27,T27)</f>
        <v>1918</v>
      </c>
      <c r="S27" s="22">
        <v>1915</v>
      </c>
      <c r="T27" s="23">
        <v>3</v>
      </c>
      <c r="U27" s="21">
        <f>SUM(V27,W27)</f>
        <v>1026</v>
      </c>
      <c r="V27" s="22">
        <v>1026</v>
      </c>
      <c r="W27" s="23">
        <v>0</v>
      </c>
      <c r="X27" s="21">
        <f>SUM(Y27,Z27)</f>
        <v>1838</v>
      </c>
      <c r="Y27" s="22">
        <v>1414</v>
      </c>
      <c r="Z27" s="23">
        <v>424</v>
      </c>
      <c r="AA27" s="21">
        <f>SUM(AB27,AC27)</f>
        <v>23125.5</v>
      </c>
      <c r="AB27" s="22">
        <v>22243.5</v>
      </c>
      <c r="AC27" s="23">
        <v>882</v>
      </c>
      <c r="AD27" s="21">
        <f>SUM(AE27,AF27)</f>
        <v>589</v>
      </c>
      <c r="AE27" s="22">
        <v>588</v>
      </c>
      <c r="AF27" s="23">
        <v>1</v>
      </c>
      <c r="AG27" s="21">
        <f>SUM(AH27,AI27)</f>
        <v>0</v>
      </c>
      <c r="AH27" s="22">
        <v>0</v>
      </c>
      <c r="AI27" s="23">
        <v>0</v>
      </c>
    </row>
    <row r="28" spans="1:35" s="15" customFormat="1" ht="18.600000000000001" customHeight="1" x14ac:dyDescent="0.2">
      <c r="A28" s="36">
        <v>4</v>
      </c>
      <c r="B28" s="11" t="s">
        <v>3</v>
      </c>
      <c r="C28" s="12">
        <f t="shared" ref="C28:AI28" si="13">SUM(C29,C30)</f>
        <v>172785</v>
      </c>
      <c r="D28" s="13">
        <f t="shared" si="13"/>
        <v>81369.8</v>
      </c>
      <c r="E28" s="14">
        <f t="shared" si="13"/>
        <v>91415.2</v>
      </c>
      <c r="F28" s="12">
        <f t="shared" si="13"/>
        <v>2168</v>
      </c>
      <c r="G28" s="13">
        <f t="shared" si="13"/>
        <v>841</v>
      </c>
      <c r="H28" s="14">
        <f t="shared" si="13"/>
        <v>1327</v>
      </c>
      <c r="I28" s="12">
        <f t="shared" si="13"/>
        <v>3206</v>
      </c>
      <c r="J28" s="13">
        <f t="shared" si="13"/>
        <v>1577</v>
      </c>
      <c r="K28" s="14">
        <f t="shared" si="13"/>
        <v>1629</v>
      </c>
      <c r="L28" s="12">
        <f t="shared" si="13"/>
        <v>0</v>
      </c>
      <c r="M28" s="13">
        <f t="shared" si="13"/>
        <v>0</v>
      </c>
      <c r="N28" s="14">
        <f t="shared" si="13"/>
        <v>0</v>
      </c>
      <c r="O28" s="12">
        <f t="shared" si="13"/>
        <v>56914</v>
      </c>
      <c r="P28" s="13">
        <f t="shared" si="13"/>
        <v>24229</v>
      </c>
      <c r="Q28" s="14">
        <f t="shared" si="13"/>
        <v>32685</v>
      </c>
      <c r="R28" s="12">
        <f t="shared" si="13"/>
        <v>12894</v>
      </c>
      <c r="S28" s="13">
        <f t="shared" si="13"/>
        <v>6801</v>
      </c>
      <c r="T28" s="14">
        <f t="shared" si="13"/>
        <v>6093</v>
      </c>
      <c r="U28" s="12">
        <f t="shared" si="13"/>
        <v>8537</v>
      </c>
      <c r="V28" s="13">
        <f t="shared" si="13"/>
        <v>4159</v>
      </c>
      <c r="W28" s="14">
        <f t="shared" si="13"/>
        <v>4378</v>
      </c>
      <c r="X28" s="12">
        <f t="shared" si="13"/>
        <v>15379</v>
      </c>
      <c r="Y28" s="13">
        <f t="shared" si="13"/>
        <v>7305.8</v>
      </c>
      <c r="Z28" s="14">
        <f t="shared" si="13"/>
        <v>8073.2</v>
      </c>
      <c r="AA28" s="12">
        <f t="shared" si="13"/>
        <v>69882</v>
      </c>
      <c r="AB28" s="13">
        <f t="shared" si="13"/>
        <v>35214</v>
      </c>
      <c r="AC28" s="14">
        <f t="shared" si="13"/>
        <v>34668</v>
      </c>
      <c r="AD28" s="12">
        <f t="shared" si="13"/>
        <v>3805</v>
      </c>
      <c r="AE28" s="13">
        <f t="shared" si="13"/>
        <v>1243</v>
      </c>
      <c r="AF28" s="14">
        <f t="shared" si="13"/>
        <v>2562</v>
      </c>
      <c r="AG28" s="12">
        <f t="shared" si="13"/>
        <v>0</v>
      </c>
      <c r="AH28" s="13">
        <f t="shared" si="13"/>
        <v>0</v>
      </c>
      <c r="AI28" s="14">
        <f t="shared" si="13"/>
        <v>0</v>
      </c>
    </row>
    <row r="29" spans="1:35" s="15" customFormat="1" ht="18.600000000000001" customHeight="1" x14ac:dyDescent="0.2">
      <c r="A29" s="37"/>
      <c r="B29" s="16" t="s">
        <v>1</v>
      </c>
      <c r="C29" s="17">
        <f>SUM(D29,E29)</f>
        <v>124724.8</v>
      </c>
      <c r="D29" s="18">
        <f>SUMIF(F3:AI3,"輸出",F29:AI29)</f>
        <v>35891.800000000003</v>
      </c>
      <c r="E29" s="19">
        <f>SUMIF(F3:AI3,"輸入",F29:AI29)</f>
        <v>88833</v>
      </c>
      <c r="F29" s="17">
        <f>SUM(G29,H29)</f>
        <v>1518</v>
      </c>
      <c r="G29" s="18">
        <v>551</v>
      </c>
      <c r="H29" s="19">
        <v>967</v>
      </c>
      <c r="I29" s="17">
        <f>SUM(J29,K29)</f>
        <v>1414</v>
      </c>
      <c r="J29" s="18">
        <v>463</v>
      </c>
      <c r="K29" s="19">
        <v>951</v>
      </c>
      <c r="L29" s="17">
        <f>SUM(M29,N29)</f>
        <v>0</v>
      </c>
      <c r="M29" s="18">
        <v>0</v>
      </c>
      <c r="N29" s="19">
        <v>0</v>
      </c>
      <c r="O29" s="17">
        <f>SUM(P29,Q29)</f>
        <v>46261</v>
      </c>
      <c r="P29" s="18">
        <v>14073</v>
      </c>
      <c r="Q29" s="19">
        <v>32188</v>
      </c>
      <c r="R29" s="17">
        <f>SUM(S29,T29)</f>
        <v>11164</v>
      </c>
      <c r="S29" s="18">
        <v>5072</v>
      </c>
      <c r="T29" s="19">
        <v>6092</v>
      </c>
      <c r="U29" s="17">
        <f>SUM(V29,W29)</f>
        <v>7513</v>
      </c>
      <c r="V29" s="18">
        <v>3139</v>
      </c>
      <c r="W29" s="19">
        <v>4374</v>
      </c>
      <c r="X29" s="17">
        <f>SUM(Y29,Z29)</f>
        <v>12869.8</v>
      </c>
      <c r="Y29" s="18">
        <v>5080.8</v>
      </c>
      <c r="Z29" s="19">
        <v>7789</v>
      </c>
      <c r="AA29" s="17">
        <f>SUM(AB29,AC29)</f>
        <v>40446</v>
      </c>
      <c r="AB29" s="18">
        <v>6535</v>
      </c>
      <c r="AC29" s="19">
        <v>33911</v>
      </c>
      <c r="AD29" s="17">
        <f>SUM(AE29,AF29)</f>
        <v>3539</v>
      </c>
      <c r="AE29" s="18">
        <v>978</v>
      </c>
      <c r="AF29" s="19">
        <v>2561</v>
      </c>
      <c r="AG29" s="17">
        <f>SUM(AH29,AI29)</f>
        <v>0</v>
      </c>
      <c r="AH29" s="18">
        <v>0</v>
      </c>
      <c r="AI29" s="19">
        <v>0</v>
      </c>
    </row>
    <row r="30" spans="1:35" s="15" customFormat="1" ht="18.600000000000001" customHeight="1" x14ac:dyDescent="0.2">
      <c r="A30" s="38"/>
      <c r="B30" s="20" t="s">
        <v>2</v>
      </c>
      <c r="C30" s="21">
        <f>SUM(D30,E30)</f>
        <v>48060.2</v>
      </c>
      <c r="D30" s="22">
        <f>SUMIF(F3:AI3,"輸出",F30:AI30)</f>
        <v>45478</v>
      </c>
      <c r="E30" s="23">
        <f>SUMIF(F3:AI3,"輸入",F30:AI30)</f>
        <v>2582.1999999999998</v>
      </c>
      <c r="F30" s="21">
        <f>SUM(G30,H30)</f>
        <v>650</v>
      </c>
      <c r="G30" s="22">
        <v>290</v>
      </c>
      <c r="H30" s="23">
        <v>360</v>
      </c>
      <c r="I30" s="21">
        <f>SUM(J30,K30)</f>
        <v>1792</v>
      </c>
      <c r="J30" s="22">
        <v>1114</v>
      </c>
      <c r="K30" s="23">
        <v>678</v>
      </c>
      <c r="L30" s="21">
        <f>SUM(M30,N30)</f>
        <v>0</v>
      </c>
      <c r="M30" s="22">
        <v>0</v>
      </c>
      <c r="N30" s="23">
        <v>0</v>
      </c>
      <c r="O30" s="21">
        <f>SUM(P30,Q30)</f>
        <v>10653</v>
      </c>
      <c r="P30" s="22">
        <v>10156</v>
      </c>
      <c r="Q30" s="23">
        <v>497</v>
      </c>
      <c r="R30" s="21">
        <f>SUM(S30,T30)</f>
        <v>1730</v>
      </c>
      <c r="S30" s="22">
        <v>1729</v>
      </c>
      <c r="T30" s="23">
        <v>1</v>
      </c>
      <c r="U30" s="21">
        <f>SUM(V30,W30)</f>
        <v>1024</v>
      </c>
      <c r="V30" s="22">
        <v>1020</v>
      </c>
      <c r="W30" s="23">
        <v>4</v>
      </c>
      <c r="X30" s="21">
        <f>SUM(Y30,Z30)</f>
        <v>2509.1999999999998</v>
      </c>
      <c r="Y30" s="22">
        <v>2225</v>
      </c>
      <c r="Z30" s="23">
        <v>284.2</v>
      </c>
      <c r="AA30" s="21">
        <f>SUM(AB30,AC30)</f>
        <v>29436</v>
      </c>
      <c r="AB30" s="22">
        <v>28679</v>
      </c>
      <c r="AC30" s="23">
        <v>757</v>
      </c>
      <c r="AD30" s="21">
        <f>SUM(AE30,AF30)</f>
        <v>266</v>
      </c>
      <c r="AE30" s="22">
        <v>265</v>
      </c>
      <c r="AF30" s="23">
        <v>1</v>
      </c>
      <c r="AG30" s="21">
        <f>SUM(AH30,AI30)</f>
        <v>0</v>
      </c>
      <c r="AH30" s="22">
        <v>0</v>
      </c>
      <c r="AI30" s="23">
        <v>0</v>
      </c>
    </row>
    <row r="31" spans="1:35" s="15" customFormat="1" ht="18.600000000000001" customHeight="1" x14ac:dyDescent="0.2">
      <c r="A31" s="36">
        <v>5</v>
      </c>
      <c r="B31" s="11" t="s">
        <v>3</v>
      </c>
      <c r="C31" s="12">
        <f t="shared" ref="C31:AI31" si="14">SUM(C32,C33)</f>
        <v>169296.4</v>
      </c>
      <c r="D31" s="13">
        <f t="shared" si="14"/>
        <v>75658.100000000006</v>
      </c>
      <c r="E31" s="14">
        <f t="shared" si="14"/>
        <v>93638.3</v>
      </c>
      <c r="F31" s="12">
        <f t="shared" si="14"/>
        <v>2181</v>
      </c>
      <c r="G31" s="13">
        <f t="shared" si="14"/>
        <v>839</v>
      </c>
      <c r="H31" s="14">
        <f t="shared" si="14"/>
        <v>1342</v>
      </c>
      <c r="I31" s="12">
        <f t="shared" si="14"/>
        <v>2598</v>
      </c>
      <c r="J31" s="13">
        <f t="shared" si="14"/>
        <v>1268</v>
      </c>
      <c r="K31" s="14">
        <f t="shared" si="14"/>
        <v>1330</v>
      </c>
      <c r="L31" s="12">
        <f t="shared" si="14"/>
        <v>0</v>
      </c>
      <c r="M31" s="13">
        <f t="shared" si="14"/>
        <v>0</v>
      </c>
      <c r="N31" s="14">
        <f t="shared" si="14"/>
        <v>0</v>
      </c>
      <c r="O31" s="12">
        <f t="shared" si="14"/>
        <v>55624</v>
      </c>
      <c r="P31" s="13">
        <f t="shared" si="14"/>
        <v>22817</v>
      </c>
      <c r="Q31" s="14">
        <f t="shared" si="14"/>
        <v>32807</v>
      </c>
      <c r="R31" s="12">
        <f t="shared" si="14"/>
        <v>12839</v>
      </c>
      <c r="S31" s="13">
        <f t="shared" si="14"/>
        <v>5883</v>
      </c>
      <c r="T31" s="14">
        <f t="shared" si="14"/>
        <v>6956</v>
      </c>
      <c r="U31" s="12">
        <f t="shared" si="14"/>
        <v>9735</v>
      </c>
      <c r="V31" s="13">
        <f t="shared" si="14"/>
        <v>3636</v>
      </c>
      <c r="W31" s="14">
        <f t="shared" si="14"/>
        <v>6099</v>
      </c>
      <c r="X31" s="12">
        <f t="shared" si="14"/>
        <v>14057.4</v>
      </c>
      <c r="Y31" s="13">
        <f t="shared" si="14"/>
        <v>6885.6</v>
      </c>
      <c r="Z31" s="14">
        <f t="shared" si="14"/>
        <v>7171.8</v>
      </c>
      <c r="AA31" s="12">
        <f t="shared" si="14"/>
        <v>64898</v>
      </c>
      <c r="AB31" s="13">
        <f t="shared" si="14"/>
        <v>31916.5</v>
      </c>
      <c r="AC31" s="14">
        <f t="shared" si="14"/>
        <v>32981.5</v>
      </c>
      <c r="AD31" s="12">
        <f t="shared" si="14"/>
        <v>7364</v>
      </c>
      <c r="AE31" s="13">
        <f t="shared" si="14"/>
        <v>2413</v>
      </c>
      <c r="AF31" s="14">
        <f t="shared" si="14"/>
        <v>4951</v>
      </c>
      <c r="AG31" s="12">
        <f t="shared" si="14"/>
        <v>0</v>
      </c>
      <c r="AH31" s="13">
        <f t="shared" si="14"/>
        <v>0</v>
      </c>
      <c r="AI31" s="14">
        <f t="shared" si="14"/>
        <v>0</v>
      </c>
    </row>
    <row r="32" spans="1:35" s="15" customFormat="1" ht="18.600000000000001" customHeight="1" x14ac:dyDescent="0.2">
      <c r="A32" s="37"/>
      <c r="B32" s="16" t="s">
        <v>1</v>
      </c>
      <c r="C32" s="17">
        <f>SUM(D32,E32)</f>
        <v>124901.29999999999</v>
      </c>
      <c r="D32" s="18">
        <f>SUMIF(F3:AI3,"輸出",F32:AI32)</f>
        <v>33253.599999999999</v>
      </c>
      <c r="E32" s="19">
        <f>SUMIF(F3:AI3,"輸入",F32:AI32)</f>
        <v>91647.7</v>
      </c>
      <c r="F32" s="17">
        <f>SUM(G32,H32)</f>
        <v>1732</v>
      </c>
      <c r="G32" s="18">
        <v>478</v>
      </c>
      <c r="H32" s="19">
        <v>1254</v>
      </c>
      <c r="I32" s="17">
        <f>SUM(J32,K32)</f>
        <v>1293</v>
      </c>
      <c r="J32" s="18">
        <v>527</v>
      </c>
      <c r="K32" s="19">
        <v>766</v>
      </c>
      <c r="L32" s="17">
        <f>SUM(M32,N32)</f>
        <v>0</v>
      </c>
      <c r="M32" s="18">
        <v>0</v>
      </c>
      <c r="N32" s="19">
        <v>0</v>
      </c>
      <c r="O32" s="17">
        <f>SUM(P32,Q32)</f>
        <v>45001</v>
      </c>
      <c r="P32" s="18">
        <v>12612</v>
      </c>
      <c r="Q32" s="19">
        <v>32389</v>
      </c>
      <c r="R32" s="17">
        <f>SUM(S32,T32)</f>
        <v>10885</v>
      </c>
      <c r="S32" s="18">
        <v>3934</v>
      </c>
      <c r="T32" s="19">
        <v>6951</v>
      </c>
      <c r="U32" s="17">
        <f>SUM(V32,W32)</f>
        <v>8970</v>
      </c>
      <c r="V32" s="18">
        <v>2873</v>
      </c>
      <c r="W32" s="19">
        <v>6097</v>
      </c>
      <c r="X32" s="17">
        <f>SUM(Y32,Z32)</f>
        <v>11587.8</v>
      </c>
      <c r="Y32" s="18">
        <v>4684.6000000000004</v>
      </c>
      <c r="Z32" s="19">
        <v>6903.2</v>
      </c>
      <c r="AA32" s="17">
        <f>SUM(AB32,AC32)</f>
        <v>38443.5</v>
      </c>
      <c r="AB32" s="18">
        <v>6101</v>
      </c>
      <c r="AC32" s="19">
        <v>32342.5</v>
      </c>
      <c r="AD32" s="17">
        <f>SUM(AE32,AF32)</f>
        <v>6989</v>
      </c>
      <c r="AE32" s="18">
        <v>2044</v>
      </c>
      <c r="AF32" s="19">
        <v>4945</v>
      </c>
      <c r="AG32" s="17">
        <f>SUM(AH32,AI32)</f>
        <v>0</v>
      </c>
      <c r="AH32" s="18">
        <v>0</v>
      </c>
      <c r="AI32" s="19">
        <v>0</v>
      </c>
    </row>
    <row r="33" spans="1:35" s="15" customFormat="1" ht="18.600000000000001" customHeight="1" x14ac:dyDescent="0.2">
      <c r="A33" s="38"/>
      <c r="B33" s="20" t="s">
        <v>2</v>
      </c>
      <c r="C33" s="21">
        <f>SUM(D33,E33)</f>
        <v>44395.1</v>
      </c>
      <c r="D33" s="22">
        <f>SUMIF(F3:AI3,"輸出",F33:AI33)</f>
        <v>42404.5</v>
      </c>
      <c r="E33" s="23">
        <f>SUMIF(F3:AI3,"輸入",F33:AI33)</f>
        <v>1990.6</v>
      </c>
      <c r="F33" s="21">
        <f>SUM(G33,H33)</f>
        <v>449</v>
      </c>
      <c r="G33" s="22">
        <v>361</v>
      </c>
      <c r="H33" s="23">
        <v>88</v>
      </c>
      <c r="I33" s="21">
        <f>SUM(J33,K33)</f>
        <v>1305</v>
      </c>
      <c r="J33" s="22">
        <v>741</v>
      </c>
      <c r="K33" s="23">
        <v>564</v>
      </c>
      <c r="L33" s="21">
        <f>SUM(M33,N33)</f>
        <v>0</v>
      </c>
      <c r="M33" s="22">
        <v>0</v>
      </c>
      <c r="N33" s="23">
        <v>0</v>
      </c>
      <c r="O33" s="21">
        <f>SUM(P33,Q33)</f>
        <v>10623</v>
      </c>
      <c r="P33" s="22">
        <v>10205</v>
      </c>
      <c r="Q33" s="23">
        <v>418</v>
      </c>
      <c r="R33" s="21">
        <f>SUM(S33,T33)</f>
        <v>1954</v>
      </c>
      <c r="S33" s="22">
        <v>1949</v>
      </c>
      <c r="T33" s="23">
        <v>5</v>
      </c>
      <c r="U33" s="21">
        <f>SUM(V33,W33)</f>
        <v>765</v>
      </c>
      <c r="V33" s="22">
        <v>763</v>
      </c>
      <c r="W33" s="23">
        <v>2</v>
      </c>
      <c r="X33" s="21">
        <f>SUM(Y33,Z33)</f>
        <v>2469.6</v>
      </c>
      <c r="Y33" s="22">
        <v>2201</v>
      </c>
      <c r="Z33" s="23">
        <v>268.60000000000002</v>
      </c>
      <c r="AA33" s="21">
        <f>SUM(AB33,AC33)</f>
        <v>26454.5</v>
      </c>
      <c r="AB33" s="22">
        <v>25815.5</v>
      </c>
      <c r="AC33" s="23">
        <v>639</v>
      </c>
      <c r="AD33" s="21">
        <f>SUM(AE33,AF33)</f>
        <v>375</v>
      </c>
      <c r="AE33" s="22">
        <v>369</v>
      </c>
      <c r="AF33" s="23">
        <v>6</v>
      </c>
      <c r="AG33" s="21">
        <f>SUM(AH33,AI33)</f>
        <v>0</v>
      </c>
      <c r="AH33" s="22">
        <v>0</v>
      </c>
      <c r="AI33" s="23">
        <v>0</v>
      </c>
    </row>
    <row r="34" spans="1:35" s="15" customFormat="1" ht="18.600000000000001" customHeight="1" x14ac:dyDescent="0.2">
      <c r="A34" s="36">
        <v>6</v>
      </c>
      <c r="B34" s="11" t="s">
        <v>3</v>
      </c>
      <c r="C34" s="12">
        <f t="shared" ref="C34:AI34" si="15">SUM(C35,C36)</f>
        <v>166064.6</v>
      </c>
      <c r="D34" s="13">
        <f t="shared" si="15"/>
        <v>76796</v>
      </c>
      <c r="E34" s="14">
        <f t="shared" si="15"/>
        <v>89268.6</v>
      </c>
      <c r="F34" s="12">
        <f t="shared" si="15"/>
        <v>3815</v>
      </c>
      <c r="G34" s="13">
        <f t="shared" si="15"/>
        <v>1712</v>
      </c>
      <c r="H34" s="14">
        <f t="shared" si="15"/>
        <v>2103</v>
      </c>
      <c r="I34" s="12">
        <f t="shared" si="15"/>
        <v>5613</v>
      </c>
      <c r="J34" s="13">
        <f t="shared" si="15"/>
        <v>2596</v>
      </c>
      <c r="K34" s="14">
        <f t="shared" si="15"/>
        <v>3017</v>
      </c>
      <c r="L34" s="12">
        <f t="shared" si="15"/>
        <v>0</v>
      </c>
      <c r="M34" s="13">
        <f t="shared" si="15"/>
        <v>0</v>
      </c>
      <c r="N34" s="14">
        <f t="shared" si="15"/>
        <v>0</v>
      </c>
      <c r="O34" s="12">
        <f t="shared" si="15"/>
        <v>51905</v>
      </c>
      <c r="P34" s="13">
        <f t="shared" si="15"/>
        <v>21865</v>
      </c>
      <c r="Q34" s="14">
        <f t="shared" si="15"/>
        <v>30040</v>
      </c>
      <c r="R34" s="12">
        <f t="shared" si="15"/>
        <v>10473</v>
      </c>
      <c r="S34" s="13">
        <f t="shared" si="15"/>
        <v>5351</v>
      </c>
      <c r="T34" s="14">
        <f t="shared" si="15"/>
        <v>5122</v>
      </c>
      <c r="U34" s="12">
        <f t="shared" si="15"/>
        <v>11126</v>
      </c>
      <c r="V34" s="13">
        <f t="shared" si="15"/>
        <v>4666</v>
      </c>
      <c r="W34" s="14">
        <f t="shared" si="15"/>
        <v>6460</v>
      </c>
      <c r="X34" s="12">
        <f t="shared" si="15"/>
        <v>13786.6</v>
      </c>
      <c r="Y34" s="13">
        <f t="shared" si="15"/>
        <v>6822</v>
      </c>
      <c r="Z34" s="14">
        <f t="shared" si="15"/>
        <v>6964.6</v>
      </c>
      <c r="AA34" s="12">
        <f t="shared" si="15"/>
        <v>60283</v>
      </c>
      <c r="AB34" s="13">
        <f t="shared" si="15"/>
        <v>29970</v>
      </c>
      <c r="AC34" s="14">
        <f t="shared" si="15"/>
        <v>30313</v>
      </c>
      <c r="AD34" s="12">
        <f t="shared" si="15"/>
        <v>9063</v>
      </c>
      <c r="AE34" s="13">
        <f t="shared" si="15"/>
        <v>3814</v>
      </c>
      <c r="AF34" s="14">
        <f t="shared" si="15"/>
        <v>5249</v>
      </c>
      <c r="AG34" s="12">
        <f t="shared" si="15"/>
        <v>0</v>
      </c>
      <c r="AH34" s="13">
        <f t="shared" si="15"/>
        <v>0</v>
      </c>
      <c r="AI34" s="14">
        <f t="shared" si="15"/>
        <v>0</v>
      </c>
    </row>
    <row r="35" spans="1:35" s="15" customFormat="1" ht="18.600000000000001" customHeight="1" x14ac:dyDescent="0.2">
      <c r="A35" s="37"/>
      <c r="B35" s="16" t="s">
        <v>1</v>
      </c>
      <c r="C35" s="17">
        <f>SUM(D35,E35)</f>
        <v>121520</v>
      </c>
      <c r="D35" s="18">
        <f>SUMIF(F3:AI3,"輸出",F35:AI35)</f>
        <v>35054</v>
      </c>
      <c r="E35" s="19">
        <f>SUMIF(F3:AI3,"輸入",F35:AI35)</f>
        <v>86466</v>
      </c>
      <c r="F35" s="17">
        <f>SUM(G35,H35)</f>
        <v>2896</v>
      </c>
      <c r="G35" s="18">
        <v>1098</v>
      </c>
      <c r="H35" s="19">
        <v>1798</v>
      </c>
      <c r="I35" s="17">
        <f>SUM(J35,K35)</f>
        <v>2691</v>
      </c>
      <c r="J35" s="18">
        <v>888</v>
      </c>
      <c r="K35" s="19">
        <v>1803</v>
      </c>
      <c r="L35" s="17">
        <f>SUM(M35,N35)</f>
        <v>0</v>
      </c>
      <c r="M35" s="18">
        <v>0</v>
      </c>
      <c r="N35" s="19">
        <v>0</v>
      </c>
      <c r="O35" s="17">
        <f>SUM(P35,Q35)</f>
        <v>41978</v>
      </c>
      <c r="P35" s="18">
        <v>12005</v>
      </c>
      <c r="Q35" s="19">
        <v>29973</v>
      </c>
      <c r="R35" s="17">
        <f>SUM(S35,T35)</f>
        <v>8757</v>
      </c>
      <c r="S35" s="18">
        <v>3637</v>
      </c>
      <c r="T35" s="19">
        <v>5120</v>
      </c>
      <c r="U35" s="17">
        <f>SUM(V35,W35)</f>
        <v>9744</v>
      </c>
      <c r="V35" s="18">
        <v>3533</v>
      </c>
      <c r="W35" s="19">
        <v>6211</v>
      </c>
      <c r="X35" s="17">
        <f>SUM(Y35,Z35)</f>
        <v>11225</v>
      </c>
      <c r="Y35" s="18">
        <v>4445</v>
      </c>
      <c r="Z35" s="19">
        <v>6780</v>
      </c>
      <c r="AA35" s="17">
        <f>SUM(AB35,AC35)</f>
        <v>36167</v>
      </c>
      <c r="AB35" s="18">
        <v>6601</v>
      </c>
      <c r="AC35" s="19">
        <v>29566</v>
      </c>
      <c r="AD35" s="17">
        <f>SUM(AE35,AF35)</f>
        <v>8062</v>
      </c>
      <c r="AE35" s="18">
        <v>2847</v>
      </c>
      <c r="AF35" s="19">
        <v>5215</v>
      </c>
      <c r="AG35" s="17">
        <f>SUM(AH35,AI35)</f>
        <v>0</v>
      </c>
      <c r="AH35" s="18">
        <v>0</v>
      </c>
      <c r="AI35" s="19">
        <v>0</v>
      </c>
    </row>
    <row r="36" spans="1:35" s="15" customFormat="1" ht="18.600000000000001" customHeight="1" x14ac:dyDescent="0.2">
      <c r="A36" s="38"/>
      <c r="B36" s="20" t="s">
        <v>2</v>
      </c>
      <c r="C36" s="21">
        <f>SUM(D36,E36)</f>
        <v>44544.6</v>
      </c>
      <c r="D36" s="22">
        <f>SUMIF(F3:AI3,"輸出",F36:AI36)</f>
        <v>41742</v>
      </c>
      <c r="E36" s="23">
        <f>SUMIF(F3:AI3,"輸入",F36:AI36)</f>
        <v>2802.6</v>
      </c>
      <c r="F36" s="21">
        <f>SUM(G36,H36)</f>
        <v>919</v>
      </c>
      <c r="G36" s="22">
        <v>614</v>
      </c>
      <c r="H36" s="23">
        <v>305</v>
      </c>
      <c r="I36" s="21">
        <f>SUM(J36,K36)</f>
        <v>2922</v>
      </c>
      <c r="J36" s="22">
        <v>1708</v>
      </c>
      <c r="K36" s="23">
        <v>1214</v>
      </c>
      <c r="L36" s="21">
        <f>SUM(M36,N36)</f>
        <v>0</v>
      </c>
      <c r="M36" s="22">
        <v>0</v>
      </c>
      <c r="N36" s="23">
        <v>0</v>
      </c>
      <c r="O36" s="21">
        <f>SUM(P36,Q36)</f>
        <v>9927</v>
      </c>
      <c r="P36" s="22">
        <v>9860</v>
      </c>
      <c r="Q36" s="23">
        <v>67</v>
      </c>
      <c r="R36" s="21">
        <f>SUM(S36,T36)</f>
        <v>1716</v>
      </c>
      <c r="S36" s="22">
        <v>1714</v>
      </c>
      <c r="T36" s="23">
        <v>2</v>
      </c>
      <c r="U36" s="21">
        <f>SUM(V36,W36)</f>
        <v>1382</v>
      </c>
      <c r="V36" s="22">
        <v>1133</v>
      </c>
      <c r="W36" s="23">
        <v>249</v>
      </c>
      <c r="X36" s="21">
        <f>SUM(Y36,Z36)</f>
        <v>2561.6</v>
      </c>
      <c r="Y36" s="22">
        <v>2377</v>
      </c>
      <c r="Z36" s="23">
        <v>184.6</v>
      </c>
      <c r="AA36" s="21">
        <f>SUM(AB36,AC36)</f>
        <v>24116</v>
      </c>
      <c r="AB36" s="22">
        <v>23369</v>
      </c>
      <c r="AC36" s="23">
        <v>747</v>
      </c>
      <c r="AD36" s="21">
        <f>SUM(AE36,AF36)</f>
        <v>1001</v>
      </c>
      <c r="AE36" s="22">
        <v>967</v>
      </c>
      <c r="AF36" s="23">
        <v>34</v>
      </c>
      <c r="AG36" s="21">
        <f>SUM(AH36,AI36)</f>
        <v>0</v>
      </c>
      <c r="AH36" s="22">
        <v>0</v>
      </c>
      <c r="AI36" s="23">
        <v>0</v>
      </c>
    </row>
    <row r="37" spans="1:35" s="15" customFormat="1" ht="18.600000000000001" customHeight="1" x14ac:dyDescent="0.2">
      <c r="A37" s="36">
        <v>7</v>
      </c>
      <c r="B37" s="11" t="s">
        <v>3</v>
      </c>
      <c r="C37" s="12">
        <f t="shared" ref="C37:AI37" si="16">SUM(C38,C39)</f>
        <v>174180.8</v>
      </c>
      <c r="D37" s="13">
        <f t="shared" si="16"/>
        <v>78422.8</v>
      </c>
      <c r="E37" s="14">
        <f t="shared" si="16"/>
        <v>95758</v>
      </c>
      <c r="F37" s="12">
        <f t="shared" si="16"/>
        <v>2697</v>
      </c>
      <c r="G37" s="13">
        <f t="shared" si="16"/>
        <v>1584</v>
      </c>
      <c r="H37" s="14">
        <f t="shared" si="16"/>
        <v>1113</v>
      </c>
      <c r="I37" s="12">
        <f t="shared" si="16"/>
        <v>5710</v>
      </c>
      <c r="J37" s="13">
        <f t="shared" si="16"/>
        <v>2284</v>
      </c>
      <c r="K37" s="14">
        <f t="shared" si="16"/>
        <v>3426</v>
      </c>
      <c r="L37" s="12">
        <f t="shared" si="16"/>
        <v>0</v>
      </c>
      <c r="M37" s="13">
        <f t="shared" si="16"/>
        <v>0</v>
      </c>
      <c r="N37" s="14">
        <f t="shared" si="16"/>
        <v>0</v>
      </c>
      <c r="O37" s="12">
        <f t="shared" si="16"/>
        <v>45940</v>
      </c>
      <c r="P37" s="13">
        <f t="shared" si="16"/>
        <v>18252</v>
      </c>
      <c r="Q37" s="14">
        <f t="shared" si="16"/>
        <v>27688</v>
      </c>
      <c r="R37" s="12">
        <f t="shared" si="16"/>
        <v>11008</v>
      </c>
      <c r="S37" s="13">
        <f t="shared" si="16"/>
        <v>6357</v>
      </c>
      <c r="T37" s="14">
        <f t="shared" si="16"/>
        <v>4651</v>
      </c>
      <c r="U37" s="12">
        <f t="shared" si="16"/>
        <v>11178</v>
      </c>
      <c r="V37" s="13">
        <f t="shared" si="16"/>
        <v>4526</v>
      </c>
      <c r="W37" s="14">
        <f t="shared" si="16"/>
        <v>6652</v>
      </c>
      <c r="X37" s="12">
        <f t="shared" si="16"/>
        <v>19814.8</v>
      </c>
      <c r="Y37" s="13">
        <f t="shared" si="16"/>
        <v>8964.7999999999993</v>
      </c>
      <c r="Z37" s="14">
        <f t="shared" si="16"/>
        <v>10850</v>
      </c>
      <c r="AA37" s="12">
        <f t="shared" si="16"/>
        <v>68515</v>
      </c>
      <c r="AB37" s="13">
        <f t="shared" si="16"/>
        <v>33659</v>
      </c>
      <c r="AC37" s="14">
        <f t="shared" si="16"/>
        <v>34856</v>
      </c>
      <c r="AD37" s="12">
        <f t="shared" si="16"/>
        <v>9318</v>
      </c>
      <c r="AE37" s="13">
        <f t="shared" si="16"/>
        <v>2796</v>
      </c>
      <c r="AF37" s="14">
        <f t="shared" si="16"/>
        <v>6522</v>
      </c>
      <c r="AG37" s="12">
        <f t="shared" si="16"/>
        <v>0</v>
      </c>
      <c r="AH37" s="13">
        <f t="shared" si="16"/>
        <v>0</v>
      </c>
      <c r="AI37" s="14">
        <f t="shared" si="16"/>
        <v>0</v>
      </c>
    </row>
    <row r="38" spans="1:35" s="15" customFormat="1" ht="18.600000000000001" customHeight="1" x14ac:dyDescent="0.2">
      <c r="A38" s="37"/>
      <c r="B38" s="16" t="s">
        <v>1</v>
      </c>
      <c r="C38" s="17">
        <f>SUM(D38,E38)</f>
        <v>126242.2</v>
      </c>
      <c r="D38" s="18">
        <f>SUMIF(F3:AI3,"輸出",F38:AI38)</f>
        <v>33241.800000000003</v>
      </c>
      <c r="E38" s="19">
        <f>SUMIF(F3:AI3,"輸入",F38:AI38)</f>
        <v>93000.4</v>
      </c>
      <c r="F38" s="17">
        <f>SUM(G38,H38)</f>
        <v>1689</v>
      </c>
      <c r="G38" s="18">
        <v>652</v>
      </c>
      <c r="H38" s="19">
        <v>1037</v>
      </c>
      <c r="I38" s="17">
        <f>SUM(J38,K38)</f>
        <v>2724</v>
      </c>
      <c r="J38" s="18">
        <v>881</v>
      </c>
      <c r="K38" s="19">
        <v>1843</v>
      </c>
      <c r="L38" s="17">
        <f>SUM(M38,N38)</f>
        <v>0</v>
      </c>
      <c r="M38" s="18">
        <v>0</v>
      </c>
      <c r="N38" s="19">
        <v>0</v>
      </c>
      <c r="O38" s="17">
        <f>SUM(P38,Q38)</f>
        <v>36857</v>
      </c>
      <c r="P38" s="18">
        <v>9233</v>
      </c>
      <c r="Q38" s="19">
        <v>27624</v>
      </c>
      <c r="R38" s="17">
        <f>SUM(S38,T38)</f>
        <v>9061</v>
      </c>
      <c r="S38" s="18">
        <v>4410</v>
      </c>
      <c r="T38" s="19">
        <v>4651</v>
      </c>
      <c r="U38" s="17">
        <f>SUM(V38,W38)</f>
        <v>9954</v>
      </c>
      <c r="V38" s="18">
        <v>3303</v>
      </c>
      <c r="W38" s="19">
        <v>6651</v>
      </c>
      <c r="X38" s="17">
        <f>SUM(Y38,Z38)</f>
        <v>15786.2</v>
      </c>
      <c r="Y38" s="18">
        <v>5143.8</v>
      </c>
      <c r="Z38" s="19">
        <v>10642.4</v>
      </c>
      <c r="AA38" s="17">
        <f>SUM(AB38,AC38)</f>
        <v>41294</v>
      </c>
      <c r="AB38" s="18">
        <v>7262</v>
      </c>
      <c r="AC38" s="19">
        <v>34032</v>
      </c>
      <c r="AD38" s="17">
        <f>SUM(AE38,AF38)</f>
        <v>8877</v>
      </c>
      <c r="AE38" s="18">
        <v>2357</v>
      </c>
      <c r="AF38" s="19">
        <v>6520</v>
      </c>
      <c r="AG38" s="17">
        <f>SUM(AH38,AI38)</f>
        <v>0</v>
      </c>
      <c r="AH38" s="18">
        <v>0</v>
      </c>
      <c r="AI38" s="19">
        <v>0</v>
      </c>
    </row>
    <row r="39" spans="1:35" s="15" customFormat="1" ht="18.600000000000001" customHeight="1" x14ac:dyDescent="0.2">
      <c r="A39" s="38"/>
      <c r="B39" s="20" t="s">
        <v>2</v>
      </c>
      <c r="C39" s="21">
        <f>SUM(D39,E39)</f>
        <v>47938.6</v>
      </c>
      <c r="D39" s="22">
        <f>SUMIF(F3:AI3,"輸出",F39:AI39)</f>
        <v>45181</v>
      </c>
      <c r="E39" s="23">
        <f>SUMIF(F3:AI3,"輸入",F39:AI39)</f>
        <v>2757.6</v>
      </c>
      <c r="F39" s="21">
        <f>SUM(G39,H39)</f>
        <v>1008</v>
      </c>
      <c r="G39" s="22">
        <v>932</v>
      </c>
      <c r="H39" s="23">
        <v>76</v>
      </c>
      <c r="I39" s="21">
        <f>SUM(J39,K39)</f>
        <v>2986</v>
      </c>
      <c r="J39" s="22">
        <v>1403</v>
      </c>
      <c r="K39" s="23">
        <v>1583</v>
      </c>
      <c r="L39" s="21">
        <f>SUM(M39,N39)</f>
        <v>0</v>
      </c>
      <c r="M39" s="22">
        <v>0</v>
      </c>
      <c r="N39" s="23">
        <v>0</v>
      </c>
      <c r="O39" s="21">
        <f>SUM(P39,Q39)</f>
        <v>9083</v>
      </c>
      <c r="P39" s="22">
        <v>9019</v>
      </c>
      <c r="Q39" s="23">
        <v>64</v>
      </c>
      <c r="R39" s="21">
        <f>SUM(S39,T39)</f>
        <v>1947</v>
      </c>
      <c r="S39" s="22">
        <v>1947</v>
      </c>
      <c r="T39" s="23">
        <v>0</v>
      </c>
      <c r="U39" s="21">
        <f>SUM(V39,W39)</f>
        <v>1224</v>
      </c>
      <c r="V39" s="22">
        <v>1223</v>
      </c>
      <c r="W39" s="23">
        <v>1</v>
      </c>
      <c r="X39" s="21">
        <f>SUM(Y39,Z39)</f>
        <v>4028.6</v>
      </c>
      <c r="Y39" s="22">
        <v>3821</v>
      </c>
      <c r="Z39" s="23">
        <v>207.6</v>
      </c>
      <c r="AA39" s="21">
        <f>SUM(AB39,AC39)</f>
        <v>27221</v>
      </c>
      <c r="AB39" s="22">
        <v>26397</v>
      </c>
      <c r="AC39" s="23">
        <v>824</v>
      </c>
      <c r="AD39" s="21">
        <f>SUM(AE39,AF39)</f>
        <v>441</v>
      </c>
      <c r="AE39" s="22">
        <v>439</v>
      </c>
      <c r="AF39" s="23">
        <v>2</v>
      </c>
      <c r="AG39" s="21">
        <f>SUM(AH39,AI39)</f>
        <v>0</v>
      </c>
      <c r="AH39" s="22">
        <v>0</v>
      </c>
      <c r="AI39" s="23">
        <v>0</v>
      </c>
    </row>
    <row r="40" spans="1:35" s="15" customFormat="1" ht="18.600000000000001" customHeight="1" x14ac:dyDescent="0.2">
      <c r="A40" s="36">
        <v>8</v>
      </c>
      <c r="B40" s="11" t="s">
        <v>3</v>
      </c>
      <c r="C40" s="12">
        <f t="shared" ref="C40:AI40" si="17">SUM(C41,C42)</f>
        <v>143873.70000000001</v>
      </c>
      <c r="D40" s="13">
        <f t="shared" si="17"/>
        <v>63277.3</v>
      </c>
      <c r="E40" s="14">
        <f t="shared" si="17"/>
        <v>80596.400000000009</v>
      </c>
      <c r="F40" s="12">
        <f t="shared" si="17"/>
        <v>2091</v>
      </c>
      <c r="G40" s="13">
        <f t="shared" si="17"/>
        <v>963</v>
      </c>
      <c r="H40" s="14">
        <f t="shared" si="17"/>
        <v>1128</v>
      </c>
      <c r="I40" s="12">
        <f t="shared" si="17"/>
        <v>1580</v>
      </c>
      <c r="J40" s="13">
        <f t="shared" si="17"/>
        <v>742</v>
      </c>
      <c r="K40" s="14">
        <f t="shared" si="17"/>
        <v>838</v>
      </c>
      <c r="L40" s="12">
        <f t="shared" si="17"/>
        <v>0</v>
      </c>
      <c r="M40" s="13">
        <f t="shared" si="17"/>
        <v>0</v>
      </c>
      <c r="N40" s="14">
        <f t="shared" si="17"/>
        <v>0</v>
      </c>
      <c r="O40" s="12">
        <f t="shared" si="17"/>
        <v>42573</v>
      </c>
      <c r="P40" s="13">
        <f t="shared" si="17"/>
        <v>16637</v>
      </c>
      <c r="Q40" s="14">
        <f t="shared" si="17"/>
        <v>25936</v>
      </c>
      <c r="R40" s="12">
        <f t="shared" si="17"/>
        <v>10755</v>
      </c>
      <c r="S40" s="13">
        <f t="shared" si="17"/>
        <v>5166</v>
      </c>
      <c r="T40" s="14">
        <f t="shared" si="17"/>
        <v>5589</v>
      </c>
      <c r="U40" s="12">
        <f t="shared" si="17"/>
        <v>5996</v>
      </c>
      <c r="V40" s="13">
        <f t="shared" si="17"/>
        <v>2172</v>
      </c>
      <c r="W40" s="14">
        <f t="shared" si="17"/>
        <v>3824</v>
      </c>
      <c r="X40" s="12">
        <f t="shared" si="17"/>
        <v>15229.2</v>
      </c>
      <c r="Y40" s="13">
        <f t="shared" si="17"/>
        <v>7242.8</v>
      </c>
      <c r="Z40" s="14">
        <f t="shared" si="17"/>
        <v>7986.4000000000005</v>
      </c>
      <c r="AA40" s="12">
        <f t="shared" si="17"/>
        <v>60209.5</v>
      </c>
      <c r="AB40" s="13">
        <f t="shared" si="17"/>
        <v>28322.5</v>
      </c>
      <c r="AC40" s="14">
        <f t="shared" si="17"/>
        <v>31887</v>
      </c>
      <c r="AD40" s="12">
        <f t="shared" si="17"/>
        <v>5440</v>
      </c>
      <c r="AE40" s="13">
        <f t="shared" si="17"/>
        <v>2032</v>
      </c>
      <c r="AF40" s="14">
        <f t="shared" si="17"/>
        <v>3408</v>
      </c>
      <c r="AG40" s="12">
        <f t="shared" si="17"/>
        <v>0</v>
      </c>
      <c r="AH40" s="13">
        <f t="shared" si="17"/>
        <v>0</v>
      </c>
      <c r="AI40" s="14">
        <f t="shared" si="17"/>
        <v>0</v>
      </c>
    </row>
    <row r="41" spans="1:35" s="15" customFormat="1" ht="18.600000000000001" customHeight="1" x14ac:dyDescent="0.2">
      <c r="A41" s="37"/>
      <c r="B41" s="16" t="s">
        <v>1</v>
      </c>
      <c r="C41" s="17">
        <f>SUM(D41,E41)</f>
        <v>102902.40000000001</v>
      </c>
      <c r="D41" s="18">
        <f>SUMIF(F3:AI3,"輸出",F41:AI41)</f>
        <v>23909.8</v>
      </c>
      <c r="E41" s="19">
        <f>SUMIF(F3:AI3,"輸入",F41:AI41)</f>
        <v>78992.600000000006</v>
      </c>
      <c r="F41" s="17">
        <f>SUM(G41,H41)</f>
        <v>1273</v>
      </c>
      <c r="G41" s="18">
        <v>361</v>
      </c>
      <c r="H41" s="19">
        <v>912</v>
      </c>
      <c r="I41" s="17">
        <f>SUM(J41,K41)</f>
        <v>890</v>
      </c>
      <c r="J41" s="18">
        <v>260</v>
      </c>
      <c r="K41" s="19">
        <v>630</v>
      </c>
      <c r="L41" s="17">
        <f>SUM(M41,N41)</f>
        <v>0</v>
      </c>
      <c r="M41" s="18">
        <v>0</v>
      </c>
      <c r="N41" s="19">
        <v>0</v>
      </c>
      <c r="O41" s="17">
        <f>SUM(P41,Q41)</f>
        <v>33337</v>
      </c>
      <c r="P41" s="18">
        <v>7417</v>
      </c>
      <c r="Q41" s="19">
        <v>25920</v>
      </c>
      <c r="R41" s="17">
        <f>SUM(S41,T41)</f>
        <v>9256</v>
      </c>
      <c r="S41" s="18">
        <v>3667</v>
      </c>
      <c r="T41" s="19">
        <v>5589</v>
      </c>
      <c r="U41" s="17">
        <f>SUM(V41,W41)</f>
        <v>4951</v>
      </c>
      <c r="V41" s="18">
        <v>1127</v>
      </c>
      <c r="W41" s="19">
        <v>3824</v>
      </c>
      <c r="X41" s="17">
        <f>SUM(Y41,Z41)</f>
        <v>12055.400000000001</v>
      </c>
      <c r="Y41" s="18">
        <v>4256.8</v>
      </c>
      <c r="Z41" s="19">
        <v>7798.6</v>
      </c>
      <c r="AA41" s="17">
        <f>SUM(AB41,AC41)</f>
        <v>36018</v>
      </c>
      <c r="AB41" s="18">
        <v>5101</v>
      </c>
      <c r="AC41" s="19">
        <v>30917</v>
      </c>
      <c r="AD41" s="17">
        <f>SUM(AE41,AF41)</f>
        <v>5122</v>
      </c>
      <c r="AE41" s="18">
        <v>1720</v>
      </c>
      <c r="AF41" s="19">
        <v>3402</v>
      </c>
      <c r="AG41" s="17">
        <f>SUM(AH41,AI41)</f>
        <v>0</v>
      </c>
      <c r="AH41" s="18">
        <v>0</v>
      </c>
      <c r="AI41" s="19">
        <v>0</v>
      </c>
    </row>
    <row r="42" spans="1:35" s="15" customFormat="1" ht="18.600000000000001" customHeight="1" x14ac:dyDescent="0.2">
      <c r="A42" s="38"/>
      <c r="B42" s="20" t="s">
        <v>2</v>
      </c>
      <c r="C42" s="21">
        <f>SUM(D42,E42)</f>
        <v>40971.300000000003</v>
      </c>
      <c r="D42" s="22">
        <f>SUMIF(F3:AI3,"輸出",F42:AI42)</f>
        <v>39367.5</v>
      </c>
      <c r="E42" s="23">
        <f>SUMIF(F3:AI3,"輸入",F42:AI42)</f>
        <v>1603.8</v>
      </c>
      <c r="F42" s="21">
        <f>SUM(G42,H42)</f>
        <v>818</v>
      </c>
      <c r="G42" s="22">
        <v>602</v>
      </c>
      <c r="H42" s="23">
        <v>216</v>
      </c>
      <c r="I42" s="21">
        <f>SUM(J42,K42)</f>
        <v>690</v>
      </c>
      <c r="J42" s="22">
        <v>482</v>
      </c>
      <c r="K42" s="23">
        <v>208</v>
      </c>
      <c r="L42" s="21">
        <f>SUM(M42,N42)</f>
        <v>0</v>
      </c>
      <c r="M42" s="22">
        <v>0</v>
      </c>
      <c r="N42" s="23">
        <v>0</v>
      </c>
      <c r="O42" s="21">
        <f>SUM(P42,Q42)</f>
        <v>9236</v>
      </c>
      <c r="P42" s="22">
        <v>9220</v>
      </c>
      <c r="Q42" s="23">
        <v>16</v>
      </c>
      <c r="R42" s="21">
        <f>SUM(S42,T42)</f>
        <v>1499</v>
      </c>
      <c r="S42" s="22">
        <v>1499</v>
      </c>
      <c r="T42" s="23">
        <v>0</v>
      </c>
      <c r="U42" s="21">
        <f>SUM(V42,W42)</f>
        <v>1045</v>
      </c>
      <c r="V42" s="22">
        <v>1045</v>
      </c>
      <c r="W42" s="23">
        <v>0</v>
      </c>
      <c r="X42" s="21">
        <f>SUM(Y42,Z42)</f>
        <v>3173.8</v>
      </c>
      <c r="Y42" s="22">
        <v>2986</v>
      </c>
      <c r="Z42" s="23">
        <v>187.8</v>
      </c>
      <c r="AA42" s="21">
        <f>SUM(AB42,AC42)</f>
        <v>24191.5</v>
      </c>
      <c r="AB42" s="22">
        <v>23221.5</v>
      </c>
      <c r="AC42" s="23">
        <v>970</v>
      </c>
      <c r="AD42" s="21">
        <f>SUM(AE42,AF42)</f>
        <v>318</v>
      </c>
      <c r="AE42" s="22">
        <v>312</v>
      </c>
      <c r="AF42" s="23">
        <v>6</v>
      </c>
      <c r="AG42" s="21">
        <f>SUM(AH42,AI42)</f>
        <v>0</v>
      </c>
      <c r="AH42" s="22">
        <v>0</v>
      </c>
      <c r="AI42" s="23">
        <v>0</v>
      </c>
    </row>
    <row r="43" spans="1:35" s="15" customFormat="1" ht="18.600000000000001" customHeight="1" x14ac:dyDescent="0.2">
      <c r="A43" s="36">
        <v>9</v>
      </c>
      <c r="B43" s="11" t="s">
        <v>3</v>
      </c>
      <c r="C43" s="12">
        <f t="shared" ref="C43:AI43" si="18">SUM(C44,C45)</f>
        <v>186761.69999999998</v>
      </c>
      <c r="D43" s="13">
        <f t="shared" si="18"/>
        <v>81973.3</v>
      </c>
      <c r="E43" s="14">
        <f t="shared" si="18"/>
        <v>104788.4</v>
      </c>
      <c r="F43" s="12">
        <f t="shared" si="18"/>
        <v>3259</v>
      </c>
      <c r="G43" s="13">
        <f t="shared" si="18"/>
        <v>1095</v>
      </c>
      <c r="H43" s="14">
        <f t="shared" si="18"/>
        <v>2164</v>
      </c>
      <c r="I43" s="12">
        <f t="shared" si="18"/>
        <v>6245</v>
      </c>
      <c r="J43" s="13">
        <f t="shared" si="18"/>
        <v>2515</v>
      </c>
      <c r="K43" s="14">
        <f t="shared" si="18"/>
        <v>3730</v>
      </c>
      <c r="L43" s="12">
        <f t="shared" si="18"/>
        <v>0</v>
      </c>
      <c r="M43" s="13">
        <f t="shared" si="18"/>
        <v>0</v>
      </c>
      <c r="N43" s="14">
        <f t="shared" si="18"/>
        <v>0</v>
      </c>
      <c r="O43" s="12">
        <f t="shared" si="18"/>
        <v>52816</v>
      </c>
      <c r="P43" s="13">
        <f t="shared" si="18"/>
        <v>20299</v>
      </c>
      <c r="Q43" s="14">
        <f t="shared" si="18"/>
        <v>32517</v>
      </c>
      <c r="R43" s="12">
        <f t="shared" si="18"/>
        <v>9753</v>
      </c>
      <c r="S43" s="13">
        <f t="shared" si="18"/>
        <v>4621</v>
      </c>
      <c r="T43" s="14">
        <f t="shared" si="18"/>
        <v>5132</v>
      </c>
      <c r="U43" s="12">
        <f t="shared" si="18"/>
        <v>14925</v>
      </c>
      <c r="V43" s="13">
        <f t="shared" si="18"/>
        <v>6541</v>
      </c>
      <c r="W43" s="14">
        <f t="shared" si="18"/>
        <v>8384</v>
      </c>
      <c r="X43" s="12">
        <f t="shared" si="18"/>
        <v>19861.2</v>
      </c>
      <c r="Y43" s="13">
        <f t="shared" si="18"/>
        <v>8907.7999999999993</v>
      </c>
      <c r="Z43" s="14">
        <f t="shared" si="18"/>
        <v>10953.4</v>
      </c>
      <c r="AA43" s="12">
        <f t="shared" si="18"/>
        <v>70665.5</v>
      </c>
      <c r="AB43" s="13">
        <f t="shared" si="18"/>
        <v>34935.5</v>
      </c>
      <c r="AC43" s="14">
        <f t="shared" si="18"/>
        <v>35730</v>
      </c>
      <c r="AD43" s="12">
        <f t="shared" si="18"/>
        <v>9237</v>
      </c>
      <c r="AE43" s="13">
        <f t="shared" si="18"/>
        <v>3059</v>
      </c>
      <c r="AF43" s="14">
        <f t="shared" si="18"/>
        <v>6178</v>
      </c>
      <c r="AG43" s="12">
        <f t="shared" si="18"/>
        <v>0</v>
      </c>
      <c r="AH43" s="13">
        <f t="shared" si="18"/>
        <v>0</v>
      </c>
      <c r="AI43" s="14">
        <f t="shared" si="18"/>
        <v>0</v>
      </c>
    </row>
    <row r="44" spans="1:35" s="15" customFormat="1" ht="18.600000000000001" customHeight="1" x14ac:dyDescent="0.2">
      <c r="A44" s="37"/>
      <c r="B44" s="16" t="s">
        <v>1</v>
      </c>
      <c r="C44" s="17">
        <f>SUM(D44,E44)</f>
        <v>134577.79999999999</v>
      </c>
      <c r="D44" s="18">
        <f>SUMIF(F3:AI3,"輸出",F44:AI44)</f>
        <v>33879.800000000003</v>
      </c>
      <c r="E44" s="19">
        <f>SUMIF(F3:AI3,"輸入",F44:AI44)</f>
        <v>100698</v>
      </c>
      <c r="F44" s="17">
        <f>SUM(G44,H44)</f>
        <v>1793</v>
      </c>
      <c r="G44" s="18">
        <v>690</v>
      </c>
      <c r="H44" s="19">
        <v>1103</v>
      </c>
      <c r="I44" s="17">
        <f>SUM(J44,K44)</f>
        <v>2812</v>
      </c>
      <c r="J44" s="18">
        <v>752</v>
      </c>
      <c r="K44" s="19">
        <v>2060</v>
      </c>
      <c r="L44" s="17">
        <f>SUM(M44,N44)</f>
        <v>0</v>
      </c>
      <c r="M44" s="18">
        <v>0</v>
      </c>
      <c r="N44" s="19">
        <v>0</v>
      </c>
      <c r="O44" s="17">
        <f>SUM(P44,Q44)</f>
        <v>42607</v>
      </c>
      <c r="P44" s="18">
        <v>10209</v>
      </c>
      <c r="Q44" s="19">
        <v>32398</v>
      </c>
      <c r="R44" s="17">
        <f>SUM(S44,T44)</f>
        <v>9038</v>
      </c>
      <c r="S44" s="18">
        <v>3915</v>
      </c>
      <c r="T44" s="19">
        <v>5123</v>
      </c>
      <c r="U44" s="17">
        <f>SUM(V44,W44)</f>
        <v>12440</v>
      </c>
      <c r="V44" s="18">
        <v>4056</v>
      </c>
      <c r="W44" s="19">
        <v>8384</v>
      </c>
      <c r="X44" s="17">
        <f>SUM(Y44,Z44)</f>
        <v>16321.8</v>
      </c>
      <c r="Y44" s="18">
        <v>5574.8</v>
      </c>
      <c r="Z44" s="19">
        <v>10747</v>
      </c>
      <c r="AA44" s="17">
        <f>SUM(AB44,AC44)</f>
        <v>40801</v>
      </c>
      <c r="AB44" s="18">
        <v>6054</v>
      </c>
      <c r="AC44" s="19">
        <v>34747</v>
      </c>
      <c r="AD44" s="17">
        <f>SUM(AE44,AF44)</f>
        <v>8765</v>
      </c>
      <c r="AE44" s="18">
        <v>2629</v>
      </c>
      <c r="AF44" s="19">
        <v>6136</v>
      </c>
      <c r="AG44" s="17">
        <f>SUM(AH44,AI44)</f>
        <v>0</v>
      </c>
      <c r="AH44" s="18">
        <v>0</v>
      </c>
      <c r="AI44" s="19">
        <v>0</v>
      </c>
    </row>
    <row r="45" spans="1:35" s="15" customFormat="1" ht="18.600000000000001" customHeight="1" x14ac:dyDescent="0.2">
      <c r="A45" s="38"/>
      <c r="B45" s="20" t="s">
        <v>2</v>
      </c>
      <c r="C45" s="21">
        <f>SUM(D45,E45)</f>
        <v>52183.9</v>
      </c>
      <c r="D45" s="22">
        <f>SUMIF(F3:AI3,"輸出",F45:AI45)</f>
        <v>48093.5</v>
      </c>
      <c r="E45" s="23">
        <f>SUMIF(F3:AI3,"輸入",F45:AI45)</f>
        <v>4090.4</v>
      </c>
      <c r="F45" s="21">
        <f>SUM(G45,H45)</f>
        <v>1466</v>
      </c>
      <c r="G45" s="22">
        <v>405</v>
      </c>
      <c r="H45" s="23">
        <v>1061</v>
      </c>
      <c r="I45" s="21">
        <f>SUM(J45,K45)</f>
        <v>3433</v>
      </c>
      <c r="J45" s="22">
        <v>1763</v>
      </c>
      <c r="K45" s="23">
        <v>1670</v>
      </c>
      <c r="L45" s="21">
        <f>SUM(M45,N45)</f>
        <v>0</v>
      </c>
      <c r="M45" s="22">
        <v>0</v>
      </c>
      <c r="N45" s="23">
        <v>0</v>
      </c>
      <c r="O45" s="21">
        <f>SUM(P45,Q45)</f>
        <v>10209</v>
      </c>
      <c r="P45" s="22">
        <v>10090</v>
      </c>
      <c r="Q45" s="23">
        <v>119</v>
      </c>
      <c r="R45" s="21">
        <f>SUM(S45,T45)</f>
        <v>715</v>
      </c>
      <c r="S45" s="22">
        <v>706</v>
      </c>
      <c r="T45" s="23">
        <v>9</v>
      </c>
      <c r="U45" s="21">
        <f>SUM(V45,W45)</f>
        <v>2485</v>
      </c>
      <c r="V45" s="22">
        <v>2485</v>
      </c>
      <c r="W45" s="23">
        <v>0</v>
      </c>
      <c r="X45" s="21">
        <f>SUM(Y45,Z45)</f>
        <v>3539.4</v>
      </c>
      <c r="Y45" s="22">
        <v>3333</v>
      </c>
      <c r="Z45" s="23">
        <v>206.4</v>
      </c>
      <c r="AA45" s="21">
        <f>SUM(AB45,AC45)</f>
        <v>29864.5</v>
      </c>
      <c r="AB45" s="22">
        <v>28881.5</v>
      </c>
      <c r="AC45" s="23">
        <v>983</v>
      </c>
      <c r="AD45" s="21">
        <f>SUM(AE45,AF45)</f>
        <v>472</v>
      </c>
      <c r="AE45" s="22">
        <v>430</v>
      </c>
      <c r="AF45" s="23">
        <v>42</v>
      </c>
      <c r="AG45" s="21">
        <f>SUM(AH45,AI45)</f>
        <v>0</v>
      </c>
      <c r="AH45" s="22">
        <v>0</v>
      </c>
      <c r="AI45" s="23">
        <v>0</v>
      </c>
    </row>
    <row r="46" spans="1:35" s="15" customFormat="1" ht="18.600000000000001" customHeight="1" x14ac:dyDescent="0.2">
      <c r="A46" s="36">
        <v>10</v>
      </c>
      <c r="B46" s="11" t="s">
        <v>3</v>
      </c>
      <c r="C46" s="12">
        <f t="shared" ref="C46:AI46" si="19">SUM(C47,C48)</f>
        <v>194477.8</v>
      </c>
      <c r="D46" s="13">
        <f t="shared" si="19"/>
        <v>90558.399999999994</v>
      </c>
      <c r="E46" s="14">
        <f t="shared" si="19"/>
        <v>103919.40000000001</v>
      </c>
      <c r="F46" s="12">
        <f t="shared" si="19"/>
        <v>7955</v>
      </c>
      <c r="G46" s="13">
        <f t="shared" si="19"/>
        <v>1017</v>
      </c>
      <c r="H46" s="14">
        <f t="shared" si="19"/>
        <v>6938</v>
      </c>
      <c r="I46" s="12">
        <f t="shared" si="19"/>
        <v>2726</v>
      </c>
      <c r="J46" s="13">
        <f t="shared" si="19"/>
        <v>1178</v>
      </c>
      <c r="K46" s="14">
        <f t="shared" si="19"/>
        <v>1548</v>
      </c>
      <c r="L46" s="12">
        <f t="shared" si="19"/>
        <v>0</v>
      </c>
      <c r="M46" s="13">
        <f t="shared" si="19"/>
        <v>0</v>
      </c>
      <c r="N46" s="14">
        <f t="shared" si="19"/>
        <v>0</v>
      </c>
      <c r="O46" s="12">
        <f t="shared" si="19"/>
        <v>48039</v>
      </c>
      <c r="P46" s="13">
        <f t="shared" si="19"/>
        <v>21691</v>
      </c>
      <c r="Q46" s="14">
        <f t="shared" si="19"/>
        <v>26348</v>
      </c>
      <c r="R46" s="12">
        <f t="shared" si="19"/>
        <v>14328</v>
      </c>
      <c r="S46" s="13">
        <f t="shared" si="19"/>
        <v>6620</v>
      </c>
      <c r="T46" s="14">
        <f t="shared" si="19"/>
        <v>7708</v>
      </c>
      <c r="U46" s="12">
        <f t="shared" si="19"/>
        <v>11106</v>
      </c>
      <c r="V46" s="13">
        <f t="shared" si="19"/>
        <v>4650</v>
      </c>
      <c r="W46" s="14">
        <f t="shared" si="19"/>
        <v>6456</v>
      </c>
      <c r="X46" s="12">
        <f t="shared" si="19"/>
        <v>23548.799999999999</v>
      </c>
      <c r="Y46" s="13">
        <f t="shared" si="19"/>
        <v>13045.4</v>
      </c>
      <c r="Z46" s="14">
        <f t="shared" si="19"/>
        <v>10503.4</v>
      </c>
      <c r="AA46" s="12">
        <f t="shared" si="19"/>
        <v>76963</v>
      </c>
      <c r="AB46" s="13">
        <f t="shared" si="19"/>
        <v>38840</v>
      </c>
      <c r="AC46" s="14">
        <f t="shared" si="19"/>
        <v>38123</v>
      </c>
      <c r="AD46" s="12">
        <f t="shared" si="19"/>
        <v>9812</v>
      </c>
      <c r="AE46" s="13">
        <f t="shared" si="19"/>
        <v>3517</v>
      </c>
      <c r="AF46" s="14">
        <f t="shared" si="19"/>
        <v>6295</v>
      </c>
      <c r="AG46" s="12">
        <f t="shared" si="19"/>
        <v>0</v>
      </c>
      <c r="AH46" s="13">
        <f t="shared" si="19"/>
        <v>0</v>
      </c>
      <c r="AI46" s="14">
        <f t="shared" si="19"/>
        <v>0</v>
      </c>
    </row>
    <row r="47" spans="1:35" s="15" customFormat="1" ht="18.600000000000001" customHeight="1" x14ac:dyDescent="0.2">
      <c r="A47" s="37"/>
      <c r="B47" s="16" t="s">
        <v>1</v>
      </c>
      <c r="C47" s="17">
        <f>SUM(D47,E47)</f>
        <v>141624</v>
      </c>
      <c r="D47" s="18">
        <f>SUMIF(F3:AI3,"輸出",F47:AI47)</f>
        <v>40434.400000000001</v>
      </c>
      <c r="E47" s="19">
        <f>SUMIF(F3:AI3,"輸入",F47:AI47)</f>
        <v>101189.6</v>
      </c>
      <c r="F47" s="17">
        <f>SUM(G47,H47)</f>
        <v>7157</v>
      </c>
      <c r="G47" s="18">
        <v>427</v>
      </c>
      <c r="H47" s="19">
        <v>6730</v>
      </c>
      <c r="I47" s="17">
        <f>SUM(J47,K47)</f>
        <v>1100</v>
      </c>
      <c r="J47" s="18">
        <v>314</v>
      </c>
      <c r="K47" s="19">
        <v>786</v>
      </c>
      <c r="L47" s="17">
        <f>SUM(M47,N47)</f>
        <v>0</v>
      </c>
      <c r="M47" s="18">
        <v>0</v>
      </c>
      <c r="N47" s="19">
        <v>0</v>
      </c>
      <c r="O47" s="17">
        <f>SUM(P47,Q47)</f>
        <v>37230</v>
      </c>
      <c r="P47" s="18">
        <v>10910</v>
      </c>
      <c r="Q47" s="19">
        <v>26320</v>
      </c>
      <c r="R47" s="17">
        <f>SUM(S47,T47)</f>
        <v>13159</v>
      </c>
      <c r="S47" s="18">
        <v>5453</v>
      </c>
      <c r="T47" s="19">
        <v>7706</v>
      </c>
      <c r="U47" s="17">
        <f>SUM(V47,W47)</f>
        <v>9269</v>
      </c>
      <c r="V47" s="18">
        <v>2997</v>
      </c>
      <c r="W47" s="19">
        <v>6272</v>
      </c>
      <c r="X47" s="17">
        <f>SUM(Y47,Z47)</f>
        <v>20629</v>
      </c>
      <c r="Y47" s="18">
        <v>10418.4</v>
      </c>
      <c r="Z47" s="19">
        <v>10210.6</v>
      </c>
      <c r="AA47" s="17">
        <f>SUM(AB47,AC47)</f>
        <v>44314</v>
      </c>
      <c r="AB47" s="18">
        <v>7360</v>
      </c>
      <c r="AC47" s="19">
        <v>36954</v>
      </c>
      <c r="AD47" s="17">
        <f>SUM(AE47,AF47)</f>
        <v>8766</v>
      </c>
      <c r="AE47" s="18">
        <v>2555</v>
      </c>
      <c r="AF47" s="19">
        <v>6211</v>
      </c>
      <c r="AG47" s="17">
        <f>SUM(AH47,AI47)</f>
        <v>0</v>
      </c>
      <c r="AH47" s="18">
        <v>0</v>
      </c>
      <c r="AI47" s="19">
        <v>0</v>
      </c>
    </row>
    <row r="48" spans="1:35" s="15" customFormat="1" ht="18.600000000000001" customHeight="1" x14ac:dyDescent="0.2">
      <c r="A48" s="38"/>
      <c r="B48" s="20" t="s">
        <v>2</v>
      </c>
      <c r="C48" s="21">
        <f>SUM(D48,E48)</f>
        <v>52853.8</v>
      </c>
      <c r="D48" s="22">
        <f>SUMIF(F3:AI3,"輸出",F48:AI48)</f>
        <v>50124</v>
      </c>
      <c r="E48" s="23">
        <f>SUMIF(F3:AI3,"輸入",F48:AI48)</f>
        <v>2729.8</v>
      </c>
      <c r="F48" s="21">
        <f>SUM(G48,H48)</f>
        <v>798</v>
      </c>
      <c r="G48" s="22">
        <v>590</v>
      </c>
      <c r="H48" s="23">
        <v>208</v>
      </c>
      <c r="I48" s="21">
        <f>SUM(J48,K48)</f>
        <v>1626</v>
      </c>
      <c r="J48" s="22">
        <v>864</v>
      </c>
      <c r="K48" s="23">
        <v>762</v>
      </c>
      <c r="L48" s="21">
        <f>SUM(M48,N48)</f>
        <v>0</v>
      </c>
      <c r="M48" s="22">
        <v>0</v>
      </c>
      <c r="N48" s="23">
        <v>0</v>
      </c>
      <c r="O48" s="21">
        <f>SUM(P48,Q48)</f>
        <v>10809</v>
      </c>
      <c r="P48" s="22">
        <v>10781</v>
      </c>
      <c r="Q48" s="23">
        <v>28</v>
      </c>
      <c r="R48" s="21">
        <f>SUM(S48,T48)</f>
        <v>1169</v>
      </c>
      <c r="S48" s="22">
        <v>1167</v>
      </c>
      <c r="T48" s="23">
        <v>2</v>
      </c>
      <c r="U48" s="21">
        <f>SUM(V48,W48)</f>
        <v>1837</v>
      </c>
      <c r="V48" s="22">
        <v>1653</v>
      </c>
      <c r="W48" s="23">
        <v>184</v>
      </c>
      <c r="X48" s="21">
        <f>SUM(Y48,Z48)</f>
        <v>2919.8</v>
      </c>
      <c r="Y48" s="22">
        <v>2627</v>
      </c>
      <c r="Z48" s="23">
        <v>292.8</v>
      </c>
      <c r="AA48" s="21">
        <f>SUM(AB48,AC48)</f>
        <v>32649</v>
      </c>
      <c r="AB48" s="22">
        <v>31480</v>
      </c>
      <c r="AC48" s="23">
        <v>1169</v>
      </c>
      <c r="AD48" s="21">
        <f>SUM(AE48,AF48)</f>
        <v>1046</v>
      </c>
      <c r="AE48" s="22">
        <v>962</v>
      </c>
      <c r="AF48" s="23">
        <v>84</v>
      </c>
      <c r="AG48" s="21">
        <f>SUM(AH48,AI48)</f>
        <v>0</v>
      </c>
      <c r="AH48" s="22">
        <v>0</v>
      </c>
      <c r="AI48" s="23">
        <v>0</v>
      </c>
    </row>
    <row r="49" spans="1:35" s="15" customFormat="1" ht="18.600000000000001" customHeight="1" x14ac:dyDescent="0.2">
      <c r="A49" s="36">
        <v>11</v>
      </c>
      <c r="B49" s="11" t="s">
        <v>3</v>
      </c>
      <c r="C49" s="12">
        <f t="shared" ref="C49:AI49" si="20">SUM(C50,C51)</f>
        <v>173990.2</v>
      </c>
      <c r="D49" s="13">
        <f t="shared" si="20"/>
        <v>78114.399999999994</v>
      </c>
      <c r="E49" s="14">
        <f t="shared" si="20"/>
        <v>95875.8</v>
      </c>
      <c r="F49" s="12">
        <f t="shared" si="20"/>
        <v>1607</v>
      </c>
      <c r="G49" s="13">
        <f t="shared" si="20"/>
        <v>564</v>
      </c>
      <c r="H49" s="14">
        <f t="shared" si="20"/>
        <v>1043</v>
      </c>
      <c r="I49" s="12">
        <f t="shared" si="20"/>
        <v>5436</v>
      </c>
      <c r="J49" s="13">
        <f t="shared" si="20"/>
        <v>2444</v>
      </c>
      <c r="K49" s="14">
        <f t="shared" si="20"/>
        <v>2992</v>
      </c>
      <c r="L49" s="12">
        <f t="shared" si="20"/>
        <v>0</v>
      </c>
      <c r="M49" s="13">
        <f t="shared" si="20"/>
        <v>0</v>
      </c>
      <c r="N49" s="14">
        <f t="shared" si="20"/>
        <v>0</v>
      </c>
      <c r="O49" s="12">
        <f t="shared" si="20"/>
        <v>46973</v>
      </c>
      <c r="P49" s="13">
        <f t="shared" si="20"/>
        <v>19726</v>
      </c>
      <c r="Q49" s="14">
        <f t="shared" si="20"/>
        <v>27247</v>
      </c>
      <c r="R49" s="12">
        <f t="shared" si="20"/>
        <v>11408</v>
      </c>
      <c r="S49" s="13">
        <f t="shared" si="20"/>
        <v>4858</v>
      </c>
      <c r="T49" s="14">
        <f t="shared" si="20"/>
        <v>6550</v>
      </c>
      <c r="U49" s="12">
        <f t="shared" si="20"/>
        <v>10174</v>
      </c>
      <c r="V49" s="13">
        <f t="shared" si="20"/>
        <v>4034</v>
      </c>
      <c r="W49" s="14">
        <f t="shared" si="20"/>
        <v>6140</v>
      </c>
      <c r="X49" s="12">
        <f t="shared" si="20"/>
        <v>20564.7</v>
      </c>
      <c r="Y49" s="13">
        <f t="shared" si="20"/>
        <v>9246.9</v>
      </c>
      <c r="Z49" s="14">
        <f t="shared" si="20"/>
        <v>11317.8</v>
      </c>
      <c r="AA49" s="12">
        <f t="shared" si="20"/>
        <v>69361.5</v>
      </c>
      <c r="AB49" s="13">
        <f t="shared" si="20"/>
        <v>34029.5</v>
      </c>
      <c r="AC49" s="14">
        <f t="shared" si="20"/>
        <v>35332</v>
      </c>
      <c r="AD49" s="12">
        <f t="shared" si="20"/>
        <v>8466</v>
      </c>
      <c r="AE49" s="13">
        <f t="shared" si="20"/>
        <v>3212</v>
      </c>
      <c r="AF49" s="14">
        <f t="shared" si="20"/>
        <v>5254</v>
      </c>
      <c r="AG49" s="12">
        <f t="shared" si="20"/>
        <v>0</v>
      </c>
      <c r="AH49" s="13">
        <f t="shared" si="20"/>
        <v>0</v>
      </c>
      <c r="AI49" s="14">
        <f t="shared" si="20"/>
        <v>0</v>
      </c>
    </row>
    <row r="50" spans="1:35" s="15" customFormat="1" ht="18.600000000000001" customHeight="1" x14ac:dyDescent="0.2">
      <c r="A50" s="37"/>
      <c r="B50" s="16" t="s">
        <v>1</v>
      </c>
      <c r="C50" s="17">
        <f>SUM(D50,E50)</f>
        <v>122803.9</v>
      </c>
      <c r="D50" s="18">
        <f>SUMIF(F3:AI3,"輸出",F50:AI50)</f>
        <v>30693.9</v>
      </c>
      <c r="E50" s="19">
        <f>SUMIF(F3:AI3,"輸入",F50:AI50)</f>
        <v>92110</v>
      </c>
      <c r="F50" s="17">
        <f>SUM(G50,H50)</f>
        <v>1059</v>
      </c>
      <c r="G50" s="18">
        <v>458</v>
      </c>
      <c r="H50" s="19">
        <v>601</v>
      </c>
      <c r="I50" s="17">
        <f>SUM(J50,K50)</f>
        <v>2615</v>
      </c>
      <c r="J50" s="18">
        <v>495</v>
      </c>
      <c r="K50" s="19">
        <v>2120</v>
      </c>
      <c r="L50" s="17">
        <f>SUM(M50,N50)</f>
        <v>0</v>
      </c>
      <c r="M50" s="18">
        <v>0</v>
      </c>
      <c r="N50" s="19">
        <v>0</v>
      </c>
      <c r="O50" s="17">
        <f>SUM(P50,Q50)</f>
        <v>35502</v>
      </c>
      <c r="P50" s="18">
        <v>8288</v>
      </c>
      <c r="Q50" s="19">
        <v>27214</v>
      </c>
      <c r="R50" s="17">
        <f>SUM(S50,T50)</f>
        <v>9901</v>
      </c>
      <c r="S50" s="18">
        <v>3360</v>
      </c>
      <c r="T50" s="19">
        <v>6541</v>
      </c>
      <c r="U50" s="17">
        <f>SUM(V50,W50)</f>
        <v>8949</v>
      </c>
      <c r="V50" s="18">
        <v>2809</v>
      </c>
      <c r="W50" s="19">
        <v>6140</v>
      </c>
      <c r="X50" s="17">
        <f>SUM(Y50,Z50)</f>
        <v>15979.9</v>
      </c>
      <c r="Y50" s="18">
        <v>6201.9</v>
      </c>
      <c r="Z50" s="19">
        <v>9778</v>
      </c>
      <c r="AA50" s="17">
        <f>SUM(AB50,AC50)</f>
        <v>40862</v>
      </c>
      <c r="AB50" s="18">
        <v>6350</v>
      </c>
      <c r="AC50" s="19">
        <v>34512</v>
      </c>
      <c r="AD50" s="17">
        <f>SUM(AE50,AF50)</f>
        <v>7936</v>
      </c>
      <c r="AE50" s="18">
        <v>2732</v>
      </c>
      <c r="AF50" s="19">
        <v>5204</v>
      </c>
      <c r="AG50" s="17">
        <f>SUM(AH50,AI50)</f>
        <v>0</v>
      </c>
      <c r="AH50" s="18">
        <v>0</v>
      </c>
      <c r="AI50" s="19">
        <v>0</v>
      </c>
    </row>
    <row r="51" spans="1:35" s="15" customFormat="1" ht="18.600000000000001" customHeight="1" x14ac:dyDescent="0.2">
      <c r="A51" s="38"/>
      <c r="B51" s="20" t="s">
        <v>2</v>
      </c>
      <c r="C51" s="21">
        <f>SUM(D51,E51)</f>
        <v>51186.3</v>
      </c>
      <c r="D51" s="22">
        <f>SUMIF(F3:AI3,"輸出",F51:AI51)</f>
        <v>47420.5</v>
      </c>
      <c r="E51" s="23">
        <f>SUMIF(F3:AI3,"輸入",F51:AI51)</f>
        <v>3765.8</v>
      </c>
      <c r="F51" s="21">
        <f>SUM(G51,H51)</f>
        <v>548</v>
      </c>
      <c r="G51" s="22">
        <v>106</v>
      </c>
      <c r="H51" s="23">
        <v>442</v>
      </c>
      <c r="I51" s="21">
        <f>SUM(J51,K51)</f>
        <v>2821</v>
      </c>
      <c r="J51" s="22">
        <v>1949</v>
      </c>
      <c r="K51" s="23">
        <v>872</v>
      </c>
      <c r="L51" s="21">
        <f>SUM(M51,N51)</f>
        <v>0</v>
      </c>
      <c r="M51" s="22">
        <v>0</v>
      </c>
      <c r="N51" s="23">
        <v>0</v>
      </c>
      <c r="O51" s="21">
        <f>SUM(P51,Q51)</f>
        <v>11471</v>
      </c>
      <c r="P51" s="22">
        <v>11438</v>
      </c>
      <c r="Q51" s="23">
        <v>33</v>
      </c>
      <c r="R51" s="21">
        <f>SUM(S51,T51)</f>
        <v>1507</v>
      </c>
      <c r="S51" s="22">
        <v>1498</v>
      </c>
      <c r="T51" s="23">
        <v>9</v>
      </c>
      <c r="U51" s="21">
        <f>SUM(V51,W51)</f>
        <v>1225</v>
      </c>
      <c r="V51" s="22">
        <v>1225</v>
      </c>
      <c r="W51" s="23">
        <v>0</v>
      </c>
      <c r="X51" s="21">
        <f>SUM(Y51,Z51)</f>
        <v>4584.8</v>
      </c>
      <c r="Y51" s="22">
        <v>3045</v>
      </c>
      <c r="Z51" s="23">
        <v>1539.8</v>
      </c>
      <c r="AA51" s="21">
        <f>SUM(AB51,AC51)</f>
        <v>28499.5</v>
      </c>
      <c r="AB51" s="22">
        <v>27679.5</v>
      </c>
      <c r="AC51" s="23">
        <v>820</v>
      </c>
      <c r="AD51" s="21">
        <f>SUM(AE51,AF51)</f>
        <v>530</v>
      </c>
      <c r="AE51" s="22">
        <v>480</v>
      </c>
      <c r="AF51" s="23">
        <v>50</v>
      </c>
      <c r="AG51" s="21">
        <f>SUM(AH51,AI51)</f>
        <v>0</v>
      </c>
      <c r="AH51" s="22">
        <v>0</v>
      </c>
      <c r="AI51" s="23">
        <v>0</v>
      </c>
    </row>
    <row r="52" spans="1:35" s="15" customFormat="1" ht="18.600000000000001" customHeight="1" x14ac:dyDescent="0.2">
      <c r="A52" s="36">
        <v>12</v>
      </c>
      <c r="B52" s="11" t="s">
        <v>3</v>
      </c>
      <c r="C52" s="12">
        <f t="shared" ref="C52:AI52" si="21">SUM(C53,C54)</f>
        <v>174567.7</v>
      </c>
      <c r="D52" s="13">
        <f t="shared" si="21"/>
        <v>81768.2</v>
      </c>
      <c r="E52" s="14">
        <f t="shared" si="21"/>
        <v>92799.5</v>
      </c>
      <c r="F52" s="12">
        <f t="shared" si="21"/>
        <v>2562</v>
      </c>
      <c r="G52" s="13">
        <f t="shared" si="21"/>
        <v>1223</v>
      </c>
      <c r="H52" s="14">
        <f t="shared" si="21"/>
        <v>1339</v>
      </c>
      <c r="I52" s="12">
        <f t="shared" si="21"/>
        <v>2906</v>
      </c>
      <c r="J52" s="13">
        <f t="shared" si="21"/>
        <v>1341</v>
      </c>
      <c r="K52" s="14">
        <f t="shared" si="21"/>
        <v>1565</v>
      </c>
      <c r="L52" s="12">
        <f t="shared" si="21"/>
        <v>0</v>
      </c>
      <c r="M52" s="13">
        <f t="shared" si="21"/>
        <v>0</v>
      </c>
      <c r="N52" s="14">
        <f t="shared" si="21"/>
        <v>0</v>
      </c>
      <c r="O52" s="12">
        <f t="shared" si="21"/>
        <v>49487</v>
      </c>
      <c r="P52" s="13">
        <f t="shared" si="21"/>
        <v>20736</v>
      </c>
      <c r="Q52" s="14">
        <f t="shared" si="21"/>
        <v>28751</v>
      </c>
      <c r="R52" s="12">
        <f t="shared" si="21"/>
        <v>12244</v>
      </c>
      <c r="S52" s="13">
        <f t="shared" si="21"/>
        <v>6220</v>
      </c>
      <c r="T52" s="14">
        <f t="shared" si="21"/>
        <v>6024</v>
      </c>
      <c r="U52" s="12">
        <f t="shared" si="21"/>
        <v>9249</v>
      </c>
      <c r="V52" s="13">
        <f t="shared" si="21"/>
        <v>3596</v>
      </c>
      <c r="W52" s="14">
        <f t="shared" si="21"/>
        <v>5653</v>
      </c>
      <c r="X52" s="12">
        <f t="shared" si="21"/>
        <v>20617.2</v>
      </c>
      <c r="Y52" s="13">
        <f t="shared" si="21"/>
        <v>10361.200000000001</v>
      </c>
      <c r="Z52" s="14">
        <f t="shared" si="21"/>
        <v>10256</v>
      </c>
      <c r="AA52" s="12">
        <f t="shared" si="21"/>
        <v>68276.5</v>
      </c>
      <c r="AB52" s="13">
        <f t="shared" si="21"/>
        <v>34681</v>
      </c>
      <c r="AC52" s="14">
        <f t="shared" si="21"/>
        <v>33595.5</v>
      </c>
      <c r="AD52" s="12">
        <f t="shared" si="21"/>
        <v>9226</v>
      </c>
      <c r="AE52" s="13">
        <f t="shared" si="21"/>
        <v>3610</v>
      </c>
      <c r="AF52" s="14">
        <f t="shared" si="21"/>
        <v>5616</v>
      </c>
      <c r="AG52" s="12">
        <f t="shared" si="21"/>
        <v>0</v>
      </c>
      <c r="AH52" s="13">
        <f t="shared" si="21"/>
        <v>0</v>
      </c>
      <c r="AI52" s="14">
        <f t="shared" si="21"/>
        <v>0</v>
      </c>
    </row>
    <row r="53" spans="1:35" s="15" customFormat="1" ht="18.600000000000001" customHeight="1" x14ac:dyDescent="0.2">
      <c r="A53" s="37"/>
      <c r="B53" s="16" t="s">
        <v>1</v>
      </c>
      <c r="C53" s="17">
        <f>SUM(D53,E53)</f>
        <v>125917.7</v>
      </c>
      <c r="D53" s="18">
        <f>SUMIF(F3:AI3,"輸出",F53:AI53)</f>
        <v>35643.199999999997</v>
      </c>
      <c r="E53" s="19">
        <f>SUMIF(F3:AI3,"輸入",F53:AI53)</f>
        <v>90274.5</v>
      </c>
      <c r="F53" s="17">
        <f>SUM(G53,H53)</f>
        <v>1867</v>
      </c>
      <c r="G53" s="18">
        <v>688</v>
      </c>
      <c r="H53" s="19">
        <v>1179</v>
      </c>
      <c r="I53" s="17">
        <f>SUM(J53,K53)</f>
        <v>1822</v>
      </c>
      <c r="J53" s="18">
        <v>539</v>
      </c>
      <c r="K53" s="19">
        <v>1283</v>
      </c>
      <c r="L53" s="17">
        <f>SUM(M53,N53)</f>
        <v>0</v>
      </c>
      <c r="M53" s="18">
        <v>0</v>
      </c>
      <c r="N53" s="19">
        <v>0</v>
      </c>
      <c r="O53" s="17">
        <f>SUM(P53,Q53)</f>
        <v>39382</v>
      </c>
      <c r="P53" s="18">
        <v>10704</v>
      </c>
      <c r="Q53" s="19">
        <v>28678</v>
      </c>
      <c r="R53" s="17">
        <f>SUM(S53,T53)</f>
        <v>10191</v>
      </c>
      <c r="S53" s="18">
        <v>4167</v>
      </c>
      <c r="T53" s="19">
        <v>6024</v>
      </c>
      <c r="U53" s="17">
        <f>SUM(V53,W53)</f>
        <v>7897</v>
      </c>
      <c r="V53" s="18">
        <v>2244</v>
      </c>
      <c r="W53" s="19">
        <v>5653</v>
      </c>
      <c r="X53" s="17">
        <f>SUM(Y53,Z53)</f>
        <v>16423.2</v>
      </c>
      <c r="Y53" s="18">
        <v>7089.2</v>
      </c>
      <c r="Z53" s="19">
        <v>9334</v>
      </c>
      <c r="AA53" s="17">
        <f>SUM(AB53,AC53)</f>
        <v>39897.5</v>
      </c>
      <c r="AB53" s="18">
        <v>7383</v>
      </c>
      <c r="AC53" s="19">
        <v>32514.5</v>
      </c>
      <c r="AD53" s="17">
        <f>SUM(AE53,AF53)</f>
        <v>8438</v>
      </c>
      <c r="AE53" s="18">
        <v>2829</v>
      </c>
      <c r="AF53" s="19">
        <v>5609</v>
      </c>
      <c r="AG53" s="17">
        <f>SUM(AH53,AI53)</f>
        <v>0</v>
      </c>
      <c r="AH53" s="18">
        <v>0</v>
      </c>
      <c r="AI53" s="19">
        <v>0</v>
      </c>
    </row>
    <row r="54" spans="1:35" s="15" customFormat="1" ht="18.600000000000001" customHeight="1" x14ac:dyDescent="0.2">
      <c r="A54" s="38"/>
      <c r="B54" s="20" t="s">
        <v>2</v>
      </c>
      <c r="C54" s="21">
        <f>SUM(D54,E54)</f>
        <v>48650</v>
      </c>
      <c r="D54" s="22">
        <f>SUMIF(F3:AI3,"輸出",F54:AI54)</f>
        <v>46125</v>
      </c>
      <c r="E54" s="23">
        <f>SUMIF(F3:AI3,"輸入",F54:AI54)</f>
        <v>2525</v>
      </c>
      <c r="F54" s="21">
        <f>SUM(G54,H54)</f>
        <v>695</v>
      </c>
      <c r="G54" s="22">
        <v>535</v>
      </c>
      <c r="H54" s="23">
        <v>160</v>
      </c>
      <c r="I54" s="21">
        <f>SUM(J54,K54)</f>
        <v>1084</v>
      </c>
      <c r="J54" s="22">
        <v>802</v>
      </c>
      <c r="K54" s="23">
        <v>282</v>
      </c>
      <c r="L54" s="21">
        <f>SUM(M54,N54)</f>
        <v>0</v>
      </c>
      <c r="M54" s="22">
        <v>0</v>
      </c>
      <c r="N54" s="23">
        <v>0</v>
      </c>
      <c r="O54" s="21">
        <f>SUM(P54,Q54)</f>
        <v>10105</v>
      </c>
      <c r="P54" s="22">
        <v>10032</v>
      </c>
      <c r="Q54" s="23">
        <v>73</v>
      </c>
      <c r="R54" s="21">
        <f>SUM(S54,T54)</f>
        <v>2053</v>
      </c>
      <c r="S54" s="22">
        <v>2053</v>
      </c>
      <c r="T54" s="23">
        <v>0</v>
      </c>
      <c r="U54" s="21">
        <f>SUM(V54,W54)</f>
        <v>1352</v>
      </c>
      <c r="V54" s="22">
        <v>1352</v>
      </c>
      <c r="W54" s="23">
        <v>0</v>
      </c>
      <c r="X54" s="21">
        <f>SUM(Y54,Z54)</f>
        <v>4194</v>
      </c>
      <c r="Y54" s="22">
        <v>3272</v>
      </c>
      <c r="Z54" s="23">
        <v>922</v>
      </c>
      <c r="AA54" s="21">
        <f>SUM(AB54,AC54)</f>
        <v>28379</v>
      </c>
      <c r="AB54" s="22">
        <v>27298</v>
      </c>
      <c r="AC54" s="23">
        <v>1081</v>
      </c>
      <c r="AD54" s="21">
        <f>SUM(AE54,AF54)</f>
        <v>788</v>
      </c>
      <c r="AE54" s="22">
        <v>781</v>
      </c>
      <c r="AF54" s="23">
        <v>7</v>
      </c>
      <c r="AG54" s="21">
        <f>SUM(AH54,AI54)</f>
        <v>0</v>
      </c>
      <c r="AH54" s="22">
        <v>0</v>
      </c>
      <c r="AI54" s="23">
        <v>0</v>
      </c>
    </row>
    <row r="55" spans="1:35" ht="18" customHeight="1" x14ac:dyDescent="0.2"/>
    <row r="56" spans="1:35" ht="18" customHeight="1" x14ac:dyDescent="0.2"/>
    <row r="57" spans="1:35" ht="18" customHeight="1" x14ac:dyDescent="0.2"/>
    <row r="58" spans="1:35" ht="18" customHeight="1" x14ac:dyDescent="0.2"/>
  </sheetData>
  <mergeCells count="27">
    <mergeCell ref="A28:A30"/>
    <mergeCell ref="A31:A33"/>
    <mergeCell ref="A52:A54"/>
    <mergeCell ref="A49:A51"/>
    <mergeCell ref="A43:A45"/>
    <mergeCell ref="A46:A48"/>
    <mergeCell ref="A34:A36"/>
    <mergeCell ref="A37:A39"/>
    <mergeCell ref="A40:A42"/>
    <mergeCell ref="A13:A18"/>
    <mergeCell ref="A19:A21"/>
    <mergeCell ref="A22:A24"/>
    <mergeCell ref="A25:A27"/>
    <mergeCell ref="I2:K2"/>
    <mergeCell ref="F2:H2"/>
    <mergeCell ref="A4:A6"/>
    <mergeCell ref="C2:E2"/>
    <mergeCell ref="A10:A12"/>
    <mergeCell ref="A7:A9"/>
    <mergeCell ref="AA2:AC2"/>
    <mergeCell ref="AD2:AF2"/>
    <mergeCell ref="AG2:AI2"/>
    <mergeCell ref="L2:N2"/>
    <mergeCell ref="O2:Q2"/>
    <mergeCell ref="R2:T2"/>
    <mergeCell ref="U2:W2"/>
    <mergeCell ref="X2:Z2"/>
  </mergeCells>
  <phoneticPr fontId="1"/>
  <printOptions horizontalCentered="1"/>
  <pageMargins left="0.6692913385826772" right="0.27559055118110237" top="0.78740157480314965" bottom="0.55118110236220474" header="0.47244094488188981" footer="0.70866141732283472"/>
  <pageSetup paperSize="9" scale="53" orientation="landscape" r:id="rId1"/>
  <headerFooter alignWithMargins="0">
    <oddHeader>&amp;C&amp;"ＭＳ Ｐゴシック,太字"&amp;20 １２．外貿コンテナ航路別個数月表&amp;R
&amp;12（単位：TEU）</oddHeader>
    <oddFooter>&amp;L&amp;12（　　）内　前年同期比 ％&amp;C&amp;Pページ</oddFoot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2025-05-14T06:34:31Z</dcterms:created>
  <dcterms:modified xsi:type="dcterms:W3CDTF">2025-05-14T06:34:51Z</dcterms:modified>
</cp:coreProperties>
</file>