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A16FC05C-D3D4-43C2-87F9-51CB2A35B284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B9" i="13"/>
  <c r="C6" i="13"/>
  <c r="B6" i="13"/>
  <c r="C5" i="13"/>
  <c r="B5" i="13"/>
  <c r="C4" i="13"/>
  <c r="B4" i="13"/>
  <c r="U7" i="13"/>
  <c r="U8" i="13" s="1"/>
  <c r="T7" i="13"/>
  <c r="T8" i="13" s="1"/>
  <c r="S7" i="13"/>
  <c r="S8" i="13" s="1"/>
  <c r="R7" i="13"/>
  <c r="R8" i="13" s="1"/>
  <c r="Q7" i="13"/>
  <c r="Q8" i="13" s="1"/>
  <c r="P7" i="13"/>
  <c r="P8" i="13" s="1"/>
  <c r="O7" i="13"/>
  <c r="O8" i="13" s="1"/>
  <c r="N7" i="13"/>
  <c r="N8" i="13" s="1"/>
  <c r="M7" i="13"/>
  <c r="M8" i="13" s="1"/>
  <c r="L7" i="13"/>
  <c r="L8" i="13" s="1"/>
  <c r="K7" i="13"/>
  <c r="K8" i="13" s="1"/>
  <c r="J7" i="13"/>
  <c r="J8" i="13" s="1"/>
  <c r="I7" i="13"/>
  <c r="I8" i="13" s="1"/>
  <c r="H7" i="13"/>
  <c r="H8" i="13" s="1"/>
  <c r="G7" i="13"/>
  <c r="G8" i="13" s="1"/>
  <c r="F7" i="13"/>
  <c r="F8" i="13" s="1"/>
  <c r="E7" i="13"/>
  <c r="D7" i="13"/>
  <c r="B7" i="13" s="1"/>
  <c r="C7" i="13" l="1"/>
  <c r="C8" i="13" s="1"/>
  <c r="D8" i="13"/>
  <c r="E8" i="13"/>
  <c r="B8" i="13"/>
</calcChain>
</file>

<file path=xl/sharedStrings.xml><?xml version="1.0" encoding="utf-8"?>
<sst xmlns="http://schemas.openxmlformats.org/spreadsheetml/2006/main" count="36" uniqueCount="18">
  <si>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</si>
  <si>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</si>
  <si>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</si>
  <si>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</si>
  <si>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合計</t>
    <rPh sb="0" eb="2">
      <t>ゴウケイ</t>
    </rPh>
    <phoneticPr fontId="1"/>
  </si>
  <si>
    <t>2025年 1月 ～ 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</si>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</sst>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justifyLastLine="1"/>
    </xf>
    <xf numFmtId="176" fontId="2" fillId="0" borderId="7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0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right" vertical="center" justifyLastLine="1"/>
    </xf>
    <xf numFmtId="177" fontId="2" fillId="0" borderId="9" xfId="0" applyNumberFormat="1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946019A6-7B15-46DA-BEC5-4C5A2212D177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01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BreakPreview" zoomScale="60" zoomScaleNormal="75" workbookViewId="0">
      <selection activeCell="I11" sqref="I11"/>
    </sheetView>
  </sheetViews>
  <sheetFormatPr defaultColWidth="9" defaultRowHeight="13.2" x14ac:dyDescent="0.2"/>
  <cols>
    <col min="1" max="1" width="20.44140625" style="2" bestFit="1" customWidth="1"/>
    <col min="2" max="21" width="18.88671875" style="2" customWidth="1"/>
    <col min="22" max="16384" width="9" style="2"/>
  </cols>
  <sheetData>
    <row r="1" spans="1:21" ht="18.899999999999999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899999999999999" customHeight="1" x14ac:dyDescent="0.2">
      <c r="A2" s="3"/>
      <c r="B2" s="19" t="s">
        <v>4</v>
      </c>
      <c r="C2" s="18"/>
      <c r="D2" s="17" t="s">
        <v>6</v>
      </c>
      <c r="E2" s="18"/>
      <c r="F2" s="17" t="s">
        <v>7</v>
      </c>
      <c r="G2" s="18"/>
      <c r="H2" s="17" t="s">
        <v>8</v>
      </c>
      <c r="I2" s="18"/>
      <c r="J2" s="17" t="s">
        <v>9</v>
      </c>
      <c r="K2" s="18"/>
      <c r="L2" s="19" t="s">
        <v>10</v>
      </c>
      <c r="M2" s="18"/>
      <c r="N2" s="17" t="s">
        <v>11</v>
      </c>
      <c r="O2" s="18"/>
      <c r="P2" s="17" t="s">
        <v>12</v>
      </c>
      <c r="Q2" s="18"/>
      <c r="R2" s="17" t="s">
        <v>13</v>
      </c>
      <c r="S2" s="18"/>
      <c r="T2" s="17" t="s">
        <v>14</v>
      </c>
      <c r="U2" s="18"/>
    </row>
    <row r="3" spans="1:21" ht="18.899999999999999" customHeight="1" x14ac:dyDescent="0.2">
      <c r="A3" s="4" t="s">
        <v>0</v>
      </c>
      <c r="B3" s="5" t="s">
        <v>2</v>
      </c>
      <c r="C3" s="6" t="s">
        <v>3</v>
      </c>
      <c r="D3" s="5" t="s">
        <v>2</v>
      </c>
      <c r="E3" s="6" t="s">
        <v>3</v>
      </c>
      <c r="F3" s="5" t="s">
        <v>2</v>
      </c>
      <c r="G3" s="6" t="s">
        <v>3</v>
      </c>
      <c r="H3" s="5" t="s">
        <v>2</v>
      </c>
      <c r="I3" s="6" t="s">
        <v>3</v>
      </c>
      <c r="J3" s="5" t="s">
        <v>2</v>
      </c>
      <c r="K3" s="6" t="s">
        <v>3</v>
      </c>
      <c r="L3" s="5" t="s">
        <v>2</v>
      </c>
      <c r="M3" s="6" t="s">
        <v>3</v>
      </c>
      <c r="N3" s="5" t="s">
        <v>2</v>
      </c>
      <c r="O3" s="6" t="s">
        <v>3</v>
      </c>
      <c r="P3" s="5" t="s">
        <v>2</v>
      </c>
      <c r="Q3" s="6" t="s">
        <v>3</v>
      </c>
      <c r="R3" s="5" t="s">
        <v>2</v>
      </c>
      <c r="S3" s="6" t="s">
        <v>3</v>
      </c>
      <c r="T3" s="5" t="s">
        <v>2</v>
      </c>
      <c r="U3" s="6" t="s">
        <v>3</v>
      </c>
    </row>
    <row r="4" spans="1:21" s="10" customFormat="1" ht="54" customHeight="1" x14ac:dyDescent="0.2">
      <c r="A4" s="7" t="s">
        <v>15</v>
      </c>
      <c r="B4" s="8">
        <f>SUMIF(D3:U3,"隻数",D4:U4)</f>
        <v>3499</v>
      </c>
      <c r="C4" s="9">
        <f>SUMIF(D3:U3,"総トン数",D4:U4)</f>
        <v>52943107</v>
      </c>
      <c r="D4" s="8">
        <v>39</v>
      </c>
      <c r="E4" s="9">
        <v>2971681</v>
      </c>
      <c r="F4" s="8">
        <v>42</v>
      </c>
      <c r="G4" s="9">
        <v>2765588</v>
      </c>
      <c r="H4" s="8">
        <v>43</v>
      </c>
      <c r="I4" s="9">
        <v>785577</v>
      </c>
      <c r="J4" s="8">
        <v>1040</v>
      </c>
      <c r="K4" s="9">
        <v>17981114</v>
      </c>
      <c r="L4" s="8">
        <v>194</v>
      </c>
      <c r="M4" s="9">
        <v>6002135</v>
      </c>
      <c r="N4" s="8">
        <v>106</v>
      </c>
      <c r="O4" s="9">
        <v>2509802</v>
      </c>
      <c r="P4" s="8">
        <v>436</v>
      </c>
      <c r="Q4" s="9">
        <v>3880724</v>
      </c>
      <c r="R4" s="8">
        <v>1503</v>
      </c>
      <c r="S4" s="9">
        <v>14614598</v>
      </c>
      <c r="T4" s="8">
        <v>96</v>
      </c>
      <c r="U4" s="9">
        <v>1431888</v>
      </c>
    </row>
    <row r="5" spans="1:21" s="10" customFormat="1" ht="54" customHeight="1" x14ac:dyDescent="0.2">
      <c r="A5" s="7" t="s">
        <v>16</v>
      </c>
      <c r="B5" s="8">
        <f>SUMIF(D3:U3,"隻数",D5:U5)</f>
        <v>3210</v>
      </c>
      <c r="C5" s="9">
        <f>SUMIF(D3:U3,"総トン数",D5:U5)</f>
        <v>48646711</v>
      </c>
      <c r="D5" s="8">
        <v>41</v>
      </c>
      <c r="E5" s="9">
        <v>3120056</v>
      </c>
      <c r="F5" s="8">
        <v>46</v>
      </c>
      <c r="G5" s="9">
        <v>2734815</v>
      </c>
      <c r="H5" s="8">
        <v>8</v>
      </c>
      <c r="I5" s="9">
        <v>145434</v>
      </c>
      <c r="J5" s="8">
        <v>907</v>
      </c>
      <c r="K5" s="9">
        <v>15598151</v>
      </c>
      <c r="L5" s="8">
        <v>160</v>
      </c>
      <c r="M5" s="9">
        <v>4740540</v>
      </c>
      <c r="N5" s="8">
        <v>134</v>
      </c>
      <c r="O5" s="9">
        <v>3193536</v>
      </c>
      <c r="P5" s="8">
        <v>409</v>
      </c>
      <c r="Q5" s="9">
        <v>3827624</v>
      </c>
      <c r="R5" s="8">
        <v>1385</v>
      </c>
      <c r="S5" s="9">
        <v>13477489</v>
      </c>
      <c r="T5" s="8">
        <v>120</v>
      </c>
      <c r="U5" s="9">
        <v>1809066</v>
      </c>
    </row>
    <row r="6" spans="1:21" s="10" customFormat="1" ht="54" hidden="1" customHeight="1" x14ac:dyDescent="0.2">
      <c r="A6" s="11" t="s">
        <v>1</v>
      </c>
      <c r="B6" s="8">
        <f>SUMIF(D3:U3,"隻数",D6:U6)</f>
        <v>296</v>
      </c>
      <c r="C6" s="9">
        <f>SUMIF(D3:U3,"総トン数",D6:U6)</f>
        <v>4530291</v>
      </c>
      <c r="D6" s="8">
        <v>3</v>
      </c>
      <c r="E6" s="9">
        <v>228707</v>
      </c>
      <c r="F6" s="8">
        <v>4</v>
      </c>
      <c r="G6" s="9">
        <v>263646</v>
      </c>
      <c r="H6" s="8">
        <v>3</v>
      </c>
      <c r="I6" s="9">
        <v>54771</v>
      </c>
      <c r="J6" s="8">
        <v>91</v>
      </c>
      <c r="K6" s="9">
        <v>1628045</v>
      </c>
      <c r="L6" s="8">
        <v>16</v>
      </c>
      <c r="M6" s="9">
        <v>521255</v>
      </c>
      <c r="N6" s="8">
        <v>9</v>
      </c>
      <c r="O6" s="9">
        <v>201473</v>
      </c>
      <c r="P6" s="8">
        <v>34</v>
      </c>
      <c r="Q6" s="9">
        <v>265645</v>
      </c>
      <c r="R6" s="8">
        <v>128</v>
      </c>
      <c r="S6" s="9">
        <v>1249699</v>
      </c>
      <c r="T6" s="8">
        <v>8</v>
      </c>
      <c r="U6" s="9">
        <v>117050</v>
      </c>
    </row>
    <row r="7" spans="1:21" s="10" customFormat="1" ht="54" customHeight="1" x14ac:dyDescent="0.2">
      <c r="A7" s="20" t="s">
        <v>17</v>
      </c>
      <c r="B7" s="8">
        <f>SUMIF(D3:U3,"隻数",D7:U7)</f>
        <v>228</v>
      </c>
      <c r="C7" s="9">
        <f>SUMIF(D3:U3,"総トン数",D7:U7)</f>
        <v>3308514</v>
      </c>
      <c r="D7" s="8">
        <f t="shared" ref="D7:U7" si="0">SUM(D9,D10,D11,D12,D13,D14,D15,D16,D17,D18,D19,D20)</f>
        <v>3</v>
      </c>
      <c r="E7" s="9">
        <f t="shared" si="0"/>
        <v>193850</v>
      </c>
      <c r="F7" s="8">
        <f t="shared" si="0"/>
        <v>2</v>
      </c>
      <c r="G7" s="9">
        <f t="shared" si="0"/>
        <v>126573</v>
      </c>
      <c r="H7" s="8">
        <f t="shared" si="0"/>
        <v>0</v>
      </c>
      <c r="I7" s="9">
        <f t="shared" si="0"/>
        <v>0</v>
      </c>
      <c r="J7" s="8">
        <f t="shared" si="0"/>
        <v>57</v>
      </c>
      <c r="K7" s="9">
        <f t="shared" si="0"/>
        <v>940339</v>
      </c>
      <c r="L7" s="8">
        <f t="shared" si="0"/>
        <v>12</v>
      </c>
      <c r="M7" s="9">
        <f t="shared" si="0"/>
        <v>326607</v>
      </c>
      <c r="N7" s="8">
        <f t="shared" si="0"/>
        <v>10</v>
      </c>
      <c r="O7" s="9">
        <f t="shared" si="0"/>
        <v>224893</v>
      </c>
      <c r="P7" s="8">
        <f t="shared" si="0"/>
        <v>28</v>
      </c>
      <c r="Q7" s="9">
        <f t="shared" si="0"/>
        <v>320698</v>
      </c>
      <c r="R7" s="8">
        <f t="shared" si="0"/>
        <v>106</v>
      </c>
      <c r="S7" s="9">
        <f t="shared" si="0"/>
        <v>1007796</v>
      </c>
      <c r="T7" s="8">
        <f t="shared" si="0"/>
        <v>10</v>
      </c>
      <c r="U7" s="9">
        <f t="shared" si="0"/>
        <v>167758</v>
      </c>
    </row>
    <row r="8" spans="1:21" s="10" customFormat="1" ht="54" customHeight="1" x14ac:dyDescent="0.2">
      <c r="A8" s="21"/>
      <c r="B8" s="12">
        <f t="shared" ref="B8:U8" si="1">IF(OR(B6=0,B7=0),"(     -)",B7/B6*100)</f>
        <v>77.027027027027032</v>
      </c>
      <c r="C8" s="13">
        <f t="shared" si="1"/>
        <v>73.030937747707597</v>
      </c>
      <c r="D8" s="12">
        <f t="shared" si="1"/>
        <v>100</v>
      </c>
      <c r="E8" s="13">
        <f t="shared" si="1"/>
        <v>84.759102257473543</v>
      </c>
      <c r="F8" s="12">
        <f t="shared" si="1"/>
        <v>50</v>
      </c>
      <c r="G8" s="13">
        <f t="shared" si="1"/>
        <v>48.008693475341936</v>
      </c>
      <c r="H8" s="12" t="str">
        <f t="shared" si="1"/>
        <v>(     -)</v>
      </c>
      <c r="I8" s="13" t="str">
        <f t="shared" si="1"/>
        <v>(     -)</v>
      </c>
      <c r="J8" s="12">
        <f t="shared" si="1"/>
        <v>62.637362637362635</v>
      </c>
      <c r="K8" s="13">
        <f t="shared" si="1"/>
        <v>57.75878430878754</v>
      </c>
      <c r="L8" s="12">
        <f t="shared" si="1"/>
        <v>75</v>
      </c>
      <c r="M8" s="13">
        <f t="shared" si="1"/>
        <v>62.657816231978593</v>
      </c>
      <c r="N8" s="12">
        <f t="shared" si="1"/>
        <v>111.11111111111111</v>
      </c>
      <c r="O8" s="13">
        <f t="shared" si="1"/>
        <v>111.62438639420667</v>
      </c>
      <c r="P8" s="12">
        <f t="shared" si="1"/>
        <v>82.35294117647058</v>
      </c>
      <c r="Q8" s="13">
        <f t="shared" si="1"/>
        <v>120.72427487812682</v>
      </c>
      <c r="R8" s="12">
        <f t="shared" si="1"/>
        <v>82.8125</v>
      </c>
      <c r="S8" s="13">
        <f t="shared" si="1"/>
        <v>80.64309885820505</v>
      </c>
      <c r="T8" s="12">
        <f t="shared" si="1"/>
        <v>125</v>
      </c>
      <c r="U8" s="13">
        <f t="shared" si="1"/>
        <v>143.32165741136268</v>
      </c>
    </row>
    <row r="9" spans="1:21" s="10" customFormat="1" ht="54" customHeight="1" x14ac:dyDescent="0.2">
      <c r="A9" s="7">
        <v>1</v>
      </c>
      <c r="B9" s="8">
        <f>SUMIF(D3:U3,"隻数",D9:U9)</f>
        <v>228</v>
      </c>
      <c r="C9" s="9">
        <f>SUMIF(D3:U3,"総トン数",D9:U9)</f>
        <v>3308514</v>
      </c>
      <c r="D9" s="8">
        <v>3</v>
      </c>
      <c r="E9" s="9">
        <v>193850</v>
      </c>
      <c r="F9" s="8">
        <v>2</v>
      </c>
      <c r="G9" s="9">
        <v>126573</v>
      </c>
      <c r="H9" s="8">
        <v>0</v>
      </c>
      <c r="I9" s="9">
        <v>0</v>
      </c>
      <c r="J9" s="8">
        <v>57</v>
      </c>
      <c r="K9" s="9">
        <v>940339</v>
      </c>
      <c r="L9" s="8">
        <v>12</v>
      </c>
      <c r="M9" s="9">
        <v>326607</v>
      </c>
      <c r="N9" s="8">
        <v>10</v>
      </c>
      <c r="O9" s="9">
        <v>224893</v>
      </c>
      <c r="P9" s="8">
        <v>28</v>
      </c>
      <c r="Q9" s="9">
        <v>320698</v>
      </c>
      <c r="R9" s="8">
        <v>106</v>
      </c>
      <c r="S9" s="9">
        <v>1007796</v>
      </c>
      <c r="T9" s="8">
        <v>10</v>
      </c>
      <c r="U9" s="9">
        <v>167758</v>
      </c>
    </row>
    <row r="10" spans="1:21" s="10" customFormat="1" ht="54" customHeight="1" x14ac:dyDescent="0.2">
      <c r="A10" s="7">
        <v>2</v>
      </c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</row>
    <row r="11" spans="1:21" s="10" customFormat="1" ht="54" customHeight="1" x14ac:dyDescent="0.2">
      <c r="A11" s="7">
        <v>3</v>
      </c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</row>
    <row r="12" spans="1:21" s="10" customFormat="1" ht="54" customHeight="1" x14ac:dyDescent="0.2">
      <c r="A12" s="7">
        <v>4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</row>
    <row r="13" spans="1:21" s="10" customFormat="1" ht="54" customHeight="1" x14ac:dyDescent="0.2">
      <c r="A13" s="7">
        <v>5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</row>
    <row r="14" spans="1:21" s="10" customFormat="1" ht="54" customHeight="1" x14ac:dyDescent="0.2">
      <c r="A14" s="7">
        <v>6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</row>
    <row r="15" spans="1:21" s="10" customFormat="1" ht="54" customHeight="1" x14ac:dyDescent="0.2">
      <c r="A15" s="7">
        <v>7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</row>
    <row r="16" spans="1:21" s="10" customFormat="1" ht="54" customHeight="1" x14ac:dyDescent="0.2">
      <c r="A16" s="7">
        <v>8</v>
      </c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</row>
    <row r="17" spans="1:21" s="10" customFormat="1" ht="54" customHeight="1" x14ac:dyDescent="0.2">
      <c r="A17" s="7">
        <v>9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</row>
    <row r="18" spans="1:21" s="10" customFormat="1" ht="54" customHeight="1" x14ac:dyDescent="0.2">
      <c r="A18" s="7">
        <v>10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</row>
    <row r="19" spans="1:21" s="10" customFormat="1" ht="54" customHeight="1" x14ac:dyDescent="0.2">
      <c r="A19" s="7">
        <v>11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</row>
    <row r="20" spans="1:21" s="10" customFormat="1" ht="54" customHeight="1" x14ac:dyDescent="0.2">
      <c r="A20" s="14">
        <v>12</v>
      </c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6"/>
      <c r="N20" s="15"/>
      <c r="O20" s="16"/>
      <c r="P20" s="15"/>
      <c r="Q20" s="16"/>
      <c r="R20" s="15"/>
      <c r="S20" s="16"/>
      <c r="T20" s="15"/>
      <c r="U20" s="16"/>
    </row>
    <row r="21" spans="1:21" ht="18" customHeight="1" x14ac:dyDescent="0.2"/>
    <row r="22" spans="1:21" ht="18" customHeight="1" x14ac:dyDescent="0.2"/>
    <row r="23" spans="1:21" ht="18" customHeight="1" x14ac:dyDescent="0.2"/>
    <row r="24" spans="1:21" ht="18" customHeight="1" x14ac:dyDescent="0.2"/>
  </sheetData>
  <mergeCells count="11">
    <mergeCell ref="A7:A8"/>
    <mergeCell ref="D2:E2"/>
    <mergeCell ref="B2:C2"/>
    <mergeCell ref="F2:G2"/>
    <mergeCell ref="H2:I2"/>
    <mergeCell ref="T2:U2"/>
    <mergeCell ref="J2:K2"/>
    <mergeCell ref="L2:M2"/>
    <mergeCell ref="N2:O2"/>
    <mergeCell ref="P2:Q2"/>
    <mergeCell ref="R2:S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6" orientation="landscape" r:id="rId1"/>
  <headerFooter alignWithMargins="0">
    <oddHeader>&amp;C&amp;"ＭＳ Ｐゴシック,太字"&amp;20 １０．フルコンテナ船舶航路別月表&amp;R&amp;"ＭＳ Ｐ明朝,標準"
&amp;"ＭＳ Ｐゴシック,標準"&amp;12（単位：隻・総トン数）</oddHeader>
    <oddFooter>&amp;C&amp;Pページ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2025-06-18T07:25:39Z</dcterms:created>
  <dcterms:modified xsi:type="dcterms:W3CDTF">2025-06-18T07:25:51Z</dcterms:modified>
</cp:coreProperties>
</file>