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B1E4E6BD-65D2-4E95-8F6C-59B80429EF7D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E55" i="3" s="1"/>
  <c r="D52" i="3"/>
  <c r="F52" i="3"/>
  <c r="G52" i="3"/>
  <c r="R52" i="3"/>
  <c r="D46" i="3"/>
  <c r="F46" i="3"/>
  <c r="G46" i="3"/>
  <c r="R46" i="3"/>
  <c r="D34" i="3"/>
  <c r="F34" i="3"/>
  <c r="G34" i="3"/>
  <c r="R34" i="3"/>
  <c r="D28" i="3"/>
  <c r="F28" i="3"/>
  <c r="G28" i="3"/>
  <c r="R28" i="3"/>
  <c r="E48" i="3"/>
  <c r="E49" i="3" s="1"/>
  <c r="E38" i="3"/>
  <c r="E39" i="3" s="1"/>
  <c r="F26" i="3"/>
  <c r="G26" i="3"/>
  <c r="R26" i="3"/>
  <c r="F24" i="3"/>
  <c r="F22" i="3" s="1"/>
  <c r="G24" i="3"/>
  <c r="G22" i="3" s="1"/>
  <c r="R24" i="3"/>
  <c r="F44" i="3"/>
  <c r="G44" i="3"/>
  <c r="R44" i="3"/>
  <c r="F42" i="3"/>
  <c r="F40" i="3" s="1"/>
  <c r="G42" i="3"/>
  <c r="G40" i="3" s="1"/>
  <c r="R42" i="3"/>
  <c r="E30" i="3"/>
  <c r="E31" i="3" s="1"/>
  <c r="E32" i="3"/>
  <c r="E33" i="3" s="1"/>
  <c r="D44" i="3"/>
  <c r="D42" i="3"/>
  <c r="E50" i="3"/>
  <c r="E51" i="3" s="1"/>
  <c r="E56" i="3"/>
  <c r="E57" i="3" s="1"/>
  <c r="D26" i="3"/>
  <c r="D24" i="3"/>
  <c r="D22" i="3" s="1"/>
  <c r="E36" i="3"/>
  <c r="D20" i="3"/>
  <c r="D18" i="3"/>
  <c r="D16" i="3" s="1"/>
  <c r="D14" i="3"/>
  <c r="D8" i="3" s="1"/>
  <c r="D12" i="3"/>
  <c r="G12" i="3"/>
  <c r="G14" i="3"/>
  <c r="R12" i="3"/>
  <c r="R14" i="3"/>
  <c r="G18" i="3"/>
  <c r="G20" i="3"/>
  <c r="R18" i="3"/>
  <c r="R6" i="3" s="1"/>
  <c r="R20" i="3"/>
  <c r="F20" i="3"/>
  <c r="F18" i="3"/>
  <c r="F16" i="3" s="1"/>
  <c r="F14" i="3"/>
  <c r="F12" i="3"/>
  <c r="F6" i="3"/>
  <c r="E52" i="3" l="1"/>
  <c r="E53" i="3" s="1"/>
  <c r="G6" i="3"/>
  <c r="R40" i="3"/>
  <c r="D40" i="3"/>
  <c r="E42" i="3"/>
  <c r="E43" i="3" s="1"/>
  <c r="G8" i="3"/>
  <c r="G4" i="3" s="1"/>
  <c r="R8" i="3"/>
  <c r="R4" i="3" s="1"/>
  <c r="F8" i="3"/>
  <c r="F4" i="3" s="1"/>
  <c r="E34" i="3"/>
  <c r="E35" i="3" s="1"/>
  <c r="E37" i="3"/>
  <c r="D6" i="3"/>
  <c r="D4" i="3" s="1"/>
  <c r="R22" i="3"/>
  <c r="D10" i="3"/>
  <c r="F10" i="3"/>
  <c r="R16" i="3"/>
  <c r="G16" i="3"/>
  <c r="R10" i="3"/>
  <c r="G10" i="3"/>
  <c r="E44" i="3"/>
  <c r="E46" i="3"/>
  <c r="E47" i="3" s="1"/>
  <c r="E26" i="3"/>
  <c r="E27" i="3" s="1"/>
  <c r="E14" i="3"/>
  <c r="E28" i="3"/>
  <c r="E29" i="3" s="1"/>
  <c r="E24" i="3"/>
  <c r="E12" i="3"/>
  <c r="E20" i="3"/>
  <c r="E21" i="3" s="1"/>
  <c r="E18" i="3"/>
  <c r="E16" i="3" l="1"/>
  <c r="E17" i="3" s="1"/>
  <c r="E19" i="3"/>
  <c r="E10" i="3"/>
  <c r="E11" i="3" s="1"/>
  <c r="E13" i="3"/>
  <c r="E6" i="3"/>
  <c r="E22" i="3"/>
  <c r="E23" i="3" s="1"/>
  <c r="E25" i="3"/>
  <c r="E15" i="3"/>
  <c r="E8" i="3"/>
  <c r="E9" i="3" s="1"/>
  <c r="E40" i="3"/>
  <c r="E41" i="3" s="1"/>
  <c r="E45" i="3"/>
  <c r="E4" i="3" l="1"/>
  <c r="E5" i="3" s="1"/>
  <c r="E7" i="3"/>
</calcChain>
</file>

<file path=xl/sharedStrings.xml><?xml version="1.0" encoding="utf-8"?>
<sst xmlns="http://schemas.openxmlformats.org/spreadsheetml/2006/main" count="58" uniqueCount="27">
  <si>
    <t>合計</t>
    <rPh sb="0" eb="2">
      <t>ゴウケイ</t>
    </rPh>
    <phoneticPr fontId="3"/>
  </si>
  <si>
    <t>　１　月</t>
    <rPh sb="3" eb="4">
      <t>ガツ</t>
    </rPh>
    <phoneticPr fontId="3"/>
  </si>
  <si>
    <t>　２　月</t>
    <rPh sb="3" eb="4">
      <t>ガツ</t>
    </rPh>
    <phoneticPr fontId="3"/>
  </si>
  <si>
    <t>　３　月</t>
    <rPh sb="3" eb="4">
      <t>ガツ</t>
    </rPh>
    <phoneticPr fontId="3"/>
  </si>
  <si>
    <t>　４　月</t>
    <rPh sb="3" eb="4">
      <t>ガツ</t>
    </rPh>
    <phoneticPr fontId="3"/>
  </si>
  <si>
    <t>　５　月</t>
    <rPh sb="3" eb="4">
      <t>ガツ</t>
    </rPh>
    <phoneticPr fontId="3"/>
  </si>
  <si>
    <t>　６　月</t>
    <rPh sb="3" eb="4">
      <t>ガツ</t>
    </rPh>
    <phoneticPr fontId="3"/>
  </si>
  <si>
    <t>　７　月</t>
    <rPh sb="3" eb="4">
      <t>ガツ</t>
    </rPh>
    <phoneticPr fontId="3"/>
  </si>
  <si>
    <t>　８　月</t>
    <rPh sb="3" eb="4">
      <t>ガツ</t>
    </rPh>
    <phoneticPr fontId="3"/>
  </si>
  <si>
    <t>　９　月</t>
    <rPh sb="3" eb="4">
      <t>ガツ</t>
    </rPh>
    <phoneticPr fontId="3"/>
  </si>
  <si>
    <t>　１０月</t>
    <rPh sb="3" eb="4">
      <t>ガツ</t>
    </rPh>
    <phoneticPr fontId="3"/>
  </si>
  <si>
    <t>　１１月</t>
    <rPh sb="3" eb="4">
      <t>ガツ</t>
    </rPh>
    <phoneticPr fontId="3"/>
  </si>
  <si>
    <t>　１２月</t>
    <rPh sb="3" eb="4">
      <t>ガツ</t>
    </rPh>
    <phoneticPr fontId="3"/>
  </si>
  <si>
    <t>前　年</t>
    <rPh sb="0" eb="1">
      <t>ゼン</t>
    </rPh>
    <rPh sb="2" eb="3">
      <t>ネン</t>
    </rPh>
    <phoneticPr fontId="3"/>
  </si>
  <si>
    <t>合　計</t>
    <rPh sb="0" eb="1">
      <t>ゴウ</t>
    </rPh>
    <rPh sb="2" eb="3">
      <t>ケイ</t>
    </rPh>
    <phoneticPr fontId="3"/>
  </si>
  <si>
    <t>計</t>
    <rPh sb="0" eb="1">
      <t>ケイ</t>
    </rPh>
    <phoneticPr fontId="3"/>
  </si>
  <si>
    <t>乗</t>
    <rPh sb="0" eb="1">
      <t>ジョウ</t>
    </rPh>
    <phoneticPr fontId="3"/>
  </si>
  <si>
    <t>降</t>
    <rPh sb="0" eb="1">
      <t>フ</t>
    </rPh>
    <phoneticPr fontId="3"/>
  </si>
  <si>
    <t>外航</t>
    <rPh sb="0" eb="2">
      <t>ガイコウ</t>
    </rPh>
    <phoneticPr fontId="3"/>
  </si>
  <si>
    <t>内航</t>
    <rPh sb="0" eb="2">
      <t>ナイコウ</t>
    </rPh>
    <phoneticPr fontId="3"/>
  </si>
  <si>
    <t>客船・その他</t>
    <rPh sb="0" eb="2">
      <t>キャクセン</t>
    </rPh>
    <rPh sb="5" eb="6">
      <t>タ</t>
    </rPh>
    <phoneticPr fontId="3"/>
  </si>
  <si>
    <t>前年合計</t>
    <rPh sb="0" eb="2">
      <t>ゼンネン</t>
    </rPh>
    <rPh sb="2" eb="3">
      <t>ゴウ</t>
    </rPh>
    <rPh sb="3" eb="4">
      <t>ケイ</t>
    </rPh>
    <phoneticPr fontId="3"/>
  </si>
  <si>
    <t>フェリー</t>
    <phoneticPr fontId="3"/>
  </si>
  <si>
    <t>（単位：人）</t>
    <rPh sb="1" eb="3">
      <t>タンイ</t>
    </rPh>
    <rPh sb="4" eb="5">
      <t>ニン</t>
    </rPh>
    <phoneticPr fontId="3"/>
  </si>
  <si>
    <t>（　　）内　前年同期比 ％</t>
    <rPh sb="4" eb="5">
      <t>ナイ</t>
    </rPh>
    <rPh sb="6" eb="8">
      <t>ゼンネン</t>
    </rPh>
    <rPh sb="8" eb="11">
      <t>ドウキヒ</t>
    </rPh>
    <phoneticPr fontId="3"/>
  </si>
  <si>
    <t>４．船舶乗降人員月表</t>
    <phoneticPr fontId="3"/>
  </si>
  <si>
    <t>2025年 1月 ～ 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</si>
</sst>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"/>
    <numFmt numFmtId="177" formatCode="#,##0;[Red]\-#,##0;&quot;- &quot;"/>
    <numFmt numFmtId="178" formatCode="\(#,##0.0\);[Red]\(#,##0.0\);\(\ \ \ \ \-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 applyFont="1"/>
    <xf numFmtId="176" fontId="6" fillId="0" borderId="0" xfId="3" applyNumberFormat="1" applyFont="1" applyBorder="1" applyAlignment="1">
      <alignment vertical="top"/>
    </xf>
    <xf numFmtId="0" fontId="6" fillId="0" borderId="0" xfId="3" applyFont="1"/>
    <xf numFmtId="0" fontId="6" fillId="0" borderId="0" xfId="3" applyFont="1" applyBorder="1"/>
    <xf numFmtId="0" fontId="6" fillId="0" borderId="0" xfId="3" applyFont="1" applyAlignment="1">
      <alignment horizontal="right"/>
    </xf>
    <xf numFmtId="0" fontId="5" fillId="0" borderId="0" xfId="3" applyFont="1" applyBorder="1"/>
    <xf numFmtId="0" fontId="6" fillId="0" borderId="3" xfId="3" applyFont="1" applyBorder="1"/>
    <xf numFmtId="0" fontId="6" fillId="0" borderId="3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right" vertical="center" shrinkToFit="1"/>
    </xf>
    <xf numFmtId="177" fontId="7" fillId="0" borderId="1" xfId="3" applyNumberFormat="1" applyFont="1" applyBorder="1" applyAlignment="1">
      <alignment horizontal="right" vertical="center" shrinkToFit="1"/>
    </xf>
    <xf numFmtId="177" fontId="8" fillId="0" borderId="1" xfId="3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 shrinkToFit="1"/>
    </xf>
    <xf numFmtId="0" fontId="6" fillId="0" borderId="2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right" vertical="center" shrinkToFit="1"/>
    </xf>
    <xf numFmtId="178" fontId="6" fillId="0" borderId="2" xfId="1" applyNumberFormat="1" applyFont="1" applyBorder="1" applyAlignment="1">
      <alignment horizontal="right" vertical="center"/>
    </xf>
    <xf numFmtId="49" fontId="6" fillId="0" borderId="2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 shrinkToFit="1"/>
    </xf>
    <xf numFmtId="177" fontId="6" fillId="0" borderId="4" xfId="3" applyNumberFormat="1" applyFont="1" applyBorder="1" applyAlignment="1">
      <alignment horizontal="right" vertical="center" shrinkToFit="1"/>
    </xf>
    <xf numFmtId="177" fontId="7" fillId="0" borderId="4" xfId="3" applyNumberFormat="1" applyFont="1" applyBorder="1" applyAlignment="1">
      <alignment horizontal="right" vertical="center" shrinkToFit="1"/>
    </xf>
    <xf numFmtId="177" fontId="8" fillId="0" borderId="4" xfId="3" applyNumberFormat="1" applyFont="1" applyBorder="1" applyAlignment="1">
      <alignment horizontal="right" vertical="center" shrinkToFit="1"/>
    </xf>
    <xf numFmtId="177" fontId="6" fillId="0" borderId="1" xfId="2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7" fontId="6" fillId="0" borderId="1" xfId="3" applyNumberFormat="1" applyFont="1" applyBorder="1" applyAlignment="1">
      <alignment horizontal="right" vertical="center"/>
    </xf>
    <xf numFmtId="177" fontId="7" fillId="0" borderId="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/>
    </xf>
    <xf numFmtId="0" fontId="6" fillId="0" borderId="1" xfId="3" applyFont="1" applyBorder="1"/>
    <xf numFmtId="0" fontId="6" fillId="0" borderId="2" xfId="3" applyFont="1" applyBorder="1"/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3" xfId="3" applyFont="1" applyBorder="1" applyAlignment="1">
      <alignment vertical="center" textRotation="255"/>
    </xf>
    <xf numFmtId="0" fontId="4" fillId="0" borderId="0" xfId="3" applyFont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200401_108_船舶乗降人員月表_200601_108_船舶乗降人員月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55" zoomScaleNormal="75" workbookViewId="0">
      <selection activeCell="W26" sqref="W26"/>
    </sheetView>
  </sheetViews>
  <sheetFormatPr defaultColWidth="9" defaultRowHeight="13.2" x14ac:dyDescent="0.2"/>
  <cols>
    <col min="1" max="1" width="3.77734375" style="1" customWidth="1"/>
    <col min="2" max="2" width="14.88671875" style="1" customWidth="1"/>
    <col min="3" max="3" width="4" style="1" bestFit="1" customWidth="1"/>
    <col min="4" max="17" width="12.6640625" style="1" customWidth="1"/>
    <col min="18" max="18" width="12.6640625" style="1" hidden="1" customWidth="1"/>
    <col min="19" max="16384" width="9" style="1"/>
  </cols>
  <sheetData>
    <row r="1" spans="1:18" ht="2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5" customHeight="1" x14ac:dyDescent="0.2">
      <c r="A2" s="2" t="s">
        <v>26</v>
      </c>
      <c r="B2" s="3"/>
      <c r="C2" s="2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 t="s">
        <v>23</v>
      </c>
      <c r="R2" s="6"/>
    </row>
    <row r="3" spans="1:18" x14ac:dyDescent="0.2">
      <c r="A3" s="7"/>
      <c r="B3" s="8"/>
      <c r="C3" s="8"/>
      <c r="D3" s="9" t="s">
        <v>13</v>
      </c>
      <c r="E3" s="10" t="s">
        <v>14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11" t="s">
        <v>21</v>
      </c>
    </row>
    <row r="4" spans="1:18" x14ac:dyDescent="0.2">
      <c r="A4" s="39" t="s">
        <v>0</v>
      </c>
      <c r="B4" s="37" t="s">
        <v>15</v>
      </c>
      <c r="C4" s="12" t="s">
        <v>15</v>
      </c>
      <c r="D4" s="13">
        <f>SUM(D6,D8)</f>
        <v>1370438</v>
      </c>
      <c r="E4" s="14">
        <f>SUM(E6,E8)</f>
        <v>175578</v>
      </c>
      <c r="F4" s="13">
        <f t="shared" ref="F4:R4" si="0">SUM(F6,F8)</f>
        <v>88131</v>
      </c>
      <c r="G4" s="13">
        <f t="shared" si="0"/>
        <v>87447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5">
        <f t="shared" si="0"/>
        <v>169117</v>
      </c>
    </row>
    <row r="5" spans="1:18" x14ac:dyDescent="0.2">
      <c r="A5" s="39"/>
      <c r="B5" s="37"/>
      <c r="C5" s="12"/>
      <c r="D5" s="13"/>
      <c r="E5" s="16">
        <f>IF(OR(E4=0,R4=0),0,(E4/R4*100))</f>
        <v>103.82043200860942</v>
      </c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x14ac:dyDescent="0.2">
      <c r="A6" s="39"/>
      <c r="B6" s="37"/>
      <c r="C6" s="12" t="s">
        <v>16</v>
      </c>
      <c r="D6" s="13">
        <f>D12+D18</f>
        <v>669297</v>
      </c>
      <c r="E6" s="14">
        <f>SUM(E12,E18)</f>
        <v>82948</v>
      </c>
      <c r="F6" s="13">
        <f t="shared" ref="F6:R6" si="1">F12+F18</f>
        <v>39935</v>
      </c>
      <c r="G6" s="13">
        <f t="shared" si="1"/>
        <v>43013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8">
        <f t="shared" si="1"/>
        <v>78818</v>
      </c>
    </row>
    <row r="7" spans="1:18" x14ac:dyDescent="0.2">
      <c r="A7" s="39"/>
      <c r="B7" s="37"/>
      <c r="C7" s="12"/>
      <c r="D7" s="13"/>
      <c r="E7" s="16">
        <f>IF(OR(E6=0,R6=0),0,(E6/R6*100))</f>
        <v>105.23991981527064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</row>
    <row r="8" spans="1:18" x14ac:dyDescent="0.2">
      <c r="A8" s="39"/>
      <c r="B8" s="37"/>
      <c r="C8" s="12" t="s">
        <v>17</v>
      </c>
      <c r="D8" s="13">
        <f>D14+D20</f>
        <v>701141</v>
      </c>
      <c r="E8" s="14">
        <f>SUM(E14,E20)</f>
        <v>92630</v>
      </c>
      <c r="F8" s="13">
        <f t="shared" ref="F8:G8" si="2">F14+F20</f>
        <v>48196</v>
      </c>
      <c r="G8" s="13">
        <f t="shared" si="2"/>
        <v>44434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8">
        <f>R14+R20</f>
        <v>90299</v>
      </c>
    </row>
    <row r="9" spans="1:18" x14ac:dyDescent="0.2">
      <c r="A9" s="39"/>
      <c r="B9" s="38"/>
      <c r="C9" s="19"/>
      <c r="D9" s="20"/>
      <c r="E9" s="16">
        <f>IF(OR(E8=0,R8=0),0,(E8/R8*100))</f>
        <v>102.58142393603474</v>
      </c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">
      <c r="A10" s="39"/>
      <c r="B10" s="37" t="s">
        <v>18</v>
      </c>
      <c r="C10" s="12" t="s">
        <v>15</v>
      </c>
      <c r="D10" s="24">
        <f>SUM(D12,D14)</f>
        <v>263002</v>
      </c>
      <c r="E10" s="25">
        <f>SUM(E12,E14)</f>
        <v>19291</v>
      </c>
      <c r="F10" s="24">
        <f t="shared" ref="F10:R10" si="3">SUM(F12,F14)</f>
        <v>8143</v>
      </c>
      <c r="G10" s="24">
        <f t="shared" si="3"/>
        <v>11148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6">
        <f t="shared" si="3"/>
        <v>15636</v>
      </c>
    </row>
    <row r="11" spans="1:18" x14ac:dyDescent="0.2">
      <c r="A11" s="39"/>
      <c r="B11" s="37"/>
      <c r="C11" s="12"/>
      <c r="D11" s="27"/>
      <c r="E11" s="16">
        <f>IF(OR(E10=0,R10=0),0,(E10/R10*100))</f>
        <v>123.37554361729342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8"/>
    </row>
    <row r="12" spans="1:18" x14ac:dyDescent="0.2">
      <c r="A12" s="39"/>
      <c r="B12" s="37"/>
      <c r="C12" s="12" t="s">
        <v>16</v>
      </c>
      <c r="D12" s="29">
        <f>SUM(D30,D48)</f>
        <v>131455</v>
      </c>
      <c r="E12" s="30">
        <f>SUM(E30,E48)</f>
        <v>9331</v>
      </c>
      <c r="F12" s="29">
        <f>SUM(F30,F48)</f>
        <v>3741</v>
      </c>
      <c r="G12" s="29">
        <f t="shared" ref="G12:R12" si="4">SUM(G30,G48)</f>
        <v>5590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1">
        <f t="shared" si="4"/>
        <v>7499</v>
      </c>
    </row>
    <row r="13" spans="1:18" x14ac:dyDescent="0.2">
      <c r="A13" s="39"/>
      <c r="B13" s="37"/>
      <c r="C13" s="12"/>
      <c r="D13" s="27"/>
      <c r="E13" s="16">
        <f>IF(OR(E12=0,R12=0),0,(E12/R12*100))</f>
        <v>124.42992398986532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8"/>
    </row>
    <row r="14" spans="1:18" x14ac:dyDescent="0.2">
      <c r="A14" s="39"/>
      <c r="B14" s="37"/>
      <c r="C14" s="12" t="s">
        <v>17</v>
      </c>
      <c r="D14" s="29">
        <f>SUM(D32,D50)</f>
        <v>131547</v>
      </c>
      <c r="E14" s="30">
        <f>SUM(E32,E50)</f>
        <v>9960</v>
      </c>
      <c r="F14" s="29">
        <f>SUM(F32,F50)</f>
        <v>4402</v>
      </c>
      <c r="G14" s="29">
        <f t="shared" ref="G14:R14" si="5">SUM(G32,G50)</f>
        <v>5558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1">
        <f t="shared" si="5"/>
        <v>8137</v>
      </c>
    </row>
    <row r="15" spans="1:18" x14ac:dyDescent="0.2">
      <c r="A15" s="39"/>
      <c r="B15" s="38"/>
      <c r="C15" s="19"/>
      <c r="D15" s="32"/>
      <c r="E15" s="21">
        <f>IF(OR(E14=0,R14=0),0,(E14/R14*100))</f>
        <v>122.40383433697923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3"/>
    </row>
    <row r="16" spans="1:18" x14ac:dyDescent="0.2">
      <c r="A16" s="39"/>
      <c r="B16" s="37" t="s">
        <v>19</v>
      </c>
      <c r="C16" s="12" t="s">
        <v>15</v>
      </c>
      <c r="D16" s="13">
        <f>SUM(D18,D20)</f>
        <v>1107436</v>
      </c>
      <c r="E16" s="14">
        <f>SUM(E18,E20)</f>
        <v>156287</v>
      </c>
      <c r="F16" s="13">
        <f t="shared" ref="F16:R16" si="6">SUM(F18,F20)</f>
        <v>79988</v>
      </c>
      <c r="G16" s="13">
        <f t="shared" si="6"/>
        <v>76299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5">
        <f t="shared" si="6"/>
        <v>153481</v>
      </c>
    </row>
    <row r="17" spans="1:18" x14ac:dyDescent="0.2">
      <c r="A17" s="39"/>
      <c r="B17" s="37"/>
      <c r="C17" s="12"/>
      <c r="D17" s="27"/>
      <c r="E17" s="16">
        <f>IF(OR(E16=0,R16=0),0,(E16/R16*100))</f>
        <v>101.82823932604035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8"/>
    </row>
    <row r="18" spans="1:18" x14ac:dyDescent="0.2">
      <c r="A18" s="39"/>
      <c r="B18" s="37"/>
      <c r="C18" s="12" t="s">
        <v>16</v>
      </c>
      <c r="D18" s="29">
        <f>SUM(D36,D54)</f>
        <v>537842</v>
      </c>
      <c r="E18" s="30">
        <f>SUM(E36,E54)</f>
        <v>73617</v>
      </c>
      <c r="F18" s="29">
        <f>SUM(F36,F54)</f>
        <v>36194</v>
      </c>
      <c r="G18" s="29">
        <f t="shared" ref="G18:R18" si="7">SUM(G36,G54)</f>
        <v>37423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1">
        <f t="shared" si="7"/>
        <v>71319</v>
      </c>
    </row>
    <row r="19" spans="1:18" x14ac:dyDescent="0.2">
      <c r="A19" s="39"/>
      <c r="B19" s="37"/>
      <c r="C19" s="12"/>
      <c r="D19" s="27"/>
      <c r="E19" s="16">
        <f>IF(OR(E18=0,R18=0),0,(E18/R18*100))</f>
        <v>103.22214276700458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8"/>
    </row>
    <row r="20" spans="1:18" x14ac:dyDescent="0.2">
      <c r="A20" s="39"/>
      <c r="B20" s="37"/>
      <c r="C20" s="12" t="s">
        <v>17</v>
      </c>
      <c r="D20" s="29">
        <f>SUM(D38,D56)</f>
        <v>569594</v>
      </c>
      <c r="E20" s="30">
        <f>SUM(E38,E56)</f>
        <v>82670</v>
      </c>
      <c r="F20" s="29">
        <f>SUM(F38,F56)</f>
        <v>43794</v>
      </c>
      <c r="G20" s="29">
        <f t="shared" ref="G20:R20" si="8">SUM(G38,G56)</f>
        <v>38876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1">
        <f t="shared" si="8"/>
        <v>82162</v>
      </c>
    </row>
    <row r="21" spans="1:18" x14ac:dyDescent="0.2">
      <c r="A21" s="39"/>
      <c r="B21" s="38"/>
      <c r="C21" s="19"/>
      <c r="D21" s="32"/>
      <c r="E21" s="21">
        <f>IF(OR(E20=0,R20=0),0,(E20/R20*100))</f>
        <v>100.61829069399479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3"/>
    </row>
    <row r="22" spans="1:18" x14ac:dyDescent="0.2">
      <c r="A22" s="39" t="s">
        <v>22</v>
      </c>
      <c r="B22" s="37" t="s">
        <v>15</v>
      </c>
      <c r="C22" s="12" t="s">
        <v>15</v>
      </c>
      <c r="D22" s="13">
        <f>SUM(D24,D26)</f>
        <v>1158201</v>
      </c>
      <c r="E22" s="14">
        <f>SUM(E24,E26)</f>
        <v>170339</v>
      </c>
      <c r="F22" s="13">
        <f t="shared" ref="F22:R22" si="9">SUM(F24,F26)</f>
        <v>86708</v>
      </c>
      <c r="G22" s="13">
        <f t="shared" si="9"/>
        <v>83631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5">
        <f t="shared" si="9"/>
        <v>165639</v>
      </c>
    </row>
    <row r="23" spans="1:18" x14ac:dyDescent="0.2">
      <c r="A23" s="39"/>
      <c r="B23" s="37"/>
      <c r="C23" s="12"/>
      <c r="D23" s="13"/>
      <c r="E23" s="16">
        <f>IF(OR(E22=0,R22=0),0,(E22/R22*100))</f>
        <v>102.83749600033809</v>
      </c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 x14ac:dyDescent="0.2">
      <c r="A24" s="39"/>
      <c r="B24" s="37"/>
      <c r="C24" s="12" t="s">
        <v>16</v>
      </c>
      <c r="D24" s="29">
        <f>SUM(D30,D36)</f>
        <v>563337</v>
      </c>
      <c r="E24" s="30">
        <f>SUM(E30,E36)</f>
        <v>80493</v>
      </c>
      <c r="F24" s="29">
        <f t="shared" ref="F24:R24" si="10">SUM(F30,F36)</f>
        <v>39378</v>
      </c>
      <c r="G24" s="29">
        <f t="shared" si="10"/>
        <v>41115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1">
        <f t="shared" si="10"/>
        <v>77270</v>
      </c>
    </row>
    <row r="25" spans="1:18" x14ac:dyDescent="0.2">
      <c r="A25" s="39"/>
      <c r="B25" s="37"/>
      <c r="C25" s="12"/>
      <c r="D25" s="13"/>
      <c r="E25" s="16">
        <f>IF(OR(E24=0,R24=0),0,(E24/R24*100))</f>
        <v>104.17108839135498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 x14ac:dyDescent="0.2">
      <c r="A26" s="39"/>
      <c r="B26" s="37"/>
      <c r="C26" s="12" t="s">
        <v>17</v>
      </c>
      <c r="D26" s="29">
        <f>SUM(D32,D38)</f>
        <v>594864</v>
      </c>
      <c r="E26" s="30">
        <f>SUM(E32,E38)</f>
        <v>89846</v>
      </c>
      <c r="F26" s="29">
        <f t="shared" ref="F26:R26" si="11">SUM(F32,F38)</f>
        <v>47330</v>
      </c>
      <c r="G26" s="29">
        <f t="shared" si="11"/>
        <v>42516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1">
        <f t="shared" si="11"/>
        <v>88369</v>
      </c>
    </row>
    <row r="27" spans="1:18" x14ac:dyDescent="0.2">
      <c r="A27" s="39"/>
      <c r="B27" s="38"/>
      <c r="C27" s="19"/>
      <c r="D27" s="20"/>
      <c r="E27" s="21">
        <f>IF(OR(E26=0,R26=0),0,(E26/R26*100))</f>
        <v>101.6714006042843</v>
      </c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">
      <c r="A28" s="39"/>
      <c r="B28" s="37" t="s">
        <v>18</v>
      </c>
      <c r="C28" s="12" t="s">
        <v>15</v>
      </c>
      <c r="D28" s="13">
        <f>SUM(D30,D32)</f>
        <v>54468</v>
      </c>
      <c r="E28" s="14">
        <f>SUM(E30,E32)</f>
        <v>14480</v>
      </c>
      <c r="F28" s="13">
        <f t="shared" ref="F28:R28" si="12">SUM(F30,F32)</f>
        <v>7148</v>
      </c>
      <c r="G28" s="13">
        <f t="shared" si="12"/>
        <v>7332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5">
        <f t="shared" si="12"/>
        <v>12544</v>
      </c>
    </row>
    <row r="29" spans="1:18" x14ac:dyDescent="0.2">
      <c r="A29" s="39"/>
      <c r="B29" s="37"/>
      <c r="C29" s="12"/>
      <c r="D29" s="27"/>
      <c r="E29" s="16">
        <f>IF(OR(E28=0,R28=0),0,(E28/R28*100))</f>
        <v>115.43367346938776</v>
      </c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</row>
    <row r="30" spans="1:18" x14ac:dyDescent="0.2">
      <c r="A30" s="39"/>
      <c r="B30" s="37"/>
      <c r="C30" s="12" t="s">
        <v>16</v>
      </c>
      <c r="D30" s="27">
        <v>27136</v>
      </c>
      <c r="E30" s="30">
        <f>SUM(F30:Q30)</f>
        <v>6932</v>
      </c>
      <c r="F30" s="27">
        <v>3240</v>
      </c>
      <c r="G30" s="27">
        <v>3692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34">
        <v>5951</v>
      </c>
    </row>
    <row r="31" spans="1:18" x14ac:dyDescent="0.2">
      <c r="A31" s="39"/>
      <c r="B31" s="37"/>
      <c r="C31" s="12"/>
      <c r="D31" s="27"/>
      <c r="E31" s="16">
        <f>IF(OR(E30=0,R30=0),0,(E30/R30*100))</f>
        <v>116.48462443286843</v>
      </c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</row>
    <row r="32" spans="1:18" x14ac:dyDescent="0.2">
      <c r="A32" s="39"/>
      <c r="B32" s="37"/>
      <c r="C32" s="12" t="s">
        <v>17</v>
      </c>
      <c r="D32" s="27">
        <v>27332</v>
      </c>
      <c r="E32" s="30">
        <f>SUM(F32:Q32)</f>
        <v>7548</v>
      </c>
      <c r="F32" s="27">
        <v>3908</v>
      </c>
      <c r="G32" s="27">
        <v>3640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34">
        <v>6593</v>
      </c>
    </row>
    <row r="33" spans="1:18" x14ac:dyDescent="0.2">
      <c r="A33" s="39"/>
      <c r="B33" s="38"/>
      <c r="C33" s="19"/>
      <c r="D33" s="32"/>
      <c r="E33" s="21">
        <f>IF(OR(E32=0,R32=0),0,(E32/R32*100))</f>
        <v>114.48505991202791</v>
      </c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33"/>
    </row>
    <row r="34" spans="1:18" x14ac:dyDescent="0.2">
      <c r="A34" s="39"/>
      <c r="B34" s="37" t="s">
        <v>19</v>
      </c>
      <c r="C34" s="12" t="s">
        <v>15</v>
      </c>
      <c r="D34" s="13">
        <f>SUM(D36,D38)</f>
        <v>1103733</v>
      </c>
      <c r="E34" s="14">
        <f>SUM(E36,E38)</f>
        <v>155859</v>
      </c>
      <c r="F34" s="13">
        <f t="shared" ref="F34:R34" si="13">SUM(F36,F38)</f>
        <v>79560</v>
      </c>
      <c r="G34" s="13">
        <f t="shared" si="13"/>
        <v>76299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5">
        <f t="shared" si="13"/>
        <v>153095</v>
      </c>
    </row>
    <row r="35" spans="1:18" x14ac:dyDescent="0.2">
      <c r="A35" s="39"/>
      <c r="B35" s="37"/>
      <c r="C35" s="12"/>
      <c r="D35" s="27"/>
      <c r="E35" s="16">
        <f>IF(OR(E34=0,R34=0),0,(E34/R34*100))</f>
        <v>101.80541493843691</v>
      </c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</row>
    <row r="36" spans="1:18" x14ac:dyDescent="0.2">
      <c r="A36" s="39"/>
      <c r="B36" s="37"/>
      <c r="C36" s="12" t="s">
        <v>16</v>
      </c>
      <c r="D36" s="27">
        <v>536201</v>
      </c>
      <c r="E36" s="30">
        <f>SUM(F36:Q36)</f>
        <v>73561</v>
      </c>
      <c r="F36" s="27">
        <v>36138</v>
      </c>
      <c r="G36" s="27">
        <v>37423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4">
        <v>71319</v>
      </c>
    </row>
    <row r="37" spans="1:18" x14ac:dyDescent="0.2">
      <c r="A37" s="39"/>
      <c r="B37" s="37"/>
      <c r="C37" s="12"/>
      <c r="D37" s="27"/>
      <c r="E37" s="16">
        <f>IF(OR(E36=0,R36=0),0,(E36/R36*100))</f>
        <v>103.14362231663372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8"/>
    </row>
    <row r="38" spans="1:18" x14ac:dyDescent="0.2">
      <c r="A38" s="39"/>
      <c r="B38" s="37"/>
      <c r="C38" s="12" t="s">
        <v>17</v>
      </c>
      <c r="D38" s="27">
        <v>567532</v>
      </c>
      <c r="E38" s="30">
        <f>SUM(F38:Q38)</f>
        <v>82298</v>
      </c>
      <c r="F38" s="27">
        <v>43422</v>
      </c>
      <c r="G38" s="27">
        <v>38876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4">
        <v>81776</v>
      </c>
    </row>
    <row r="39" spans="1:18" x14ac:dyDescent="0.2">
      <c r="A39" s="39"/>
      <c r="B39" s="38"/>
      <c r="C39" s="19"/>
      <c r="D39" s="36"/>
      <c r="E39" s="21">
        <f>IF(OR(E38=0,R38=0),0,(E38/R38*100))</f>
        <v>100.63832909411074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3"/>
    </row>
    <row r="40" spans="1:18" x14ac:dyDescent="0.2">
      <c r="A40" s="39" t="s">
        <v>20</v>
      </c>
      <c r="B40" s="37" t="s">
        <v>15</v>
      </c>
      <c r="C40" s="12" t="s">
        <v>15</v>
      </c>
      <c r="D40" s="13">
        <f>SUM(D42,D44)</f>
        <v>212237</v>
      </c>
      <c r="E40" s="14">
        <f>SUM(E42,E44)</f>
        <v>5239</v>
      </c>
      <c r="F40" s="13">
        <f t="shared" ref="F40:R40" si="14">SUM(F42,F44)</f>
        <v>1423</v>
      </c>
      <c r="G40" s="13">
        <f t="shared" si="14"/>
        <v>3816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5">
        <f t="shared" si="14"/>
        <v>3478</v>
      </c>
    </row>
    <row r="41" spans="1:18" x14ac:dyDescent="0.2">
      <c r="A41" s="39"/>
      <c r="B41" s="37"/>
      <c r="C41" s="12"/>
      <c r="D41" s="13"/>
      <c r="E41" s="16">
        <f>IF(OR(E40=0,R40=0),0,(E40/R40*100))</f>
        <v>150.63254744105808</v>
      </c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 x14ac:dyDescent="0.2">
      <c r="A42" s="39"/>
      <c r="B42" s="37"/>
      <c r="C42" s="12" t="s">
        <v>16</v>
      </c>
      <c r="D42" s="29">
        <f>SUM(D48,D54)</f>
        <v>105960</v>
      </c>
      <c r="E42" s="30">
        <f>SUM(E48,E54)</f>
        <v>2455</v>
      </c>
      <c r="F42" s="29">
        <f t="shared" ref="F42:R42" si="15">SUM(F48,F54)</f>
        <v>557</v>
      </c>
      <c r="G42" s="29">
        <f t="shared" si="15"/>
        <v>1898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1">
        <f t="shared" si="15"/>
        <v>1548</v>
      </c>
    </row>
    <row r="43" spans="1:18" x14ac:dyDescent="0.2">
      <c r="A43" s="39"/>
      <c r="B43" s="37"/>
      <c r="C43" s="12"/>
      <c r="D43" s="13"/>
      <c r="E43" s="16">
        <f>IF(OR(E42=0,R42=0),0,(E42/R42*100))</f>
        <v>158.59173126614988</v>
      </c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 x14ac:dyDescent="0.2">
      <c r="A44" s="39"/>
      <c r="B44" s="37"/>
      <c r="C44" s="12" t="s">
        <v>17</v>
      </c>
      <c r="D44" s="29">
        <f>SUM(D50,D56)</f>
        <v>106277</v>
      </c>
      <c r="E44" s="30">
        <f>SUM(E50,E56)</f>
        <v>2784</v>
      </c>
      <c r="F44" s="29">
        <f t="shared" ref="F44:R44" si="16">SUM(F50,F56)</f>
        <v>866</v>
      </c>
      <c r="G44" s="29">
        <f t="shared" si="16"/>
        <v>1918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31">
        <f t="shared" si="16"/>
        <v>1930</v>
      </c>
    </row>
    <row r="45" spans="1:18" x14ac:dyDescent="0.2">
      <c r="A45" s="39"/>
      <c r="B45" s="38"/>
      <c r="C45" s="19"/>
      <c r="D45" s="20"/>
      <c r="E45" s="21">
        <f>IF(OR(E44=0,R44=0),0,(E44/R44*100))</f>
        <v>144.24870466321244</v>
      </c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1:18" x14ac:dyDescent="0.2">
      <c r="A46" s="39"/>
      <c r="B46" s="37" t="s">
        <v>18</v>
      </c>
      <c r="C46" s="12" t="s">
        <v>15</v>
      </c>
      <c r="D46" s="13">
        <f>SUM(D48,D50)</f>
        <v>208534</v>
      </c>
      <c r="E46" s="14">
        <f>SUM(E48,E50)</f>
        <v>4811</v>
      </c>
      <c r="F46" s="13">
        <f t="shared" ref="F46:R46" si="17">SUM(F48,F50)</f>
        <v>995</v>
      </c>
      <c r="G46" s="13">
        <f t="shared" si="17"/>
        <v>3816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5">
        <f t="shared" si="17"/>
        <v>3092</v>
      </c>
    </row>
    <row r="47" spans="1:18" x14ac:dyDescent="0.2">
      <c r="A47" s="39"/>
      <c r="B47" s="37"/>
      <c r="C47" s="12"/>
      <c r="D47" s="27"/>
      <c r="E47" s="16">
        <f>IF(OR(E46=0,R46=0),0,(E46/R46*100))</f>
        <v>155.59508408796896</v>
      </c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</row>
    <row r="48" spans="1:18" x14ac:dyDescent="0.2">
      <c r="A48" s="39"/>
      <c r="B48" s="37"/>
      <c r="C48" s="12" t="s">
        <v>16</v>
      </c>
      <c r="D48" s="27">
        <v>104319</v>
      </c>
      <c r="E48" s="30">
        <f>SUM(F48:Q48)</f>
        <v>2399</v>
      </c>
      <c r="F48" s="27">
        <v>501</v>
      </c>
      <c r="G48" s="27">
        <v>1898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34">
        <v>1548</v>
      </c>
    </row>
    <row r="49" spans="1:18" x14ac:dyDescent="0.2">
      <c r="A49" s="39"/>
      <c r="B49" s="37"/>
      <c r="C49" s="12"/>
      <c r="D49" s="27"/>
      <c r="E49" s="16">
        <f>IF(OR(E48=0,R48=0),0,(E48/R48*100))</f>
        <v>154.97416020671835</v>
      </c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</row>
    <row r="50" spans="1:18" x14ac:dyDescent="0.2">
      <c r="A50" s="39"/>
      <c r="B50" s="37"/>
      <c r="C50" s="12" t="s">
        <v>17</v>
      </c>
      <c r="D50" s="27">
        <v>104215</v>
      </c>
      <c r="E50" s="30">
        <f>SUM(F50:Q50)</f>
        <v>2412</v>
      </c>
      <c r="F50" s="27">
        <v>494</v>
      </c>
      <c r="G50" s="27">
        <v>1918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34">
        <v>1544</v>
      </c>
    </row>
    <row r="51" spans="1:18" x14ac:dyDescent="0.2">
      <c r="A51" s="39"/>
      <c r="B51" s="38"/>
      <c r="C51" s="19"/>
      <c r="D51" s="32"/>
      <c r="E51" s="21">
        <f>IF(OR(E50=0,R50=0),0,(E50/R50*100))</f>
        <v>156.21761658031087</v>
      </c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33"/>
    </row>
    <row r="52" spans="1:18" x14ac:dyDescent="0.2">
      <c r="A52" s="39"/>
      <c r="B52" s="37" t="s">
        <v>19</v>
      </c>
      <c r="C52" s="12" t="s">
        <v>15</v>
      </c>
      <c r="D52" s="13">
        <f>SUM(D54,D56)</f>
        <v>3703</v>
      </c>
      <c r="E52" s="14">
        <f>SUM(E54,E56)</f>
        <v>428</v>
      </c>
      <c r="F52" s="13">
        <f t="shared" ref="F52:R52" si="18">SUM(F54,F56)</f>
        <v>428</v>
      </c>
      <c r="G52" s="13">
        <f t="shared" si="18"/>
        <v>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5">
        <f t="shared" si="18"/>
        <v>386</v>
      </c>
    </row>
    <row r="53" spans="1:18" x14ac:dyDescent="0.2">
      <c r="A53" s="39"/>
      <c r="B53" s="37"/>
      <c r="C53" s="12"/>
      <c r="D53" s="27"/>
      <c r="E53" s="16">
        <f>IF(OR(E52=0,R52=0),0,(E52/R52*100))</f>
        <v>110.88082901554404</v>
      </c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</row>
    <row r="54" spans="1:18" x14ac:dyDescent="0.2">
      <c r="A54" s="39"/>
      <c r="B54" s="37"/>
      <c r="C54" s="12" t="s">
        <v>16</v>
      </c>
      <c r="D54" s="27">
        <v>1641</v>
      </c>
      <c r="E54" s="30">
        <f>SUM(F54:Q54)</f>
        <v>56</v>
      </c>
      <c r="F54" s="27">
        <v>56</v>
      </c>
      <c r="G54" s="27">
        <v>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34">
        <v>0</v>
      </c>
    </row>
    <row r="55" spans="1:18" x14ac:dyDescent="0.2">
      <c r="A55" s="39"/>
      <c r="B55" s="37"/>
      <c r="C55" s="12"/>
      <c r="D55" s="27"/>
      <c r="E55" s="16">
        <f>IF(OR(E54=0,R54=0),0,(E54/R54*100))</f>
        <v>0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8"/>
    </row>
    <row r="56" spans="1:18" x14ac:dyDescent="0.2">
      <c r="A56" s="39"/>
      <c r="B56" s="37"/>
      <c r="C56" s="12" t="s">
        <v>17</v>
      </c>
      <c r="D56" s="27">
        <v>2062</v>
      </c>
      <c r="E56" s="30">
        <f>SUM(F56:Q56)</f>
        <v>372</v>
      </c>
      <c r="F56" s="27">
        <v>372</v>
      </c>
      <c r="G56" s="27">
        <v>0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34">
        <v>386</v>
      </c>
    </row>
    <row r="57" spans="1:18" x14ac:dyDescent="0.2">
      <c r="A57" s="39"/>
      <c r="B57" s="38"/>
      <c r="C57" s="19"/>
      <c r="D57" s="36"/>
      <c r="E57" s="21">
        <f>IF(OR(E56=0,R56=0),0,(E56/R56*100))</f>
        <v>96.373056994818654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3"/>
    </row>
    <row r="59" spans="1:18" x14ac:dyDescent="0.2">
      <c r="B59" s="3" t="s">
        <v>24</v>
      </c>
    </row>
  </sheetData>
  <mergeCells count="13">
    <mergeCell ref="B4:B9"/>
    <mergeCell ref="B10:B15"/>
    <mergeCell ref="B16:B21"/>
    <mergeCell ref="A1:Q1"/>
    <mergeCell ref="A4:A21"/>
    <mergeCell ref="B46:B51"/>
    <mergeCell ref="B52:B57"/>
    <mergeCell ref="A22:A39"/>
    <mergeCell ref="A40:A57"/>
    <mergeCell ref="B34:B39"/>
    <mergeCell ref="B28:B33"/>
    <mergeCell ref="B40:B45"/>
    <mergeCell ref="B22:B27"/>
  </mergeCells>
  <phoneticPr fontId="3"/>
  <pageMargins left="0.39370078740157483" right="0.39370078740157483" top="0.78740157480314965" bottom="0.39370078740157483" header="0.47244094488188981" footer="0"/>
  <pageSetup paperSize="9" scale="7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2025-07-07T00:24:30Z</dcterms:created>
  <dcterms:modified xsi:type="dcterms:W3CDTF">2025-07-07T00:24:55Z</dcterms:modified>
</cp:coreProperties>
</file>