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3C71B3B-B828-4CEA-A638-A44F94497F9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  <c r="E55" i="3" s="1"/>
  <c r="D52" i="3"/>
  <c r="F52" i="3"/>
  <c r="G52" i="3"/>
  <c r="H52" i="3"/>
  <c r="I52" i="3"/>
  <c r="J52" i="3"/>
  <c r="K52" i="3"/>
  <c r="L52" i="3"/>
  <c r="R52" i="3"/>
  <c r="D46" i="3"/>
  <c r="F46" i="3"/>
  <c r="G46" i="3"/>
  <c r="H46" i="3"/>
  <c r="I46" i="3"/>
  <c r="J46" i="3"/>
  <c r="K46" i="3"/>
  <c r="L46" i="3"/>
  <c r="R46" i="3"/>
  <c r="D34" i="3"/>
  <c r="F34" i="3"/>
  <c r="G34" i="3"/>
  <c r="H34" i="3"/>
  <c r="I34" i="3"/>
  <c r="J34" i="3"/>
  <c r="K34" i="3"/>
  <c r="L34" i="3"/>
  <c r="R34" i="3"/>
  <c r="D28" i="3"/>
  <c r="F28" i="3"/>
  <c r="G28" i="3"/>
  <c r="H28" i="3"/>
  <c r="I28" i="3"/>
  <c r="J28" i="3"/>
  <c r="K28" i="3"/>
  <c r="L28" i="3"/>
  <c r="R28" i="3"/>
  <c r="E48" i="3"/>
  <c r="E49" i="3" s="1"/>
  <c r="E38" i="3"/>
  <c r="E39" i="3" s="1"/>
  <c r="F26" i="3"/>
  <c r="G26" i="3"/>
  <c r="H26" i="3"/>
  <c r="I26" i="3"/>
  <c r="J26" i="3"/>
  <c r="K26" i="3"/>
  <c r="L26" i="3"/>
  <c r="R26" i="3"/>
  <c r="F24" i="3"/>
  <c r="F22" i="3" s="1"/>
  <c r="G24" i="3"/>
  <c r="H24" i="3"/>
  <c r="H22" i="3" s="1"/>
  <c r="I24" i="3"/>
  <c r="J24" i="3"/>
  <c r="K24" i="3"/>
  <c r="L24" i="3"/>
  <c r="R24" i="3"/>
  <c r="R22" i="3" s="1"/>
  <c r="F44" i="3"/>
  <c r="G44" i="3"/>
  <c r="H44" i="3"/>
  <c r="I44" i="3"/>
  <c r="J44" i="3"/>
  <c r="K44" i="3"/>
  <c r="L44" i="3"/>
  <c r="R44" i="3"/>
  <c r="F42" i="3"/>
  <c r="F40" i="3" s="1"/>
  <c r="G42" i="3"/>
  <c r="G40" i="3" s="1"/>
  <c r="H42" i="3"/>
  <c r="I42" i="3"/>
  <c r="J42" i="3"/>
  <c r="K42" i="3"/>
  <c r="L42" i="3"/>
  <c r="L40" i="3" s="1"/>
  <c r="R42" i="3"/>
  <c r="E30" i="3"/>
  <c r="E31" i="3" s="1"/>
  <c r="E32" i="3"/>
  <c r="E33" i="3" s="1"/>
  <c r="D44" i="3"/>
  <c r="D42" i="3"/>
  <c r="E50" i="3"/>
  <c r="E51" i="3" s="1"/>
  <c r="E56" i="3"/>
  <c r="E57" i="3" s="1"/>
  <c r="D26" i="3"/>
  <c r="D24" i="3"/>
  <c r="E36" i="3"/>
  <c r="D20" i="3"/>
  <c r="D18" i="3"/>
  <c r="D14" i="3"/>
  <c r="D12" i="3"/>
  <c r="D10" i="3" s="1"/>
  <c r="G12" i="3"/>
  <c r="G14" i="3"/>
  <c r="H12" i="3"/>
  <c r="H14" i="3"/>
  <c r="I12" i="3"/>
  <c r="I14" i="3"/>
  <c r="J12" i="3"/>
  <c r="J14" i="3"/>
  <c r="K12" i="3"/>
  <c r="K14" i="3"/>
  <c r="L12" i="3"/>
  <c r="L14" i="3"/>
  <c r="R12" i="3"/>
  <c r="R14" i="3"/>
  <c r="G18" i="3"/>
  <c r="G20" i="3"/>
  <c r="H18" i="3"/>
  <c r="H20" i="3"/>
  <c r="I18" i="3"/>
  <c r="I20" i="3"/>
  <c r="J18" i="3"/>
  <c r="J20" i="3"/>
  <c r="K18" i="3"/>
  <c r="K20" i="3"/>
  <c r="L18" i="3"/>
  <c r="L20" i="3"/>
  <c r="R18" i="3"/>
  <c r="R6" i="3" s="1"/>
  <c r="R20" i="3"/>
  <c r="F20" i="3"/>
  <c r="F18" i="3"/>
  <c r="F14" i="3"/>
  <c r="F8" i="3" s="1"/>
  <c r="F12" i="3"/>
  <c r="F10" i="3" s="1"/>
  <c r="F6" i="3" l="1"/>
  <c r="D22" i="3"/>
  <c r="K40" i="3"/>
  <c r="J40" i="3"/>
  <c r="E52" i="3"/>
  <c r="E53" i="3" s="1"/>
  <c r="J8" i="3"/>
  <c r="I8" i="3"/>
  <c r="I40" i="3"/>
  <c r="H40" i="3"/>
  <c r="R40" i="3"/>
  <c r="D40" i="3"/>
  <c r="D8" i="3"/>
  <c r="E42" i="3"/>
  <c r="E43" i="3" s="1"/>
  <c r="D6" i="3"/>
  <c r="L22" i="3"/>
  <c r="L8" i="3"/>
  <c r="K22" i="3"/>
  <c r="K8" i="3"/>
  <c r="H8" i="3"/>
  <c r="G8" i="3"/>
  <c r="R8" i="3"/>
  <c r="R4" i="3" s="1"/>
  <c r="D16" i="3"/>
  <c r="F16" i="3"/>
  <c r="E34" i="3"/>
  <c r="E35" i="3" s="1"/>
  <c r="L6" i="3"/>
  <c r="E37" i="3"/>
  <c r="K6" i="3"/>
  <c r="J6" i="3"/>
  <c r="I6" i="3"/>
  <c r="H6" i="3"/>
  <c r="G6" i="3"/>
  <c r="J22" i="3"/>
  <c r="I22" i="3"/>
  <c r="G4" i="3"/>
  <c r="G22" i="3"/>
  <c r="F4" i="3"/>
  <c r="R16" i="3"/>
  <c r="L16" i="3"/>
  <c r="K16" i="3"/>
  <c r="J16" i="3"/>
  <c r="I16" i="3"/>
  <c r="H16" i="3"/>
  <c r="G16" i="3"/>
  <c r="R10" i="3"/>
  <c r="L10" i="3"/>
  <c r="K10" i="3"/>
  <c r="J10" i="3"/>
  <c r="I10" i="3"/>
  <c r="H10" i="3"/>
  <c r="G10" i="3"/>
  <c r="E44" i="3"/>
  <c r="E46" i="3"/>
  <c r="E47" i="3" s="1"/>
  <c r="E26" i="3"/>
  <c r="E27" i="3" s="1"/>
  <c r="E14" i="3"/>
  <c r="E28" i="3"/>
  <c r="E29" i="3" s="1"/>
  <c r="E24" i="3"/>
  <c r="E12" i="3"/>
  <c r="E20" i="3"/>
  <c r="E21" i="3" s="1"/>
  <c r="E18" i="3"/>
  <c r="D4" i="3" l="1"/>
  <c r="K4" i="3"/>
  <c r="L4" i="3"/>
  <c r="J4" i="3"/>
  <c r="H4" i="3"/>
  <c r="I4" i="3"/>
  <c r="E16" i="3"/>
  <c r="E17" i="3" s="1"/>
  <c r="E19" i="3"/>
  <c r="E10" i="3"/>
  <c r="E11" i="3" s="1"/>
  <c r="E13" i="3"/>
  <c r="E6" i="3"/>
  <c r="E22" i="3"/>
  <c r="E23" i="3" s="1"/>
  <c r="E25" i="3"/>
  <c r="E15" i="3"/>
  <c r="E8" i="3"/>
  <c r="E9" i="3" s="1"/>
  <c r="E40" i="3"/>
  <c r="E41" i="3" s="1"/>
  <c r="E45" i="3"/>
  <c r="E4" i="3" l="1"/>
  <c r="E5" i="3" s="1"/>
  <c r="E7" i="3"/>
</calcChain>
</file>

<file path=xl/sharedStrings.xml><?xml version="1.0" encoding="utf-8"?>
<sst xmlns="http://schemas.openxmlformats.org/spreadsheetml/2006/main" count="58" uniqueCount="27">
  <si>
    <t>合計</t>
    <rPh sb="0" eb="2">
      <t>ゴウケイ</t>
    </rPh>
    <phoneticPr fontId="3"/>
  </si>
  <si>
    <t>　１　月</t>
    <rPh sb="3" eb="4">
      <t>ガツ</t>
    </rPh>
    <phoneticPr fontId="3"/>
  </si>
  <si>
    <t>　２　月</t>
    <rPh sb="3" eb="4">
      <t>ガツ</t>
    </rPh>
    <phoneticPr fontId="3"/>
  </si>
  <si>
    <t>　３　月</t>
    <rPh sb="3" eb="4">
      <t>ガツ</t>
    </rPh>
    <phoneticPr fontId="3"/>
  </si>
  <si>
    <t>　４　月</t>
    <rPh sb="3" eb="4">
      <t>ガツ</t>
    </rPh>
    <phoneticPr fontId="3"/>
  </si>
  <si>
    <t>　５　月</t>
    <rPh sb="3" eb="4">
      <t>ガツ</t>
    </rPh>
    <phoneticPr fontId="3"/>
  </si>
  <si>
    <t>　６　月</t>
    <rPh sb="3" eb="4">
      <t>ガツ</t>
    </rPh>
    <phoneticPr fontId="3"/>
  </si>
  <si>
    <t>　７　月</t>
    <rPh sb="3" eb="4">
      <t>ガツ</t>
    </rPh>
    <phoneticPr fontId="3"/>
  </si>
  <si>
    <t>　８　月</t>
    <rPh sb="3" eb="4">
      <t>ガツ</t>
    </rPh>
    <phoneticPr fontId="3"/>
  </si>
  <si>
    <t>　９　月</t>
    <rPh sb="3" eb="4">
      <t>ガツ</t>
    </rPh>
    <phoneticPr fontId="3"/>
  </si>
  <si>
    <t>　１０月</t>
    <rPh sb="3" eb="4">
      <t>ガツ</t>
    </rPh>
    <phoneticPr fontId="3"/>
  </si>
  <si>
    <t>　１１月</t>
    <rPh sb="3" eb="4">
      <t>ガツ</t>
    </rPh>
    <phoneticPr fontId="3"/>
  </si>
  <si>
    <t>　１２月</t>
    <rPh sb="3" eb="4">
      <t>ガツ</t>
    </rPh>
    <phoneticPr fontId="3"/>
  </si>
  <si>
    <t>前　年</t>
    <rPh sb="0" eb="1">
      <t>ゼン</t>
    </rPh>
    <rPh sb="2" eb="3">
      <t>ネン</t>
    </rPh>
    <phoneticPr fontId="3"/>
  </si>
  <si>
    <t>合　計</t>
    <rPh sb="0" eb="1">
      <t>ゴウ</t>
    </rPh>
    <rPh sb="2" eb="3">
      <t>ケイ</t>
    </rPh>
    <phoneticPr fontId="3"/>
  </si>
  <si>
    <t>計</t>
    <rPh sb="0" eb="1">
      <t>ケイ</t>
    </rPh>
    <phoneticPr fontId="3"/>
  </si>
  <si>
    <t>乗</t>
    <rPh sb="0" eb="1">
      <t>ジョウ</t>
    </rPh>
    <phoneticPr fontId="3"/>
  </si>
  <si>
    <t>降</t>
    <rPh sb="0" eb="1">
      <t>フ</t>
    </rPh>
    <phoneticPr fontId="3"/>
  </si>
  <si>
    <t>外航</t>
    <rPh sb="0" eb="2">
      <t>ガイコウ</t>
    </rPh>
    <phoneticPr fontId="3"/>
  </si>
  <si>
    <t>内航</t>
    <rPh sb="0" eb="2">
      <t>ナイコウ</t>
    </rPh>
    <phoneticPr fontId="3"/>
  </si>
  <si>
    <t>客船・その他</t>
    <rPh sb="0" eb="2">
      <t>キャクセン</t>
    </rPh>
    <rPh sb="5" eb="6">
      <t>タ</t>
    </rPh>
    <phoneticPr fontId="3"/>
  </si>
  <si>
    <t>前年合計</t>
    <rPh sb="0" eb="2">
      <t>ゼンネン</t>
    </rPh>
    <rPh sb="2" eb="3">
      <t>ゴウ</t>
    </rPh>
    <rPh sb="3" eb="4">
      <t>ケイ</t>
    </rPh>
    <phoneticPr fontId="3"/>
  </si>
  <si>
    <t>フェリー</t>
    <phoneticPr fontId="3"/>
  </si>
  <si>
    <t>（単位：人）</t>
    <rPh sb="1" eb="3">
      <t>タンイ</t>
    </rPh>
    <rPh sb="4" eb="5">
      <t>ニン</t>
    </rPh>
    <phoneticPr fontId="3"/>
  </si>
  <si>
    <t>（　　）内　前年同期比 ％</t>
    <rPh sb="4" eb="5">
      <t>ナイ</t>
    </rPh>
    <rPh sb="6" eb="8">
      <t>ゼンネン</t>
    </rPh>
    <rPh sb="8" eb="11">
      <t>ドウキヒ</t>
    </rPh>
    <phoneticPr fontId="3"/>
  </si>
  <si>
    <t>４．船舶乗降人員月表</t>
    <phoneticPr fontId="3"/>
  </si>
  <si>
    <t>2025年 1月 ～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</si>
</sst>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"/>
    <numFmt numFmtId="177" formatCode="#,##0;[Red]\-#,##0;&quot;- &quot;"/>
    <numFmt numFmtId="178" formatCode="\(#,##0.0\);[Red]\(#,##0.0\);\(\ \ \ \ \-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0" xfId="3" applyFont="1"/>
    <xf numFmtId="176" fontId="6" fillId="0" borderId="0" xfId="3" applyNumberFormat="1" applyFont="1" applyBorder="1" applyAlignment="1">
      <alignment vertical="top"/>
    </xf>
    <xf numFmtId="0" fontId="6" fillId="0" borderId="0" xfId="3" applyFont="1"/>
    <xf numFmtId="0" fontId="6" fillId="0" borderId="0" xfId="3" applyFont="1" applyBorder="1"/>
    <xf numFmtId="0" fontId="6" fillId="0" borderId="0" xfId="3" applyFont="1" applyAlignment="1">
      <alignment horizontal="right"/>
    </xf>
    <xf numFmtId="0" fontId="5" fillId="0" borderId="0" xfId="3" applyFont="1" applyBorder="1"/>
    <xf numFmtId="0" fontId="6" fillId="0" borderId="3" xfId="3" applyFont="1" applyBorder="1"/>
    <xf numFmtId="0" fontId="6" fillId="0" borderId="3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right" vertical="center" shrinkToFit="1"/>
    </xf>
    <xf numFmtId="177" fontId="7" fillId="0" borderId="1" xfId="3" applyNumberFormat="1" applyFont="1" applyBorder="1" applyAlignment="1">
      <alignment horizontal="right" vertical="center" shrinkToFit="1"/>
    </xf>
    <xf numFmtId="177" fontId="8" fillId="0" borderId="1" xfId="3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/>
    </xf>
    <xf numFmtId="49" fontId="6" fillId="0" borderId="1" xfId="3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 shrinkToFit="1"/>
    </xf>
    <xf numFmtId="0" fontId="6" fillId="0" borderId="2" xfId="3" applyFont="1" applyBorder="1" applyAlignment="1">
      <alignment horizontal="center" vertical="center"/>
    </xf>
    <xf numFmtId="177" fontId="6" fillId="0" borderId="2" xfId="3" applyNumberFormat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/>
    </xf>
    <xf numFmtId="49" fontId="6" fillId="0" borderId="2" xfId="3" applyNumberFormat="1" applyFont="1" applyBorder="1" applyAlignment="1">
      <alignment horizontal="right" vertical="center"/>
    </xf>
    <xf numFmtId="177" fontId="5" fillId="0" borderId="2" xfId="3" applyNumberFormat="1" applyFont="1" applyBorder="1" applyAlignment="1">
      <alignment horizontal="right" vertical="center" shrinkToFit="1"/>
    </xf>
    <xf numFmtId="177" fontId="6" fillId="0" borderId="4" xfId="3" applyNumberFormat="1" applyFont="1" applyBorder="1" applyAlignment="1">
      <alignment horizontal="right" vertical="center" shrinkToFit="1"/>
    </xf>
    <xf numFmtId="177" fontId="7" fillId="0" borderId="4" xfId="3" applyNumberFormat="1" applyFont="1" applyBorder="1" applyAlignment="1">
      <alignment horizontal="right" vertical="center" shrinkToFit="1"/>
    </xf>
    <xf numFmtId="177" fontId="8" fillId="0" borderId="4" xfId="3" applyNumberFormat="1" applyFont="1" applyBorder="1" applyAlignment="1">
      <alignment horizontal="right" vertical="center" shrinkToFit="1"/>
    </xf>
    <xf numFmtId="177" fontId="6" fillId="0" borderId="1" xfId="2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7" fontId="6" fillId="0" borderId="1" xfId="3" applyNumberFormat="1" applyFont="1" applyBorder="1" applyAlignment="1">
      <alignment horizontal="right" vertical="center"/>
    </xf>
    <xf numFmtId="177" fontId="7" fillId="0" borderId="1" xfId="3" applyNumberFormat="1" applyFont="1" applyBorder="1" applyAlignment="1">
      <alignment horizontal="right" vertical="center"/>
    </xf>
    <xf numFmtId="177" fontId="8" fillId="0" borderId="1" xfId="3" applyNumberFormat="1" applyFont="1" applyBorder="1" applyAlignment="1">
      <alignment horizontal="right" vertical="center"/>
    </xf>
    <xf numFmtId="177" fontId="6" fillId="0" borderId="2" xfId="2" applyNumberFormat="1" applyFont="1" applyBorder="1" applyAlignment="1">
      <alignment horizontal="right" vertical="center"/>
    </xf>
    <xf numFmtId="178" fontId="5" fillId="0" borderId="2" xfId="1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/>
    </xf>
    <xf numFmtId="0" fontId="6" fillId="0" borderId="1" xfId="3" applyFont="1" applyBorder="1"/>
    <xf numFmtId="0" fontId="6" fillId="0" borderId="2" xfId="3" applyFont="1" applyBorder="1"/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3" xfId="3" applyFont="1" applyBorder="1" applyAlignment="1">
      <alignment vertical="center" textRotation="255"/>
    </xf>
    <xf numFmtId="0" fontId="4" fillId="0" borderId="0" xfId="3" applyFont="1" applyAlignment="1">
      <alignment horizontal="center"/>
    </xf>
  </cellXfs>
  <cellStyles count="4">
    <cellStyle name="パーセント" xfId="1" builtinId="5"/>
    <cellStyle name="桁区切り" xfId="2" builtinId="6"/>
    <cellStyle name="標準" xfId="0" builtinId="0"/>
    <cellStyle name="標準_200401_108_船舶乗降人員月表_200601_108_船舶乗降人員月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="55" zoomScaleNormal="75" workbookViewId="0">
      <selection activeCell="F50" sqref="F50"/>
    </sheetView>
  </sheetViews>
  <sheetFormatPr defaultColWidth="9" defaultRowHeight="13.2" x14ac:dyDescent="0.2"/>
  <cols>
    <col min="1" max="1" width="3.77734375" style="1" customWidth="1"/>
    <col min="2" max="2" width="14.88671875" style="1" customWidth="1"/>
    <col min="3" max="3" width="4" style="1" bestFit="1" customWidth="1"/>
    <col min="4" max="17" width="12.6640625" style="1" customWidth="1"/>
    <col min="18" max="18" width="12.6640625" style="1" hidden="1" customWidth="1"/>
    <col min="19" max="16384" width="9" style="1"/>
  </cols>
  <sheetData>
    <row r="1" spans="1:18" ht="21" x14ac:dyDescent="0.2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15" customHeight="1" x14ac:dyDescent="0.2">
      <c r="A2" s="2" t="s">
        <v>26</v>
      </c>
      <c r="B2" s="3"/>
      <c r="C2" s="2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 t="s">
        <v>23</v>
      </c>
      <c r="R2" s="6"/>
    </row>
    <row r="3" spans="1:18" x14ac:dyDescent="0.2">
      <c r="A3" s="7"/>
      <c r="B3" s="8"/>
      <c r="C3" s="8"/>
      <c r="D3" s="9" t="s">
        <v>13</v>
      </c>
      <c r="E3" s="10" t="s">
        <v>14</v>
      </c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11" t="s">
        <v>21</v>
      </c>
    </row>
    <row r="4" spans="1:18" x14ac:dyDescent="0.2">
      <c r="A4" s="39" t="s">
        <v>0</v>
      </c>
      <c r="B4" s="37" t="s">
        <v>15</v>
      </c>
      <c r="C4" s="12" t="s">
        <v>15</v>
      </c>
      <c r="D4" s="13">
        <f>SUM(D6,D8)</f>
        <v>1375162</v>
      </c>
      <c r="E4" s="14">
        <f>SUM(E6,E8)</f>
        <v>863010</v>
      </c>
      <c r="F4" s="13">
        <f t="shared" ref="F4:R4" si="0">SUM(F6,F8)</f>
        <v>88131</v>
      </c>
      <c r="G4" s="13">
        <f t="shared" si="0"/>
        <v>87447</v>
      </c>
      <c r="H4" s="13">
        <f t="shared" si="0"/>
        <v>172896</v>
      </c>
      <c r="I4" s="13">
        <f t="shared" si="0"/>
        <v>122740</v>
      </c>
      <c r="J4" s="13">
        <f t="shared" si="0"/>
        <v>144425</v>
      </c>
      <c r="K4" s="13">
        <f t="shared" si="0"/>
        <v>112402</v>
      </c>
      <c r="L4" s="13">
        <f t="shared" si="0"/>
        <v>134969</v>
      </c>
      <c r="M4" s="13"/>
      <c r="N4" s="13"/>
      <c r="O4" s="13"/>
      <c r="P4" s="13"/>
      <c r="Q4" s="13"/>
      <c r="R4" s="15">
        <f t="shared" si="0"/>
        <v>772129</v>
      </c>
    </row>
    <row r="5" spans="1:18" x14ac:dyDescent="0.2">
      <c r="A5" s="39"/>
      <c r="B5" s="37"/>
      <c r="C5" s="12"/>
      <c r="D5" s="13"/>
      <c r="E5" s="16">
        <f>IF(OR(E4=0,R4=0),0,(E4/R4*100))</f>
        <v>111.7701834797035</v>
      </c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</row>
    <row r="6" spans="1:18" x14ac:dyDescent="0.2">
      <c r="A6" s="39"/>
      <c r="B6" s="37"/>
      <c r="C6" s="12" t="s">
        <v>16</v>
      </c>
      <c r="D6" s="13">
        <f>D12+D18</f>
        <v>671987</v>
      </c>
      <c r="E6" s="14">
        <f>SUM(E12,E18)</f>
        <v>418692</v>
      </c>
      <c r="F6" s="13">
        <f t="shared" ref="F6:R6" si="1">F12+F18</f>
        <v>39935</v>
      </c>
      <c r="G6" s="13">
        <f t="shared" si="1"/>
        <v>43013</v>
      </c>
      <c r="H6" s="13">
        <f t="shared" si="1"/>
        <v>85484</v>
      </c>
      <c r="I6" s="13">
        <f t="shared" si="1"/>
        <v>61900</v>
      </c>
      <c r="J6" s="13">
        <f t="shared" si="1"/>
        <v>68598</v>
      </c>
      <c r="K6" s="13">
        <f t="shared" si="1"/>
        <v>53050</v>
      </c>
      <c r="L6" s="13">
        <f t="shared" si="1"/>
        <v>66712</v>
      </c>
      <c r="M6" s="13"/>
      <c r="N6" s="13"/>
      <c r="O6" s="13"/>
      <c r="P6" s="13"/>
      <c r="Q6" s="13"/>
      <c r="R6" s="18">
        <f t="shared" si="1"/>
        <v>375199</v>
      </c>
    </row>
    <row r="7" spans="1:18" x14ac:dyDescent="0.2">
      <c r="A7" s="39"/>
      <c r="B7" s="37"/>
      <c r="C7" s="12"/>
      <c r="D7" s="13"/>
      <c r="E7" s="16">
        <f>IF(OR(E6=0,R6=0),0,(E6/R6*100))</f>
        <v>111.59198185496231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</row>
    <row r="8" spans="1:18" x14ac:dyDescent="0.2">
      <c r="A8" s="39"/>
      <c r="B8" s="37"/>
      <c r="C8" s="12" t="s">
        <v>17</v>
      </c>
      <c r="D8" s="13">
        <f>D14+D20</f>
        <v>703175</v>
      </c>
      <c r="E8" s="14">
        <f>SUM(E14,E20)</f>
        <v>444318</v>
      </c>
      <c r="F8" s="13">
        <f t="shared" ref="F8:L8" si="2">F14+F20</f>
        <v>48196</v>
      </c>
      <c r="G8" s="13">
        <f t="shared" si="2"/>
        <v>44434</v>
      </c>
      <c r="H8" s="13">
        <f t="shared" si="2"/>
        <v>87412</v>
      </c>
      <c r="I8" s="13">
        <f t="shared" si="2"/>
        <v>60840</v>
      </c>
      <c r="J8" s="13">
        <f t="shared" si="2"/>
        <v>75827</v>
      </c>
      <c r="K8" s="13">
        <f t="shared" si="2"/>
        <v>59352</v>
      </c>
      <c r="L8" s="13">
        <f t="shared" si="2"/>
        <v>68257</v>
      </c>
      <c r="M8" s="13"/>
      <c r="N8" s="13"/>
      <c r="O8" s="13"/>
      <c r="P8" s="13"/>
      <c r="Q8" s="13"/>
      <c r="R8" s="18">
        <f>R14+R20</f>
        <v>396930</v>
      </c>
    </row>
    <row r="9" spans="1:18" x14ac:dyDescent="0.2">
      <c r="A9" s="39"/>
      <c r="B9" s="38"/>
      <c r="C9" s="19"/>
      <c r="D9" s="20"/>
      <c r="E9" s="16">
        <f>IF(OR(E8=0,R8=0),0,(E8/R8*100))</f>
        <v>111.93862897740156</v>
      </c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18" x14ac:dyDescent="0.2">
      <c r="A10" s="39"/>
      <c r="B10" s="37" t="s">
        <v>18</v>
      </c>
      <c r="C10" s="12" t="s">
        <v>15</v>
      </c>
      <c r="D10" s="24">
        <f>SUM(D12,D14)</f>
        <v>267562</v>
      </c>
      <c r="E10" s="25">
        <f>SUM(E12,E14)</f>
        <v>190549</v>
      </c>
      <c r="F10" s="24">
        <f t="shared" ref="F10:R10" si="3">SUM(F12,F14)</f>
        <v>8143</v>
      </c>
      <c r="G10" s="24">
        <f t="shared" si="3"/>
        <v>11148</v>
      </c>
      <c r="H10" s="24">
        <f t="shared" si="3"/>
        <v>47448</v>
      </c>
      <c r="I10" s="24">
        <f t="shared" si="3"/>
        <v>23371</v>
      </c>
      <c r="J10" s="24">
        <f t="shared" si="3"/>
        <v>37249</v>
      </c>
      <c r="K10" s="24">
        <f t="shared" si="3"/>
        <v>26634</v>
      </c>
      <c r="L10" s="24">
        <f t="shared" si="3"/>
        <v>36556</v>
      </c>
      <c r="M10" s="24"/>
      <c r="N10" s="24"/>
      <c r="O10" s="24"/>
      <c r="P10" s="24"/>
      <c r="Q10" s="24"/>
      <c r="R10" s="26">
        <f t="shared" si="3"/>
        <v>155261</v>
      </c>
    </row>
    <row r="11" spans="1:18" x14ac:dyDescent="0.2">
      <c r="A11" s="39"/>
      <c r="B11" s="37"/>
      <c r="C11" s="12"/>
      <c r="D11" s="27"/>
      <c r="E11" s="16">
        <f>IF(OR(E10=0,R10=0),0,(E10/R10*100))</f>
        <v>122.72818028996335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8"/>
    </row>
    <row r="12" spans="1:18" x14ac:dyDescent="0.2">
      <c r="A12" s="39"/>
      <c r="B12" s="37"/>
      <c r="C12" s="12" t="s">
        <v>16</v>
      </c>
      <c r="D12" s="29">
        <f>SUM(D30,D48)</f>
        <v>133731</v>
      </c>
      <c r="E12" s="30">
        <f>SUM(E30,E48)</f>
        <v>95008</v>
      </c>
      <c r="F12" s="29">
        <f>SUM(F30,F48)</f>
        <v>3741</v>
      </c>
      <c r="G12" s="29">
        <f t="shared" ref="G12:R12" si="4">SUM(G30,G48)</f>
        <v>5590</v>
      </c>
      <c r="H12" s="29">
        <f t="shared" si="4"/>
        <v>23937</v>
      </c>
      <c r="I12" s="29">
        <f t="shared" si="4"/>
        <v>11895</v>
      </c>
      <c r="J12" s="29">
        <f t="shared" si="4"/>
        <v>18336</v>
      </c>
      <c r="K12" s="29">
        <f t="shared" si="4"/>
        <v>13267</v>
      </c>
      <c r="L12" s="29">
        <f t="shared" si="4"/>
        <v>18242</v>
      </c>
      <c r="M12" s="29"/>
      <c r="N12" s="29"/>
      <c r="O12" s="29"/>
      <c r="P12" s="29"/>
      <c r="Q12" s="29"/>
      <c r="R12" s="31">
        <f t="shared" si="4"/>
        <v>77217</v>
      </c>
    </row>
    <row r="13" spans="1:18" x14ac:dyDescent="0.2">
      <c r="A13" s="39"/>
      <c r="B13" s="37"/>
      <c r="C13" s="12"/>
      <c r="D13" s="27"/>
      <c r="E13" s="16">
        <f>IF(OR(E12=0,R12=0),0,(E12/R12*100))</f>
        <v>123.04026315448671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8"/>
    </row>
    <row r="14" spans="1:18" x14ac:dyDescent="0.2">
      <c r="A14" s="39"/>
      <c r="B14" s="37"/>
      <c r="C14" s="12" t="s">
        <v>17</v>
      </c>
      <c r="D14" s="29">
        <f>SUM(D32,D50)</f>
        <v>133831</v>
      </c>
      <c r="E14" s="30">
        <f>SUM(E32,E50)</f>
        <v>95541</v>
      </c>
      <c r="F14" s="29">
        <f>SUM(F32,F50)</f>
        <v>4402</v>
      </c>
      <c r="G14" s="29">
        <f t="shared" ref="G14:R14" si="5">SUM(G32,G50)</f>
        <v>5558</v>
      </c>
      <c r="H14" s="29">
        <f t="shared" si="5"/>
        <v>23511</v>
      </c>
      <c r="I14" s="29">
        <f t="shared" si="5"/>
        <v>11476</v>
      </c>
      <c r="J14" s="29">
        <f t="shared" si="5"/>
        <v>18913</v>
      </c>
      <c r="K14" s="29">
        <f t="shared" si="5"/>
        <v>13367</v>
      </c>
      <c r="L14" s="29">
        <f t="shared" si="5"/>
        <v>18314</v>
      </c>
      <c r="M14" s="29"/>
      <c r="N14" s="29"/>
      <c r="O14" s="29"/>
      <c r="P14" s="29"/>
      <c r="Q14" s="29"/>
      <c r="R14" s="31">
        <f t="shared" si="5"/>
        <v>78044</v>
      </c>
    </row>
    <row r="15" spans="1:18" x14ac:dyDescent="0.2">
      <c r="A15" s="39"/>
      <c r="B15" s="38"/>
      <c r="C15" s="19"/>
      <c r="D15" s="32"/>
      <c r="E15" s="21">
        <f>IF(OR(E14=0,R14=0),0,(E14/R14*100))</f>
        <v>122.41940443852187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33"/>
    </row>
    <row r="16" spans="1:18" x14ac:dyDescent="0.2">
      <c r="A16" s="39"/>
      <c r="B16" s="37" t="s">
        <v>19</v>
      </c>
      <c r="C16" s="12" t="s">
        <v>15</v>
      </c>
      <c r="D16" s="13">
        <f>SUM(D18,D20)</f>
        <v>1107600</v>
      </c>
      <c r="E16" s="14">
        <f>SUM(E18,E20)</f>
        <v>672461</v>
      </c>
      <c r="F16" s="13">
        <f t="shared" ref="F16:R16" si="6">SUM(F18,F20)</f>
        <v>79988</v>
      </c>
      <c r="G16" s="13">
        <f t="shared" si="6"/>
        <v>76299</v>
      </c>
      <c r="H16" s="13">
        <f t="shared" si="6"/>
        <v>125448</v>
      </c>
      <c r="I16" s="13">
        <f t="shared" si="6"/>
        <v>99369</v>
      </c>
      <c r="J16" s="13">
        <f t="shared" si="6"/>
        <v>107176</v>
      </c>
      <c r="K16" s="13">
        <f t="shared" si="6"/>
        <v>85768</v>
      </c>
      <c r="L16" s="13">
        <f t="shared" si="6"/>
        <v>98413</v>
      </c>
      <c r="M16" s="13"/>
      <c r="N16" s="13"/>
      <c r="O16" s="13"/>
      <c r="P16" s="13"/>
      <c r="Q16" s="13"/>
      <c r="R16" s="15">
        <f t="shared" si="6"/>
        <v>616868</v>
      </c>
    </row>
    <row r="17" spans="1:18" x14ac:dyDescent="0.2">
      <c r="A17" s="39"/>
      <c r="B17" s="37"/>
      <c r="C17" s="12"/>
      <c r="D17" s="27"/>
      <c r="E17" s="16">
        <f>IF(OR(E16=0,R16=0),0,(E16/R16*100))</f>
        <v>109.01213873956827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8"/>
    </row>
    <row r="18" spans="1:18" x14ac:dyDescent="0.2">
      <c r="A18" s="39"/>
      <c r="B18" s="37"/>
      <c r="C18" s="12" t="s">
        <v>16</v>
      </c>
      <c r="D18" s="29">
        <f>SUM(D36,D54)</f>
        <v>538256</v>
      </c>
      <c r="E18" s="30">
        <f>SUM(E36,E54)</f>
        <v>323684</v>
      </c>
      <c r="F18" s="29">
        <f>SUM(F36,F54)</f>
        <v>36194</v>
      </c>
      <c r="G18" s="29">
        <f t="shared" ref="G18:R18" si="7">SUM(G36,G54)</f>
        <v>37423</v>
      </c>
      <c r="H18" s="29">
        <f t="shared" si="7"/>
        <v>61547</v>
      </c>
      <c r="I18" s="29">
        <f t="shared" si="7"/>
        <v>50005</v>
      </c>
      <c r="J18" s="29">
        <f t="shared" si="7"/>
        <v>50262</v>
      </c>
      <c r="K18" s="29">
        <f t="shared" si="7"/>
        <v>39783</v>
      </c>
      <c r="L18" s="29">
        <f t="shared" si="7"/>
        <v>48470</v>
      </c>
      <c r="M18" s="29"/>
      <c r="N18" s="29"/>
      <c r="O18" s="29"/>
      <c r="P18" s="29"/>
      <c r="Q18" s="29"/>
      <c r="R18" s="31">
        <f t="shared" si="7"/>
        <v>297982</v>
      </c>
    </row>
    <row r="19" spans="1:18" x14ac:dyDescent="0.2">
      <c r="A19" s="39"/>
      <c r="B19" s="37"/>
      <c r="C19" s="12"/>
      <c r="D19" s="27"/>
      <c r="E19" s="16">
        <f>IF(OR(E18=0,R18=0),0,(E18/R18*100))</f>
        <v>108.62535320925426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8"/>
    </row>
    <row r="20" spans="1:18" x14ac:dyDescent="0.2">
      <c r="A20" s="39"/>
      <c r="B20" s="37"/>
      <c r="C20" s="12" t="s">
        <v>17</v>
      </c>
      <c r="D20" s="29">
        <f>SUM(D38,D56)</f>
        <v>569344</v>
      </c>
      <c r="E20" s="30">
        <f>SUM(E38,E56)</f>
        <v>348777</v>
      </c>
      <c r="F20" s="29">
        <f>SUM(F38,F56)</f>
        <v>43794</v>
      </c>
      <c r="G20" s="29">
        <f t="shared" ref="G20:R20" si="8">SUM(G38,G56)</f>
        <v>38876</v>
      </c>
      <c r="H20" s="29">
        <f t="shared" si="8"/>
        <v>63901</v>
      </c>
      <c r="I20" s="29">
        <f t="shared" si="8"/>
        <v>49364</v>
      </c>
      <c r="J20" s="29">
        <f t="shared" si="8"/>
        <v>56914</v>
      </c>
      <c r="K20" s="29">
        <f t="shared" si="8"/>
        <v>45985</v>
      </c>
      <c r="L20" s="29">
        <f t="shared" si="8"/>
        <v>49943</v>
      </c>
      <c r="M20" s="29"/>
      <c r="N20" s="29"/>
      <c r="O20" s="29"/>
      <c r="P20" s="29"/>
      <c r="Q20" s="29"/>
      <c r="R20" s="31">
        <f t="shared" si="8"/>
        <v>318886</v>
      </c>
    </row>
    <row r="21" spans="1:18" x14ac:dyDescent="0.2">
      <c r="A21" s="39"/>
      <c r="B21" s="38"/>
      <c r="C21" s="19"/>
      <c r="D21" s="32"/>
      <c r="E21" s="21">
        <f>IF(OR(E20=0,R20=0),0,(E20/R20*100))</f>
        <v>109.37356923790946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33"/>
    </row>
    <row r="22" spans="1:18" x14ac:dyDescent="0.2">
      <c r="A22" s="39" t="s">
        <v>22</v>
      </c>
      <c r="B22" s="37" t="s">
        <v>15</v>
      </c>
      <c r="C22" s="12" t="s">
        <v>15</v>
      </c>
      <c r="D22" s="13">
        <f>SUM(D24,D26)</f>
        <v>1158201</v>
      </c>
      <c r="E22" s="14">
        <f>SUM(E24,E26)</f>
        <v>700941</v>
      </c>
      <c r="F22" s="13">
        <f t="shared" ref="F22:R22" si="9">SUM(F24,F26)</f>
        <v>86708</v>
      </c>
      <c r="G22" s="13">
        <f t="shared" si="9"/>
        <v>83631</v>
      </c>
      <c r="H22" s="13">
        <f t="shared" si="9"/>
        <v>129835</v>
      </c>
      <c r="I22" s="13">
        <f t="shared" si="9"/>
        <v>103199</v>
      </c>
      <c r="J22" s="13">
        <f t="shared" si="9"/>
        <v>110209</v>
      </c>
      <c r="K22" s="13">
        <f t="shared" si="9"/>
        <v>86954</v>
      </c>
      <c r="L22" s="13">
        <f t="shared" si="9"/>
        <v>100405</v>
      </c>
      <c r="M22" s="13"/>
      <c r="N22" s="13"/>
      <c r="O22" s="13"/>
      <c r="P22" s="13"/>
      <c r="Q22" s="13"/>
      <c r="R22" s="15">
        <f t="shared" si="9"/>
        <v>647668</v>
      </c>
    </row>
    <row r="23" spans="1:18" x14ac:dyDescent="0.2">
      <c r="A23" s="39"/>
      <c r="B23" s="37"/>
      <c r="C23" s="12"/>
      <c r="D23" s="13"/>
      <c r="E23" s="16">
        <f>IF(OR(E22=0,R22=0),0,(E22/R22*100))</f>
        <v>108.22535620101657</v>
      </c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1:18" x14ac:dyDescent="0.2">
      <c r="A24" s="39"/>
      <c r="B24" s="37"/>
      <c r="C24" s="12" t="s">
        <v>16</v>
      </c>
      <c r="D24" s="29">
        <f>SUM(D30,D36)</f>
        <v>563337</v>
      </c>
      <c r="E24" s="30">
        <f>SUM(E30,E36)</f>
        <v>338597</v>
      </c>
      <c r="F24" s="29">
        <f t="shared" ref="F24:R24" si="10">SUM(F30,F36)</f>
        <v>39378</v>
      </c>
      <c r="G24" s="29">
        <f t="shared" si="10"/>
        <v>41115</v>
      </c>
      <c r="H24" s="29">
        <f t="shared" si="10"/>
        <v>63925</v>
      </c>
      <c r="I24" s="29">
        <f t="shared" si="10"/>
        <v>51925</v>
      </c>
      <c r="J24" s="29">
        <f t="shared" si="10"/>
        <v>52185</v>
      </c>
      <c r="K24" s="29">
        <f t="shared" si="10"/>
        <v>40332</v>
      </c>
      <c r="L24" s="29">
        <f t="shared" si="10"/>
        <v>49737</v>
      </c>
      <c r="M24" s="29"/>
      <c r="N24" s="29"/>
      <c r="O24" s="29"/>
      <c r="P24" s="29"/>
      <c r="Q24" s="29"/>
      <c r="R24" s="31">
        <f t="shared" si="10"/>
        <v>312854</v>
      </c>
    </row>
    <row r="25" spans="1:18" x14ac:dyDescent="0.2">
      <c r="A25" s="39"/>
      <c r="B25" s="37"/>
      <c r="C25" s="12"/>
      <c r="D25" s="13"/>
      <c r="E25" s="16">
        <f>IF(OR(E24=0,R24=0),0,(E24/R24*100))</f>
        <v>108.22843882449962</v>
      </c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</row>
    <row r="26" spans="1:18" x14ac:dyDescent="0.2">
      <c r="A26" s="39"/>
      <c r="B26" s="37"/>
      <c r="C26" s="12" t="s">
        <v>17</v>
      </c>
      <c r="D26" s="29">
        <f>SUM(D32,D38)</f>
        <v>594864</v>
      </c>
      <c r="E26" s="30">
        <f>SUM(E32,E38)</f>
        <v>362344</v>
      </c>
      <c r="F26" s="29">
        <f t="shared" ref="F26:R26" si="11">SUM(F32,F38)</f>
        <v>47330</v>
      </c>
      <c r="G26" s="29">
        <f t="shared" si="11"/>
        <v>42516</v>
      </c>
      <c r="H26" s="29">
        <f t="shared" si="11"/>
        <v>65910</v>
      </c>
      <c r="I26" s="29">
        <f t="shared" si="11"/>
        <v>51274</v>
      </c>
      <c r="J26" s="29">
        <f t="shared" si="11"/>
        <v>58024</v>
      </c>
      <c r="K26" s="29">
        <f t="shared" si="11"/>
        <v>46622</v>
      </c>
      <c r="L26" s="29">
        <f t="shared" si="11"/>
        <v>50668</v>
      </c>
      <c r="M26" s="29"/>
      <c r="N26" s="29"/>
      <c r="O26" s="29"/>
      <c r="P26" s="29"/>
      <c r="Q26" s="29"/>
      <c r="R26" s="31">
        <f t="shared" si="11"/>
        <v>334814</v>
      </c>
    </row>
    <row r="27" spans="1:18" x14ac:dyDescent="0.2">
      <c r="A27" s="39"/>
      <c r="B27" s="38"/>
      <c r="C27" s="19"/>
      <c r="D27" s="20"/>
      <c r="E27" s="21">
        <f>IF(OR(E26=0,R26=0),0,(E26/R26*100))</f>
        <v>108.22247576266226</v>
      </c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</row>
    <row r="28" spans="1:18" x14ac:dyDescent="0.2">
      <c r="A28" s="39"/>
      <c r="B28" s="37" t="s">
        <v>18</v>
      </c>
      <c r="C28" s="12" t="s">
        <v>15</v>
      </c>
      <c r="D28" s="13">
        <f>SUM(D30,D32)</f>
        <v>54468</v>
      </c>
      <c r="E28" s="14">
        <f>SUM(E30,E32)</f>
        <v>33172</v>
      </c>
      <c r="F28" s="13">
        <f t="shared" ref="F28:R28" si="12">SUM(F30,F32)</f>
        <v>7148</v>
      </c>
      <c r="G28" s="13">
        <f t="shared" si="12"/>
        <v>7332</v>
      </c>
      <c r="H28" s="13">
        <f t="shared" si="12"/>
        <v>5117</v>
      </c>
      <c r="I28" s="13">
        <f t="shared" si="12"/>
        <v>4049</v>
      </c>
      <c r="J28" s="13">
        <f t="shared" si="12"/>
        <v>4400</v>
      </c>
      <c r="K28" s="13">
        <f t="shared" si="12"/>
        <v>2262</v>
      </c>
      <c r="L28" s="13">
        <f t="shared" si="12"/>
        <v>2864</v>
      </c>
      <c r="M28" s="13"/>
      <c r="N28" s="13"/>
      <c r="O28" s="13"/>
      <c r="P28" s="13"/>
      <c r="Q28" s="13"/>
      <c r="R28" s="15">
        <f t="shared" si="12"/>
        <v>33337</v>
      </c>
    </row>
    <row r="29" spans="1:18" x14ac:dyDescent="0.2">
      <c r="A29" s="39"/>
      <c r="B29" s="37"/>
      <c r="C29" s="12"/>
      <c r="D29" s="27"/>
      <c r="E29" s="16">
        <f>IF(OR(E28=0,R28=0),0,(E28/R28*100))</f>
        <v>99.505054444011151</v>
      </c>
      <c r="F29" s="1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8"/>
    </row>
    <row r="30" spans="1:18" x14ac:dyDescent="0.2">
      <c r="A30" s="39"/>
      <c r="B30" s="37"/>
      <c r="C30" s="12" t="s">
        <v>16</v>
      </c>
      <c r="D30" s="27">
        <v>27136</v>
      </c>
      <c r="E30" s="30">
        <f>SUM(F30:Q30)</f>
        <v>16437</v>
      </c>
      <c r="F30" s="27">
        <v>3240</v>
      </c>
      <c r="G30" s="27">
        <v>3692</v>
      </c>
      <c r="H30" s="27">
        <v>2743</v>
      </c>
      <c r="I30" s="27">
        <v>2053</v>
      </c>
      <c r="J30" s="27">
        <v>2181</v>
      </c>
      <c r="K30" s="27">
        <v>1089</v>
      </c>
      <c r="L30" s="27">
        <v>1439</v>
      </c>
      <c r="M30" s="27"/>
      <c r="N30" s="27"/>
      <c r="O30" s="27"/>
      <c r="P30" s="27"/>
      <c r="Q30" s="27"/>
      <c r="R30" s="34">
        <v>16262</v>
      </c>
    </row>
    <row r="31" spans="1:18" x14ac:dyDescent="0.2">
      <c r="A31" s="39"/>
      <c r="B31" s="37"/>
      <c r="C31" s="12"/>
      <c r="D31" s="27"/>
      <c r="E31" s="16">
        <f>IF(OR(E30=0,R30=0),0,(E30/R30*100))</f>
        <v>101.07612839749109</v>
      </c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8"/>
    </row>
    <row r="32" spans="1:18" x14ac:dyDescent="0.2">
      <c r="A32" s="39"/>
      <c r="B32" s="37"/>
      <c r="C32" s="12" t="s">
        <v>17</v>
      </c>
      <c r="D32" s="27">
        <v>27332</v>
      </c>
      <c r="E32" s="30">
        <f>SUM(F32:Q32)</f>
        <v>16735</v>
      </c>
      <c r="F32" s="27">
        <v>3908</v>
      </c>
      <c r="G32" s="27">
        <v>3640</v>
      </c>
      <c r="H32" s="27">
        <v>2374</v>
      </c>
      <c r="I32" s="27">
        <v>1996</v>
      </c>
      <c r="J32" s="27">
        <v>2219</v>
      </c>
      <c r="K32" s="27">
        <v>1173</v>
      </c>
      <c r="L32" s="27">
        <v>1425</v>
      </c>
      <c r="M32" s="27"/>
      <c r="N32" s="27"/>
      <c r="O32" s="27"/>
      <c r="P32" s="27"/>
      <c r="Q32" s="27"/>
      <c r="R32" s="34">
        <v>17075</v>
      </c>
    </row>
    <row r="33" spans="1:18" x14ac:dyDescent="0.2">
      <c r="A33" s="39"/>
      <c r="B33" s="38"/>
      <c r="C33" s="19"/>
      <c r="D33" s="32"/>
      <c r="E33" s="21">
        <f>IF(OR(E32=0,R32=0),0,(E32/R32*100))</f>
        <v>98.008784773060029</v>
      </c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33"/>
    </row>
    <row r="34" spans="1:18" x14ac:dyDescent="0.2">
      <c r="A34" s="39"/>
      <c r="B34" s="37" t="s">
        <v>19</v>
      </c>
      <c r="C34" s="12" t="s">
        <v>15</v>
      </c>
      <c r="D34" s="13">
        <f>SUM(D36,D38)</f>
        <v>1103733</v>
      </c>
      <c r="E34" s="14">
        <f>SUM(E36,E38)</f>
        <v>667769</v>
      </c>
      <c r="F34" s="13">
        <f t="shared" ref="F34:R34" si="13">SUM(F36,F38)</f>
        <v>79560</v>
      </c>
      <c r="G34" s="13">
        <f t="shared" si="13"/>
        <v>76299</v>
      </c>
      <c r="H34" s="13">
        <f t="shared" si="13"/>
        <v>124718</v>
      </c>
      <c r="I34" s="13">
        <f t="shared" si="13"/>
        <v>99150</v>
      </c>
      <c r="J34" s="13">
        <f t="shared" si="13"/>
        <v>105809</v>
      </c>
      <c r="K34" s="13">
        <f t="shared" si="13"/>
        <v>84692</v>
      </c>
      <c r="L34" s="13">
        <f t="shared" si="13"/>
        <v>97541</v>
      </c>
      <c r="M34" s="13"/>
      <c r="N34" s="13"/>
      <c r="O34" s="13"/>
      <c r="P34" s="13"/>
      <c r="Q34" s="13"/>
      <c r="R34" s="15">
        <f t="shared" si="13"/>
        <v>614331</v>
      </c>
    </row>
    <row r="35" spans="1:18" x14ac:dyDescent="0.2">
      <c r="A35" s="39"/>
      <c r="B35" s="37"/>
      <c r="C35" s="12"/>
      <c r="D35" s="27"/>
      <c r="E35" s="16">
        <f>IF(OR(E34=0,R34=0),0,(E34/R34*100))</f>
        <v>108.69856803579829</v>
      </c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8"/>
    </row>
    <row r="36" spans="1:18" x14ac:dyDescent="0.2">
      <c r="A36" s="39"/>
      <c r="B36" s="37"/>
      <c r="C36" s="12" t="s">
        <v>16</v>
      </c>
      <c r="D36" s="27">
        <v>536201</v>
      </c>
      <c r="E36" s="30">
        <f>SUM(F36:Q36)</f>
        <v>322160</v>
      </c>
      <c r="F36" s="27">
        <v>36138</v>
      </c>
      <c r="G36" s="27">
        <v>37423</v>
      </c>
      <c r="H36" s="27">
        <v>61182</v>
      </c>
      <c r="I36" s="27">
        <v>49872</v>
      </c>
      <c r="J36" s="27">
        <v>50004</v>
      </c>
      <c r="K36" s="27">
        <v>39243</v>
      </c>
      <c r="L36" s="27">
        <v>48298</v>
      </c>
      <c r="M36" s="27"/>
      <c r="N36" s="27"/>
      <c r="O36" s="27"/>
      <c r="P36" s="27"/>
      <c r="Q36" s="27"/>
      <c r="R36" s="34">
        <v>296592</v>
      </c>
    </row>
    <row r="37" spans="1:18" x14ac:dyDescent="0.2">
      <c r="A37" s="39"/>
      <c r="B37" s="37"/>
      <c r="C37" s="12"/>
      <c r="D37" s="27"/>
      <c r="E37" s="16">
        <f>IF(OR(E36=0,R36=0),0,(E36/R36*100))</f>
        <v>108.62059664454875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8"/>
    </row>
    <row r="38" spans="1:18" x14ac:dyDescent="0.2">
      <c r="A38" s="39"/>
      <c r="B38" s="37"/>
      <c r="C38" s="12" t="s">
        <v>17</v>
      </c>
      <c r="D38" s="27">
        <v>567532</v>
      </c>
      <c r="E38" s="30">
        <f>SUM(F38:Q38)</f>
        <v>345609</v>
      </c>
      <c r="F38" s="27">
        <v>43422</v>
      </c>
      <c r="G38" s="27">
        <v>38876</v>
      </c>
      <c r="H38" s="27">
        <v>63536</v>
      </c>
      <c r="I38" s="27">
        <v>49278</v>
      </c>
      <c r="J38" s="27">
        <v>55805</v>
      </c>
      <c r="K38" s="27">
        <v>45449</v>
      </c>
      <c r="L38" s="27">
        <v>49243</v>
      </c>
      <c r="M38" s="27"/>
      <c r="N38" s="27"/>
      <c r="O38" s="27"/>
      <c r="P38" s="27"/>
      <c r="Q38" s="27"/>
      <c r="R38" s="34">
        <v>317739</v>
      </c>
    </row>
    <row r="39" spans="1:18" x14ac:dyDescent="0.2">
      <c r="A39" s="39"/>
      <c r="B39" s="38"/>
      <c r="C39" s="19"/>
      <c r="D39" s="36"/>
      <c r="E39" s="21">
        <f>IF(OR(E38=0,R38=0),0,(E38/R38*100))</f>
        <v>108.77135007034076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3"/>
    </row>
    <row r="40" spans="1:18" x14ac:dyDescent="0.2">
      <c r="A40" s="39" t="s">
        <v>20</v>
      </c>
      <c r="B40" s="37" t="s">
        <v>15</v>
      </c>
      <c r="C40" s="12" t="s">
        <v>15</v>
      </c>
      <c r="D40" s="13">
        <f>SUM(D42,D44)</f>
        <v>216961</v>
      </c>
      <c r="E40" s="14">
        <f>SUM(E42,E44)</f>
        <v>162069</v>
      </c>
      <c r="F40" s="13">
        <f t="shared" ref="F40:R40" si="14">SUM(F42,F44)</f>
        <v>1423</v>
      </c>
      <c r="G40" s="13">
        <f t="shared" si="14"/>
        <v>3816</v>
      </c>
      <c r="H40" s="13">
        <f t="shared" si="14"/>
        <v>43061</v>
      </c>
      <c r="I40" s="13">
        <f t="shared" si="14"/>
        <v>19541</v>
      </c>
      <c r="J40" s="13">
        <f t="shared" si="14"/>
        <v>34216</v>
      </c>
      <c r="K40" s="13">
        <f t="shared" si="14"/>
        <v>25448</v>
      </c>
      <c r="L40" s="13">
        <f t="shared" si="14"/>
        <v>34564</v>
      </c>
      <c r="M40" s="13"/>
      <c r="N40" s="13"/>
      <c r="O40" s="13"/>
      <c r="P40" s="13"/>
      <c r="Q40" s="13"/>
      <c r="R40" s="15">
        <f t="shared" si="14"/>
        <v>124461</v>
      </c>
    </row>
    <row r="41" spans="1:18" x14ac:dyDescent="0.2">
      <c r="A41" s="39"/>
      <c r="B41" s="37"/>
      <c r="C41" s="12"/>
      <c r="D41" s="13"/>
      <c r="E41" s="16">
        <f>IF(OR(E40=0,R40=0),0,(E40/R40*100))</f>
        <v>130.21669438619327</v>
      </c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1:18" x14ac:dyDescent="0.2">
      <c r="A42" s="39"/>
      <c r="B42" s="37"/>
      <c r="C42" s="12" t="s">
        <v>16</v>
      </c>
      <c r="D42" s="29">
        <f>SUM(D48,D54)</f>
        <v>108650</v>
      </c>
      <c r="E42" s="30">
        <f>SUM(E48,E54)</f>
        <v>80095</v>
      </c>
      <c r="F42" s="29">
        <f t="shared" ref="F42:R42" si="15">SUM(F48,F54)</f>
        <v>557</v>
      </c>
      <c r="G42" s="29">
        <f t="shared" si="15"/>
        <v>1898</v>
      </c>
      <c r="H42" s="29">
        <f t="shared" si="15"/>
        <v>21559</v>
      </c>
      <c r="I42" s="29">
        <f t="shared" si="15"/>
        <v>9975</v>
      </c>
      <c r="J42" s="29">
        <f t="shared" si="15"/>
        <v>16413</v>
      </c>
      <c r="K42" s="29">
        <f t="shared" si="15"/>
        <v>12718</v>
      </c>
      <c r="L42" s="29">
        <f t="shared" si="15"/>
        <v>16975</v>
      </c>
      <c r="M42" s="29"/>
      <c r="N42" s="29"/>
      <c r="O42" s="29"/>
      <c r="P42" s="29"/>
      <c r="Q42" s="29"/>
      <c r="R42" s="31">
        <f t="shared" si="15"/>
        <v>62345</v>
      </c>
    </row>
    <row r="43" spans="1:18" x14ac:dyDescent="0.2">
      <c r="A43" s="39"/>
      <c r="B43" s="37"/>
      <c r="C43" s="12"/>
      <c r="D43" s="13"/>
      <c r="E43" s="16">
        <f>IF(OR(E42=0,R42=0),0,(E42/R42*100))</f>
        <v>128.47060710562195</v>
      </c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</row>
    <row r="44" spans="1:18" x14ac:dyDescent="0.2">
      <c r="A44" s="39"/>
      <c r="B44" s="37"/>
      <c r="C44" s="12" t="s">
        <v>17</v>
      </c>
      <c r="D44" s="29">
        <f>SUM(D50,D56)</f>
        <v>108311</v>
      </c>
      <c r="E44" s="30">
        <f>SUM(E50,E56)</f>
        <v>81974</v>
      </c>
      <c r="F44" s="29">
        <f t="shared" ref="F44:R44" si="16">SUM(F50,F56)</f>
        <v>866</v>
      </c>
      <c r="G44" s="29">
        <f t="shared" si="16"/>
        <v>1918</v>
      </c>
      <c r="H44" s="29">
        <f t="shared" si="16"/>
        <v>21502</v>
      </c>
      <c r="I44" s="29">
        <f t="shared" si="16"/>
        <v>9566</v>
      </c>
      <c r="J44" s="29">
        <f t="shared" si="16"/>
        <v>17803</v>
      </c>
      <c r="K44" s="29">
        <f t="shared" si="16"/>
        <v>12730</v>
      </c>
      <c r="L44" s="29">
        <f t="shared" si="16"/>
        <v>17589</v>
      </c>
      <c r="M44" s="29"/>
      <c r="N44" s="29"/>
      <c r="O44" s="29"/>
      <c r="P44" s="29"/>
      <c r="Q44" s="29"/>
      <c r="R44" s="31">
        <f t="shared" si="16"/>
        <v>62116</v>
      </c>
    </row>
    <row r="45" spans="1:18" x14ac:dyDescent="0.2">
      <c r="A45" s="39"/>
      <c r="B45" s="38"/>
      <c r="C45" s="19"/>
      <c r="D45" s="20"/>
      <c r="E45" s="21">
        <f>IF(OR(E44=0,R44=0),0,(E44/R44*100))</f>
        <v>131.96921888080365</v>
      </c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1:18" x14ac:dyDescent="0.2">
      <c r="A46" s="39"/>
      <c r="B46" s="37" t="s">
        <v>18</v>
      </c>
      <c r="C46" s="12" t="s">
        <v>15</v>
      </c>
      <c r="D46" s="13">
        <f>SUM(D48,D50)</f>
        <v>213094</v>
      </c>
      <c r="E46" s="14">
        <f>SUM(E48,E50)</f>
        <v>157377</v>
      </c>
      <c r="F46" s="13">
        <f t="shared" ref="F46:R46" si="17">SUM(F48,F50)</f>
        <v>995</v>
      </c>
      <c r="G46" s="13">
        <f t="shared" si="17"/>
        <v>3816</v>
      </c>
      <c r="H46" s="13">
        <f t="shared" si="17"/>
        <v>42331</v>
      </c>
      <c r="I46" s="13">
        <f t="shared" si="17"/>
        <v>19322</v>
      </c>
      <c r="J46" s="13">
        <f t="shared" si="17"/>
        <v>32849</v>
      </c>
      <c r="K46" s="13">
        <f t="shared" si="17"/>
        <v>24372</v>
      </c>
      <c r="L46" s="13">
        <f t="shared" si="17"/>
        <v>33692</v>
      </c>
      <c r="M46" s="13"/>
      <c r="N46" s="13"/>
      <c r="O46" s="13"/>
      <c r="P46" s="13"/>
      <c r="Q46" s="13"/>
      <c r="R46" s="15">
        <f t="shared" si="17"/>
        <v>121924</v>
      </c>
    </row>
    <row r="47" spans="1:18" x14ac:dyDescent="0.2">
      <c r="A47" s="39"/>
      <c r="B47" s="37"/>
      <c r="C47" s="12"/>
      <c r="D47" s="27"/>
      <c r="E47" s="16">
        <f>IF(OR(E46=0,R46=0),0,(E46/R46*100))</f>
        <v>129.0779501984843</v>
      </c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8"/>
    </row>
    <row r="48" spans="1:18" x14ac:dyDescent="0.2">
      <c r="A48" s="39"/>
      <c r="B48" s="37"/>
      <c r="C48" s="12" t="s">
        <v>16</v>
      </c>
      <c r="D48" s="27">
        <v>106595</v>
      </c>
      <c r="E48" s="30">
        <f>SUM(F48:Q48)</f>
        <v>78571</v>
      </c>
      <c r="F48" s="27">
        <v>501</v>
      </c>
      <c r="G48" s="27">
        <v>1898</v>
      </c>
      <c r="H48" s="27">
        <v>21194</v>
      </c>
      <c r="I48" s="27">
        <v>9842</v>
      </c>
      <c r="J48" s="27">
        <v>16155</v>
      </c>
      <c r="K48" s="27">
        <v>12178</v>
      </c>
      <c r="L48" s="27">
        <v>16803</v>
      </c>
      <c r="M48" s="27"/>
      <c r="N48" s="27"/>
      <c r="O48" s="27"/>
      <c r="P48" s="27"/>
      <c r="Q48" s="27"/>
      <c r="R48" s="34">
        <v>60955</v>
      </c>
    </row>
    <row r="49" spans="1:18" x14ac:dyDescent="0.2">
      <c r="A49" s="39"/>
      <c r="B49" s="37"/>
      <c r="C49" s="12"/>
      <c r="D49" s="27"/>
      <c r="E49" s="16">
        <f>IF(OR(E48=0,R48=0),0,(E48/R48*100))</f>
        <v>128.90000820277254</v>
      </c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28"/>
    </row>
    <row r="50" spans="1:18" x14ac:dyDescent="0.2">
      <c r="A50" s="39"/>
      <c r="B50" s="37"/>
      <c r="C50" s="12" t="s">
        <v>17</v>
      </c>
      <c r="D50" s="27">
        <v>106499</v>
      </c>
      <c r="E50" s="30">
        <f>SUM(F50:Q50)</f>
        <v>78806</v>
      </c>
      <c r="F50" s="27">
        <v>494</v>
      </c>
      <c r="G50" s="27">
        <v>1918</v>
      </c>
      <c r="H50" s="27">
        <v>21137</v>
      </c>
      <c r="I50" s="27">
        <v>9480</v>
      </c>
      <c r="J50" s="27">
        <v>16694</v>
      </c>
      <c r="K50" s="27">
        <v>12194</v>
      </c>
      <c r="L50" s="27">
        <v>16889</v>
      </c>
      <c r="M50" s="27"/>
      <c r="N50" s="27"/>
      <c r="O50" s="27"/>
      <c r="P50" s="27"/>
      <c r="Q50" s="27"/>
      <c r="R50" s="34">
        <v>60969</v>
      </c>
    </row>
    <row r="51" spans="1:18" x14ac:dyDescent="0.2">
      <c r="A51" s="39"/>
      <c r="B51" s="38"/>
      <c r="C51" s="19"/>
      <c r="D51" s="32"/>
      <c r="E51" s="21">
        <f>IF(OR(E50=0,R50=0),0,(E50/R50*100))</f>
        <v>129.25585133428464</v>
      </c>
      <c r="F51" s="21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33"/>
    </row>
    <row r="52" spans="1:18" x14ac:dyDescent="0.2">
      <c r="A52" s="39"/>
      <c r="B52" s="37" t="s">
        <v>19</v>
      </c>
      <c r="C52" s="12" t="s">
        <v>15</v>
      </c>
      <c r="D52" s="13">
        <f>SUM(D54,D56)</f>
        <v>3867</v>
      </c>
      <c r="E52" s="14">
        <f>SUM(E54,E56)</f>
        <v>4692</v>
      </c>
      <c r="F52" s="13">
        <f t="shared" ref="F52:R52" si="18">SUM(F54,F56)</f>
        <v>428</v>
      </c>
      <c r="G52" s="13">
        <f t="shared" si="18"/>
        <v>0</v>
      </c>
      <c r="H52" s="13">
        <f t="shared" si="18"/>
        <v>730</v>
      </c>
      <c r="I52" s="13">
        <f t="shared" si="18"/>
        <v>219</v>
      </c>
      <c r="J52" s="13">
        <f t="shared" si="18"/>
        <v>1367</v>
      </c>
      <c r="K52" s="13">
        <f t="shared" si="18"/>
        <v>1076</v>
      </c>
      <c r="L52" s="13">
        <f t="shared" si="18"/>
        <v>872</v>
      </c>
      <c r="M52" s="13"/>
      <c r="N52" s="13"/>
      <c r="O52" s="13"/>
      <c r="P52" s="13"/>
      <c r="Q52" s="13"/>
      <c r="R52" s="15">
        <f t="shared" si="18"/>
        <v>2537</v>
      </c>
    </row>
    <row r="53" spans="1:18" x14ac:dyDescent="0.2">
      <c r="A53" s="39"/>
      <c r="B53" s="37"/>
      <c r="C53" s="12"/>
      <c r="D53" s="27"/>
      <c r="E53" s="16">
        <f>IF(OR(E52=0,R52=0),0,(E52/R52*100))</f>
        <v>184.94284588096178</v>
      </c>
      <c r="F53" s="1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28"/>
    </row>
    <row r="54" spans="1:18" x14ac:dyDescent="0.2">
      <c r="A54" s="39"/>
      <c r="B54" s="37"/>
      <c r="C54" s="12" t="s">
        <v>16</v>
      </c>
      <c r="D54" s="27">
        <v>2055</v>
      </c>
      <c r="E54" s="30">
        <f>SUM(F54:Q54)</f>
        <v>1524</v>
      </c>
      <c r="F54" s="27">
        <v>56</v>
      </c>
      <c r="G54" s="27">
        <v>0</v>
      </c>
      <c r="H54" s="27">
        <v>365</v>
      </c>
      <c r="I54" s="27">
        <v>133</v>
      </c>
      <c r="J54" s="27">
        <v>258</v>
      </c>
      <c r="K54" s="27">
        <v>540</v>
      </c>
      <c r="L54" s="27">
        <v>172</v>
      </c>
      <c r="M54" s="27"/>
      <c r="N54" s="27"/>
      <c r="O54" s="27"/>
      <c r="P54" s="27"/>
      <c r="Q54" s="27"/>
      <c r="R54" s="34">
        <v>1390</v>
      </c>
    </row>
    <row r="55" spans="1:18" x14ac:dyDescent="0.2">
      <c r="A55" s="39"/>
      <c r="B55" s="37"/>
      <c r="C55" s="12"/>
      <c r="D55" s="27"/>
      <c r="E55" s="16">
        <f>IF(OR(E54=0,R54=0),0,(E54/R54*100))</f>
        <v>109.64028776978417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8"/>
    </row>
    <row r="56" spans="1:18" x14ac:dyDescent="0.2">
      <c r="A56" s="39"/>
      <c r="B56" s="37"/>
      <c r="C56" s="12" t="s">
        <v>17</v>
      </c>
      <c r="D56" s="27">
        <v>1812</v>
      </c>
      <c r="E56" s="30">
        <f>SUM(F56:Q56)</f>
        <v>3168</v>
      </c>
      <c r="F56" s="27">
        <v>372</v>
      </c>
      <c r="G56" s="27">
        <v>0</v>
      </c>
      <c r="H56" s="27">
        <v>365</v>
      </c>
      <c r="I56" s="27">
        <v>86</v>
      </c>
      <c r="J56" s="27">
        <v>1109</v>
      </c>
      <c r="K56" s="27">
        <v>536</v>
      </c>
      <c r="L56" s="27">
        <v>700</v>
      </c>
      <c r="M56" s="27"/>
      <c r="N56" s="27"/>
      <c r="O56" s="27"/>
      <c r="P56" s="27"/>
      <c r="Q56" s="27"/>
      <c r="R56" s="34">
        <v>1147</v>
      </c>
    </row>
    <row r="57" spans="1:18" x14ac:dyDescent="0.2">
      <c r="A57" s="39"/>
      <c r="B57" s="38"/>
      <c r="C57" s="19"/>
      <c r="D57" s="36"/>
      <c r="E57" s="21">
        <f>IF(OR(E56=0,R56=0),0,(E56/R56*100))</f>
        <v>276.19877942458589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3"/>
    </row>
    <row r="59" spans="1:18" x14ac:dyDescent="0.2">
      <c r="B59" s="3" t="s">
        <v>24</v>
      </c>
    </row>
  </sheetData>
  <mergeCells count="13">
    <mergeCell ref="B4:B9"/>
    <mergeCell ref="B10:B15"/>
    <mergeCell ref="B16:B21"/>
    <mergeCell ref="A1:Q1"/>
    <mergeCell ref="A4:A21"/>
    <mergeCell ref="B46:B51"/>
    <mergeCell ref="B52:B57"/>
    <mergeCell ref="A22:A39"/>
    <mergeCell ref="A40:A57"/>
    <mergeCell ref="B34:B39"/>
    <mergeCell ref="B28:B33"/>
    <mergeCell ref="B40:B45"/>
    <mergeCell ref="B22:B27"/>
  </mergeCells>
  <phoneticPr fontId="3"/>
  <pageMargins left="0.19685039370078741" right="0.39370078740157483" top="0.59055118110236227" bottom="0.39370078740157483" header="0.47244094488188981" footer="0.19685039370078741"/>
  <pageSetup paperSize="9" scale="70" orientation="landscape" horizontalDpi="4294967292" r:id="rId1"/>
  <headerFooter alignWithMargins="0">
    <oddFooter>&amp;C&amp;16&amp;Pページ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2025-11-27T01:21:32Z</dcterms:created>
  <dcterms:modified xsi:type="dcterms:W3CDTF">2025-11-27T01:22:26Z</dcterms:modified>
</cp:coreProperties>
</file>