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C40BE59-D783-457E-9B39-A26F084932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3" l="1"/>
  <c r="D39" i="13"/>
  <c r="E38" i="13"/>
  <c r="D38" i="13"/>
  <c r="E36" i="13"/>
  <c r="D36" i="13"/>
  <c r="E35" i="13"/>
  <c r="D35" i="13"/>
  <c r="E33" i="13"/>
  <c r="D33" i="13"/>
  <c r="E32" i="13"/>
  <c r="D32" i="13"/>
  <c r="E30" i="13"/>
  <c r="D30" i="13"/>
  <c r="E29" i="13"/>
  <c r="D29" i="13"/>
  <c r="E27" i="13"/>
  <c r="D27" i="13"/>
  <c r="E26" i="13"/>
  <c r="D26" i="13"/>
  <c r="E24" i="13"/>
  <c r="D24" i="13"/>
  <c r="E23" i="13"/>
  <c r="D23" i="13"/>
  <c r="E21" i="13"/>
  <c r="D21" i="13"/>
  <c r="E20" i="13"/>
  <c r="D20" i="13"/>
  <c r="E12" i="13"/>
  <c r="D12" i="13"/>
  <c r="E11" i="13"/>
  <c r="D11" i="13"/>
  <c r="E9" i="13"/>
  <c r="D9" i="13"/>
  <c r="E8" i="13"/>
  <c r="D8" i="13"/>
  <c r="C8" i="13" s="1"/>
  <c r="E6" i="13"/>
  <c r="D6" i="13"/>
  <c r="E5" i="13"/>
  <c r="D5" i="13"/>
  <c r="AD39" i="13"/>
  <c r="AD38" i="13"/>
  <c r="AD37" i="13" s="1"/>
  <c r="AF37" i="13"/>
  <c r="AE37" i="13"/>
  <c r="AD36" i="13"/>
  <c r="AD35" i="13"/>
  <c r="AF34" i="13"/>
  <c r="AE34" i="13"/>
  <c r="AD33" i="13"/>
  <c r="AD32" i="13"/>
  <c r="AF31" i="13"/>
  <c r="AE31" i="13"/>
  <c r="AD30" i="13"/>
  <c r="AD29" i="13"/>
  <c r="AD28" i="13" s="1"/>
  <c r="AF28" i="13"/>
  <c r="AE28" i="13"/>
  <c r="AD27" i="13"/>
  <c r="AD26" i="13"/>
  <c r="AD25" i="13" s="1"/>
  <c r="AF25" i="13"/>
  <c r="AE25" i="13"/>
  <c r="AD24" i="13"/>
  <c r="AD23" i="13"/>
  <c r="AD22" i="13" s="1"/>
  <c r="AF22" i="13"/>
  <c r="AE22" i="13"/>
  <c r="AD21" i="13"/>
  <c r="AD20" i="13"/>
  <c r="AF19" i="13"/>
  <c r="AE19" i="13"/>
  <c r="AF17" i="13"/>
  <c r="AF18" i="13" s="1"/>
  <c r="AE17" i="13"/>
  <c r="AE18" i="13" s="1"/>
  <c r="AF15" i="13"/>
  <c r="AE15" i="13"/>
  <c r="AD12" i="13"/>
  <c r="AD11" i="13"/>
  <c r="AF10" i="13"/>
  <c r="AE10" i="13"/>
  <c r="AD9" i="13"/>
  <c r="AD8" i="13"/>
  <c r="AF7" i="13"/>
  <c r="AE7" i="13"/>
  <c r="AD6" i="13"/>
  <c r="AD5" i="13"/>
  <c r="AF4" i="13"/>
  <c r="AE4" i="13"/>
  <c r="AA39" i="13"/>
  <c r="AA38" i="13"/>
  <c r="AC37" i="13"/>
  <c r="AB37" i="13"/>
  <c r="AA36" i="13"/>
  <c r="AA35" i="13"/>
  <c r="AC34" i="13"/>
  <c r="AB34" i="13"/>
  <c r="AA33" i="13"/>
  <c r="AA32" i="13"/>
  <c r="AC31" i="13"/>
  <c r="AB31" i="13"/>
  <c r="AA30" i="13"/>
  <c r="AA29" i="13"/>
  <c r="AC28" i="13"/>
  <c r="AB28" i="13"/>
  <c r="AA27" i="13"/>
  <c r="AA26" i="13"/>
  <c r="AC25" i="13"/>
  <c r="AB25" i="13"/>
  <c r="AA24" i="13"/>
  <c r="AA23" i="13"/>
  <c r="AC22" i="13"/>
  <c r="AB22" i="13"/>
  <c r="AA21" i="13"/>
  <c r="AA20" i="13"/>
  <c r="AC19" i="13"/>
  <c r="AB19" i="13"/>
  <c r="AC17" i="13"/>
  <c r="AC18" i="13" s="1"/>
  <c r="AB17" i="13"/>
  <c r="AB18" i="13" s="1"/>
  <c r="AC15" i="13"/>
  <c r="AB15" i="13"/>
  <c r="AA12" i="13"/>
  <c r="AA11" i="13"/>
  <c r="AC10" i="13"/>
  <c r="AB10" i="13"/>
  <c r="AA9" i="13"/>
  <c r="AA8" i="13"/>
  <c r="AC7" i="13"/>
  <c r="AB7" i="13"/>
  <c r="AA6" i="13"/>
  <c r="AA5" i="13"/>
  <c r="AC4" i="13"/>
  <c r="AB4" i="13"/>
  <c r="X39" i="13"/>
  <c r="X38" i="13"/>
  <c r="X37" i="13" s="1"/>
  <c r="Z37" i="13"/>
  <c r="Y37" i="13"/>
  <c r="X36" i="13"/>
  <c r="X35" i="13"/>
  <c r="Z34" i="13"/>
  <c r="Y34" i="13"/>
  <c r="X33" i="13"/>
  <c r="X32" i="13"/>
  <c r="Z31" i="13"/>
  <c r="Y31" i="13"/>
  <c r="X30" i="13"/>
  <c r="X29" i="13"/>
  <c r="Z28" i="13"/>
  <c r="Y28" i="13"/>
  <c r="X27" i="13"/>
  <c r="X26" i="13"/>
  <c r="Z25" i="13"/>
  <c r="Y25" i="13"/>
  <c r="X24" i="13"/>
  <c r="X23" i="13"/>
  <c r="Z22" i="13"/>
  <c r="Y22" i="13"/>
  <c r="X22" i="13"/>
  <c r="X21" i="13"/>
  <c r="X20" i="13"/>
  <c r="X19" i="13" s="1"/>
  <c r="Z19" i="13"/>
  <c r="Y19" i="13"/>
  <c r="Z17" i="13"/>
  <c r="Z18" i="13" s="1"/>
  <c r="Y17" i="13"/>
  <c r="Y18" i="13" s="1"/>
  <c r="Z15" i="13"/>
  <c r="Y15" i="13"/>
  <c r="X12" i="13"/>
  <c r="X11" i="13"/>
  <c r="Z10" i="13"/>
  <c r="Y10" i="13"/>
  <c r="X9" i="13"/>
  <c r="X8" i="13"/>
  <c r="Z7" i="13"/>
  <c r="Y7" i="13"/>
  <c r="X6" i="13"/>
  <c r="X5" i="13"/>
  <c r="X4" i="13" s="1"/>
  <c r="Z4" i="13"/>
  <c r="Y4" i="13"/>
  <c r="U39" i="13"/>
  <c r="U38" i="13"/>
  <c r="W37" i="13"/>
  <c r="V37" i="13"/>
  <c r="U36" i="13"/>
  <c r="U35" i="13"/>
  <c r="W34" i="13"/>
  <c r="V34" i="13"/>
  <c r="U33" i="13"/>
  <c r="U32" i="13"/>
  <c r="W31" i="13"/>
  <c r="V31" i="13"/>
  <c r="U30" i="13"/>
  <c r="U29" i="13"/>
  <c r="W28" i="13"/>
  <c r="V28" i="13"/>
  <c r="U27" i="13"/>
  <c r="U26" i="13"/>
  <c r="W25" i="13"/>
  <c r="V25" i="13"/>
  <c r="U24" i="13"/>
  <c r="U23" i="13"/>
  <c r="W22" i="13"/>
  <c r="V22" i="13"/>
  <c r="U21" i="13"/>
  <c r="U20" i="13"/>
  <c r="W19" i="13"/>
  <c r="V19" i="13"/>
  <c r="W17" i="13"/>
  <c r="W18" i="13" s="1"/>
  <c r="V17" i="13"/>
  <c r="V18" i="13" s="1"/>
  <c r="W15" i="13"/>
  <c r="W16" i="13" s="1"/>
  <c r="V15" i="13"/>
  <c r="U12" i="13"/>
  <c r="U11" i="13"/>
  <c r="W10" i="13"/>
  <c r="V10" i="13"/>
  <c r="U9" i="13"/>
  <c r="U8" i="13"/>
  <c r="W7" i="13"/>
  <c r="V7" i="13"/>
  <c r="U6" i="13"/>
  <c r="U5" i="13"/>
  <c r="W4" i="13"/>
  <c r="V4" i="13"/>
  <c r="R39" i="13"/>
  <c r="R38" i="13"/>
  <c r="T37" i="13"/>
  <c r="S37" i="13"/>
  <c r="R36" i="13"/>
  <c r="R35" i="13"/>
  <c r="T34" i="13"/>
  <c r="S34" i="13"/>
  <c r="R33" i="13"/>
  <c r="R32" i="13"/>
  <c r="T31" i="13"/>
  <c r="S31" i="13"/>
  <c r="R30" i="13"/>
  <c r="R29" i="13"/>
  <c r="T28" i="13"/>
  <c r="S28" i="13"/>
  <c r="R28" i="13"/>
  <c r="R27" i="13"/>
  <c r="R26" i="13"/>
  <c r="T25" i="13"/>
  <c r="S25" i="13"/>
  <c r="R24" i="13"/>
  <c r="R23" i="13"/>
  <c r="T22" i="13"/>
  <c r="S22" i="13"/>
  <c r="R21" i="13"/>
  <c r="R20" i="13"/>
  <c r="T19" i="13"/>
  <c r="S19" i="13"/>
  <c r="T17" i="13"/>
  <c r="T18" i="13" s="1"/>
  <c r="S17" i="13"/>
  <c r="S18" i="13" s="1"/>
  <c r="T15" i="13"/>
  <c r="S15" i="13"/>
  <c r="R12" i="13"/>
  <c r="R11" i="13"/>
  <c r="T10" i="13"/>
  <c r="S10" i="13"/>
  <c r="R9" i="13"/>
  <c r="R8" i="13"/>
  <c r="T7" i="13"/>
  <c r="S7" i="13"/>
  <c r="R6" i="13"/>
  <c r="R5" i="13"/>
  <c r="T4" i="13"/>
  <c r="S4" i="13"/>
  <c r="O39" i="13"/>
  <c r="O38" i="13"/>
  <c r="O37" i="13" s="1"/>
  <c r="Q37" i="13"/>
  <c r="P37" i="13"/>
  <c r="O36" i="13"/>
  <c r="O35" i="13"/>
  <c r="O34" i="13" s="1"/>
  <c r="Q34" i="13"/>
  <c r="P34" i="13"/>
  <c r="O33" i="13"/>
  <c r="O32" i="13"/>
  <c r="Q31" i="13"/>
  <c r="P31" i="13"/>
  <c r="O30" i="13"/>
  <c r="O29" i="13"/>
  <c r="O28" i="13" s="1"/>
  <c r="Q28" i="13"/>
  <c r="P28" i="13"/>
  <c r="O27" i="13"/>
  <c r="O26" i="13"/>
  <c r="Q25" i="13"/>
  <c r="P25" i="13"/>
  <c r="O24" i="13"/>
  <c r="O23" i="13"/>
  <c r="Q22" i="13"/>
  <c r="P22" i="13"/>
  <c r="O21" i="13"/>
  <c r="O20" i="13"/>
  <c r="Q19" i="13"/>
  <c r="P19" i="13"/>
  <c r="O19" i="13"/>
  <c r="Q17" i="13"/>
  <c r="Q18" i="13" s="1"/>
  <c r="P17" i="13"/>
  <c r="P18" i="13" s="1"/>
  <c r="Q15" i="13"/>
  <c r="Q16" i="13" s="1"/>
  <c r="P15" i="13"/>
  <c r="O12" i="13"/>
  <c r="O11" i="13"/>
  <c r="Q10" i="13"/>
  <c r="P10" i="13"/>
  <c r="O9" i="13"/>
  <c r="O8" i="13"/>
  <c r="Q7" i="13"/>
  <c r="P7" i="13"/>
  <c r="O6" i="13"/>
  <c r="O5" i="13"/>
  <c r="O4" i="13" s="1"/>
  <c r="Q4" i="13"/>
  <c r="P4" i="13"/>
  <c r="L39" i="13"/>
  <c r="L38" i="13"/>
  <c r="N37" i="13"/>
  <c r="M37" i="13"/>
  <c r="L36" i="13"/>
  <c r="L35" i="13"/>
  <c r="N34" i="13"/>
  <c r="M34" i="13"/>
  <c r="L33" i="13"/>
  <c r="L32" i="13"/>
  <c r="N31" i="13"/>
  <c r="M31" i="13"/>
  <c r="L30" i="13"/>
  <c r="L29" i="13"/>
  <c r="N28" i="13"/>
  <c r="M28" i="13"/>
  <c r="L27" i="13"/>
  <c r="L26" i="13"/>
  <c r="N25" i="13"/>
  <c r="M25" i="13"/>
  <c r="L24" i="13"/>
  <c r="L23" i="13"/>
  <c r="N22" i="13"/>
  <c r="M22" i="13"/>
  <c r="L21" i="13"/>
  <c r="L20" i="13"/>
  <c r="L19" i="13" s="1"/>
  <c r="N19" i="13"/>
  <c r="M19" i="13"/>
  <c r="N17" i="13"/>
  <c r="N18" i="13" s="1"/>
  <c r="M17" i="13"/>
  <c r="M18" i="13" s="1"/>
  <c r="N15" i="13"/>
  <c r="N16" i="13" s="1"/>
  <c r="M15" i="13"/>
  <c r="L12" i="13"/>
  <c r="L11" i="13"/>
  <c r="N10" i="13"/>
  <c r="M10" i="13"/>
  <c r="L9" i="13"/>
  <c r="L8" i="13"/>
  <c r="N7" i="13"/>
  <c r="M7" i="13"/>
  <c r="L6" i="13"/>
  <c r="L5" i="13"/>
  <c r="N4" i="13"/>
  <c r="M4" i="13"/>
  <c r="I39" i="13"/>
  <c r="I38" i="13"/>
  <c r="K37" i="13"/>
  <c r="J37" i="13"/>
  <c r="I36" i="13"/>
  <c r="I35" i="13"/>
  <c r="K34" i="13"/>
  <c r="J34" i="13"/>
  <c r="I34" i="13"/>
  <c r="I33" i="13"/>
  <c r="I32" i="13"/>
  <c r="K31" i="13"/>
  <c r="J31" i="13"/>
  <c r="I30" i="13"/>
  <c r="I29" i="13"/>
  <c r="I28" i="13" s="1"/>
  <c r="K28" i="13"/>
  <c r="J28" i="13"/>
  <c r="I27" i="13"/>
  <c r="I26" i="13"/>
  <c r="K25" i="13"/>
  <c r="J25" i="13"/>
  <c r="I24" i="13"/>
  <c r="I23" i="13"/>
  <c r="K22" i="13"/>
  <c r="J22" i="13"/>
  <c r="I21" i="13"/>
  <c r="I20" i="13"/>
  <c r="I19" i="13" s="1"/>
  <c r="K19" i="13"/>
  <c r="J19" i="13"/>
  <c r="K17" i="13"/>
  <c r="K18" i="13" s="1"/>
  <c r="J17" i="13"/>
  <c r="J18" i="13" s="1"/>
  <c r="K15" i="13"/>
  <c r="J15" i="13"/>
  <c r="I12" i="13"/>
  <c r="I11" i="13"/>
  <c r="I10" i="13" s="1"/>
  <c r="K10" i="13"/>
  <c r="J10" i="13"/>
  <c r="I9" i="13"/>
  <c r="I8" i="13"/>
  <c r="K7" i="13"/>
  <c r="J7" i="13"/>
  <c r="I6" i="13"/>
  <c r="I5" i="13"/>
  <c r="K4" i="13"/>
  <c r="J4" i="13"/>
  <c r="H17" i="13"/>
  <c r="G17" i="13"/>
  <c r="H15" i="13"/>
  <c r="G15" i="13"/>
  <c r="F39" i="13"/>
  <c r="F38" i="13"/>
  <c r="F36" i="13"/>
  <c r="F35" i="13"/>
  <c r="F33" i="13"/>
  <c r="F32" i="13"/>
  <c r="F31" i="13" s="1"/>
  <c r="F30" i="13"/>
  <c r="F29" i="13"/>
  <c r="F27" i="13"/>
  <c r="F26" i="13"/>
  <c r="F24" i="13"/>
  <c r="F23" i="13"/>
  <c r="F21" i="13"/>
  <c r="F20" i="13"/>
  <c r="F12" i="13"/>
  <c r="F11" i="13"/>
  <c r="F9" i="13"/>
  <c r="F8" i="13"/>
  <c r="F6" i="13"/>
  <c r="F5" i="13"/>
  <c r="H37" i="13"/>
  <c r="G37" i="13"/>
  <c r="H34" i="13"/>
  <c r="G34" i="13"/>
  <c r="H31" i="13"/>
  <c r="G31" i="13"/>
  <c r="H28" i="13"/>
  <c r="G28" i="13"/>
  <c r="H25" i="13"/>
  <c r="G25" i="13"/>
  <c r="H22" i="13"/>
  <c r="G22" i="13"/>
  <c r="H19" i="13"/>
  <c r="G19" i="13"/>
  <c r="H10" i="13"/>
  <c r="G10" i="13"/>
  <c r="H7" i="13"/>
  <c r="G7" i="13"/>
  <c r="F7" i="13"/>
  <c r="H4" i="13"/>
  <c r="G4" i="13"/>
  <c r="F22" i="13" l="1"/>
  <c r="F28" i="13"/>
  <c r="L10" i="13"/>
  <c r="L37" i="13"/>
  <c r="O22" i="13"/>
  <c r="O25" i="13"/>
  <c r="R34" i="13"/>
  <c r="U19" i="13"/>
  <c r="U22" i="13"/>
  <c r="U25" i="13"/>
  <c r="U28" i="13"/>
  <c r="U31" i="13"/>
  <c r="U34" i="13"/>
  <c r="U37" i="13"/>
  <c r="X28" i="13"/>
  <c r="X34" i="13"/>
  <c r="AA22" i="13"/>
  <c r="AA34" i="13"/>
  <c r="AD19" i="13"/>
  <c r="F4" i="13"/>
  <c r="F10" i="13"/>
  <c r="F25" i="13"/>
  <c r="F34" i="13"/>
  <c r="I7" i="13"/>
  <c r="I37" i="13"/>
  <c r="L4" i="13"/>
  <c r="L7" i="13"/>
  <c r="L22" i="13"/>
  <c r="L28" i="13"/>
  <c r="L34" i="13"/>
  <c r="O10" i="13"/>
  <c r="U4" i="13"/>
  <c r="U10" i="13"/>
  <c r="X7" i="13"/>
  <c r="X10" i="13"/>
  <c r="AA10" i="13"/>
  <c r="AA28" i="13"/>
  <c r="E15" i="13"/>
  <c r="E16" i="13" s="1"/>
  <c r="C12" i="13"/>
  <c r="R10" i="13"/>
  <c r="D10" i="13"/>
  <c r="AF13" i="13"/>
  <c r="D17" i="13"/>
  <c r="D18" i="13" s="1"/>
  <c r="E17" i="13"/>
  <c r="AA37" i="13"/>
  <c r="R37" i="13"/>
  <c r="F37" i="13"/>
  <c r="AD17" i="13"/>
  <c r="AD18" i="13" s="1"/>
  <c r="AD34" i="13"/>
  <c r="C35" i="13"/>
  <c r="G13" i="13"/>
  <c r="G14" i="13" s="1"/>
  <c r="D34" i="13"/>
  <c r="AE13" i="13"/>
  <c r="AE14" i="13" s="1"/>
  <c r="AD31" i="13"/>
  <c r="AB13" i="13"/>
  <c r="AB14" i="13" s="1"/>
  <c r="AA31" i="13"/>
  <c r="X31" i="13"/>
  <c r="R31" i="13"/>
  <c r="O15" i="13"/>
  <c r="O16" i="13" s="1"/>
  <c r="O31" i="13"/>
  <c r="L31" i="13"/>
  <c r="I31" i="13"/>
  <c r="C33" i="13"/>
  <c r="C29" i="13"/>
  <c r="AD15" i="13"/>
  <c r="AC13" i="13"/>
  <c r="AC14" i="13" s="1"/>
  <c r="AA17" i="13"/>
  <c r="AA18" i="13" s="1"/>
  <c r="AA25" i="13"/>
  <c r="X25" i="13"/>
  <c r="T13" i="13"/>
  <c r="T14" i="13" s="1"/>
  <c r="R25" i="13"/>
  <c r="M13" i="13"/>
  <c r="M14" i="13" s="1"/>
  <c r="L25" i="13"/>
  <c r="J13" i="13"/>
  <c r="J14" i="13" s="1"/>
  <c r="I25" i="13"/>
  <c r="U15" i="13"/>
  <c r="U16" i="13" s="1"/>
  <c r="V13" i="13"/>
  <c r="V14" i="13" s="1"/>
  <c r="R22" i="13"/>
  <c r="P13" i="13"/>
  <c r="P14" i="13" s="1"/>
  <c r="I22" i="13"/>
  <c r="I15" i="13"/>
  <c r="I16" i="13" s="1"/>
  <c r="AF16" i="13"/>
  <c r="AA19" i="13"/>
  <c r="AA15" i="13"/>
  <c r="D15" i="13"/>
  <c r="D16" i="13" s="1"/>
  <c r="Z13" i="13"/>
  <c r="Z14" i="13" s="1"/>
  <c r="Y13" i="13"/>
  <c r="Y14" i="13" s="1"/>
  <c r="X17" i="13"/>
  <c r="X18" i="13" s="1"/>
  <c r="X15" i="13"/>
  <c r="U17" i="13"/>
  <c r="U18" i="13" s="1"/>
  <c r="R15" i="13"/>
  <c r="R16" i="13" s="1"/>
  <c r="S13" i="13"/>
  <c r="S14" i="13" s="1"/>
  <c r="R19" i="13"/>
  <c r="L15" i="13"/>
  <c r="L16" i="13" s="1"/>
  <c r="L17" i="13"/>
  <c r="K13" i="13"/>
  <c r="K14" i="13" s="1"/>
  <c r="I17" i="13"/>
  <c r="I18" i="13" s="1"/>
  <c r="F17" i="13"/>
  <c r="F18" i="13" s="1"/>
  <c r="H13" i="13"/>
  <c r="H14" i="13" s="1"/>
  <c r="F19" i="13"/>
  <c r="F15" i="13"/>
  <c r="F16" i="13" s="1"/>
  <c r="AD7" i="13"/>
  <c r="AA7" i="13"/>
  <c r="U7" i="13"/>
  <c r="R7" i="13"/>
  <c r="O7" i="13"/>
  <c r="AD4" i="13"/>
  <c r="AA4" i="13"/>
  <c r="R4" i="13"/>
  <c r="I4" i="13"/>
  <c r="E37" i="13"/>
  <c r="C39" i="13"/>
  <c r="D37" i="13"/>
  <c r="C38" i="13"/>
  <c r="C36" i="13"/>
  <c r="C34" i="13" s="1"/>
  <c r="E34" i="13"/>
  <c r="E31" i="13"/>
  <c r="D31" i="13"/>
  <c r="C32" i="13"/>
  <c r="E28" i="13"/>
  <c r="C30" i="13"/>
  <c r="D28" i="13"/>
  <c r="E25" i="13"/>
  <c r="C27" i="13"/>
  <c r="C26" i="13"/>
  <c r="D25" i="13"/>
  <c r="E22" i="13"/>
  <c r="C24" i="13"/>
  <c r="D22" i="13"/>
  <c r="C23" i="13"/>
  <c r="E19" i="13"/>
  <c r="C21" i="13"/>
  <c r="D19" i="13"/>
  <c r="C20" i="13"/>
  <c r="E10" i="13"/>
  <c r="C11" i="13"/>
  <c r="C10" i="13" s="1"/>
  <c r="E7" i="13"/>
  <c r="C9" i="13"/>
  <c r="C7" i="13" s="1"/>
  <c r="D7" i="13"/>
  <c r="E4" i="13"/>
  <c r="C6" i="13"/>
  <c r="C5" i="13"/>
  <c r="D4" i="13"/>
  <c r="AF14" i="13"/>
  <c r="AD10" i="13"/>
  <c r="AE16" i="13"/>
  <c r="AB16" i="13"/>
  <c r="AC16" i="13"/>
  <c r="Y16" i="13"/>
  <c r="Z16" i="13"/>
  <c r="V16" i="13"/>
  <c r="W13" i="13"/>
  <c r="W14" i="13" s="1"/>
  <c r="S16" i="13"/>
  <c r="T16" i="13"/>
  <c r="R17" i="13"/>
  <c r="R18" i="13" s="1"/>
  <c r="P16" i="13"/>
  <c r="O17" i="13"/>
  <c r="O18" i="13" s="1"/>
  <c r="Q13" i="13"/>
  <c r="Q14" i="13" s="1"/>
  <c r="M16" i="13"/>
  <c r="N13" i="13"/>
  <c r="N14" i="13" s="1"/>
  <c r="J16" i="13"/>
  <c r="K16" i="13"/>
  <c r="H18" i="13"/>
  <c r="H16" i="13"/>
  <c r="G18" i="13"/>
  <c r="G16" i="13"/>
  <c r="C17" i="13" l="1"/>
  <c r="C18" i="13" s="1"/>
  <c r="AD13" i="13"/>
  <c r="E13" i="13"/>
  <c r="E14" i="13" s="1"/>
  <c r="E18" i="13"/>
  <c r="AD16" i="13"/>
  <c r="AA13" i="13"/>
  <c r="AA14" i="13" s="1"/>
  <c r="AD14" i="13"/>
  <c r="C31" i="13"/>
  <c r="C28" i="13"/>
  <c r="C25" i="13"/>
  <c r="I13" i="13"/>
  <c r="I14" i="13" s="1"/>
  <c r="X13" i="13"/>
  <c r="X14" i="13" s="1"/>
  <c r="L13" i="13"/>
  <c r="L14" i="13" s="1"/>
  <c r="F13" i="13"/>
  <c r="F14" i="13" s="1"/>
  <c r="AA16" i="13"/>
  <c r="D13" i="13"/>
  <c r="D14" i="13" s="1"/>
  <c r="C15" i="13"/>
  <c r="C13" i="13" s="1"/>
  <c r="C14" i="13" s="1"/>
  <c r="X16" i="13"/>
  <c r="U13" i="13"/>
  <c r="U14" i="13" s="1"/>
  <c r="L18" i="13"/>
  <c r="C4" i="13"/>
  <c r="C37" i="13"/>
  <c r="C22" i="13"/>
  <c r="C19" i="13"/>
  <c r="R13" i="13"/>
  <c r="R14" i="13" s="1"/>
  <c r="O13" i="13"/>
  <c r="O14" i="13" s="1"/>
  <c r="C16" i="13" l="1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<sst xmlns="http://schemas.openxmlformats.org/spreadsheetml/2006/main" count="94" uniqueCount="21">
  <si>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</si>
  <si>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</si>
  <si>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</si>
  <si>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</si>
  <si>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</si>
  <si>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</si>
  <si>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</si>
  <si>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</si>
  <si>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7月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</si>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</sst>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vertical="center" justifyLastLine="1"/>
    </xf>
    <xf numFmtId="176" fontId="2" fillId="0" borderId="13" xfId="0" applyNumberFormat="1" applyFont="1" applyBorder="1" applyAlignment="1">
      <alignment vertical="center" justifyLastLine="1"/>
    </xf>
    <xf numFmtId="176" fontId="2" fillId="0" borderId="14" xfId="0" applyNumberFormat="1" applyFont="1" applyBorder="1" applyAlignment="1">
      <alignment vertical="center" justifyLastLine="1"/>
    </xf>
    <xf numFmtId="0" fontId="2" fillId="0" borderId="0" xfId="0" applyFont="1" applyBorder="1"/>
    <xf numFmtId="0" fontId="2" fillId="0" borderId="10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horizontal="distributed" vertical="center" justifyLastLine="1"/>
    </xf>
    <xf numFmtId="177" fontId="2" fillId="0" borderId="15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 justifyLastLine="1"/>
    </xf>
    <xf numFmtId="177" fontId="2" fillId="0" borderId="17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0</xdr:rowOff>
    </xdr:from>
    <xdr:to>
      <xdr:col>2</xdr:col>
      <xdr:colOff>11430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11430" y="190500"/>
          <a:ext cx="2057400" cy="431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topLeftCell="A27" zoomScale="60" zoomScaleNormal="75" workbookViewId="0">
      <selection activeCell="B5" sqref="B5"/>
    </sheetView>
  </sheetViews>
  <sheetFormatPr defaultColWidth="9" defaultRowHeight="13.2" x14ac:dyDescent="0.2"/>
  <cols>
    <col min="1" max="1" width="15" style="3" customWidth="1"/>
    <col min="2" max="2" width="15" style="25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7.399999999999999" customHeight="1" x14ac:dyDescent="0.2">
      <c r="A2" s="26"/>
      <c r="B2" s="27"/>
      <c r="C2" s="28" t="s">
        <v>3</v>
      </c>
      <c r="D2" s="29"/>
      <c r="E2" s="30"/>
      <c r="F2" s="28" t="s">
        <v>9</v>
      </c>
      <c r="G2" s="29"/>
      <c r="H2" s="30"/>
      <c r="I2" s="28" t="s">
        <v>10</v>
      </c>
      <c r="J2" s="29"/>
      <c r="K2" s="30"/>
      <c r="L2" s="28" t="s">
        <v>11</v>
      </c>
      <c r="M2" s="29"/>
      <c r="N2" s="30"/>
      <c r="O2" s="28" t="s">
        <v>12</v>
      </c>
      <c r="P2" s="29"/>
      <c r="Q2" s="30"/>
      <c r="R2" s="28" t="s">
        <v>13</v>
      </c>
      <c r="S2" s="29"/>
      <c r="T2" s="30"/>
      <c r="U2" s="28" t="s">
        <v>14</v>
      </c>
      <c r="V2" s="29"/>
      <c r="W2" s="30"/>
      <c r="X2" s="28" t="s">
        <v>15</v>
      </c>
      <c r="Y2" s="29"/>
      <c r="Z2" s="30"/>
      <c r="AA2" s="28" t="s">
        <v>16</v>
      </c>
      <c r="AB2" s="29"/>
      <c r="AC2" s="30"/>
      <c r="AD2" s="28" t="s">
        <v>17</v>
      </c>
      <c r="AE2" s="29"/>
      <c r="AF2" s="30"/>
    </row>
    <row r="3" spans="1:32" ht="17.399999999999999" customHeight="1" x14ac:dyDescent="0.2">
      <c r="A3" s="31" t="s">
        <v>6</v>
      </c>
      <c r="B3" s="32"/>
      <c r="C3" s="33" t="s">
        <v>0</v>
      </c>
      <c r="D3" s="34" t="s">
        <v>4</v>
      </c>
      <c r="E3" s="35" t="s">
        <v>5</v>
      </c>
      <c r="F3" s="33" t="s">
        <v>0</v>
      </c>
      <c r="G3" s="34" t="s">
        <v>4</v>
      </c>
      <c r="H3" s="35" t="s">
        <v>5</v>
      </c>
      <c r="I3" s="33" t="s">
        <v>0</v>
      </c>
      <c r="J3" s="34" t="s">
        <v>4</v>
      </c>
      <c r="K3" s="35" t="s">
        <v>5</v>
      </c>
      <c r="L3" s="33" t="s">
        <v>0</v>
      </c>
      <c r="M3" s="34" t="s">
        <v>4</v>
      </c>
      <c r="N3" s="35" t="s">
        <v>5</v>
      </c>
      <c r="O3" s="33" t="s">
        <v>0</v>
      </c>
      <c r="P3" s="34" t="s">
        <v>4</v>
      </c>
      <c r="Q3" s="35" t="s">
        <v>5</v>
      </c>
      <c r="R3" s="33" t="s">
        <v>0</v>
      </c>
      <c r="S3" s="34" t="s">
        <v>4</v>
      </c>
      <c r="T3" s="35" t="s">
        <v>5</v>
      </c>
      <c r="U3" s="33" t="s">
        <v>0</v>
      </c>
      <c r="V3" s="34" t="s">
        <v>4</v>
      </c>
      <c r="W3" s="35" t="s">
        <v>5</v>
      </c>
      <c r="X3" s="33" t="s">
        <v>0</v>
      </c>
      <c r="Y3" s="34" t="s">
        <v>4</v>
      </c>
      <c r="Z3" s="35" t="s">
        <v>5</v>
      </c>
      <c r="AA3" s="33" t="s">
        <v>0</v>
      </c>
      <c r="AB3" s="34" t="s">
        <v>4</v>
      </c>
      <c r="AC3" s="35" t="s">
        <v>5</v>
      </c>
      <c r="AD3" s="33" t="s">
        <v>0</v>
      </c>
      <c r="AE3" s="34" t="s">
        <v>4</v>
      </c>
      <c r="AF3" s="35" t="s">
        <v>5</v>
      </c>
    </row>
    <row r="4" spans="1:32" s="8" customFormat="1" ht="19.2" customHeight="1" x14ac:dyDescent="0.2">
      <c r="A4" s="36" t="s">
        <v>18</v>
      </c>
      <c r="B4" s="4" t="s">
        <v>3</v>
      </c>
      <c r="C4" s="5">
        <f t="shared" ref="C4:AF4" si="0">SUM(C5,C6)</f>
        <v>1981369.5000000002</v>
      </c>
      <c r="D4" s="6">
        <f t="shared" si="0"/>
        <v>919381.4</v>
      </c>
      <c r="E4" s="7">
        <f t="shared" si="0"/>
        <v>1061988.1000000001</v>
      </c>
      <c r="F4" s="5">
        <f t="shared" si="0"/>
        <v>24691</v>
      </c>
      <c r="G4" s="6">
        <f t="shared" si="0"/>
        <v>11577</v>
      </c>
      <c r="H4" s="7">
        <f t="shared" si="0"/>
        <v>13114</v>
      </c>
      <c r="I4" s="5">
        <f t="shared" si="0"/>
        <v>36448</v>
      </c>
      <c r="J4" s="6">
        <f t="shared" si="0"/>
        <v>18309</v>
      </c>
      <c r="K4" s="7">
        <f t="shared" si="0"/>
        <v>18139</v>
      </c>
      <c r="L4" s="5">
        <f t="shared" si="0"/>
        <v>12486</v>
      </c>
      <c r="M4" s="6">
        <f t="shared" si="0"/>
        <v>7606</v>
      </c>
      <c r="N4" s="7">
        <f t="shared" si="0"/>
        <v>4880</v>
      </c>
      <c r="O4" s="5">
        <f t="shared" si="0"/>
        <v>605825</v>
      </c>
      <c r="P4" s="6">
        <f t="shared" si="0"/>
        <v>250663</v>
      </c>
      <c r="Q4" s="7">
        <f t="shared" si="0"/>
        <v>355162</v>
      </c>
      <c r="R4" s="5">
        <f t="shared" si="0"/>
        <v>187069</v>
      </c>
      <c r="S4" s="6">
        <f t="shared" si="0"/>
        <v>87738</v>
      </c>
      <c r="T4" s="7">
        <f t="shared" si="0"/>
        <v>99331</v>
      </c>
      <c r="U4" s="5">
        <f t="shared" si="0"/>
        <v>60196</v>
      </c>
      <c r="V4" s="6">
        <f t="shared" si="0"/>
        <v>28655</v>
      </c>
      <c r="W4" s="7">
        <f t="shared" si="0"/>
        <v>31541</v>
      </c>
      <c r="X4" s="5">
        <f t="shared" si="0"/>
        <v>198778</v>
      </c>
      <c r="Y4" s="6">
        <f t="shared" si="0"/>
        <v>97084.4</v>
      </c>
      <c r="Z4" s="7">
        <f t="shared" si="0"/>
        <v>101693.6</v>
      </c>
      <c r="AA4" s="5">
        <f t="shared" si="0"/>
        <v>806433.5</v>
      </c>
      <c r="AB4" s="6">
        <f t="shared" si="0"/>
        <v>401963</v>
      </c>
      <c r="AC4" s="7">
        <f t="shared" si="0"/>
        <v>404470.5</v>
      </c>
      <c r="AD4" s="5">
        <f t="shared" si="0"/>
        <v>49443</v>
      </c>
      <c r="AE4" s="6">
        <f t="shared" si="0"/>
        <v>15786</v>
      </c>
      <c r="AF4" s="7">
        <f t="shared" si="0"/>
        <v>33657</v>
      </c>
    </row>
    <row r="5" spans="1:32" s="8" customFormat="1" ht="19.2" customHeight="1" x14ac:dyDescent="0.2">
      <c r="A5" s="37"/>
      <c r="B5" s="9" t="s">
        <v>1</v>
      </c>
      <c r="C5" s="10">
        <f>SUM(D5,E5)</f>
        <v>1417444.7000000002</v>
      </c>
      <c r="D5" s="11">
        <f>SUMIF(F3:AF3,"輸出",F5:AF5)</f>
        <v>389219.4</v>
      </c>
      <c r="E5" s="12">
        <f>SUMIF(F3:AF3,"輸入",F5:AF5)</f>
        <v>1028225.3</v>
      </c>
      <c r="F5" s="10">
        <f>SUM(G5,H5)</f>
        <v>17329</v>
      </c>
      <c r="G5" s="11">
        <v>5380</v>
      </c>
      <c r="H5" s="12">
        <v>11949</v>
      </c>
      <c r="I5" s="10">
        <f>SUM(J5,K5)</f>
        <v>18240</v>
      </c>
      <c r="J5" s="11">
        <v>5083</v>
      </c>
      <c r="K5" s="12">
        <v>13157</v>
      </c>
      <c r="L5" s="10">
        <f>SUM(M5,N5)</f>
        <v>6921</v>
      </c>
      <c r="M5" s="11">
        <v>3357</v>
      </c>
      <c r="N5" s="12">
        <v>3564</v>
      </c>
      <c r="O5" s="10">
        <f>SUM(P5,Q5)</f>
        <v>484796</v>
      </c>
      <c r="P5" s="11">
        <v>135413</v>
      </c>
      <c r="Q5" s="12">
        <v>349383</v>
      </c>
      <c r="R5" s="10">
        <f>SUM(S5,T5)</f>
        <v>161088</v>
      </c>
      <c r="S5" s="11">
        <v>61868</v>
      </c>
      <c r="T5" s="12">
        <v>99220</v>
      </c>
      <c r="U5" s="10">
        <f>SUM(V5,W5)</f>
        <v>52595</v>
      </c>
      <c r="V5" s="11">
        <v>21192</v>
      </c>
      <c r="W5" s="12">
        <v>31403</v>
      </c>
      <c r="X5" s="10">
        <f>SUM(Y5,Z5)</f>
        <v>162267.20000000001</v>
      </c>
      <c r="Y5" s="11">
        <v>70346.399999999994</v>
      </c>
      <c r="Z5" s="12">
        <v>91920.8</v>
      </c>
      <c r="AA5" s="10">
        <f>SUM(AB5,AC5)</f>
        <v>469694.5</v>
      </c>
      <c r="AB5" s="11">
        <v>75675</v>
      </c>
      <c r="AC5" s="12">
        <v>394019.5</v>
      </c>
      <c r="AD5" s="10">
        <f>SUM(AE5,AF5)</f>
        <v>44514</v>
      </c>
      <c r="AE5" s="11">
        <v>10905</v>
      </c>
      <c r="AF5" s="12">
        <v>33609</v>
      </c>
    </row>
    <row r="6" spans="1:32" s="8" customFormat="1" ht="19.2" customHeight="1" x14ac:dyDescent="0.2">
      <c r="A6" s="38"/>
      <c r="B6" s="13" t="s">
        <v>2</v>
      </c>
      <c r="C6" s="14">
        <f>SUM(D6,E6)</f>
        <v>563924.80000000005</v>
      </c>
      <c r="D6" s="15">
        <f>SUMIF(F3:AF3,"輸出",F6:AF6)</f>
        <v>530162</v>
      </c>
      <c r="E6" s="16">
        <f>SUMIF(F3:AF3,"輸入",F6:AF6)</f>
        <v>33762.800000000003</v>
      </c>
      <c r="F6" s="14">
        <f>SUM(G6,H6)</f>
        <v>7362</v>
      </c>
      <c r="G6" s="15">
        <v>6197</v>
      </c>
      <c r="H6" s="16">
        <v>1165</v>
      </c>
      <c r="I6" s="14">
        <f>SUM(J6,K6)</f>
        <v>18208</v>
      </c>
      <c r="J6" s="15">
        <v>13226</v>
      </c>
      <c r="K6" s="16">
        <v>4982</v>
      </c>
      <c r="L6" s="14">
        <f>SUM(M6,N6)</f>
        <v>5565</v>
      </c>
      <c r="M6" s="15">
        <v>4249</v>
      </c>
      <c r="N6" s="16">
        <v>1316</v>
      </c>
      <c r="O6" s="14">
        <f>SUM(P6,Q6)</f>
        <v>121029</v>
      </c>
      <c r="P6" s="15">
        <v>115250</v>
      </c>
      <c r="Q6" s="16">
        <v>5779</v>
      </c>
      <c r="R6" s="14">
        <f>SUM(S6,T6)</f>
        <v>25981</v>
      </c>
      <c r="S6" s="15">
        <v>25870</v>
      </c>
      <c r="T6" s="16">
        <v>111</v>
      </c>
      <c r="U6" s="14">
        <f>SUM(V6,W6)</f>
        <v>7601</v>
      </c>
      <c r="V6" s="15">
        <v>7463</v>
      </c>
      <c r="W6" s="16">
        <v>138</v>
      </c>
      <c r="X6" s="14">
        <f>SUM(Y6,Z6)</f>
        <v>36510.800000000003</v>
      </c>
      <c r="Y6" s="15">
        <v>26738</v>
      </c>
      <c r="Z6" s="16">
        <v>9772.7999999999993</v>
      </c>
      <c r="AA6" s="14">
        <f>SUM(AB6,AC6)</f>
        <v>336739</v>
      </c>
      <c r="AB6" s="15">
        <v>326288</v>
      </c>
      <c r="AC6" s="16">
        <v>10451</v>
      </c>
      <c r="AD6" s="14">
        <f>SUM(AE6,AF6)</f>
        <v>4929</v>
      </c>
      <c r="AE6" s="15">
        <v>4881</v>
      </c>
      <c r="AF6" s="16">
        <v>48</v>
      </c>
    </row>
    <row r="7" spans="1:32" s="8" customFormat="1" ht="19.2" customHeight="1" x14ac:dyDescent="0.2">
      <c r="A7" s="36" t="s">
        <v>19</v>
      </c>
      <c r="B7" s="4" t="s">
        <v>3</v>
      </c>
      <c r="C7" s="5">
        <f t="shared" ref="C7:AF7" si="1">SUM(C8,C9)</f>
        <v>2024916.0999999999</v>
      </c>
      <c r="D7" s="6">
        <f t="shared" si="1"/>
        <v>914413</v>
      </c>
      <c r="E7" s="7">
        <f t="shared" si="1"/>
        <v>1110503.0999999999</v>
      </c>
      <c r="F7" s="5">
        <f t="shared" si="1"/>
        <v>33653</v>
      </c>
      <c r="G7" s="6">
        <f t="shared" si="1"/>
        <v>11952</v>
      </c>
      <c r="H7" s="7">
        <f t="shared" si="1"/>
        <v>21701</v>
      </c>
      <c r="I7" s="5">
        <f t="shared" si="1"/>
        <v>45680</v>
      </c>
      <c r="J7" s="6">
        <f t="shared" si="1"/>
        <v>18726</v>
      </c>
      <c r="K7" s="7">
        <f t="shared" si="1"/>
        <v>26954</v>
      </c>
      <c r="L7" s="5">
        <f t="shared" si="1"/>
        <v>2826</v>
      </c>
      <c r="M7" s="6">
        <f t="shared" si="1"/>
        <v>1368</v>
      </c>
      <c r="N7" s="7">
        <f t="shared" si="1"/>
        <v>1458</v>
      </c>
      <c r="O7" s="5">
        <f t="shared" si="1"/>
        <v>598126</v>
      </c>
      <c r="P7" s="6">
        <f t="shared" si="1"/>
        <v>246975</v>
      </c>
      <c r="Q7" s="7">
        <f t="shared" si="1"/>
        <v>351151</v>
      </c>
      <c r="R7" s="5">
        <f t="shared" si="1"/>
        <v>149639</v>
      </c>
      <c r="S7" s="6">
        <f t="shared" si="1"/>
        <v>72073</v>
      </c>
      <c r="T7" s="7">
        <f t="shared" si="1"/>
        <v>77566</v>
      </c>
      <c r="U7" s="5">
        <f t="shared" si="1"/>
        <v>113337</v>
      </c>
      <c r="V7" s="6">
        <f t="shared" si="1"/>
        <v>48353</v>
      </c>
      <c r="W7" s="7">
        <f t="shared" si="1"/>
        <v>64984</v>
      </c>
      <c r="X7" s="5">
        <f t="shared" si="1"/>
        <v>201290.59999999998</v>
      </c>
      <c r="Y7" s="6">
        <f t="shared" si="1"/>
        <v>96191</v>
      </c>
      <c r="Z7" s="7">
        <f t="shared" si="1"/>
        <v>105099.59999999999</v>
      </c>
      <c r="AA7" s="5">
        <f t="shared" si="1"/>
        <v>786905.5</v>
      </c>
      <c r="AB7" s="6">
        <f t="shared" si="1"/>
        <v>385998</v>
      </c>
      <c r="AC7" s="7">
        <f t="shared" si="1"/>
        <v>400907.5</v>
      </c>
      <c r="AD7" s="5">
        <f t="shared" si="1"/>
        <v>93459</v>
      </c>
      <c r="AE7" s="6">
        <f t="shared" si="1"/>
        <v>32777</v>
      </c>
      <c r="AF7" s="7">
        <f t="shared" si="1"/>
        <v>60682</v>
      </c>
    </row>
    <row r="8" spans="1:32" s="8" customFormat="1" ht="19.2" customHeight="1" x14ac:dyDescent="0.2">
      <c r="A8" s="37"/>
      <c r="B8" s="9" t="s">
        <v>1</v>
      </c>
      <c r="C8" s="10">
        <f>SUM(D8,E8)</f>
        <v>1471429.9</v>
      </c>
      <c r="D8" s="11">
        <f>SUMIF(F3:AF3,"輸出",F8:AF8)</f>
        <v>396752</v>
      </c>
      <c r="E8" s="12">
        <f>SUMIF(F3:AF3,"輸入",F8:AF8)</f>
        <v>1074677.8999999999</v>
      </c>
      <c r="F8" s="10">
        <f>SUM(G8,H8)</f>
        <v>24752</v>
      </c>
      <c r="G8" s="11">
        <v>6744</v>
      </c>
      <c r="H8" s="12">
        <v>18008</v>
      </c>
      <c r="I8" s="10">
        <f>SUM(J8,K8)</f>
        <v>21182</v>
      </c>
      <c r="J8" s="11">
        <v>6379</v>
      </c>
      <c r="K8" s="12">
        <v>14803</v>
      </c>
      <c r="L8" s="10">
        <f>SUM(M8,N8)</f>
        <v>1899</v>
      </c>
      <c r="M8" s="11">
        <v>561</v>
      </c>
      <c r="N8" s="12">
        <v>1338</v>
      </c>
      <c r="O8" s="10">
        <f>SUM(P8,Q8)</f>
        <v>476339</v>
      </c>
      <c r="P8" s="11">
        <v>129127</v>
      </c>
      <c r="Q8" s="12">
        <v>347212</v>
      </c>
      <c r="R8" s="10">
        <f>SUM(S8,T8)</f>
        <v>129319</v>
      </c>
      <c r="S8" s="11">
        <v>51785</v>
      </c>
      <c r="T8" s="12">
        <v>77534</v>
      </c>
      <c r="U8" s="10">
        <f>SUM(V8,W8)</f>
        <v>98210</v>
      </c>
      <c r="V8" s="11">
        <v>33667</v>
      </c>
      <c r="W8" s="12">
        <v>64543</v>
      </c>
      <c r="X8" s="10">
        <f>SUM(Y8,Z8)</f>
        <v>165657.4</v>
      </c>
      <c r="Y8" s="11">
        <v>65694</v>
      </c>
      <c r="Z8" s="12">
        <v>99963.4</v>
      </c>
      <c r="AA8" s="10">
        <f>SUM(AB8,AC8)</f>
        <v>467438.5</v>
      </c>
      <c r="AB8" s="11">
        <v>76589</v>
      </c>
      <c r="AC8" s="12">
        <v>390849.5</v>
      </c>
      <c r="AD8" s="10">
        <f>SUM(AE8,AF8)</f>
        <v>86633</v>
      </c>
      <c r="AE8" s="11">
        <v>26206</v>
      </c>
      <c r="AF8" s="12">
        <v>60427</v>
      </c>
    </row>
    <row r="9" spans="1:32" s="8" customFormat="1" ht="19.2" customHeight="1" x14ac:dyDescent="0.2">
      <c r="A9" s="38"/>
      <c r="B9" s="13" t="s">
        <v>2</v>
      </c>
      <c r="C9" s="14">
        <f>SUM(D9,E9)</f>
        <v>553486.19999999995</v>
      </c>
      <c r="D9" s="15">
        <f>SUMIF(F3:AF3,"輸出",F9:AF9)</f>
        <v>517661</v>
      </c>
      <c r="E9" s="16">
        <f>SUMIF(F3:AF3,"輸入",F9:AF9)</f>
        <v>35825.199999999997</v>
      </c>
      <c r="F9" s="14">
        <f>SUM(G9,H9)</f>
        <v>8901</v>
      </c>
      <c r="G9" s="15">
        <v>5208</v>
      </c>
      <c r="H9" s="16">
        <v>3693</v>
      </c>
      <c r="I9" s="14">
        <f>SUM(J9,K9)</f>
        <v>24498</v>
      </c>
      <c r="J9" s="15">
        <v>12347</v>
      </c>
      <c r="K9" s="16">
        <v>12151</v>
      </c>
      <c r="L9" s="14">
        <f>SUM(M9,N9)</f>
        <v>927</v>
      </c>
      <c r="M9" s="15">
        <v>807</v>
      </c>
      <c r="N9" s="16">
        <v>120</v>
      </c>
      <c r="O9" s="14">
        <f>SUM(P9,Q9)</f>
        <v>121787</v>
      </c>
      <c r="P9" s="15">
        <v>117848</v>
      </c>
      <c r="Q9" s="16">
        <v>3939</v>
      </c>
      <c r="R9" s="14">
        <f>SUM(S9,T9)</f>
        <v>20320</v>
      </c>
      <c r="S9" s="15">
        <v>20288</v>
      </c>
      <c r="T9" s="16">
        <v>32</v>
      </c>
      <c r="U9" s="14">
        <f>SUM(V9,W9)</f>
        <v>15127</v>
      </c>
      <c r="V9" s="15">
        <v>14686</v>
      </c>
      <c r="W9" s="16">
        <v>441</v>
      </c>
      <c r="X9" s="14">
        <f>SUM(Y9,Z9)</f>
        <v>35633.199999999997</v>
      </c>
      <c r="Y9" s="15">
        <v>30497</v>
      </c>
      <c r="Z9" s="16">
        <v>5136.2</v>
      </c>
      <c r="AA9" s="14">
        <f>SUM(AB9,AC9)</f>
        <v>319467</v>
      </c>
      <c r="AB9" s="15">
        <v>309409</v>
      </c>
      <c r="AC9" s="16">
        <v>10058</v>
      </c>
      <c r="AD9" s="14">
        <f>SUM(AE9,AF9)</f>
        <v>6826</v>
      </c>
      <c r="AE9" s="15">
        <v>6571</v>
      </c>
      <c r="AF9" s="16">
        <v>255</v>
      </c>
    </row>
    <row r="10" spans="1:32" s="8" customFormat="1" ht="19.2" hidden="1" customHeight="1" x14ac:dyDescent="0.2">
      <c r="A10" s="39" t="s">
        <v>7</v>
      </c>
      <c r="B10" s="4" t="s">
        <v>3</v>
      </c>
      <c r="C10" s="5">
        <f t="shared" ref="C10:AF10" si="2">SUM(C11,C12)</f>
        <v>1151272.2999999998</v>
      </c>
      <c r="D10" s="6">
        <f t="shared" si="2"/>
        <v>518742.7</v>
      </c>
      <c r="E10" s="7">
        <f t="shared" si="2"/>
        <v>632529.6</v>
      </c>
      <c r="F10" s="5">
        <f t="shared" si="2"/>
        <v>16185</v>
      </c>
      <c r="G10" s="6">
        <f t="shared" si="2"/>
        <v>7090</v>
      </c>
      <c r="H10" s="7">
        <f t="shared" si="2"/>
        <v>9095</v>
      </c>
      <c r="I10" s="5">
        <f t="shared" si="2"/>
        <v>26787</v>
      </c>
      <c r="J10" s="6">
        <f t="shared" si="2"/>
        <v>10506</v>
      </c>
      <c r="K10" s="7">
        <f t="shared" si="2"/>
        <v>16281</v>
      </c>
      <c r="L10" s="5">
        <f t="shared" si="2"/>
        <v>2826</v>
      </c>
      <c r="M10" s="6">
        <f t="shared" si="2"/>
        <v>1368</v>
      </c>
      <c r="N10" s="7">
        <f t="shared" si="2"/>
        <v>1458</v>
      </c>
      <c r="O10" s="5">
        <f t="shared" si="2"/>
        <v>357560</v>
      </c>
      <c r="P10" s="6">
        <f t="shared" si="2"/>
        <v>147772</v>
      </c>
      <c r="Q10" s="7">
        <f t="shared" si="2"/>
        <v>209788</v>
      </c>
      <c r="R10" s="5">
        <f t="shared" si="2"/>
        <v>91151</v>
      </c>
      <c r="S10" s="6">
        <f t="shared" si="2"/>
        <v>44588</v>
      </c>
      <c r="T10" s="7">
        <f t="shared" si="2"/>
        <v>46563</v>
      </c>
      <c r="U10" s="5">
        <f t="shared" si="2"/>
        <v>62585</v>
      </c>
      <c r="V10" s="6">
        <f t="shared" si="2"/>
        <v>27494</v>
      </c>
      <c r="W10" s="7">
        <f t="shared" si="2"/>
        <v>35091</v>
      </c>
      <c r="X10" s="5">
        <f t="shared" si="2"/>
        <v>101472.79999999999</v>
      </c>
      <c r="Y10" s="6">
        <f t="shared" si="2"/>
        <v>47390.2</v>
      </c>
      <c r="Z10" s="7">
        <f t="shared" si="2"/>
        <v>54082.6</v>
      </c>
      <c r="AA10" s="5">
        <f t="shared" si="2"/>
        <v>441427.5</v>
      </c>
      <c r="AB10" s="6">
        <f t="shared" si="2"/>
        <v>215187.5</v>
      </c>
      <c r="AC10" s="7">
        <f t="shared" si="2"/>
        <v>226240</v>
      </c>
      <c r="AD10" s="5">
        <f t="shared" si="2"/>
        <v>51278</v>
      </c>
      <c r="AE10" s="6">
        <f t="shared" si="2"/>
        <v>17347</v>
      </c>
      <c r="AF10" s="7">
        <f t="shared" si="2"/>
        <v>33931</v>
      </c>
    </row>
    <row r="11" spans="1:32" s="8" customFormat="1" ht="19.2" hidden="1" customHeight="1" x14ac:dyDescent="0.2">
      <c r="A11" s="40"/>
      <c r="B11" s="9" t="s">
        <v>1</v>
      </c>
      <c r="C11" s="10">
        <f>SUM(D11,E11)</f>
        <v>843613.39999999991</v>
      </c>
      <c r="D11" s="11">
        <f>SUMIF(F3:AF3,"輸出",F11:AF11)</f>
        <v>232194.2</v>
      </c>
      <c r="E11" s="12">
        <f>SUMIF(F3:AF3,"輸入",F11:AF11)</f>
        <v>611419.19999999995</v>
      </c>
      <c r="F11" s="10">
        <f>SUM(G11,H11)</f>
        <v>11609</v>
      </c>
      <c r="G11" s="11">
        <v>4120</v>
      </c>
      <c r="H11" s="12">
        <v>7489</v>
      </c>
      <c r="I11" s="10">
        <f>SUM(J11,K11)</f>
        <v>11943</v>
      </c>
      <c r="J11" s="11">
        <v>4019</v>
      </c>
      <c r="K11" s="12">
        <v>7924</v>
      </c>
      <c r="L11" s="10">
        <f>SUM(M11,N11)</f>
        <v>1899</v>
      </c>
      <c r="M11" s="11">
        <v>561</v>
      </c>
      <c r="N11" s="12">
        <v>1338</v>
      </c>
      <c r="O11" s="10">
        <f>SUM(P11,Q11)</f>
        <v>287583</v>
      </c>
      <c r="P11" s="11">
        <v>81465</v>
      </c>
      <c r="Q11" s="12">
        <v>206118</v>
      </c>
      <c r="R11" s="10">
        <f>SUM(S11,T11)</f>
        <v>77774</v>
      </c>
      <c r="S11" s="11">
        <v>31223</v>
      </c>
      <c r="T11" s="12">
        <v>46551</v>
      </c>
      <c r="U11" s="10">
        <f>SUM(V11,W11)</f>
        <v>55402</v>
      </c>
      <c r="V11" s="11">
        <v>20568</v>
      </c>
      <c r="W11" s="12">
        <v>34834</v>
      </c>
      <c r="X11" s="10">
        <f>SUM(Y11,Z11)</f>
        <v>84251.4</v>
      </c>
      <c r="Y11" s="11">
        <v>32156.2</v>
      </c>
      <c r="Z11" s="12">
        <v>52095.199999999997</v>
      </c>
      <c r="AA11" s="10">
        <f>SUM(AB11,AC11)</f>
        <v>265546</v>
      </c>
      <c r="AB11" s="11">
        <v>44341</v>
      </c>
      <c r="AC11" s="12">
        <v>221205</v>
      </c>
      <c r="AD11" s="10">
        <f>SUM(AE11,AF11)</f>
        <v>47606</v>
      </c>
      <c r="AE11" s="11">
        <v>13741</v>
      </c>
      <c r="AF11" s="12">
        <v>33865</v>
      </c>
    </row>
    <row r="12" spans="1:32" s="8" customFormat="1" ht="19.2" hidden="1" customHeight="1" x14ac:dyDescent="0.2">
      <c r="A12" s="41"/>
      <c r="B12" s="13" t="s">
        <v>2</v>
      </c>
      <c r="C12" s="14">
        <f>SUM(D12,E12)</f>
        <v>307658.90000000002</v>
      </c>
      <c r="D12" s="15">
        <f>SUMIF(F3:AF3,"輸出",F12:AF12)</f>
        <v>286548.5</v>
      </c>
      <c r="E12" s="16">
        <f>SUMIF(F3:AF3,"輸入",F12:AF12)</f>
        <v>21110.400000000001</v>
      </c>
      <c r="F12" s="14">
        <f>SUM(G12,H12)</f>
        <v>4576</v>
      </c>
      <c r="G12" s="15">
        <v>2970</v>
      </c>
      <c r="H12" s="16">
        <v>1606</v>
      </c>
      <c r="I12" s="14">
        <f>SUM(J12,K12)</f>
        <v>14844</v>
      </c>
      <c r="J12" s="15">
        <v>6487</v>
      </c>
      <c r="K12" s="16">
        <v>8357</v>
      </c>
      <c r="L12" s="14">
        <f>SUM(M12,N12)</f>
        <v>927</v>
      </c>
      <c r="M12" s="15">
        <v>807</v>
      </c>
      <c r="N12" s="16">
        <v>120</v>
      </c>
      <c r="O12" s="14">
        <f>SUM(P12,Q12)</f>
        <v>69977</v>
      </c>
      <c r="P12" s="15">
        <v>66307</v>
      </c>
      <c r="Q12" s="16">
        <v>3670</v>
      </c>
      <c r="R12" s="14">
        <f>SUM(S12,T12)</f>
        <v>13377</v>
      </c>
      <c r="S12" s="15">
        <v>13365</v>
      </c>
      <c r="T12" s="16">
        <v>12</v>
      </c>
      <c r="U12" s="14">
        <f>SUM(V12,W12)</f>
        <v>7183</v>
      </c>
      <c r="V12" s="15">
        <v>6926</v>
      </c>
      <c r="W12" s="16">
        <v>257</v>
      </c>
      <c r="X12" s="14">
        <f>SUM(Y12,Z12)</f>
        <v>17221.400000000001</v>
      </c>
      <c r="Y12" s="15">
        <v>15234</v>
      </c>
      <c r="Z12" s="16">
        <v>1987.4</v>
      </c>
      <c r="AA12" s="14">
        <f>SUM(AB12,AC12)</f>
        <v>175881.5</v>
      </c>
      <c r="AB12" s="15">
        <v>170846.5</v>
      </c>
      <c r="AC12" s="16">
        <v>5035</v>
      </c>
      <c r="AD12" s="14">
        <f>SUM(AE12,AF12)</f>
        <v>3672</v>
      </c>
      <c r="AE12" s="15">
        <v>3606</v>
      </c>
      <c r="AF12" s="16">
        <v>66</v>
      </c>
    </row>
    <row r="13" spans="1:32" s="8" customFormat="1" ht="19.2" customHeight="1" x14ac:dyDescent="0.2">
      <c r="A13" s="36" t="s">
        <v>20</v>
      </c>
      <c r="B13" s="4" t="s">
        <v>3</v>
      </c>
      <c r="C13" s="5">
        <f t="shared" ref="C13:AF13" si="3">SUM(C15,C17)</f>
        <v>1208584.3999999999</v>
      </c>
      <c r="D13" s="6">
        <f t="shared" si="3"/>
        <v>553911.4</v>
      </c>
      <c r="E13" s="7">
        <f t="shared" si="3"/>
        <v>654673</v>
      </c>
      <c r="F13" s="5">
        <f t="shared" si="3"/>
        <v>15888</v>
      </c>
      <c r="G13" s="6">
        <f t="shared" si="3"/>
        <v>7403</v>
      </c>
      <c r="H13" s="7">
        <f t="shared" si="3"/>
        <v>8485</v>
      </c>
      <c r="I13" s="5">
        <f t="shared" si="3"/>
        <v>20153</v>
      </c>
      <c r="J13" s="6">
        <f t="shared" si="3"/>
        <v>11953</v>
      </c>
      <c r="K13" s="7">
        <f t="shared" si="3"/>
        <v>8200</v>
      </c>
      <c r="L13" s="5">
        <f t="shared" si="3"/>
        <v>0</v>
      </c>
      <c r="M13" s="6">
        <f t="shared" si="3"/>
        <v>0</v>
      </c>
      <c r="N13" s="7">
        <f t="shared" si="3"/>
        <v>0</v>
      </c>
      <c r="O13" s="5">
        <f t="shared" si="3"/>
        <v>345792</v>
      </c>
      <c r="P13" s="6">
        <f t="shared" si="3"/>
        <v>145720</v>
      </c>
      <c r="Q13" s="7">
        <f t="shared" si="3"/>
        <v>200072</v>
      </c>
      <c r="R13" s="5">
        <f t="shared" si="3"/>
        <v>78206</v>
      </c>
      <c r="S13" s="6">
        <f t="shared" si="3"/>
        <v>36478</v>
      </c>
      <c r="T13" s="7">
        <f t="shared" si="3"/>
        <v>41728</v>
      </c>
      <c r="U13" s="5">
        <f t="shared" si="3"/>
        <v>82597</v>
      </c>
      <c r="V13" s="6">
        <f t="shared" si="3"/>
        <v>33097</v>
      </c>
      <c r="W13" s="7">
        <f t="shared" si="3"/>
        <v>49500</v>
      </c>
      <c r="X13" s="5">
        <f t="shared" si="3"/>
        <v>148634.4</v>
      </c>
      <c r="Y13" s="6">
        <f t="shared" si="3"/>
        <v>68718.399999999994</v>
      </c>
      <c r="Z13" s="7">
        <f t="shared" si="3"/>
        <v>79916</v>
      </c>
      <c r="AA13" s="5">
        <f t="shared" si="3"/>
        <v>463167</v>
      </c>
      <c r="AB13" s="6">
        <f t="shared" si="3"/>
        <v>231020</v>
      </c>
      <c r="AC13" s="7">
        <f t="shared" si="3"/>
        <v>232147</v>
      </c>
      <c r="AD13" s="5">
        <f t="shared" si="3"/>
        <v>54147</v>
      </c>
      <c r="AE13" s="6">
        <f t="shared" si="3"/>
        <v>19522</v>
      </c>
      <c r="AF13" s="7">
        <f t="shared" si="3"/>
        <v>34625</v>
      </c>
    </row>
    <row r="14" spans="1:32" s="8" customFormat="1" ht="19.2" customHeight="1" x14ac:dyDescent="0.2">
      <c r="A14" s="37"/>
      <c r="B14" s="17"/>
      <c r="C14" s="18">
        <f t="shared" ref="C14:H14" si="4">IF(OR(C10=0,C13=0),"(     -)",C13/C10*100)</f>
        <v>104.9781533004833</v>
      </c>
      <c r="D14" s="19">
        <f t="shared" si="4"/>
        <v>106.77960383828051</v>
      </c>
      <c r="E14" s="20">
        <f t="shared" si="4"/>
        <v>103.50076897587086</v>
      </c>
      <c r="F14" s="18">
        <f t="shared" si="4"/>
        <v>98.164967562557919</v>
      </c>
      <c r="G14" s="19">
        <f t="shared" si="4"/>
        <v>104.41466854724966</v>
      </c>
      <c r="H14" s="20">
        <f t="shared" si="4"/>
        <v>93.293018141836171</v>
      </c>
      <c r="I14" s="18">
        <f t="shared" ref="I14:AF14" si="5">IF(OR(I10=0,I13=0),"(     -)",I13/I10*100)</f>
        <v>75.234255422406392</v>
      </c>
      <c r="J14" s="19">
        <f t="shared" si="5"/>
        <v>113.77308204835333</v>
      </c>
      <c r="K14" s="20">
        <f t="shared" si="5"/>
        <v>50.365456667280881</v>
      </c>
      <c r="L14" s="18" t="str">
        <f t="shared" si="5"/>
        <v>(     -)</v>
      </c>
      <c r="M14" s="19" t="str">
        <f t="shared" si="5"/>
        <v>(     -)</v>
      </c>
      <c r="N14" s="20" t="str">
        <f t="shared" si="5"/>
        <v>(     -)</v>
      </c>
      <c r="O14" s="18">
        <f t="shared" si="5"/>
        <v>96.708804116791597</v>
      </c>
      <c r="P14" s="19">
        <f t="shared" si="5"/>
        <v>98.611374279295134</v>
      </c>
      <c r="Q14" s="20">
        <f t="shared" si="5"/>
        <v>95.368657883196377</v>
      </c>
      <c r="R14" s="18">
        <f t="shared" si="5"/>
        <v>85.798290748318735</v>
      </c>
      <c r="S14" s="19">
        <f t="shared" si="5"/>
        <v>81.811249663586622</v>
      </c>
      <c r="T14" s="20">
        <f t="shared" si="5"/>
        <v>89.616218886240148</v>
      </c>
      <c r="U14" s="18">
        <f t="shared" si="5"/>
        <v>131.97571303027883</v>
      </c>
      <c r="V14" s="19">
        <f t="shared" si="5"/>
        <v>120.37899178002473</v>
      </c>
      <c r="W14" s="20">
        <f t="shared" si="5"/>
        <v>141.06181072069762</v>
      </c>
      <c r="X14" s="18">
        <f t="shared" si="5"/>
        <v>146.47708548497727</v>
      </c>
      <c r="Y14" s="19">
        <f t="shared" si="5"/>
        <v>145.00550746778868</v>
      </c>
      <c r="Z14" s="20">
        <f t="shared" si="5"/>
        <v>147.76656447729954</v>
      </c>
      <c r="AA14" s="18">
        <f t="shared" si="5"/>
        <v>104.92481777868392</v>
      </c>
      <c r="AB14" s="19">
        <f t="shared" si="5"/>
        <v>107.35753703165844</v>
      </c>
      <c r="AC14" s="20">
        <f t="shared" si="5"/>
        <v>102.61094413012731</v>
      </c>
      <c r="AD14" s="18">
        <f t="shared" si="5"/>
        <v>105.59499200436835</v>
      </c>
      <c r="AE14" s="19">
        <f t="shared" si="5"/>
        <v>112.53819104167869</v>
      </c>
      <c r="AF14" s="20">
        <f t="shared" si="5"/>
        <v>102.04532728183666</v>
      </c>
    </row>
    <row r="15" spans="1:32" s="8" customFormat="1" ht="19.2" customHeight="1" x14ac:dyDescent="0.2">
      <c r="A15" s="37"/>
      <c r="B15" s="9" t="s">
        <v>1</v>
      </c>
      <c r="C15" s="10">
        <f>SUM(D15,E15)</f>
        <v>859632.9</v>
      </c>
      <c r="D15" s="11">
        <f>SUMIF(F3:AF3,"輸出",F15:AF15)</f>
        <v>222789.9</v>
      </c>
      <c r="E15" s="12">
        <f>SUMIF(F3:AF3,"輸入",F15:AF15)</f>
        <v>636843</v>
      </c>
      <c r="F15" s="10">
        <f>SUM(G15,H15)</f>
        <v>11182</v>
      </c>
      <c r="G15" s="11">
        <f>SUM(G20,G23,G26,G29,G32,G35,G38,G41,G44,G47,G50,G53)</f>
        <v>4094</v>
      </c>
      <c r="H15" s="12">
        <f>SUM(H20,H23,H26,H29,H32,H35,H38,H41,H44,H47,H50,H53)</f>
        <v>7088</v>
      </c>
      <c r="I15" s="10">
        <f>SUM(J15,K15)</f>
        <v>13346</v>
      </c>
      <c r="J15" s="11">
        <f>SUM(J20,J23,J26,J29,J32,J35,J38,J41,J44,J47,J50,J53)</f>
        <v>5368</v>
      </c>
      <c r="K15" s="12">
        <f>SUM(K20,K23,K26,K29,K32,K35,K38,K41,K44,K47,K50,K53)</f>
        <v>7978</v>
      </c>
      <c r="L15" s="10">
        <f>SUM(M15,N15)</f>
        <v>0</v>
      </c>
      <c r="M15" s="11">
        <f>SUM(M20,M23,M26,M29,M32,M35,M38,M41,M44,M47,M50,M53)</f>
        <v>0</v>
      </c>
      <c r="N15" s="12">
        <f>SUM(N20,N23,N26,N29,N32,N35,N38,N41,N44,N47,N50,N53)</f>
        <v>0</v>
      </c>
      <c r="O15" s="10">
        <f>SUM(P15,Q15)</f>
        <v>265975</v>
      </c>
      <c r="P15" s="11">
        <f>SUM(P20,P23,P26,P29,P32,P35,P38,P41,P44,P47,P50,P53)</f>
        <v>66494</v>
      </c>
      <c r="Q15" s="12">
        <f>SUM(Q20,Q23,Q26,Q29,Q32,Q35,Q38,Q41,Q44,Q47,Q50,Q53)</f>
        <v>199481</v>
      </c>
      <c r="R15" s="10">
        <f>SUM(S15,T15)</f>
        <v>67203</v>
      </c>
      <c r="S15" s="11">
        <f>SUM(S20,S23,S26,S29,S32,S35,S38,S41,S44,S47,S50,S53)</f>
        <v>25556</v>
      </c>
      <c r="T15" s="12">
        <f>SUM(T20,T23,T26,T29,T32,T35,T38,T41,T44,T47,T50,T53)</f>
        <v>41647</v>
      </c>
      <c r="U15" s="10">
        <f>SUM(V15,W15)</f>
        <v>67437</v>
      </c>
      <c r="V15" s="11">
        <f>SUM(V20,V23,V26,V29,V32,V35,V38,V41,V44,V47,V50,V53)</f>
        <v>17938</v>
      </c>
      <c r="W15" s="12">
        <f>SUM(W20,W23,W26,W29,W32,W35,W38,W41,W44,W47,W50,W53)</f>
        <v>49499</v>
      </c>
      <c r="X15" s="10">
        <f>SUM(Y15,Z15)</f>
        <v>113181.4</v>
      </c>
      <c r="Y15" s="11">
        <f>SUM(Y20,Y23,Y26,Y29,Y32,Y35,Y38,Y41,Y44,Y47,Y50,Y53)</f>
        <v>43267.399999999994</v>
      </c>
      <c r="Z15" s="12">
        <f>SUM(Z20,Z23,Z26,Z29,Z32,Z35,Z38,Z41,Z44,Z47,Z50,Z53)</f>
        <v>69914</v>
      </c>
      <c r="AA15" s="10">
        <f>SUM(AB15,AC15)</f>
        <v>272599.5</v>
      </c>
      <c r="AB15" s="11">
        <f>SUM(AB20,AB23,AB26,AB29,AB32,AB35,AB38,AB41,AB44,AB47,AB50,AB53)</f>
        <v>45892.5</v>
      </c>
      <c r="AC15" s="12">
        <f>SUM(AC20,AC23,AC26,AC29,AC32,AC35,AC38,AC41,AC44,AC47,AC50,AC53)</f>
        <v>226707</v>
      </c>
      <c r="AD15" s="10">
        <f>SUM(AE15,AF15)</f>
        <v>48709</v>
      </c>
      <c r="AE15" s="11">
        <f>SUM(AE20,AE23,AE26,AE29,AE32,AE35,AE38,AE41,AE44,AE47,AE50,AE53)</f>
        <v>14180</v>
      </c>
      <c r="AF15" s="12">
        <f>SUM(AF20,AF23,AF26,AF29,AF32,AF35,AF38,AF41,AF44,AF47,AF50,AF53)</f>
        <v>34529</v>
      </c>
    </row>
    <row r="16" spans="1:32" s="8" customFormat="1" ht="19.2" customHeight="1" x14ac:dyDescent="0.2">
      <c r="A16" s="37"/>
      <c r="B16" s="9"/>
      <c r="C16" s="18">
        <f t="shared" ref="C16:H16" si="6">IF(OR(C11=0,C15=0),"(     -)",C15/C11*100)</f>
        <v>101.89891483468614</v>
      </c>
      <c r="D16" s="21">
        <f t="shared" si="6"/>
        <v>95.94981269988655</v>
      </c>
      <c r="E16" s="22">
        <f t="shared" si="6"/>
        <v>104.15816186341549</v>
      </c>
      <c r="F16" s="18">
        <f t="shared" si="6"/>
        <v>96.321819278146265</v>
      </c>
      <c r="G16" s="21">
        <f t="shared" si="6"/>
        <v>99.368932038834956</v>
      </c>
      <c r="H16" s="22">
        <f t="shared" si="6"/>
        <v>94.645480037388168</v>
      </c>
      <c r="I16" s="18">
        <f t="shared" ref="I16:AF16" si="7">IF(OR(I11=0,I15=0),"(     -)",I15/I11*100)</f>
        <v>111.74746713556058</v>
      </c>
      <c r="J16" s="21">
        <f t="shared" si="7"/>
        <v>133.5655635730281</v>
      </c>
      <c r="K16" s="22">
        <f t="shared" si="7"/>
        <v>100.68147400302878</v>
      </c>
      <c r="L16" s="18" t="str">
        <f t="shared" si="7"/>
        <v>(     -)</v>
      </c>
      <c r="M16" s="21" t="str">
        <f t="shared" si="7"/>
        <v>(     -)</v>
      </c>
      <c r="N16" s="22" t="str">
        <f t="shared" si="7"/>
        <v>(     -)</v>
      </c>
      <c r="O16" s="18">
        <f t="shared" si="7"/>
        <v>92.4863430731302</v>
      </c>
      <c r="P16" s="21">
        <f t="shared" si="7"/>
        <v>81.622782790155284</v>
      </c>
      <c r="Q16" s="22">
        <f t="shared" si="7"/>
        <v>96.779999805936399</v>
      </c>
      <c r="R16" s="18">
        <f t="shared" si="7"/>
        <v>86.408054105485121</v>
      </c>
      <c r="S16" s="21">
        <f t="shared" si="7"/>
        <v>81.849918329436633</v>
      </c>
      <c r="T16" s="22">
        <f t="shared" si="7"/>
        <v>89.465317608644284</v>
      </c>
      <c r="U16" s="18">
        <f t="shared" si="7"/>
        <v>121.72304248944081</v>
      </c>
      <c r="V16" s="21">
        <f t="shared" si="7"/>
        <v>87.213146635550359</v>
      </c>
      <c r="W16" s="22">
        <f t="shared" si="7"/>
        <v>142.09967273353621</v>
      </c>
      <c r="X16" s="18">
        <f t="shared" si="7"/>
        <v>134.33770833481699</v>
      </c>
      <c r="Y16" s="21">
        <f t="shared" si="7"/>
        <v>134.55383409731246</v>
      </c>
      <c r="Z16" s="22">
        <f t="shared" si="7"/>
        <v>134.20430289162917</v>
      </c>
      <c r="AA16" s="18">
        <f t="shared" si="7"/>
        <v>102.65622528676764</v>
      </c>
      <c r="AB16" s="21">
        <f t="shared" si="7"/>
        <v>103.49901896664487</v>
      </c>
      <c r="AC16" s="22">
        <f t="shared" si="7"/>
        <v>102.48728554960331</v>
      </c>
      <c r="AD16" s="18">
        <f t="shared" si="7"/>
        <v>102.31693484014619</v>
      </c>
      <c r="AE16" s="21">
        <f t="shared" si="7"/>
        <v>103.19481842660652</v>
      </c>
      <c r="AF16" s="22">
        <f t="shared" si="7"/>
        <v>101.96072641370147</v>
      </c>
    </row>
    <row r="17" spans="1:32" s="8" customFormat="1" ht="19.2" customHeight="1" x14ac:dyDescent="0.2">
      <c r="A17" s="37"/>
      <c r="B17" s="9" t="s">
        <v>2</v>
      </c>
      <c r="C17" s="10">
        <f>SUM(D17,E17)</f>
        <v>348951.5</v>
      </c>
      <c r="D17" s="11">
        <f>SUMIF(F3:AF3,"輸出",F17:AF17)</f>
        <v>331121.5</v>
      </c>
      <c r="E17" s="12">
        <f>SUMIF(F3:AF3,"輸入",F17:AF17)</f>
        <v>17830</v>
      </c>
      <c r="F17" s="10">
        <f>SUM(G17,H17)</f>
        <v>4706</v>
      </c>
      <c r="G17" s="11">
        <f>SUM(G21,G24,G27,G30,G33,G36,G39,G42,G45,G48,G51,G54)</f>
        <v>3309</v>
      </c>
      <c r="H17" s="12">
        <f>SUM(H21,H24,H27,H30,H33,H36,H39,H42,H45,H48,H51,H54)</f>
        <v>1397</v>
      </c>
      <c r="I17" s="10">
        <f>SUM(J17,K17)</f>
        <v>6807</v>
      </c>
      <c r="J17" s="11">
        <f>SUM(J21,J24,J27,J30,J33,J36,J39,J42,J45,J48,J51,J54)</f>
        <v>6585</v>
      </c>
      <c r="K17" s="12">
        <f>SUM(K21,K24,K27,K30,K33,K36,K39,K42,K45,K48,K51,K54)</f>
        <v>222</v>
      </c>
      <c r="L17" s="10">
        <f>SUM(M17,N17)</f>
        <v>0</v>
      </c>
      <c r="M17" s="11">
        <f>SUM(M21,M24,M27,M30,M33,M36,M39,M42,M45,M48,M51,M54)</f>
        <v>0</v>
      </c>
      <c r="N17" s="12">
        <f>SUM(N21,N24,N27,N30,N33,N36,N39,N42,N45,N48,N51,N54)</f>
        <v>0</v>
      </c>
      <c r="O17" s="10">
        <f>SUM(P17,Q17)</f>
        <v>79817</v>
      </c>
      <c r="P17" s="11">
        <f>SUM(P21,P24,P27,P30,P33,P36,P39,P42,P45,P48,P51,P54)</f>
        <v>79226</v>
      </c>
      <c r="Q17" s="12">
        <f>SUM(Q21,Q24,Q27,Q30,Q33,Q36,Q39,Q42,Q45,Q48,Q51,Q54)</f>
        <v>591</v>
      </c>
      <c r="R17" s="10">
        <f>SUM(S17,T17)</f>
        <v>11003</v>
      </c>
      <c r="S17" s="11">
        <f>SUM(S21,S24,S27,S30,S33,S36,S39,S42,S45,S48,S51,S54)</f>
        <v>10922</v>
      </c>
      <c r="T17" s="12">
        <f>SUM(T21,T24,T27,T30,T33,T36,T39,T42,T45,T48,T51,T54)</f>
        <v>81</v>
      </c>
      <c r="U17" s="10">
        <f>SUM(V17,W17)</f>
        <v>15160</v>
      </c>
      <c r="V17" s="11">
        <f>SUM(V21,V24,V27,V30,V33,V36,V39,V42,V45,V48,V51,V54)</f>
        <v>15159</v>
      </c>
      <c r="W17" s="12">
        <f>SUM(W21,W24,W27,W30,W33,W36,W39,W42,W45,W48,W51,W54)</f>
        <v>1</v>
      </c>
      <c r="X17" s="10">
        <f>SUM(Y17,Z17)</f>
        <v>35453</v>
      </c>
      <c r="Y17" s="11">
        <f>SUM(Y21,Y24,Y27,Y30,Y33,Y36,Y39,Y42,Y45,Y48,Y51,Y54)</f>
        <v>25451</v>
      </c>
      <c r="Z17" s="12">
        <f>SUM(Z21,Z24,Z27,Z30,Z33,Z36,Z39,Z42,Z45,Z48,Z51,Z54)</f>
        <v>10002</v>
      </c>
      <c r="AA17" s="10">
        <f>SUM(AB17,AC17)</f>
        <v>190567.5</v>
      </c>
      <c r="AB17" s="11">
        <f>SUM(AB21,AB24,AB27,AB30,AB33,AB36,AB39,AB42,AB45,AB48,AB51,AB54)</f>
        <v>185127.5</v>
      </c>
      <c r="AC17" s="12">
        <f>SUM(AC21,AC24,AC27,AC30,AC33,AC36,AC39,AC42,AC45,AC48,AC51,AC54)</f>
        <v>5440</v>
      </c>
      <c r="AD17" s="10">
        <f>SUM(AE17,AF17)</f>
        <v>5438</v>
      </c>
      <c r="AE17" s="11">
        <f>SUM(AE21,AE24,AE27,AE30,AE33,AE36,AE39,AE42,AE45,AE48,AE51,AE54)</f>
        <v>5342</v>
      </c>
      <c r="AF17" s="12">
        <f>SUM(AF21,AF24,AF27,AF30,AF33,AF36,AF39,AF42,AF45,AF48,AF51,AF54)</f>
        <v>96</v>
      </c>
    </row>
    <row r="18" spans="1:32" s="8" customFormat="1" ht="19.2" customHeight="1" x14ac:dyDescent="0.2">
      <c r="A18" s="38"/>
      <c r="B18" s="13"/>
      <c r="C18" s="18">
        <f t="shared" ref="C18:H18" si="8">IF(OR(C12=0,C17=0),"(     -)",C17/C12*100)</f>
        <v>113.421552245035</v>
      </c>
      <c r="D18" s="23">
        <f t="shared" si="8"/>
        <v>115.55513290071315</v>
      </c>
      <c r="E18" s="24">
        <f t="shared" si="8"/>
        <v>84.460739730180379</v>
      </c>
      <c r="F18" s="18">
        <f t="shared" si="8"/>
        <v>102.84090909090908</v>
      </c>
      <c r="G18" s="23">
        <f t="shared" si="8"/>
        <v>111.41414141414141</v>
      </c>
      <c r="H18" s="24">
        <f t="shared" si="8"/>
        <v>86.986301369863014</v>
      </c>
      <c r="I18" s="18">
        <f t="shared" ref="I18:AF18" si="9">IF(OR(I12=0,I17=0),"(     -)",I17/I12*100)</f>
        <v>45.856911883589326</v>
      </c>
      <c r="J18" s="23">
        <f t="shared" si="9"/>
        <v>101.51071373516262</v>
      </c>
      <c r="K18" s="24">
        <f t="shared" si="9"/>
        <v>2.656455665908819</v>
      </c>
      <c r="L18" s="18" t="str">
        <f t="shared" si="9"/>
        <v>(     -)</v>
      </c>
      <c r="M18" s="23" t="str">
        <f t="shared" si="9"/>
        <v>(     -)</v>
      </c>
      <c r="N18" s="24" t="str">
        <f t="shared" si="9"/>
        <v>(     -)</v>
      </c>
      <c r="O18" s="18">
        <f t="shared" si="9"/>
        <v>114.06176315074954</v>
      </c>
      <c r="P18" s="23">
        <f t="shared" si="9"/>
        <v>119.48361409805904</v>
      </c>
      <c r="Q18" s="24">
        <f t="shared" si="9"/>
        <v>16.103542234332423</v>
      </c>
      <c r="R18" s="18">
        <f t="shared" si="9"/>
        <v>82.253121028631242</v>
      </c>
      <c r="S18" s="23">
        <f t="shared" si="9"/>
        <v>81.720912832023942</v>
      </c>
      <c r="T18" s="24">
        <f t="shared" si="9"/>
        <v>675</v>
      </c>
      <c r="U18" s="18">
        <f t="shared" si="9"/>
        <v>211.05387721007935</v>
      </c>
      <c r="V18" s="23">
        <f t="shared" si="9"/>
        <v>218.87092116661853</v>
      </c>
      <c r="W18" s="24">
        <f t="shared" si="9"/>
        <v>0.38910505836575876</v>
      </c>
      <c r="X18" s="18">
        <f t="shared" si="9"/>
        <v>205.86595747151799</v>
      </c>
      <c r="Y18" s="23">
        <f t="shared" si="9"/>
        <v>167.06708677957201</v>
      </c>
      <c r="Z18" s="24">
        <f t="shared" si="9"/>
        <v>503.27060481030486</v>
      </c>
      <c r="AA18" s="18">
        <f t="shared" si="9"/>
        <v>108.34994015857266</v>
      </c>
      <c r="AB18" s="23">
        <f t="shared" si="9"/>
        <v>108.35896550412212</v>
      </c>
      <c r="AC18" s="24">
        <f t="shared" si="9"/>
        <v>108.04369414101291</v>
      </c>
      <c r="AD18" s="18">
        <f t="shared" si="9"/>
        <v>148.09368191721134</v>
      </c>
      <c r="AE18" s="23">
        <f t="shared" si="9"/>
        <v>148.14198557958957</v>
      </c>
      <c r="AF18" s="24">
        <f t="shared" si="9"/>
        <v>145.45454545454547</v>
      </c>
    </row>
    <row r="19" spans="1:32" s="8" customFormat="1" ht="19.2" customHeight="1" x14ac:dyDescent="0.2">
      <c r="A19" s="36">
        <v>1</v>
      </c>
      <c r="B19" s="4" t="s">
        <v>3</v>
      </c>
      <c r="C19" s="5">
        <f t="shared" ref="C19:AF19" si="10">SUM(C20,C21)</f>
        <v>169037.1</v>
      </c>
      <c r="D19" s="6">
        <f t="shared" si="10"/>
        <v>72007.8</v>
      </c>
      <c r="E19" s="7">
        <f t="shared" si="10"/>
        <v>97029.3</v>
      </c>
      <c r="F19" s="5">
        <f t="shared" si="10"/>
        <v>1558</v>
      </c>
      <c r="G19" s="6">
        <f t="shared" si="10"/>
        <v>544</v>
      </c>
      <c r="H19" s="7">
        <f t="shared" si="10"/>
        <v>1014</v>
      </c>
      <c r="I19" s="5">
        <f t="shared" si="10"/>
        <v>1418</v>
      </c>
      <c r="J19" s="6">
        <f t="shared" si="10"/>
        <v>773</v>
      </c>
      <c r="K19" s="7">
        <f t="shared" si="10"/>
        <v>645</v>
      </c>
      <c r="L19" s="5">
        <f t="shared" si="10"/>
        <v>0</v>
      </c>
      <c r="M19" s="6">
        <f t="shared" si="10"/>
        <v>0</v>
      </c>
      <c r="N19" s="7">
        <f t="shared" si="10"/>
        <v>0</v>
      </c>
      <c r="O19" s="5">
        <f t="shared" si="10"/>
        <v>44595</v>
      </c>
      <c r="P19" s="6">
        <f t="shared" si="10"/>
        <v>17416</v>
      </c>
      <c r="Q19" s="7">
        <f t="shared" si="10"/>
        <v>27179</v>
      </c>
      <c r="R19" s="5">
        <f t="shared" si="10"/>
        <v>11163</v>
      </c>
      <c r="S19" s="6">
        <f t="shared" si="10"/>
        <v>5734</v>
      </c>
      <c r="T19" s="7">
        <f t="shared" si="10"/>
        <v>5429</v>
      </c>
      <c r="U19" s="5">
        <f t="shared" si="10"/>
        <v>10731</v>
      </c>
      <c r="V19" s="6">
        <f t="shared" si="10"/>
        <v>4051</v>
      </c>
      <c r="W19" s="7">
        <f t="shared" si="10"/>
        <v>6680</v>
      </c>
      <c r="X19" s="5">
        <f t="shared" si="10"/>
        <v>18063.599999999999</v>
      </c>
      <c r="Y19" s="6">
        <f t="shared" si="10"/>
        <v>7564.8</v>
      </c>
      <c r="Z19" s="7">
        <f t="shared" si="10"/>
        <v>10498.8</v>
      </c>
      <c r="AA19" s="5">
        <f t="shared" si="10"/>
        <v>72448.5</v>
      </c>
      <c r="AB19" s="6">
        <f t="shared" si="10"/>
        <v>33245</v>
      </c>
      <c r="AC19" s="7">
        <f t="shared" si="10"/>
        <v>39203.5</v>
      </c>
      <c r="AD19" s="5">
        <f t="shared" si="10"/>
        <v>9060</v>
      </c>
      <c r="AE19" s="6">
        <f t="shared" si="10"/>
        <v>2680</v>
      </c>
      <c r="AF19" s="7">
        <f t="shared" si="10"/>
        <v>6380</v>
      </c>
    </row>
    <row r="20" spans="1:32" s="8" customFormat="1" ht="19.2" customHeight="1" x14ac:dyDescent="0.2">
      <c r="A20" s="37"/>
      <c r="B20" s="9" t="s">
        <v>1</v>
      </c>
      <c r="C20" s="10">
        <f>SUM(D20,E20)</f>
        <v>118081.8</v>
      </c>
      <c r="D20" s="11">
        <f>SUMIF(F3:AF3,"輸出",F20:AF20)</f>
        <v>22535.3</v>
      </c>
      <c r="E20" s="12">
        <f>SUMIF(F3:AF3,"輸入",F20:AF20)</f>
        <v>95546.5</v>
      </c>
      <c r="F20" s="10">
        <f>SUM(G20,H20)</f>
        <v>1206</v>
      </c>
      <c r="G20" s="11">
        <v>192</v>
      </c>
      <c r="H20" s="12">
        <v>1014</v>
      </c>
      <c r="I20" s="10">
        <f>SUM(J20,K20)</f>
        <v>918</v>
      </c>
      <c r="J20" s="11">
        <v>273</v>
      </c>
      <c r="K20" s="12">
        <v>645</v>
      </c>
      <c r="L20" s="10">
        <f>SUM(M20,N20)</f>
        <v>0</v>
      </c>
      <c r="M20" s="11">
        <v>0</v>
      </c>
      <c r="N20" s="12">
        <v>0</v>
      </c>
      <c r="O20" s="10">
        <f>SUM(P20,Q20)</f>
        <v>33336</v>
      </c>
      <c r="P20" s="11">
        <v>6228</v>
      </c>
      <c r="Q20" s="12">
        <v>27108</v>
      </c>
      <c r="R20" s="10">
        <f>SUM(S20,T20)</f>
        <v>8305</v>
      </c>
      <c r="S20" s="11">
        <v>2892</v>
      </c>
      <c r="T20" s="12">
        <v>5413</v>
      </c>
      <c r="U20" s="10">
        <f>SUM(V20,W20)</f>
        <v>8941</v>
      </c>
      <c r="V20" s="11">
        <v>2261</v>
      </c>
      <c r="W20" s="12">
        <v>6680</v>
      </c>
      <c r="X20" s="10">
        <f>SUM(Y20,Z20)</f>
        <v>14523.8</v>
      </c>
      <c r="Y20" s="11">
        <v>4448.8</v>
      </c>
      <c r="Z20" s="12">
        <v>10075</v>
      </c>
      <c r="AA20" s="10">
        <f>SUM(AB20,AC20)</f>
        <v>42730</v>
      </c>
      <c r="AB20" s="11">
        <v>4493.5</v>
      </c>
      <c r="AC20" s="12">
        <v>38236.5</v>
      </c>
      <c r="AD20" s="10">
        <f>SUM(AE20,AF20)</f>
        <v>8122</v>
      </c>
      <c r="AE20" s="11">
        <v>1747</v>
      </c>
      <c r="AF20" s="12">
        <v>6375</v>
      </c>
    </row>
    <row r="21" spans="1:32" s="8" customFormat="1" ht="19.2" customHeight="1" x14ac:dyDescent="0.2">
      <c r="A21" s="38"/>
      <c r="B21" s="13" t="s">
        <v>2</v>
      </c>
      <c r="C21" s="14">
        <f>SUM(D21,E21)</f>
        <v>50955.3</v>
      </c>
      <c r="D21" s="15">
        <f>SUMIF(F3:AF3,"輸出",F21:AF21)</f>
        <v>49472.5</v>
      </c>
      <c r="E21" s="16">
        <f>SUMIF(F3:AF3,"輸入",F21:AF21)</f>
        <v>1482.8</v>
      </c>
      <c r="F21" s="14">
        <f>SUM(G21,H21)</f>
        <v>352</v>
      </c>
      <c r="G21" s="15">
        <v>352</v>
      </c>
      <c r="H21" s="16">
        <v>0</v>
      </c>
      <c r="I21" s="14">
        <f>SUM(J21,K21)</f>
        <v>500</v>
      </c>
      <c r="J21" s="15">
        <v>500</v>
      </c>
      <c r="K21" s="16">
        <v>0</v>
      </c>
      <c r="L21" s="14">
        <f>SUM(M21,N21)</f>
        <v>0</v>
      </c>
      <c r="M21" s="15">
        <v>0</v>
      </c>
      <c r="N21" s="16">
        <v>0</v>
      </c>
      <c r="O21" s="14">
        <f>SUM(P21,Q21)</f>
        <v>11259</v>
      </c>
      <c r="P21" s="15">
        <v>11188</v>
      </c>
      <c r="Q21" s="16">
        <v>71</v>
      </c>
      <c r="R21" s="14">
        <f>SUM(S21,T21)</f>
        <v>2858</v>
      </c>
      <c r="S21" s="15">
        <v>2842</v>
      </c>
      <c r="T21" s="16">
        <v>16</v>
      </c>
      <c r="U21" s="14">
        <f>SUM(V21,W21)</f>
        <v>1790</v>
      </c>
      <c r="V21" s="15">
        <v>1790</v>
      </c>
      <c r="W21" s="16">
        <v>0</v>
      </c>
      <c r="X21" s="14">
        <f>SUM(Y21,Z21)</f>
        <v>3539.8</v>
      </c>
      <c r="Y21" s="15">
        <v>3116</v>
      </c>
      <c r="Z21" s="16">
        <v>423.8</v>
      </c>
      <c r="AA21" s="14">
        <f>SUM(AB21,AC21)</f>
        <v>29718.5</v>
      </c>
      <c r="AB21" s="15">
        <v>28751.5</v>
      </c>
      <c r="AC21" s="16">
        <v>967</v>
      </c>
      <c r="AD21" s="14">
        <f>SUM(AE21,AF21)</f>
        <v>938</v>
      </c>
      <c r="AE21" s="15">
        <v>933</v>
      </c>
      <c r="AF21" s="16">
        <v>5</v>
      </c>
    </row>
    <row r="22" spans="1:32" s="8" customFormat="1" ht="19.2" customHeight="1" x14ac:dyDescent="0.2">
      <c r="A22" s="36">
        <v>2</v>
      </c>
      <c r="B22" s="4" t="s">
        <v>3</v>
      </c>
      <c r="C22" s="5">
        <f t="shared" ref="C22:AF22" si="11">SUM(C23,C24)</f>
        <v>140919.1</v>
      </c>
      <c r="D22" s="6">
        <f t="shared" si="11"/>
        <v>67831.199999999997</v>
      </c>
      <c r="E22" s="7">
        <f t="shared" si="11"/>
        <v>73087.899999999994</v>
      </c>
      <c r="F22" s="5">
        <f t="shared" si="11"/>
        <v>1818</v>
      </c>
      <c r="G22" s="6">
        <f t="shared" si="11"/>
        <v>825</v>
      </c>
      <c r="H22" s="7">
        <f t="shared" si="11"/>
        <v>993</v>
      </c>
      <c r="I22" s="5">
        <f t="shared" si="11"/>
        <v>1923</v>
      </c>
      <c r="J22" s="6">
        <f t="shared" si="11"/>
        <v>1041</v>
      </c>
      <c r="K22" s="7">
        <f t="shared" si="11"/>
        <v>882</v>
      </c>
      <c r="L22" s="5">
        <f t="shared" si="11"/>
        <v>0</v>
      </c>
      <c r="M22" s="6">
        <f t="shared" si="11"/>
        <v>0</v>
      </c>
      <c r="N22" s="7">
        <f t="shared" si="11"/>
        <v>0</v>
      </c>
      <c r="O22" s="5">
        <f t="shared" si="11"/>
        <v>40923</v>
      </c>
      <c r="P22" s="6">
        <f t="shared" si="11"/>
        <v>18309</v>
      </c>
      <c r="Q22" s="7">
        <f t="shared" si="11"/>
        <v>22614</v>
      </c>
      <c r="R22" s="5">
        <f t="shared" si="11"/>
        <v>9564</v>
      </c>
      <c r="S22" s="6">
        <f t="shared" si="11"/>
        <v>4376</v>
      </c>
      <c r="T22" s="7">
        <f t="shared" si="11"/>
        <v>5188</v>
      </c>
      <c r="U22" s="5">
        <f t="shared" si="11"/>
        <v>8975</v>
      </c>
      <c r="V22" s="6">
        <f t="shared" si="11"/>
        <v>3848</v>
      </c>
      <c r="W22" s="7">
        <f t="shared" si="11"/>
        <v>5127</v>
      </c>
      <c r="X22" s="5">
        <f t="shared" si="11"/>
        <v>19353.600000000002</v>
      </c>
      <c r="Y22" s="6">
        <f t="shared" si="11"/>
        <v>8549.2000000000007</v>
      </c>
      <c r="Z22" s="7">
        <f t="shared" si="11"/>
        <v>10804.4</v>
      </c>
      <c r="AA22" s="5">
        <f t="shared" si="11"/>
        <v>50845.5</v>
      </c>
      <c r="AB22" s="6">
        <f t="shared" si="11"/>
        <v>27712</v>
      </c>
      <c r="AC22" s="7">
        <f t="shared" si="11"/>
        <v>23133.5</v>
      </c>
      <c r="AD22" s="5">
        <f t="shared" si="11"/>
        <v>7517</v>
      </c>
      <c r="AE22" s="6">
        <f t="shared" si="11"/>
        <v>3171</v>
      </c>
      <c r="AF22" s="7">
        <f t="shared" si="11"/>
        <v>4346</v>
      </c>
    </row>
    <row r="23" spans="1:32" s="8" customFormat="1" ht="19.2" customHeight="1" x14ac:dyDescent="0.2">
      <c r="A23" s="37"/>
      <c r="B23" s="9" t="s">
        <v>1</v>
      </c>
      <c r="C23" s="10">
        <f>SUM(D23,E23)</f>
        <v>103798.7</v>
      </c>
      <c r="D23" s="11">
        <f>SUMIF(F3:AF3,"輸出",F23:AF23)</f>
        <v>32499.200000000001</v>
      </c>
      <c r="E23" s="12">
        <f>SUMIF(F3:AF3,"輸入",F23:AF23)</f>
        <v>71299.5</v>
      </c>
      <c r="F23" s="10">
        <f>SUM(G23,H23)</f>
        <v>1573</v>
      </c>
      <c r="G23" s="11">
        <v>710</v>
      </c>
      <c r="H23" s="12">
        <v>863</v>
      </c>
      <c r="I23" s="10">
        <f>SUM(J23,K23)</f>
        <v>1085</v>
      </c>
      <c r="J23" s="11">
        <v>365</v>
      </c>
      <c r="K23" s="12">
        <v>720</v>
      </c>
      <c r="L23" s="10">
        <f>SUM(M23,N23)</f>
        <v>0</v>
      </c>
      <c r="M23" s="11">
        <v>0</v>
      </c>
      <c r="N23" s="12">
        <v>0</v>
      </c>
      <c r="O23" s="10">
        <f>SUM(P23,Q23)</f>
        <v>32070</v>
      </c>
      <c r="P23" s="11">
        <v>9517</v>
      </c>
      <c r="Q23" s="12">
        <v>22553</v>
      </c>
      <c r="R23" s="10">
        <f>SUM(S23,T23)</f>
        <v>8749</v>
      </c>
      <c r="S23" s="11">
        <v>3569</v>
      </c>
      <c r="T23" s="12">
        <v>5180</v>
      </c>
      <c r="U23" s="10">
        <f>SUM(V23,W23)</f>
        <v>7899</v>
      </c>
      <c r="V23" s="11">
        <v>2772</v>
      </c>
      <c r="W23" s="12">
        <v>5127</v>
      </c>
      <c r="X23" s="10">
        <f>SUM(Y23,Z23)</f>
        <v>15320.2</v>
      </c>
      <c r="Y23" s="11">
        <v>5414.2</v>
      </c>
      <c r="Z23" s="12">
        <v>9906</v>
      </c>
      <c r="AA23" s="10">
        <f>SUM(AB23,AC23)</f>
        <v>30297.5</v>
      </c>
      <c r="AB23" s="11">
        <v>7662</v>
      </c>
      <c r="AC23" s="12">
        <v>22635.5</v>
      </c>
      <c r="AD23" s="10">
        <f>SUM(AE23,AF23)</f>
        <v>6805</v>
      </c>
      <c r="AE23" s="11">
        <v>2490</v>
      </c>
      <c r="AF23" s="12">
        <v>4315</v>
      </c>
    </row>
    <row r="24" spans="1:32" s="8" customFormat="1" ht="19.2" customHeight="1" x14ac:dyDescent="0.2">
      <c r="A24" s="38"/>
      <c r="B24" s="13" t="s">
        <v>2</v>
      </c>
      <c r="C24" s="14">
        <f>SUM(D24,E24)</f>
        <v>37120.400000000001</v>
      </c>
      <c r="D24" s="15">
        <f>SUMIF(F3:AF3,"輸出",F24:AF24)</f>
        <v>35332</v>
      </c>
      <c r="E24" s="16">
        <f>SUMIF(F3:AF3,"輸入",F24:AF24)</f>
        <v>1788.4</v>
      </c>
      <c r="F24" s="14">
        <f>SUM(G24,H24)</f>
        <v>245</v>
      </c>
      <c r="G24" s="15">
        <v>115</v>
      </c>
      <c r="H24" s="16">
        <v>130</v>
      </c>
      <c r="I24" s="14">
        <f>SUM(J24,K24)</f>
        <v>838</v>
      </c>
      <c r="J24" s="15">
        <v>676</v>
      </c>
      <c r="K24" s="16">
        <v>162</v>
      </c>
      <c r="L24" s="14">
        <f>SUM(M24,N24)</f>
        <v>0</v>
      </c>
      <c r="M24" s="15">
        <v>0</v>
      </c>
      <c r="N24" s="16">
        <v>0</v>
      </c>
      <c r="O24" s="14">
        <f>SUM(P24,Q24)</f>
        <v>8853</v>
      </c>
      <c r="P24" s="15">
        <v>8792</v>
      </c>
      <c r="Q24" s="16">
        <v>61</v>
      </c>
      <c r="R24" s="14">
        <f>SUM(S24,T24)</f>
        <v>815</v>
      </c>
      <c r="S24" s="15">
        <v>807</v>
      </c>
      <c r="T24" s="16">
        <v>8</v>
      </c>
      <c r="U24" s="14">
        <f>SUM(V24,W24)</f>
        <v>1076</v>
      </c>
      <c r="V24" s="15">
        <v>1076</v>
      </c>
      <c r="W24" s="16">
        <v>0</v>
      </c>
      <c r="X24" s="14">
        <f>SUM(Y24,Z24)</f>
        <v>4033.4</v>
      </c>
      <c r="Y24" s="15">
        <v>3135</v>
      </c>
      <c r="Z24" s="16">
        <v>898.4</v>
      </c>
      <c r="AA24" s="14">
        <f>SUM(AB24,AC24)</f>
        <v>20548</v>
      </c>
      <c r="AB24" s="15">
        <v>20050</v>
      </c>
      <c r="AC24" s="16">
        <v>498</v>
      </c>
      <c r="AD24" s="14">
        <f>SUM(AE24,AF24)</f>
        <v>712</v>
      </c>
      <c r="AE24" s="15">
        <v>681</v>
      </c>
      <c r="AF24" s="16">
        <v>31</v>
      </c>
    </row>
    <row r="25" spans="1:32" s="8" customFormat="1" ht="19.2" customHeight="1" x14ac:dyDescent="0.2">
      <c r="A25" s="36">
        <v>3</v>
      </c>
      <c r="B25" s="4" t="s">
        <v>3</v>
      </c>
      <c r="C25" s="5">
        <f t="shared" ref="C25:AF25" si="12">SUM(C26,C27)</f>
        <v>179986.7</v>
      </c>
      <c r="D25" s="6">
        <f t="shared" si="12"/>
        <v>79217.600000000006</v>
      </c>
      <c r="E25" s="7">
        <f t="shared" si="12"/>
        <v>100769.1</v>
      </c>
      <c r="F25" s="5">
        <f t="shared" si="12"/>
        <v>1821</v>
      </c>
      <c r="G25" s="6">
        <f t="shared" si="12"/>
        <v>649</v>
      </c>
      <c r="H25" s="7">
        <f t="shared" si="12"/>
        <v>1172</v>
      </c>
      <c r="I25" s="5">
        <f t="shared" si="12"/>
        <v>3975</v>
      </c>
      <c r="J25" s="6">
        <f t="shared" si="12"/>
        <v>2494</v>
      </c>
      <c r="K25" s="7">
        <f t="shared" si="12"/>
        <v>1481</v>
      </c>
      <c r="L25" s="5">
        <f t="shared" si="12"/>
        <v>0</v>
      </c>
      <c r="M25" s="6">
        <f t="shared" si="12"/>
        <v>0</v>
      </c>
      <c r="N25" s="7">
        <f t="shared" si="12"/>
        <v>0</v>
      </c>
      <c r="O25" s="5">
        <f t="shared" si="12"/>
        <v>51588</v>
      </c>
      <c r="P25" s="6">
        <f t="shared" si="12"/>
        <v>19871</v>
      </c>
      <c r="Q25" s="7">
        <f t="shared" si="12"/>
        <v>31717</v>
      </c>
      <c r="R25" s="5">
        <f t="shared" si="12"/>
        <v>11197</v>
      </c>
      <c r="S25" s="6">
        <f t="shared" si="12"/>
        <v>4917</v>
      </c>
      <c r="T25" s="7">
        <f t="shared" si="12"/>
        <v>6280</v>
      </c>
      <c r="U25" s="5">
        <f t="shared" si="12"/>
        <v>14444</v>
      </c>
      <c r="V25" s="6">
        <f t="shared" si="12"/>
        <v>6067</v>
      </c>
      <c r="W25" s="7">
        <f t="shared" si="12"/>
        <v>8377</v>
      </c>
      <c r="X25" s="5">
        <f t="shared" si="12"/>
        <v>20947.2</v>
      </c>
      <c r="Y25" s="6">
        <f t="shared" si="12"/>
        <v>9734.6</v>
      </c>
      <c r="Z25" s="7">
        <f t="shared" si="12"/>
        <v>11212.6</v>
      </c>
      <c r="AA25" s="5">
        <f t="shared" si="12"/>
        <v>66506.5</v>
      </c>
      <c r="AB25" s="6">
        <f t="shared" si="12"/>
        <v>32033</v>
      </c>
      <c r="AC25" s="7">
        <f t="shared" si="12"/>
        <v>34473.5</v>
      </c>
      <c r="AD25" s="5">
        <f t="shared" si="12"/>
        <v>9508</v>
      </c>
      <c r="AE25" s="6">
        <f t="shared" si="12"/>
        <v>3452</v>
      </c>
      <c r="AF25" s="7">
        <f t="shared" si="12"/>
        <v>6056</v>
      </c>
    </row>
    <row r="26" spans="1:32" s="8" customFormat="1" ht="19.2" customHeight="1" x14ac:dyDescent="0.2">
      <c r="A26" s="37"/>
      <c r="B26" s="9" t="s">
        <v>1</v>
      </c>
      <c r="C26" s="10">
        <f>SUM(D26,E26)</f>
        <v>133109.1</v>
      </c>
      <c r="D26" s="11">
        <f>SUMIF(F3:AF3,"輸出",F26:AF26)</f>
        <v>35066.6</v>
      </c>
      <c r="E26" s="12">
        <f>SUMIF(F3:AF3,"輸入",F26:AF26)</f>
        <v>98042.5</v>
      </c>
      <c r="F26" s="10">
        <f>SUM(G26,H26)</f>
        <v>1374</v>
      </c>
      <c r="G26" s="11">
        <v>483</v>
      </c>
      <c r="H26" s="12">
        <v>891</v>
      </c>
      <c r="I26" s="10">
        <f>SUM(J26,K26)</f>
        <v>2597</v>
      </c>
      <c r="J26" s="11">
        <v>1116</v>
      </c>
      <c r="K26" s="12">
        <v>1481</v>
      </c>
      <c r="L26" s="10">
        <f>SUM(M26,N26)</f>
        <v>0</v>
      </c>
      <c r="M26" s="11">
        <v>0</v>
      </c>
      <c r="N26" s="12">
        <v>0</v>
      </c>
      <c r="O26" s="10">
        <f>SUM(P26,Q26)</f>
        <v>41763</v>
      </c>
      <c r="P26" s="11">
        <v>10151</v>
      </c>
      <c r="Q26" s="12">
        <v>31612</v>
      </c>
      <c r="R26" s="10">
        <f>SUM(S26,T26)</f>
        <v>10156</v>
      </c>
      <c r="S26" s="11">
        <v>3902</v>
      </c>
      <c r="T26" s="12">
        <v>6254</v>
      </c>
      <c r="U26" s="10">
        <f>SUM(V26,W26)</f>
        <v>11674</v>
      </c>
      <c r="V26" s="11">
        <v>3297</v>
      </c>
      <c r="W26" s="12">
        <v>8377</v>
      </c>
      <c r="X26" s="10">
        <f>SUM(Y26,Z26)</f>
        <v>15819.6</v>
      </c>
      <c r="Y26" s="11">
        <v>5924.6</v>
      </c>
      <c r="Z26" s="12">
        <v>9895</v>
      </c>
      <c r="AA26" s="10">
        <f>SUM(AB26,AC26)</f>
        <v>40781.5</v>
      </c>
      <c r="AB26" s="11">
        <v>7281</v>
      </c>
      <c r="AC26" s="12">
        <v>33500.5</v>
      </c>
      <c r="AD26" s="10">
        <f>SUM(AE26,AF26)</f>
        <v>8944</v>
      </c>
      <c r="AE26" s="11">
        <v>2912</v>
      </c>
      <c r="AF26" s="12">
        <v>6032</v>
      </c>
    </row>
    <row r="27" spans="1:32" s="8" customFormat="1" ht="19.2" customHeight="1" x14ac:dyDescent="0.2">
      <c r="A27" s="38"/>
      <c r="B27" s="13" t="s">
        <v>2</v>
      </c>
      <c r="C27" s="14">
        <f>SUM(D27,E27)</f>
        <v>46877.599999999999</v>
      </c>
      <c r="D27" s="15">
        <f>SUMIF(F3:AF3,"輸出",F27:AF27)</f>
        <v>44151</v>
      </c>
      <c r="E27" s="16">
        <f>SUMIF(F3:AF3,"輸入",F27:AF27)</f>
        <v>2726.6</v>
      </c>
      <c r="F27" s="14">
        <f>SUM(G27,H27)</f>
        <v>447</v>
      </c>
      <c r="G27" s="15">
        <v>166</v>
      </c>
      <c r="H27" s="16">
        <v>281</v>
      </c>
      <c r="I27" s="14">
        <f>SUM(J27,K27)</f>
        <v>1378</v>
      </c>
      <c r="J27" s="15">
        <v>1378</v>
      </c>
      <c r="K27" s="16">
        <v>0</v>
      </c>
      <c r="L27" s="14">
        <f>SUM(M27,N27)</f>
        <v>0</v>
      </c>
      <c r="M27" s="15">
        <v>0</v>
      </c>
      <c r="N27" s="16">
        <v>0</v>
      </c>
      <c r="O27" s="14">
        <f>SUM(P27,Q27)</f>
        <v>9825</v>
      </c>
      <c r="P27" s="15">
        <v>9720</v>
      </c>
      <c r="Q27" s="16">
        <v>105</v>
      </c>
      <c r="R27" s="14">
        <f>SUM(S27,T27)</f>
        <v>1041</v>
      </c>
      <c r="S27" s="15">
        <v>1015</v>
      </c>
      <c r="T27" s="16">
        <v>26</v>
      </c>
      <c r="U27" s="14">
        <f>SUM(V27,W27)</f>
        <v>2770</v>
      </c>
      <c r="V27" s="15">
        <v>2770</v>
      </c>
      <c r="W27" s="16">
        <v>0</v>
      </c>
      <c r="X27" s="14">
        <f>SUM(Y27,Z27)</f>
        <v>5127.6000000000004</v>
      </c>
      <c r="Y27" s="15">
        <v>3810</v>
      </c>
      <c r="Z27" s="16">
        <v>1317.6</v>
      </c>
      <c r="AA27" s="14">
        <f>SUM(AB27,AC27)</f>
        <v>25725</v>
      </c>
      <c r="AB27" s="15">
        <v>24752</v>
      </c>
      <c r="AC27" s="16">
        <v>973</v>
      </c>
      <c r="AD27" s="14">
        <f>SUM(AE27,AF27)</f>
        <v>564</v>
      </c>
      <c r="AE27" s="15">
        <v>540</v>
      </c>
      <c r="AF27" s="16">
        <v>24</v>
      </c>
    </row>
    <row r="28" spans="1:32" s="8" customFormat="1" ht="19.2" customHeight="1" x14ac:dyDescent="0.2">
      <c r="A28" s="36">
        <v>4</v>
      </c>
      <c r="B28" s="4" t="s">
        <v>3</v>
      </c>
      <c r="C28" s="5">
        <f t="shared" ref="C28:AF28" si="13">SUM(C29,C30)</f>
        <v>181517.6</v>
      </c>
      <c r="D28" s="6">
        <f t="shared" si="13"/>
        <v>85893.1</v>
      </c>
      <c r="E28" s="7">
        <f t="shared" si="13"/>
        <v>95624.5</v>
      </c>
      <c r="F28" s="5">
        <f t="shared" si="13"/>
        <v>2173</v>
      </c>
      <c r="G28" s="6">
        <f t="shared" si="13"/>
        <v>836</v>
      </c>
      <c r="H28" s="7">
        <f t="shared" si="13"/>
        <v>1337</v>
      </c>
      <c r="I28" s="5">
        <f t="shared" si="13"/>
        <v>2419</v>
      </c>
      <c r="J28" s="6">
        <f t="shared" si="13"/>
        <v>1435</v>
      </c>
      <c r="K28" s="7">
        <f t="shared" si="13"/>
        <v>984</v>
      </c>
      <c r="L28" s="5">
        <f t="shared" si="13"/>
        <v>0</v>
      </c>
      <c r="M28" s="6">
        <f t="shared" si="13"/>
        <v>0</v>
      </c>
      <c r="N28" s="7">
        <f t="shared" si="13"/>
        <v>0</v>
      </c>
      <c r="O28" s="5">
        <f t="shared" si="13"/>
        <v>49775</v>
      </c>
      <c r="P28" s="6">
        <f t="shared" si="13"/>
        <v>20538</v>
      </c>
      <c r="Q28" s="7">
        <f t="shared" si="13"/>
        <v>29237</v>
      </c>
      <c r="R28" s="5">
        <f t="shared" si="13"/>
        <v>10569</v>
      </c>
      <c r="S28" s="6">
        <f t="shared" si="13"/>
        <v>5293</v>
      </c>
      <c r="T28" s="7">
        <f t="shared" si="13"/>
        <v>5276</v>
      </c>
      <c r="U28" s="5">
        <f t="shared" si="13"/>
        <v>10363</v>
      </c>
      <c r="V28" s="6">
        <f t="shared" si="13"/>
        <v>4184</v>
      </c>
      <c r="W28" s="7">
        <f t="shared" si="13"/>
        <v>6179</v>
      </c>
      <c r="X28" s="5">
        <f t="shared" si="13"/>
        <v>23222.6</v>
      </c>
      <c r="Y28" s="6">
        <f t="shared" si="13"/>
        <v>11173.6</v>
      </c>
      <c r="Z28" s="7">
        <f t="shared" si="13"/>
        <v>12049</v>
      </c>
      <c r="AA28" s="5">
        <f t="shared" si="13"/>
        <v>75013</v>
      </c>
      <c r="AB28" s="6">
        <f t="shared" si="13"/>
        <v>39157.5</v>
      </c>
      <c r="AC28" s="7">
        <f t="shared" si="13"/>
        <v>35855.5</v>
      </c>
      <c r="AD28" s="5">
        <f t="shared" si="13"/>
        <v>7983</v>
      </c>
      <c r="AE28" s="6">
        <f t="shared" si="13"/>
        <v>3276</v>
      </c>
      <c r="AF28" s="7">
        <f t="shared" si="13"/>
        <v>4707</v>
      </c>
    </row>
    <row r="29" spans="1:32" s="8" customFormat="1" ht="19.2" customHeight="1" x14ac:dyDescent="0.2">
      <c r="A29" s="37"/>
      <c r="B29" s="9" t="s">
        <v>1</v>
      </c>
      <c r="C29" s="10">
        <f>SUM(D29,E29)</f>
        <v>126605.1</v>
      </c>
      <c r="D29" s="11">
        <f>SUMIF(F3:AF3,"輸出",F29:AF29)</f>
        <v>34152.6</v>
      </c>
      <c r="E29" s="12">
        <f>SUMIF(F3:AF3,"輸入",F29:AF29)</f>
        <v>92452.5</v>
      </c>
      <c r="F29" s="10">
        <f>SUM(G29,H29)</f>
        <v>1647</v>
      </c>
      <c r="G29" s="11">
        <v>524</v>
      </c>
      <c r="H29" s="12">
        <v>1123</v>
      </c>
      <c r="I29" s="10">
        <f>SUM(J29,K29)</f>
        <v>2061</v>
      </c>
      <c r="J29" s="11">
        <v>1077</v>
      </c>
      <c r="K29" s="12">
        <v>984</v>
      </c>
      <c r="L29" s="10">
        <f>SUM(M29,N29)</f>
        <v>0</v>
      </c>
      <c r="M29" s="11">
        <v>0</v>
      </c>
      <c r="N29" s="12">
        <v>0</v>
      </c>
      <c r="O29" s="10">
        <f>SUM(P29,Q29)</f>
        <v>39538</v>
      </c>
      <c r="P29" s="11">
        <v>10341</v>
      </c>
      <c r="Q29" s="12">
        <v>29197</v>
      </c>
      <c r="R29" s="10">
        <f>SUM(S29,T29)</f>
        <v>8865</v>
      </c>
      <c r="S29" s="11">
        <v>3593</v>
      </c>
      <c r="T29" s="12">
        <v>5272</v>
      </c>
      <c r="U29" s="10">
        <f>SUM(V29,W29)</f>
        <v>8503</v>
      </c>
      <c r="V29" s="11">
        <v>2324</v>
      </c>
      <c r="W29" s="12">
        <v>6179</v>
      </c>
      <c r="X29" s="10">
        <f>SUM(Y29,Z29)</f>
        <v>17003.599999999999</v>
      </c>
      <c r="Y29" s="11">
        <v>6983.6</v>
      </c>
      <c r="Z29" s="12">
        <v>10020</v>
      </c>
      <c r="AA29" s="10">
        <f>SUM(AB29,AC29)</f>
        <v>42329.5</v>
      </c>
      <c r="AB29" s="11">
        <v>7355</v>
      </c>
      <c r="AC29" s="12">
        <v>34974.5</v>
      </c>
      <c r="AD29" s="10">
        <f>SUM(AE29,AF29)</f>
        <v>6658</v>
      </c>
      <c r="AE29" s="11">
        <v>1955</v>
      </c>
      <c r="AF29" s="12">
        <v>4703</v>
      </c>
    </row>
    <row r="30" spans="1:32" s="8" customFormat="1" ht="19.2" customHeight="1" x14ac:dyDescent="0.2">
      <c r="A30" s="38"/>
      <c r="B30" s="13" t="s">
        <v>2</v>
      </c>
      <c r="C30" s="14">
        <f>SUM(D30,E30)</f>
        <v>54912.5</v>
      </c>
      <c r="D30" s="15">
        <f>SUMIF(F3:AF3,"輸出",F30:AF30)</f>
        <v>51740.5</v>
      </c>
      <c r="E30" s="16">
        <f>SUMIF(F3:AF3,"輸入",F30:AF30)</f>
        <v>3172</v>
      </c>
      <c r="F30" s="14">
        <f>SUM(G30,H30)</f>
        <v>526</v>
      </c>
      <c r="G30" s="15">
        <v>312</v>
      </c>
      <c r="H30" s="16">
        <v>214</v>
      </c>
      <c r="I30" s="14">
        <f>SUM(J30,K30)</f>
        <v>358</v>
      </c>
      <c r="J30" s="15">
        <v>358</v>
      </c>
      <c r="K30" s="16">
        <v>0</v>
      </c>
      <c r="L30" s="14">
        <f>SUM(M30,N30)</f>
        <v>0</v>
      </c>
      <c r="M30" s="15">
        <v>0</v>
      </c>
      <c r="N30" s="16">
        <v>0</v>
      </c>
      <c r="O30" s="14">
        <f>SUM(P30,Q30)</f>
        <v>10237</v>
      </c>
      <c r="P30" s="15">
        <v>10197</v>
      </c>
      <c r="Q30" s="16">
        <v>40</v>
      </c>
      <c r="R30" s="14">
        <f>SUM(S30,T30)</f>
        <v>1704</v>
      </c>
      <c r="S30" s="15">
        <v>1700</v>
      </c>
      <c r="T30" s="16">
        <v>4</v>
      </c>
      <c r="U30" s="14">
        <f>SUM(V30,W30)</f>
        <v>1860</v>
      </c>
      <c r="V30" s="15">
        <v>1860</v>
      </c>
      <c r="W30" s="16">
        <v>0</v>
      </c>
      <c r="X30" s="14">
        <f>SUM(Y30,Z30)</f>
        <v>6219</v>
      </c>
      <c r="Y30" s="15">
        <v>4190</v>
      </c>
      <c r="Z30" s="16">
        <v>2029</v>
      </c>
      <c r="AA30" s="14">
        <f>SUM(AB30,AC30)</f>
        <v>32683.5</v>
      </c>
      <c r="AB30" s="15">
        <v>31802.5</v>
      </c>
      <c r="AC30" s="16">
        <v>881</v>
      </c>
      <c r="AD30" s="14">
        <f>SUM(AE30,AF30)</f>
        <v>1325</v>
      </c>
      <c r="AE30" s="15">
        <v>1321</v>
      </c>
      <c r="AF30" s="16">
        <v>4</v>
      </c>
    </row>
    <row r="31" spans="1:32" s="8" customFormat="1" ht="19.2" customHeight="1" x14ac:dyDescent="0.2">
      <c r="A31" s="36">
        <v>5</v>
      </c>
      <c r="B31" s="4" t="s">
        <v>3</v>
      </c>
      <c r="C31" s="5">
        <f t="shared" ref="C31:AF31" si="14">SUM(C32,C33)</f>
        <v>178303.1</v>
      </c>
      <c r="D31" s="6">
        <f t="shared" si="14"/>
        <v>81991</v>
      </c>
      <c r="E31" s="7">
        <f t="shared" si="14"/>
        <v>96312.1</v>
      </c>
      <c r="F31" s="5">
        <f t="shared" si="14"/>
        <v>2835</v>
      </c>
      <c r="G31" s="6">
        <f t="shared" si="14"/>
        <v>1432</v>
      </c>
      <c r="H31" s="7">
        <f t="shared" si="14"/>
        <v>1403</v>
      </c>
      <c r="I31" s="5">
        <f t="shared" si="14"/>
        <v>3311</v>
      </c>
      <c r="J31" s="6">
        <f t="shared" si="14"/>
        <v>2190</v>
      </c>
      <c r="K31" s="7">
        <f t="shared" si="14"/>
        <v>1121</v>
      </c>
      <c r="L31" s="5">
        <f t="shared" si="14"/>
        <v>0</v>
      </c>
      <c r="M31" s="6">
        <f t="shared" si="14"/>
        <v>0</v>
      </c>
      <c r="N31" s="7">
        <f t="shared" si="14"/>
        <v>0</v>
      </c>
      <c r="O31" s="5">
        <f t="shared" si="14"/>
        <v>53258</v>
      </c>
      <c r="P31" s="6">
        <f t="shared" si="14"/>
        <v>23383</v>
      </c>
      <c r="Q31" s="7">
        <f t="shared" si="14"/>
        <v>29875</v>
      </c>
      <c r="R31" s="5">
        <f t="shared" si="14"/>
        <v>13091</v>
      </c>
      <c r="S31" s="6">
        <f t="shared" si="14"/>
        <v>5749</v>
      </c>
      <c r="T31" s="7">
        <f t="shared" si="14"/>
        <v>7342</v>
      </c>
      <c r="U31" s="5">
        <f t="shared" si="14"/>
        <v>12280</v>
      </c>
      <c r="V31" s="6">
        <f t="shared" si="14"/>
        <v>4482</v>
      </c>
      <c r="W31" s="7">
        <f t="shared" si="14"/>
        <v>7798</v>
      </c>
      <c r="X31" s="5">
        <f t="shared" si="14"/>
        <v>22640.6</v>
      </c>
      <c r="Y31" s="6">
        <f t="shared" si="14"/>
        <v>10670</v>
      </c>
      <c r="Z31" s="7">
        <f t="shared" si="14"/>
        <v>11970.6</v>
      </c>
      <c r="AA31" s="5">
        <f t="shared" si="14"/>
        <v>63751.5</v>
      </c>
      <c r="AB31" s="6">
        <f t="shared" si="14"/>
        <v>31503</v>
      </c>
      <c r="AC31" s="7">
        <f t="shared" si="14"/>
        <v>32248.5</v>
      </c>
      <c r="AD31" s="5">
        <f t="shared" si="14"/>
        <v>7136</v>
      </c>
      <c r="AE31" s="6">
        <f t="shared" si="14"/>
        <v>2582</v>
      </c>
      <c r="AF31" s="7">
        <f t="shared" si="14"/>
        <v>4554</v>
      </c>
    </row>
    <row r="32" spans="1:32" s="8" customFormat="1" ht="19.2" customHeight="1" x14ac:dyDescent="0.2">
      <c r="A32" s="37"/>
      <c r="B32" s="9" t="s">
        <v>1</v>
      </c>
      <c r="C32" s="10">
        <f>SUM(D32,E32)</f>
        <v>125524.5</v>
      </c>
      <c r="D32" s="11">
        <f>SUMIF(F3:AF3,"輸出",F32:AF32)</f>
        <v>32118</v>
      </c>
      <c r="E32" s="12">
        <f>SUMIF(F3:AF3,"輸入",F32:AF32)</f>
        <v>93406.5</v>
      </c>
      <c r="F32" s="10">
        <f>SUM(G32,H32)</f>
        <v>1861</v>
      </c>
      <c r="G32" s="11">
        <v>680</v>
      </c>
      <c r="H32" s="12">
        <v>1181</v>
      </c>
      <c r="I32" s="10">
        <f>SUM(J32,K32)</f>
        <v>2006</v>
      </c>
      <c r="J32" s="11">
        <v>885</v>
      </c>
      <c r="K32" s="12">
        <v>1121</v>
      </c>
      <c r="L32" s="10">
        <f>SUM(M32,N32)</f>
        <v>0</v>
      </c>
      <c r="M32" s="11">
        <v>0</v>
      </c>
      <c r="N32" s="12">
        <v>0</v>
      </c>
      <c r="O32" s="10">
        <f>SUM(P32,Q32)</f>
        <v>39195</v>
      </c>
      <c r="P32" s="11">
        <v>9360</v>
      </c>
      <c r="Q32" s="12">
        <v>29835</v>
      </c>
      <c r="R32" s="10">
        <f>SUM(S32,T32)</f>
        <v>11404</v>
      </c>
      <c r="S32" s="11">
        <v>4083</v>
      </c>
      <c r="T32" s="12">
        <v>7321</v>
      </c>
      <c r="U32" s="10">
        <f>SUM(V32,W32)</f>
        <v>9916</v>
      </c>
      <c r="V32" s="11">
        <v>2119</v>
      </c>
      <c r="W32" s="12">
        <v>7797</v>
      </c>
      <c r="X32" s="10">
        <f>SUM(Y32,Z32)</f>
        <v>16991</v>
      </c>
      <c r="Y32" s="11">
        <v>6914</v>
      </c>
      <c r="Z32" s="12">
        <v>10077</v>
      </c>
      <c r="AA32" s="10">
        <f>SUM(AB32,AC32)</f>
        <v>37828.5</v>
      </c>
      <c r="AB32" s="11">
        <v>6292</v>
      </c>
      <c r="AC32" s="12">
        <v>31536.5</v>
      </c>
      <c r="AD32" s="10">
        <f>SUM(AE32,AF32)</f>
        <v>6323</v>
      </c>
      <c r="AE32" s="11">
        <v>1785</v>
      </c>
      <c r="AF32" s="12">
        <v>4538</v>
      </c>
    </row>
    <row r="33" spans="1:32" s="8" customFormat="1" ht="19.2" customHeight="1" x14ac:dyDescent="0.2">
      <c r="A33" s="38"/>
      <c r="B33" s="13" t="s">
        <v>2</v>
      </c>
      <c r="C33" s="14">
        <f>SUM(D33,E33)</f>
        <v>52778.6</v>
      </c>
      <c r="D33" s="15">
        <f>SUMIF(F3:AF3,"輸出",F33:AF33)</f>
        <v>49873</v>
      </c>
      <c r="E33" s="16">
        <f>SUMIF(F3:AF3,"輸入",F33:AF33)</f>
        <v>2905.6</v>
      </c>
      <c r="F33" s="14">
        <f>SUM(G33,H33)</f>
        <v>974</v>
      </c>
      <c r="G33" s="15">
        <v>752</v>
      </c>
      <c r="H33" s="16">
        <v>222</v>
      </c>
      <c r="I33" s="14">
        <f>SUM(J33,K33)</f>
        <v>1305</v>
      </c>
      <c r="J33" s="15">
        <v>1305</v>
      </c>
      <c r="K33" s="16">
        <v>0</v>
      </c>
      <c r="L33" s="14">
        <f>SUM(M33,N33)</f>
        <v>0</v>
      </c>
      <c r="M33" s="15">
        <v>0</v>
      </c>
      <c r="N33" s="16">
        <v>0</v>
      </c>
      <c r="O33" s="14">
        <f>SUM(P33,Q33)</f>
        <v>14063</v>
      </c>
      <c r="P33" s="15">
        <v>14023</v>
      </c>
      <c r="Q33" s="16">
        <v>40</v>
      </c>
      <c r="R33" s="14">
        <f>SUM(S33,T33)</f>
        <v>1687</v>
      </c>
      <c r="S33" s="15">
        <v>1666</v>
      </c>
      <c r="T33" s="16">
        <v>21</v>
      </c>
      <c r="U33" s="14">
        <f>SUM(V33,W33)</f>
        <v>2364</v>
      </c>
      <c r="V33" s="15">
        <v>2363</v>
      </c>
      <c r="W33" s="16">
        <v>1</v>
      </c>
      <c r="X33" s="14">
        <f>SUM(Y33,Z33)</f>
        <v>5649.6</v>
      </c>
      <c r="Y33" s="15">
        <v>3756</v>
      </c>
      <c r="Z33" s="16">
        <v>1893.6</v>
      </c>
      <c r="AA33" s="14">
        <f>SUM(AB33,AC33)</f>
        <v>25923</v>
      </c>
      <c r="AB33" s="15">
        <v>25211</v>
      </c>
      <c r="AC33" s="16">
        <v>712</v>
      </c>
      <c r="AD33" s="14">
        <f>SUM(AE33,AF33)</f>
        <v>813</v>
      </c>
      <c r="AE33" s="15">
        <v>797</v>
      </c>
      <c r="AF33" s="16">
        <v>16</v>
      </c>
    </row>
    <row r="34" spans="1:32" s="8" customFormat="1" ht="19.2" customHeight="1" x14ac:dyDescent="0.2">
      <c r="A34" s="36">
        <v>6</v>
      </c>
      <c r="B34" s="4" t="s">
        <v>3</v>
      </c>
      <c r="C34" s="5">
        <f t="shared" ref="C34:AF34" si="15">SUM(C35,C36)</f>
        <v>171677</v>
      </c>
      <c r="D34" s="6">
        <f t="shared" si="15"/>
        <v>81387.5</v>
      </c>
      <c r="E34" s="7">
        <f t="shared" si="15"/>
        <v>90289.5</v>
      </c>
      <c r="F34" s="5">
        <f t="shared" si="15"/>
        <v>2562</v>
      </c>
      <c r="G34" s="6">
        <f t="shared" si="15"/>
        <v>1132</v>
      </c>
      <c r="H34" s="7">
        <f t="shared" si="15"/>
        <v>1430</v>
      </c>
      <c r="I34" s="5">
        <f t="shared" si="15"/>
        <v>2699</v>
      </c>
      <c r="J34" s="6">
        <f t="shared" si="15"/>
        <v>1807</v>
      </c>
      <c r="K34" s="7">
        <f t="shared" si="15"/>
        <v>892</v>
      </c>
      <c r="L34" s="5">
        <f t="shared" si="15"/>
        <v>0</v>
      </c>
      <c r="M34" s="6">
        <f t="shared" si="15"/>
        <v>0</v>
      </c>
      <c r="N34" s="7">
        <f t="shared" si="15"/>
        <v>0</v>
      </c>
      <c r="O34" s="5">
        <f t="shared" si="15"/>
        <v>51627</v>
      </c>
      <c r="P34" s="6">
        <f t="shared" si="15"/>
        <v>23671</v>
      </c>
      <c r="Q34" s="7">
        <f t="shared" si="15"/>
        <v>27956</v>
      </c>
      <c r="R34" s="5">
        <f t="shared" si="15"/>
        <v>12677</v>
      </c>
      <c r="S34" s="6">
        <f t="shared" si="15"/>
        <v>5824</v>
      </c>
      <c r="T34" s="7">
        <f t="shared" si="15"/>
        <v>6853</v>
      </c>
      <c r="U34" s="5">
        <f t="shared" si="15"/>
        <v>13907</v>
      </c>
      <c r="V34" s="6">
        <f t="shared" si="15"/>
        <v>5694</v>
      </c>
      <c r="W34" s="7">
        <f t="shared" si="15"/>
        <v>8213</v>
      </c>
      <c r="X34" s="5">
        <f t="shared" si="15"/>
        <v>18097</v>
      </c>
      <c r="Y34" s="6">
        <f t="shared" si="15"/>
        <v>8695</v>
      </c>
      <c r="Z34" s="7">
        <f t="shared" si="15"/>
        <v>9402</v>
      </c>
      <c r="AA34" s="5">
        <f t="shared" si="15"/>
        <v>63431</v>
      </c>
      <c r="AB34" s="6">
        <f t="shared" si="15"/>
        <v>32022.5</v>
      </c>
      <c r="AC34" s="7">
        <f t="shared" si="15"/>
        <v>31408.5</v>
      </c>
      <c r="AD34" s="5">
        <f t="shared" si="15"/>
        <v>6677</v>
      </c>
      <c r="AE34" s="6">
        <f t="shared" si="15"/>
        <v>2542</v>
      </c>
      <c r="AF34" s="7">
        <f t="shared" si="15"/>
        <v>4135</v>
      </c>
    </row>
    <row r="35" spans="1:32" s="8" customFormat="1" ht="19.2" customHeight="1" x14ac:dyDescent="0.2">
      <c r="A35" s="37"/>
      <c r="B35" s="9" t="s">
        <v>1</v>
      </c>
      <c r="C35" s="10">
        <f>SUM(D35,E35)</f>
        <v>121177.5</v>
      </c>
      <c r="D35" s="11">
        <f>SUMIF(F3:AF3,"輸出",F35:AF35)</f>
        <v>32782</v>
      </c>
      <c r="E35" s="12">
        <f>SUMIF(F3:AF3,"輸入",F35:AF35)</f>
        <v>88395.5</v>
      </c>
      <c r="F35" s="10">
        <f>SUM(G35,H35)</f>
        <v>1996</v>
      </c>
      <c r="G35" s="11">
        <v>880</v>
      </c>
      <c r="H35" s="12">
        <v>1116</v>
      </c>
      <c r="I35" s="10">
        <f>SUM(J35,K35)</f>
        <v>1796</v>
      </c>
      <c r="J35" s="11">
        <v>904</v>
      </c>
      <c r="K35" s="12">
        <v>892</v>
      </c>
      <c r="L35" s="10">
        <f>SUM(M35,N35)</f>
        <v>0</v>
      </c>
      <c r="M35" s="11">
        <v>0</v>
      </c>
      <c r="N35" s="12">
        <v>0</v>
      </c>
      <c r="O35" s="10">
        <f>SUM(P35,Q35)</f>
        <v>38165</v>
      </c>
      <c r="P35" s="11">
        <v>10325</v>
      </c>
      <c r="Q35" s="12">
        <v>27840</v>
      </c>
      <c r="R35" s="10">
        <f>SUM(S35,T35)</f>
        <v>10878</v>
      </c>
      <c r="S35" s="11">
        <v>4029</v>
      </c>
      <c r="T35" s="12">
        <v>6849</v>
      </c>
      <c r="U35" s="10">
        <f>SUM(V35,W35)</f>
        <v>11244</v>
      </c>
      <c r="V35" s="11">
        <v>3031</v>
      </c>
      <c r="W35" s="12">
        <v>8213</v>
      </c>
      <c r="X35" s="10">
        <f>SUM(Y35,Z35)</f>
        <v>14204</v>
      </c>
      <c r="Y35" s="11">
        <v>5558</v>
      </c>
      <c r="Z35" s="12">
        <v>8646</v>
      </c>
      <c r="AA35" s="10">
        <f>SUM(AB35,AC35)</f>
        <v>36987.5</v>
      </c>
      <c r="AB35" s="11">
        <v>6275</v>
      </c>
      <c r="AC35" s="12">
        <v>30712.5</v>
      </c>
      <c r="AD35" s="10">
        <f>SUM(AE35,AF35)</f>
        <v>5907</v>
      </c>
      <c r="AE35" s="11">
        <v>1780</v>
      </c>
      <c r="AF35" s="12">
        <v>4127</v>
      </c>
    </row>
    <row r="36" spans="1:32" s="8" customFormat="1" ht="19.2" customHeight="1" x14ac:dyDescent="0.2">
      <c r="A36" s="38"/>
      <c r="B36" s="13" t="s">
        <v>2</v>
      </c>
      <c r="C36" s="14">
        <f>SUM(D36,E36)</f>
        <v>50499.5</v>
      </c>
      <c r="D36" s="15">
        <f>SUMIF(F3:AF3,"輸出",F36:AF36)</f>
        <v>48605.5</v>
      </c>
      <c r="E36" s="16">
        <f>SUMIF(F3:AF3,"輸入",F36:AF36)</f>
        <v>1894</v>
      </c>
      <c r="F36" s="14">
        <f>SUM(G36,H36)</f>
        <v>566</v>
      </c>
      <c r="G36" s="15">
        <v>252</v>
      </c>
      <c r="H36" s="16">
        <v>314</v>
      </c>
      <c r="I36" s="14">
        <f>SUM(J36,K36)</f>
        <v>903</v>
      </c>
      <c r="J36" s="15">
        <v>903</v>
      </c>
      <c r="K36" s="16">
        <v>0</v>
      </c>
      <c r="L36" s="14">
        <f>SUM(M36,N36)</f>
        <v>0</v>
      </c>
      <c r="M36" s="15">
        <v>0</v>
      </c>
      <c r="N36" s="16">
        <v>0</v>
      </c>
      <c r="O36" s="14">
        <f>SUM(P36,Q36)</f>
        <v>13462</v>
      </c>
      <c r="P36" s="15">
        <v>13346</v>
      </c>
      <c r="Q36" s="16">
        <v>116</v>
      </c>
      <c r="R36" s="14">
        <f>SUM(S36,T36)</f>
        <v>1799</v>
      </c>
      <c r="S36" s="15">
        <v>1795</v>
      </c>
      <c r="T36" s="16">
        <v>4</v>
      </c>
      <c r="U36" s="14">
        <f>SUM(V36,W36)</f>
        <v>2663</v>
      </c>
      <c r="V36" s="15">
        <v>2663</v>
      </c>
      <c r="W36" s="16">
        <v>0</v>
      </c>
      <c r="X36" s="14">
        <f>SUM(Y36,Z36)</f>
        <v>3893</v>
      </c>
      <c r="Y36" s="15">
        <v>3137</v>
      </c>
      <c r="Z36" s="16">
        <v>756</v>
      </c>
      <c r="AA36" s="14">
        <f>SUM(AB36,AC36)</f>
        <v>26443.5</v>
      </c>
      <c r="AB36" s="15">
        <v>25747.5</v>
      </c>
      <c r="AC36" s="16">
        <v>696</v>
      </c>
      <c r="AD36" s="14">
        <f>SUM(AE36,AF36)</f>
        <v>770</v>
      </c>
      <c r="AE36" s="15">
        <v>762</v>
      </c>
      <c r="AF36" s="16">
        <v>8</v>
      </c>
    </row>
    <row r="37" spans="1:32" s="8" customFormat="1" ht="19.2" customHeight="1" x14ac:dyDescent="0.2">
      <c r="A37" s="36">
        <v>7</v>
      </c>
      <c r="B37" s="4" t="s">
        <v>3</v>
      </c>
      <c r="C37" s="5">
        <f t="shared" ref="C37:AF37" si="16">SUM(C38,C39)</f>
        <v>187143.80000000002</v>
      </c>
      <c r="D37" s="6">
        <f t="shared" si="16"/>
        <v>85583.2</v>
      </c>
      <c r="E37" s="7">
        <f t="shared" si="16"/>
        <v>101560.6</v>
      </c>
      <c r="F37" s="5">
        <f t="shared" si="16"/>
        <v>3121</v>
      </c>
      <c r="G37" s="6">
        <f t="shared" si="16"/>
        <v>1985</v>
      </c>
      <c r="H37" s="7">
        <f t="shared" si="16"/>
        <v>1136</v>
      </c>
      <c r="I37" s="5">
        <f t="shared" si="16"/>
        <v>4408</v>
      </c>
      <c r="J37" s="6">
        <f t="shared" si="16"/>
        <v>2213</v>
      </c>
      <c r="K37" s="7">
        <f t="shared" si="16"/>
        <v>2195</v>
      </c>
      <c r="L37" s="5">
        <f t="shared" si="16"/>
        <v>0</v>
      </c>
      <c r="M37" s="6">
        <f t="shared" si="16"/>
        <v>0</v>
      </c>
      <c r="N37" s="7">
        <f t="shared" si="16"/>
        <v>0</v>
      </c>
      <c r="O37" s="5">
        <f t="shared" si="16"/>
        <v>54026</v>
      </c>
      <c r="P37" s="6">
        <f t="shared" si="16"/>
        <v>22532</v>
      </c>
      <c r="Q37" s="7">
        <f t="shared" si="16"/>
        <v>31494</v>
      </c>
      <c r="R37" s="5">
        <f t="shared" si="16"/>
        <v>9945</v>
      </c>
      <c r="S37" s="6">
        <f t="shared" si="16"/>
        <v>4585</v>
      </c>
      <c r="T37" s="7">
        <f t="shared" si="16"/>
        <v>5360</v>
      </c>
      <c r="U37" s="5">
        <f t="shared" si="16"/>
        <v>11897</v>
      </c>
      <c r="V37" s="6">
        <f t="shared" si="16"/>
        <v>4771</v>
      </c>
      <c r="W37" s="7">
        <f t="shared" si="16"/>
        <v>7126</v>
      </c>
      <c r="X37" s="5">
        <f t="shared" si="16"/>
        <v>26309.800000000003</v>
      </c>
      <c r="Y37" s="6">
        <f t="shared" si="16"/>
        <v>12331.2</v>
      </c>
      <c r="Z37" s="7">
        <f t="shared" si="16"/>
        <v>13978.6</v>
      </c>
      <c r="AA37" s="5">
        <f t="shared" si="16"/>
        <v>71171</v>
      </c>
      <c r="AB37" s="6">
        <f t="shared" si="16"/>
        <v>35347</v>
      </c>
      <c r="AC37" s="7">
        <f t="shared" si="16"/>
        <v>35824</v>
      </c>
      <c r="AD37" s="5">
        <f t="shared" si="16"/>
        <v>6266</v>
      </c>
      <c r="AE37" s="6">
        <f t="shared" si="16"/>
        <v>1819</v>
      </c>
      <c r="AF37" s="7">
        <f t="shared" si="16"/>
        <v>4447</v>
      </c>
    </row>
    <row r="38" spans="1:32" s="8" customFormat="1" ht="19.2" customHeight="1" x14ac:dyDescent="0.2">
      <c r="A38" s="37"/>
      <c r="B38" s="9" t="s">
        <v>1</v>
      </c>
      <c r="C38" s="10">
        <f>SUM(D38,E38)</f>
        <v>131336.20000000001</v>
      </c>
      <c r="D38" s="11">
        <f>SUMIF(F3:AF3,"輸出",F38:AF38)</f>
        <v>33636.199999999997</v>
      </c>
      <c r="E38" s="12">
        <f>SUMIF(F3:AF3,"輸入",F38:AF38)</f>
        <v>97700</v>
      </c>
      <c r="F38" s="10">
        <f>SUM(G38,H38)</f>
        <v>1525</v>
      </c>
      <c r="G38" s="11">
        <v>625</v>
      </c>
      <c r="H38" s="12">
        <v>900</v>
      </c>
      <c r="I38" s="10">
        <f>SUM(J38,K38)</f>
        <v>2883</v>
      </c>
      <c r="J38" s="11">
        <v>748</v>
      </c>
      <c r="K38" s="12">
        <v>2135</v>
      </c>
      <c r="L38" s="10">
        <f>SUM(M38,N38)</f>
        <v>0</v>
      </c>
      <c r="M38" s="11">
        <v>0</v>
      </c>
      <c r="N38" s="12">
        <v>0</v>
      </c>
      <c r="O38" s="10">
        <f>SUM(P38,Q38)</f>
        <v>41908</v>
      </c>
      <c r="P38" s="11">
        <v>10572</v>
      </c>
      <c r="Q38" s="12">
        <v>31336</v>
      </c>
      <c r="R38" s="10">
        <f>SUM(S38,T38)</f>
        <v>8846</v>
      </c>
      <c r="S38" s="11">
        <v>3488</v>
      </c>
      <c r="T38" s="12">
        <v>5358</v>
      </c>
      <c r="U38" s="10">
        <f>SUM(V38,W38)</f>
        <v>9260</v>
      </c>
      <c r="V38" s="11">
        <v>2134</v>
      </c>
      <c r="W38" s="12">
        <v>7126</v>
      </c>
      <c r="X38" s="10">
        <f>SUM(Y38,Z38)</f>
        <v>19319.2</v>
      </c>
      <c r="Y38" s="11">
        <v>8024.2</v>
      </c>
      <c r="Z38" s="12">
        <v>11295</v>
      </c>
      <c r="AA38" s="10">
        <f>SUM(AB38,AC38)</f>
        <v>41645</v>
      </c>
      <c r="AB38" s="11">
        <v>6534</v>
      </c>
      <c r="AC38" s="12">
        <v>35111</v>
      </c>
      <c r="AD38" s="10">
        <f>SUM(AE38,AF38)</f>
        <v>5950</v>
      </c>
      <c r="AE38" s="11">
        <v>1511</v>
      </c>
      <c r="AF38" s="12">
        <v>4439</v>
      </c>
    </row>
    <row r="39" spans="1:32" s="8" customFormat="1" ht="19.2" customHeight="1" x14ac:dyDescent="0.2">
      <c r="A39" s="38"/>
      <c r="B39" s="13" t="s">
        <v>2</v>
      </c>
      <c r="C39" s="14">
        <f>SUM(D39,E39)</f>
        <v>55807.6</v>
      </c>
      <c r="D39" s="15">
        <f>SUMIF(F3:AF3,"輸出",F39:AF39)</f>
        <v>51947</v>
      </c>
      <c r="E39" s="16">
        <f>SUMIF(F3:AF3,"輸入",F39:AF39)</f>
        <v>3860.6</v>
      </c>
      <c r="F39" s="14">
        <f>SUM(G39,H39)</f>
        <v>1596</v>
      </c>
      <c r="G39" s="15">
        <v>1360</v>
      </c>
      <c r="H39" s="16">
        <v>236</v>
      </c>
      <c r="I39" s="14">
        <f>SUM(J39,K39)</f>
        <v>1525</v>
      </c>
      <c r="J39" s="15">
        <v>1465</v>
      </c>
      <c r="K39" s="16">
        <v>60</v>
      </c>
      <c r="L39" s="14">
        <f>SUM(M39,N39)</f>
        <v>0</v>
      </c>
      <c r="M39" s="15">
        <v>0</v>
      </c>
      <c r="N39" s="16">
        <v>0</v>
      </c>
      <c r="O39" s="14">
        <f>SUM(P39,Q39)</f>
        <v>12118</v>
      </c>
      <c r="P39" s="15">
        <v>11960</v>
      </c>
      <c r="Q39" s="16">
        <v>158</v>
      </c>
      <c r="R39" s="14">
        <f>SUM(S39,T39)</f>
        <v>1099</v>
      </c>
      <c r="S39" s="15">
        <v>1097</v>
      </c>
      <c r="T39" s="16">
        <v>2</v>
      </c>
      <c r="U39" s="14">
        <f>SUM(V39,W39)</f>
        <v>2637</v>
      </c>
      <c r="V39" s="15">
        <v>2637</v>
      </c>
      <c r="W39" s="16">
        <v>0</v>
      </c>
      <c r="X39" s="14">
        <f>SUM(Y39,Z39)</f>
        <v>6990.6</v>
      </c>
      <c r="Y39" s="15">
        <v>4307</v>
      </c>
      <c r="Z39" s="16">
        <v>2683.6</v>
      </c>
      <c r="AA39" s="14">
        <f>SUM(AB39,AC39)</f>
        <v>29526</v>
      </c>
      <c r="AB39" s="15">
        <v>28813</v>
      </c>
      <c r="AC39" s="16">
        <v>713</v>
      </c>
      <c r="AD39" s="14">
        <f>SUM(AE39,AF39)</f>
        <v>316</v>
      </c>
      <c r="AE39" s="15">
        <v>308</v>
      </c>
      <c r="AF39" s="16">
        <v>8</v>
      </c>
    </row>
    <row r="40" spans="1:32" s="8" customFormat="1" ht="19.2" customHeight="1" x14ac:dyDescent="0.2">
      <c r="A40" s="36">
        <v>8</v>
      </c>
      <c r="B40" s="4" t="s">
        <v>3</v>
      </c>
      <c r="C40" s="5"/>
      <c r="D40" s="6"/>
      <c r="E40" s="7"/>
      <c r="F40" s="5"/>
      <c r="G40" s="6"/>
      <c r="H40" s="7"/>
      <c r="I40" s="5"/>
      <c r="J40" s="6"/>
      <c r="K40" s="7"/>
      <c r="L40" s="5"/>
      <c r="M40" s="6"/>
      <c r="N40" s="7"/>
      <c r="O40" s="5"/>
      <c r="P40" s="6"/>
      <c r="Q40" s="7"/>
      <c r="R40" s="5"/>
      <c r="S40" s="6"/>
      <c r="T40" s="7"/>
      <c r="U40" s="5"/>
      <c r="V40" s="6"/>
      <c r="W40" s="7"/>
      <c r="X40" s="5"/>
      <c r="Y40" s="6"/>
      <c r="Z40" s="7"/>
      <c r="AA40" s="5"/>
      <c r="AB40" s="6"/>
      <c r="AC40" s="7"/>
      <c r="AD40" s="5"/>
      <c r="AE40" s="6"/>
      <c r="AF40" s="7"/>
    </row>
    <row r="41" spans="1:32" s="8" customFormat="1" ht="19.2" customHeight="1" x14ac:dyDescent="0.2">
      <c r="A41" s="37"/>
      <c r="B41" s="9" t="s">
        <v>1</v>
      </c>
      <c r="C41" s="10"/>
      <c r="D41" s="11"/>
      <c r="E41" s="12"/>
      <c r="F41" s="10"/>
      <c r="G41" s="11"/>
      <c r="H41" s="12"/>
      <c r="I41" s="10"/>
      <c r="J41" s="11"/>
      <c r="K41" s="12"/>
      <c r="L41" s="10"/>
      <c r="M41" s="11"/>
      <c r="N41" s="12"/>
      <c r="O41" s="10"/>
      <c r="P41" s="11"/>
      <c r="Q41" s="12"/>
      <c r="R41" s="10"/>
      <c r="S41" s="11"/>
      <c r="T41" s="12"/>
      <c r="U41" s="10"/>
      <c r="V41" s="11"/>
      <c r="W41" s="12"/>
      <c r="X41" s="10"/>
      <c r="Y41" s="11"/>
      <c r="Z41" s="12"/>
      <c r="AA41" s="10"/>
      <c r="AB41" s="11"/>
      <c r="AC41" s="12"/>
      <c r="AD41" s="10"/>
      <c r="AE41" s="11"/>
      <c r="AF41" s="12"/>
    </row>
    <row r="42" spans="1:32" s="8" customFormat="1" ht="19.2" customHeight="1" x14ac:dyDescent="0.2">
      <c r="A42" s="38"/>
      <c r="B42" s="13" t="s">
        <v>2</v>
      </c>
      <c r="C42" s="14"/>
      <c r="D42" s="15"/>
      <c r="E42" s="16"/>
      <c r="F42" s="14"/>
      <c r="G42" s="15"/>
      <c r="H42" s="16"/>
      <c r="I42" s="14"/>
      <c r="J42" s="15"/>
      <c r="K42" s="16"/>
      <c r="L42" s="14"/>
      <c r="M42" s="15"/>
      <c r="N42" s="16"/>
      <c r="O42" s="14"/>
      <c r="P42" s="15"/>
      <c r="Q42" s="16"/>
      <c r="R42" s="14"/>
      <c r="S42" s="15"/>
      <c r="T42" s="16"/>
      <c r="U42" s="14"/>
      <c r="V42" s="15"/>
      <c r="W42" s="16"/>
      <c r="X42" s="14"/>
      <c r="Y42" s="15"/>
      <c r="Z42" s="16"/>
      <c r="AA42" s="14"/>
      <c r="AB42" s="15"/>
      <c r="AC42" s="16"/>
      <c r="AD42" s="14"/>
      <c r="AE42" s="15"/>
      <c r="AF42" s="16"/>
    </row>
    <row r="43" spans="1:32" s="8" customFormat="1" ht="19.2" customHeight="1" x14ac:dyDescent="0.2">
      <c r="A43" s="36">
        <v>9</v>
      </c>
      <c r="B43" s="4" t="s">
        <v>3</v>
      </c>
      <c r="C43" s="5"/>
      <c r="D43" s="6"/>
      <c r="E43" s="7"/>
      <c r="F43" s="5"/>
      <c r="G43" s="6"/>
      <c r="H43" s="7"/>
      <c r="I43" s="5"/>
      <c r="J43" s="6"/>
      <c r="K43" s="7"/>
      <c r="L43" s="5"/>
      <c r="M43" s="6"/>
      <c r="N43" s="7"/>
      <c r="O43" s="5"/>
      <c r="P43" s="6"/>
      <c r="Q43" s="7"/>
      <c r="R43" s="5"/>
      <c r="S43" s="6"/>
      <c r="T43" s="7"/>
      <c r="U43" s="5"/>
      <c r="V43" s="6"/>
      <c r="W43" s="7"/>
      <c r="X43" s="5"/>
      <c r="Y43" s="6"/>
      <c r="Z43" s="7"/>
      <c r="AA43" s="5"/>
      <c r="AB43" s="6"/>
      <c r="AC43" s="7"/>
      <c r="AD43" s="5"/>
      <c r="AE43" s="6"/>
      <c r="AF43" s="7"/>
    </row>
    <row r="44" spans="1:32" s="8" customFormat="1" ht="19.2" customHeight="1" x14ac:dyDescent="0.2">
      <c r="A44" s="37"/>
      <c r="B44" s="9" t="s">
        <v>1</v>
      </c>
      <c r="C44" s="10"/>
      <c r="D44" s="11"/>
      <c r="E44" s="12"/>
      <c r="F44" s="10"/>
      <c r="G44" s="11"/>
      <c r="H44" s="12"/>
      <c r="I44" s="10"/>
      <c r="J44" s="11"/>
      <c r="K44" s="12"/>
      <c r="L44" s="10"/>
      <c r="M44" s="11"/>
      <c r="N44" s="12"/>
      <c r="O44" s="10"/>
      <c r="P44" s="11"/>
      <c r="Q44" s="12"/>
      <c r="R44" s="10"/>
      <c r="S44" s="11"/>
      <c r="T44" s="12"/>
      <c r="U44" s="10"/>
      <c r="V44" s="11"/>
      <c r="W44" s="12"/>
      <c r="X44" s="10"/>
      <c r="Y44" s="11"/>
      <c r="Z44" s="12"/>
      <c r="AA44" s="10"/>
      <c r="AB44" s="11"/>
      <c r="AC44" s="12"/>
      <c r="AD44" s="10"/>
      <c r="AE44" s="11"/>
      <c r="AF44" s="12"/>
    </row>
    <row r="45" spans="1:32" s="8" customFormat="1" ht="19.2" customHeight="1" x14ac:dyDescent="0.2">
      <c r="A45" s="38"/>
      <c r="B45" s="13" t="s">
        <v>2</v>
      </c>
      <c r="C45" s="14"/>
      <c r="D45" s="15"/>
      <c r="E45" s="16"/>
      <c r="F45" s="14"/>
      <c r="G45" s="15"/>
      <c r="H45" s="16"/>
      <c r="I45" s="14"/>
      <c r="J45" s="15"/>
      <c r="K45" s="16"/>
      <c r="L45" s="14"/>
      <c r="M45" s="15"/>
      <c r="N45" s="16"/>
      <c r="O45" s="14"/>
      <c r="P45" s="15"/>
      <c r="Q45" s="16"/>
      <c r="R45" s="14"/>
      <c r="S45" s="15"/>
      <c r="T45" s="16"/>
      <c r="U45" s="14"/>
      <c r="V45" s="15"/>
      <c r="W45" s="16"/>
      <c r="X45" s="14"/>
      <c r="Y45" s="15"/>
      <c r="Z45" s="16"/>
      <c r="AA45" s="14"/>
      <c r="AB45" s="15"/>
      <c r="AC45" s="16"/>
      <c r="AD45" s="14"/>
      <c r="AE45" s="15"/>
      <c r="AF45" s="16"/>
    </row>
    <row r="46" spans="1:32" s="8" customFormat="1" ht="19.2" customHeight="1" x14ac:dyDescent="0.2">
      <c r="A46" s="36">
        <v>10</v>
      </c>
      <c r="B46" s="4" t="s">
        <v>3</v>
      </c>
      <c r="C46" s="5"/>
      <c r="D46" s="6"/>
      <c r="E46" s="7"/>
      <c r="F46" s="5"/>
      <c r="G46" s="6"/>
      <c r="H46" s="7"/>
      <c r="I46" s="5"/>
      <c r="J46" s="6"/>
      <c r="K46" s="7"/>
      <c r="L46" s="5"/>
      <c r="M46" s="6"/>
      <c r="N46" s="7"/>
      <c r="O46" s="5"/>
      <c r="P46" s="6"/>
      <c r="Q46" s="7"/>
      <c r="R46" s="5"/>
      <c r="S46" s="6"/>
      <c r="T46" s="7"/>
      <c r="U46" s="5"/>
      <c r="V46" s="6"/>
      <c r="W46" s="7"/>
      <c r="X46" s="5"/>
      <c r="Y46" s="6"/>
      <c r="Z46" s="7"/>
      <c r="AA46" s="5"/>
      <c r="AB46" s="6"/>
      <c r="AC46" s="7"/>
      <c r="AD46" s="5"/>
      <c r="AE46" s="6"/>
      <c r="AF46" s="7"/>
    </row>
    <row r="47" spans="1:32" s="8" customFormat="1" ht="19.2" customHeight="1" x14ac:dyDescent="0.2">
      <c r="A47" s="37"/>
      <c r="B47" s="9" t="s">
        <v>1</v>
      </c>
      <c r="C47" s="10"/>
      <c r="D47" s="11"/>
      <c r="E47" s="12"/>
      <c r="F47" s="10"/>
      <c r="G47" s="11"/>
      <c r="H47" s="12"/>
      <c r="I47" s="10"/>
      <c r="J47" s="11"/>
      <c r="K47" s="12"/>
      <c r="L47" s="10"/>
      <c r="M47" s="11"/>
      <c r="N47" s="12"/>
      <c r="O47" s="10"/>
      <c r="P47" s="11"/>
      <c r="Q47" s="12"/>
      <c r="R47" s="10"/>
      <c r="S47" s="11"/>
      <c r="T47" s="12"/>
      <c r="U47" s="10"/>
      <c r="V47" s="11"/>
      <c r="W47" s="12"/>
      <c r="X47" s="10"/>
      <c r="Y47" s="11"/>
      <c r="Z47" s="12"/>
      <c r="AA47" s="10"/>
      <c r="AB47" s="11"/>
      <c r="AC47" s="12"/>
      <c r="AD47" s="10"/>
      <c r="AE47" s="11"/>
      <c r="AF47" s="12"/>
    </row>
    <row r="48" spans="1:32" s="8" customFormat="1" ht="19.2" customHeight="1" x14ac:dyDescent="0.2">
      <c r="A48" s="38"/>
      <c r="B48" s="13" t="s">
        <v>2</v>
      </c>
      <c r="C48" s="14"/>
      <c r="D48" s="15"/>
      <c r="E48" s="16"/>
      <c r="F48" s="14"/>
      <c r="G48" s="15"/>
      <c r="H48" s="16"/>
      <c r="I48" s="14"/>
      <c r="J48" s="15"/>
      <c r="K48" s="16"/>
      <c r="L48" s="14"/>
      <c r="M48" s="15"/>
      <c r="N48" s="16"/>
      <c r="O48" s="14"/>
      <c r="P48" s="15"/>
      <c r="Q48" s="16"/>
      <c r="R48" s="14"/>
      <c r="S48" s="15"/>
      <c r="T48" s="16"/>
      <c r="U48" s="14"/>
      <c r="V48" s="15"/>
      <c r="W48" s="16"/>
      <c r="X48" s="14"/>
      <c r="Y48" s="15"/>
      <c r="Z48" s="16"/>
      <c r="AA48" s="14"/>
      <c r="AB48" s="15"/>
      <c r="AC48" s="16"/>
      <c r="AD48" s="14"/>
      <c r="AE48" s="15"/>
      <c r="AF48" s="16"/>
    </row>
    <row r="49" spans="1:32" s="8" customFormat="1" ht="19.2" customHeight="1" x14ac:dyDescent="0.2">
      <c r="A49" s="36">
        <v>11</v>
      </c>
      <c r="B49" s="4" t="s">
        <v>3</v>
      </c>
      <c r="C49" s="5"/>
      <c r="D49" s="6"/>
      <c r="E49" s="7"/>
      <c r="F49" s="5"/>
      <c r="G49" s="6"/>
      <c r="H49" s="7"/>
      <c r="I49" s="5"/>
      <c r="J49" s="6"/>
      <c r="K49" s="7"/>
      <c r="L49" s="5"/>
      <c r="M49" s="6"/>
      <c r="N49" s="7"/>
      <c r="O49" s="5"/>
      <c r="P49" s="6"/>
      <c r="Q49" s="7"/>
      <c r="R49" s="5"/>
      <c r="S49" s="6"/>
      <c r="T49" s="7"/>
      <c r="U49" s="5"/>
      <c r="V49" s="6"/>
      <c r="W49" s="7"/>
      <c r="X49" s="5"/>
      <c r="Y49" s="6"/>
      <c r="Z49" s="7"/>
      <c r="AA49" s="5"/>
      <c r="AB49" s="6"/>
      <c r="AC49" s="7"/>
      <c r="AD49" s="5"/>
      <c r="AE49" s="6"/>
      <c r="AF49" s="7"/>
    </row>
    <row r="50" spans="1:32" s="8" customFormat="1" ht="19.2" customHeight="1" x14ac:dyDescent="0.2">
      <c r="A50" s="37"/>
      <c r="B50" s="9" t="s">
        <v>1</v>
      </c>
      <c r="C50" s="10"/>
      <c r="D50" s="11"/>
      <c r="E50" s="12"/>
      <c r="F50" s="10"/>
      <c r="G50" s="11"/>
      <c r="H50" s="12"/>
      <c r="I50" s="10"/>
      <c r="J50" s="11"/>
      <c r="K50" s="12"/>
      <c r="L50" s="10"/>
      <c r="M50" s="11"/>
      <c r="N50" s="12"/>
      <c r="O50" s="10"/>
      <c r="P50" s="11"/>
      <c r="Q50" s="12"/>
      <c r="R50" s="10"/>
      <c r="S50" s="11"/>
      <c r="T50" s="12"/>
      <c r="U50" s="10"/>
      <c r="V50" s="11"/>
      <c r="W50" s="12"/>
      <c r="X50" s="10"/>
      <c r="Y50" s="11"/>
      <c r="Z50" s="12"/>
      <c r="AA50" s="10"/>
      <c r="AB50" s="11"/>
      <c r="AC50" s="12"/>
      <c r="AD50" s="10"/>
      <c r="AE50" s="11"/>
      <c r="AF50" s="12"/>
    </row>
    <row r="51" spans="1:32" s="8" customFormat="1" ht="19.2" customHeight="1" x14ac:dyDescent="0.2">
      <c r="A51" s="38"/>
      <c r="B51" s="13" t="s">
        <v>2</v>
      </c>
      <c r="C51" s="14"/>
      <c r="D51" s="15"/>
      <c r="E51" s="16"/>
      <c r="F51" s="14"/>
      <c r="G51" s="15"/>
      <c r="H51" s="16"/>
      <c r="I51" s="14"/>
      <c r="J51" s="15"/>
      <c r="K51" s="16"/>
      <c r="L51" s="14"/>
      <c r="M51" s="15"/>
      <c r="N51" s="16"/>
      <c r="O51" s="14"/>
      <c r="P51" s="15"/>
      <c r="Q51" s="16"/>
      <c r="R51" s="14"/>
      <c r="S51" s="15"/>
      <c r="T51" s="16"/>
      <c r="U51" s="14"/>
      <c r="V51" s="15"/>
      <c r="W51" s="16"/>
      <c r="X51" s="14"/>
      <c r="Y51" s="15"/>
      <c r="Z51" s="16"/>
      <c r="AA51" s="14"/>
      <c r="AB51" s="15"/>
      <c r="AC51" s="16"/>
      <c r="AD51" s="14"/>
      <c r="AE51" s="15"/>
      <c r="AF51" s="16"/>
    </row>
    <row r="52" spans="1:32" s="8" customFormat="1" ht="19.2" customHeight="1" x14ac:dyDescent="0.2">
      <c r="A52" s="36">
        <v>12</v>
      </c>
      <c r="B52" s="4" t="s">
        <v>3</v>
      </c>
      <c r="C52" s="5"/>
      <c r="D52" s="6"/>
      <c r="E52" s="7"/>
      <c r="F52" s="5"/>
      <c r="G52" s="6"/>
      <c r="H52" s="7"/>
      <c r="I52" s="5"/>
      <c r="J52" s="6"/>
      <c r="K52" s="7"/>
      <c r="L52" s="5"/>
      <c r="M52" s="6"/>
      <c r="N52" s="7"/>
      <c r="O52" s="5"/>
      <c r="P52" s="6"/>
      <c r="Q52" s="7"/>
      <c r="R52" s="5"/>
      <c r="S52" s="6"/>
      <c r="T52" s="7"/>
      <c r="U52" s="5"/>
      <c r="V52" s="6"/>
      <c r="W52" s="7"/>
      <c r="X52" s="5"/>
      <c r="Y52" s="6"/>
      <c r="Z52" s="7"/>
      <c r="AA52" s="5"/>
      <c r="AB52" s="6"/>
      <c r="AC52" s="7"/>
      <c r="AD52" s="5"/>
      <c r="AE52" s="6"/>
      <c r="AF52" s="7"/>
    </row>
    <row r="53" spans="1:32" s="8" customFormat="1" ht="19.2" customHeight="1" x14ac:dyDescent="0.2">
      <c r="A53" s="37"/>
      <c r="B53" s="9" t="s">
        <v>1</v>
      </c>
      <c r="C53" s="10"/>
      <c r="D53" s="11"/>
      <c r="E53" s="12"/>
      <c r="F53" s="10"/>
      <c r="G53" s="11"/>
      <c r="H53" s="12"/>
      <c r="I53" s="10"/>
      <c r="J53" s="11"/>
      <c r="K53" s="12"/>
      <c r="L53" s="10"/>
      <c r="M53" s="11"/>
      <c r="N53" s="12"/>
      <c r="O53" s="10"/>
      <c r="P53" s="11"/>
      <c r="Q53" s="12"/>
      <c r="R53" s="10"/>
      <c r="S53" s="11"/>
      <c r="T53" s="12"/>
      <c r="U53" s="10"/>
      <c r="V53" s="11"/>
      <c r="W53" s="12"/>
      <c r="X53" s="10"/>
      <c r="Y53" s="11"/>
      <c r="Z53" s="12"/>
      <c r="AA53" s="10"/>
      <c r="AB53" s="11"/>
      <c r="AC53" s="12"/>
      <c r="AD53" s="10"/>
      <c r="AE53" s="11"/>
      <c r="AF53" s="12"/>
    </row>
    <row r="54" spans="1:32" s="8" customFormat="1" ht="19.2" customHeight="1" x14ac:dyDescent="0.2">
      <c r="A54" s="38"/>
      <c r="B54" s="13" t="s">
        <v>2</v>
      </c>
      <c r="C54" s="14"/>
      <c r="D54" s="15"/>
      <c r="E54" s="16"/>
      <c r="F54" s="14"/>
      <c r="G54" s="15"/>
      <c r="H54" s="16"/>
      <c r="I54" s="14"/>
      <c r="J54" s="15"/>
      <c r="K54" s="16"/>
      <c r="L54" s="14"/>
      <c r="M54" s="15"/>
      <c r="N54" s="16"/>
      <c r="O54" s="14"/>
      <c r="P54" s="15"/>
      <c r="Q54" s="16"/>
      <c r="R54" s="14"/>
      <c r="S54" s="15"/>
      <c r="T54" s="16"/>
      <c r="U54" s="14"/>
      <c r="V54" s="15"/>
      <c r="W54" s="16"/>
      <c r="X54" s="14"/>
      <c r="Y54" s="15"/>
      <c r="Z54" s="16"/>
      <c r="AA54" s="14"/>
      <c r="AB54" s="15"/>
      <c r="AC54" s="16"/>
      <c r="AD54" s="14"/>
      <c r="AE54" s="15"/>
      <c r="AF54" s="16"/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A2:AC2"/>
    <mergeCell ref="AD2:AF2"/>
    <mergeCell ref="L2:N2"/>
    <mergeCell ref="O2:Q2"/>
    <mergeCell ref="R2:T2"/>
    <mergeCell ref="U2:W2"/>
    <mergeCell ref="X2:Z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2025-11-27T02:42:29Z</dcterms:created>
  <dcterms:modified xsi:type="dcterms:W3CDTF">2025-11-27T02:42:58Z</dcterms:modified>
</cp:coreProperties>
</file>