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904E53D-571B-4E64-9E8F-23B998E1D4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3" l="1"/>
  <c r="C18" i="13"/>
  <c r="B18" i="13" s="1"/>
  <c r="D17" i="13"/>
  <c r="C17" i="13"/>
  <c r="B17" i="13" s="1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B10" i="13" s="1"/>
  <c r="D9" i="13"/>
  <c r="C9" i="13"/>
  <c r="D6" i="13"/>
  <c r="C6" i="13"/>
  <c r="D5" i="13"/>
  <c r="C5" i="13"/>
  <c r="D4" i="13"/>
  <c r="C4" i="13"/>
  <c r="AC18" i="13"/>
  <c r="AC17" i="13"/>
  <c r="AC16" i="13"/>
  <c r="AC15" i="13"/>
  <c r="AC14" i="13"/>
  <c r="AC13" i="13"/>
  <c r="AC12" i="13"/>
  <c r="AC11" i="13"/>
  <c r="AC10" i="13"/>
  <c r="AC9" i="13"/>
  <c r="AE7" i="13"/>
  <c r="AE8" i="13" s="1"/>
  <c r="AD7" i="13"/>
  <c r="AD8" i="13" s="1"/>
  <c r="AC6" i="13"/>
  <c r="AC5" i="13"/>
  <c r="AC4" i="13"/>
  <c r="Z18" i="13"/>
  <c r="Z17" i="13"/>
  <c r="Z16" i="13"/>
  <c r="Z15" i="13"/>
  <c r="Z14" i="13"/>
  <c r="Z13" i="13"/>
  <c r="Z12" i="13"/>
  <c r="Z11" i="13"/>
  <c r="Z10" i="13"/>
  <c r="Z9" i="13"/>
  <c r="AB7" i="13"/>
  <c r="AB8" i="13" s="1"/>
  <c r="AA7" i="13"/>
  <c r="AA8" i="13" s="1"/>
  <c r="Z6" i="13"/>
  <c r="Z5" i="13"/>
  <c r="Z4" i="13"/>
  <c r="W18" i="13"/>
  <c r="W17" i="13"/>
  <c r="W16" i="13"/>
  <c r="W15" i="13"/>
  <c r="W14" i="13"/>
  <c r="W13" i="13"/>
  <c r="W12" i="13"/>
  <c r="W11" i="13"/>
  <c r="W10" i="13"/>
  <c r="W9" i="13"/>
  <c r="Y7" i="13"/>
  <c r="Y8" i="13" s="1"/>
  <c r="X7" i="13"/>
  <c r="X8" i="13" s="1"/>
  <c r="W6" i="13"/>
  <c r="W5" i="13"/>
  <c r="W4" i="13"/>
  <c r="T18" i="13"/>
  <c r="T17" i="13"/>
  <c r="T16" i="13"/>
  <c r="T15" i="13"/>
  <c r="T14" i="13"/>
  <c r="T13" i="13"/>
  <c r="T12" i="13"/>
  <c r="T11" i="13"/>
  <c r="T10" i="13"/>
  <c r="T9" i="13"/>
  <c r="V7" i="13"/>
  <c r="V8" i="13" s="1"/>
  <c r="U7" i="13"/>
  <c r="U8" i="13" s="1"/>
  <c r="T6" i="13"/>
  <c r="T5" i="13"/>
  <c r="T4" i="13"/>
  <c r="Q18" i="13"/>
  <c r="Q17" i="13"/>
  <c r="Q16" i="13"/>
  <c r="Q15" i="13"/>
  <c r="Q14" i="13"/>
  <c r="Q13" i="13"/>
  <c r="Q12" i="13"/>
  <c r="Q11" i="13"/>
  <c r="Q10" i="13"/>
  <c r="Q9" i="13"/>
  <c r="S7" i="13"/>
  <c r="S8" i="13" s="1"/>
  <c r="R7" i="13"/>
  <c r="R8" i="13" s="1"/>
  <c r="Q6" i="13"/>
  <c r="Q5" i="13"/>
  <c r="Q4" i="13"/>
  <c r="N18" i="13"/>
  <c r="N17" i="13"/>
  <c r="N16" i="13"/>
  <c r="N15" i="13"/>
  <c r="N14" i="13"/>
  <c r="N13" i="13"/>
  <c r="N12" i="13"/>
  <c r="N11" i="13"/>
  <c r="N10" i="13"/>
  <c r="N9" i="13"/>
  <c r="P7" i="13"/>
  <c r="P8" i="13" s="1"/>
  <c r="O7" i="13"/>
  <c r="O8" i="13" s="1"/>
  <c r="N6" i="13"/>
  <c r="N5" i="13"/>
  <c r="N4" i="13"/>
  <c r="K18" i="13"/>
  <c r="K17" i="13"/>
  <c r="K16" i="13"/>
  <c r="K15" i="13"/>
  <c r="K14" i="13"/>
  <c r="K13" i="13"/>
  <c r="K12" i="13"/>
  <c r="K11" i="13"/>
  <c r="K10" i="13"/>
  <c r="K9" i="13"/>
  <c r="M7" i="13"/>
  <c r="M8" i="13" s="1"/>
  <c r="L7" i="13"/>
  <c r="L8" i="13" s="1"/>
  <c r="K6" i="13"/>
  <c r="K5" i="13"/>
  <c r="K4" i="13"/>
  <c r="H18" i="13"/>
  <c r="H17" i="13"/>
  <c r="H16" i="13"/>
  <c r="H15" i="13"/>
  <c r="H14" i="13"/>
  <c r="H13" i="13"/>
  <c r="H12" i="13"/>
  <c r="H11" i="13"/>
  <c r="H10" i="13"/>
  <c r="H9" i="13"/>
  <c r="J7" i="13"/>
  <c r="J8" i="13" s="1"/>
  <c r="I7" i="13"/>
  <c r="I8" i="13" s="1"/>
  <c r="H6" i="13"/>
  <c r="H5" i="13"/>
  <c r="H4" i="13"/>
  <c r="G7" i="13"/>
  <c r="G8" i="13" s="1"/>
  <c r="F7" i="13"/>
  <c r="F8" i="13" s="1"/>
  <c r="E18" i="13"/>
  <c r="E17" i="13"/>
  <c r="E16" i="13"/>
  <c r="E15" i="13"/>
  <c r="E14" i="13"/>
  <c r="E13" i="13"/>
  <c r="E12" i="13"/>
  <c r="E11" i="13"/>
  <c r="E10" i="13"/>
  <c r="E9" i="13"/>
  <c r="E6" i="13"/>
  <c r="E5" i="13"/>
  <c r="E4" i="13"/>
  <c r="B6" i="13" l="1"/>
  <c r="B16" i="13"/>
  <c r="T7" i="13"/>
  <c r="T8" i="13" s="1"/>
  <c r="N7" i="13"/>
  <c r="B15" i="13"/>
  <c r="B14" i="13"/>
  <c r="B13" i="13"/>
  <c r="B12" i="13"/>
  <c r="N8" i="13"/>
  <c r="B11" i="13"/>
  <c r="E7" i="13"/>
  <c r="E8" i="13" s="1"/>
  <c r="AC7" i="13"/>
  <c r="AC8" i="13" s="1"/>
  <c r="W7" i="13"/>
  <c r="W8" i="13" s="1"/>
  <c r="Q7" i="13"/>
  <c r="Q8" i="13" s="1"/>
  <c r="K7" i="13"/>
  <c r="K8" i="13" s="1"/>
  <c r="Z7" i="13"/>
  <c r="Z8" i="13" s="1"/>
  <c r="D7" i="13"/>
  <c r="D8" i="13" s="1"/>
  <c r="B9" i="13"/>
  <c r="C7" i="13"/>
  <c r="C8" i="13" s="1"/>
  <c r="H7" i="13"/>
  <c r="H8" i="13" s="1"/>
  <c r="B5" i="13"/>
  <c r="B4" i="13"/>
  <c r="B7" i="13" l="1"/>
  <c r="B8" i="13" s="1"/>
</calcChain>
</file>

<file path=xl/sharedStrings.xml><?xml version="1.0" encoding="utf-8"?>
<sst xmlns="http://schemas.openxmlformats.org/spreadsheetml/2006/main" count="46" uniqueCount="19">
  <si>
    <t>計</t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</si>
  <si>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</si>
  <si>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</si>
  <si>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</si>
  <si>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</si>
  <si>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</si>
  <si>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10月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</si>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</sst>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38C7496B-27B7-4B82-BB21-A1F628BAA125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96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view="pageBreakPreview" zoomScale="60" zoomScaleNormal="75" workbookViewId="0">
      <selection activeCell="S13" sqref="S13"/>
    </sheetView>
  </sheetViews>
  <sheetFormatPr defaultColWidth="9" defaultRowHeight="13.2" x14ac:dyDescent="0.2"/>
  <cols>
    <col min="1" max="1" width="19.88671875" style="2" customWidth="1"/>
    <col min="2" max="31" width="15" style="2" customWidth="1"/>
    <col min="32" max="16384" width="9" style="2"/>
  </cols>
  <sheetData>
    <row r="1" spans="1:31" ht="18.899999999999999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.6" customHeight="1" x14ac:dyDescent="0.2">
      <c r="A2" s="4"/>
      <c r="B2" s="11" t="s">
        <v>1</v>
      </c>
      <c r="C2" s="12"/>
      <c r="D2" s="13"/>
      <c r="E2" s="11" t="s">
        <v>7</v>
      </c>
      <c r="F2" s="12"/>
      <c r="G2" s="13"/>
      <c r="H2" s="11" t="s">
        <v>8</v>
      </c>
      <c r="I2" s="12"/>
      <c r="J2" s="13"/>
      <c r="K2" s="11" t="s">
        <v>9</v>
      </c>
      <c r="L2" s="12"/>
      <c r="M2" s="13"/>
      <c r="N2" s="11" t="s">
        <v>10</v>
      </c>
      <c r="O2" s="12"/>
      <c r="P2" s="13"/>
      <c r="Q2" s="11" t="s">
        <v>11</v>
      </c>
      <c r="R2" s="12"/>
      <c r="S2" s="13"/>
      <c r="T2" s="11" t="s">
        <v>12</v>
      </c>
      <c r="U2" s="12"/>
      <c r="V2" s="13"/>
      <c r="W2" s="11" t="s">
        <v>13</v>
      </c>
      <c r="X2" s="12"/>
      <c r="Y2" s="13"/>
      <c r="Z2" s="11" t="s">
        <v>14</v>
      </c>
      <c r="AA2" s="12"/>
      <c r="AB2" s="13"/>
      <c r="AC2" s="11" t="s">
        <v>15</v>
      </c>
      <c r="AD2" s="12"/>
      <c r="AE2" s="13"/>
    </row>
    <row r="3" spans="1:31" ht="21.6" customHeight="1" x14ac:dyDescent="0.2">
      <c r="A3" s="5" t="s">
        <v>4</v>
      </c>
      <c r="B3" s="14" t="s">
        <v>0</v>
      </c>
      <c r="C3" s="15" t="s">
        <v>2</v>
      </c>
      <c r="D3" s="16" t="s">
        <v>3</v>
      </c>
      <c r="E3" s="14" t="s">
        <v>0</v>
      </c>
      <c r="F3" s="15" t="s">
        <v>2</v>
      </c>
      <c r="G3" s="16" t="s">
        <v>3</v>
      </c>
      <c r="H3" s="14" t="s">
        <v>0</v>
      </c>
      <c r="I3" s="15" t="s">
        <v>2</v>
      </c>
      <c r="J3" s="16" t="s">
        <v>3</v>
      </c>
      <c r="K3" s="14" t="s">
        <v>0</v>
      </c>
      <c r="L3" s="15" t="s">
        <v>2</v>
      </c>
      <c r="M3" s="16" t="s">
        <v>3</v>
      </c>
      <c r="N3" s="14" t="s">
        <v>0</v>
      </c>
      <c r="O3" s="15" t="s">
        <v>2</v>
      </c>
      <c r="P3" s="16" t="s">
        <v>3</v>
      </c>
      <c r="Q3" s="14" t="s">
        <v>0</v>
      </c>
      <c r="R3" s="15" t="s">
        <v>2</v>
      </c>
      <c r="S3" s="16" t="s">
        <v>3</v>
      </c>
      <c r="T3" s="14" t="s">
        <v>0</v>
      </c>
      <c r="U3" s="15" t="s">
        <v>2</v>
      </c>
      <c r="V3" s="16" t="s">
        <v>3</v>
      </c>
      <c r="W3" s="14" t="s">
        <v>0</v>
      </c>
      <c r="X3" s="15" t="s">
        <v>2</v>
      </c>
      <c r="Y3" s="16" t="s">
        <v>3</v>
      </c>
      <c r="Z3" s="14" t="s">
        <v>0</v>
      </c>
      <c r="AA3" s="15" t="s">
        <v>2</v>
      </c>
      <c r="AB3" s="16" t="s">
        <v>3</v>
      </c>
      <c r="AC3" s="14" t="s">
        <v>0</v>
      </c>
      <c r="AD3" s="15" t="s">
        <v>2</v>
      </c>
      <c r="AE3" s="16" t="s">
        <v>3</v>
      </c>
    </row>
    <row r="4" spans="1:31" s="3" customFormat="1" ht="55.2" customHeight="1" x14ac:dyDescent="0.2">
      <c r="A4" s="6" t="s">
        <v>16</v>
      </c>
      <c r="B4" s="17">
        <f>SUM(C4,D4)</f>
        <v>30069667</v>
      </c>
      <c r="C4" s="18">
        <f>SUMIF(E3:AE3,"輸出",E4:AE4)</f>
        <v>7405122</v>
      </c>
      <c r="D4" s="19">
        <f>SUMIF(E3:AE3,"輸入",E4:AE4)</f>
        <v>22664545</v>
      </c>
      <c r="E4" s="17">
        <f>SUM(F4,G4)</f>
        <v>368219</v>
      </c>
      <c r="F4" s="18">
        <v>108070</v>
      </c>
      <c r="G4" s="19">
        <v>260149</v>
      </c>
      <c r="H4" s="17">
        <f>SUM(I4,J4)</f>
        <v>377370</v>
      </c>
      <c r="I4" s="18">
        <v>101950</v>
      </c>
      <c r="J4" s="19">
        <v>275420</v>
      </c>
      <c r="K4" s="17">
        <f>SUM(L4,M4)</f>
        <v>132263</v>
      </c>
      <c r="L4" s="18">
        <v>61067</v>
      </c>
      <c r="M4" s="19">
        <v>71196</v>
      </c>
      <c r="N4" s="17">
        <f>SUM(O4,P4)</f>
        <v>10351437</v>
      </c>
      <c r="O4" s="18">
        <v>2576287</v>
      </c>
      <c r="P4" s="19">
        <v>7775150</v>
      </c>
      <c r="Q4" s="17">
        <f>SUM(R4,S4)</f>
        <v>3419281</v>
      </c>
      <c r="R4" s="18">
        <v>1212038</v>
      </c>
      <c r="S4" s="19">
        <v>2207243</v>
      </c>
      <c r="T4" s="17">
        <f>SUM(U4,V4)</f>
        <v>1086371</v>
      </c>
      <c r="U4" s="18">
        <v>427116</v>
      </c>
      <c r="V4" s="19">
        <v>659255</v>
      </c>
      <c r="W4" s="17">
        <f>SUM(X4,Y4)</f>
        <v>3154145</v>
      </c>
      <c r="X4" s="18">
        <v>1320486</v>
      </c>
      <c r="Y4" s="19">
        <v>1833659</v>
      </c>
      <c r="Z4" s="17">
        <f>SUM(AA4,AB4)</f>
        <v>10234735</v>
      </c>
      <c r="AA4" s="18">
        <v>1379929</v>
      </c>
      <c r="AB4" s="19">
        <v>8854806</v>
      </c>
      <c r="AC4" s="17">
        <f>SUM(AD4,AE4)</f>
        <v>945846</v>
      </c>
      <c r="AD4" s="18">
        <v>218179</v>
      </c>
      <c r="AE4" s="19">
        <v>727667</v>
      </c>
    </row>
    <row r="5" spans="1:31" s="3" customFormat="1" ht="55.2" customHeight="1" x14ac:dyDescent="0.2">
      <c r="A5" s="6" t="s">
        <v>17</v>
      </c>
      <c r="B5" s="17">
        <f>SUM(C5,D5)</f>
        <v>31219217</v>
      </c>
      <c r="C5" s="18">
        <f>SUMIF(E3:AE3,"輸出",E5:AE5)</f>
        <v>7619809</v>
      </c>
      <c r="D5" s="19">
        <f>SUMIF(E3:AE3,"輸入",E5:AE5)</f>
        <v>23599408</v>
      </c>
      <c r="E5" s="17">
        <f>SUM(F5,G5)</f>
        <v>554849</v>
      </c>
      <c r="F5" s="18">
        <v>139453</v>
      </c>
      <c r="G5" s="19">
        <v>415396</v>
      </c>
      <c r="H5" s="17">
        <f>SUM(I5,J5)</f>
        <v>441604</v>
      </c>
      <c r="I5" s="18">
        <v>124034</v>
      </c>
      <c r="J5" s="19">
        <v>317570</v>
      </c>
      <c r="K5" s="17">
        <f>SUM(L5,M5)</f>
        <v>36985</v>
      </c>
      <c r="L5" s="18">
        <v>9745</v>
      </c>
      <c r="M5" s="19">
        <v>27240</v>
      </c>
      <c r="N5" s="17">
        <f>SUM(O5,P5)</f>
        <v>10199484</v>
      </c>
      <c r="O5" s="18">
        <v>2466684</v>
      </c>
      <c r="P5" s="19">
        <v>7732800</v>
      </c>
      <c r="Q5" s="17">
        <f>SUM(R5,S5)</f>
        <v>2699392</v>
      </c>
      <c r="R5" s="18">
        <v>994363</v>
      </c>
      <c r="S5" s="19">
        <v>1705029</v>
      </c>
      <c r="T5" s="17">
        <f>SUM(U5,V5)</f>
        <v>1911676</v>
      </c>
      <c r="U5" s="18">
        <v>678135</v>
      </c>
      <c r="V5" s="19">
        <v>1233541</v>
      </c>
      <c r="W5" s="17">
        <f>SUM(X5,Y5)</f>
        <v>3276801</v>
      </c>
      <c r="X5" s="18">
        <v>1273668</v>
      </c>
      <c r="Y5" s="19">
        <v>2003133</v>
      </c>
      <c r="Z5" s="17">
        <f>SUM(AA5,AB5)</f>
        <v>10231338</v>
      </c>
      <c r="AA5" s="18">
        <v>1412272</v>
      </c>
      <c r="AB5" s="19">
        <v>8819066</v>
      </c>
      <c r="AC5" s="17">
        <f>SUM(AD5,AE5)</f>
        <v>1867088</v>
      </c>
      <c r="AD5" s="18">
        <v>521455</v>
      </c>
      <c r="AE5" s="19">
        <v>1345633</v>
      </c>
    </row>
    <row r="6" spans="1:31" s="3" customFormat="1" ht="45" hidden="1" customHeight="1" x14ac:dyDescent="0.2">
      <c r="A6" s="7" t="s">
        <v>5</v>
      </c>
      <c r="B6" s="17">
        <f>SUM(C6,D6)</f>
        <v>25925533</v>
      </c>
      <c r="C6" s="18">
        <f>SUMIF(E3:AE3,"輸出",E6:AE6)</f>
        <v>6347813</v>
      </c>
      <c r="D6" s="19">
        <f>SUMIF(E3:AE3,"輸入",E6:AE6)</f>
        <v>19577720</v>
      </c>
      <c r="E6" s="17">
        <f>SUM(F6,G6)</f>
        <v>488692</v>
      </c>
      <c r="F6" s="18">
        <v>113267</v>
      </c>
      <c r="G6" s="19">
        <v>375425</v>
      </c>
      <c r="H6" s="17">
        <f>SUM(I6,J6)</f>
        <v>348037</v>
      </c>
      <c r="I6" s="18">
        <v>104434</v>
      </c>
      <c r="J6" s="19">
        <v>243603</v>
      </c>
      <c r="K6" s="17">
        <f>SUM(L6,M6)</f>
        <v>36985</v>
      </c>
      <c r="L6" s="18">
        <v>9745</v>
      </c>
      <c r="M6" s="19">
        <v>27240</v>
      </c>
      <c r="N6" s="17">
        <f>SUM(O6,P6)</f>
        <v>8582910</v>
      </c>
      <c r="O6" s="18">
        <v>2107391</v>
      </c>
      <c r="P6" s="19">
        <v>6475519</v>
      </c>
      <c r="Q6" s="17">
        <f>SUM(R6,S6)</f>
        <v>2284236</v>
      </c>
      <c r="R6" s="18">
        <v>852220</v>
      </c>
      <c r="S6" s="19">
        <v>1432016</v>
      </c>
      <c r="T6" s="17">
        <f>SUM(U6,V6)</f>
        <v>1584920</v>
      </c>
      <c r="U6" s="18">
        <v>574723</v>
      </c>
      <c r="V6" s="19">
        <v>1010197</v>
      </c>
      <c r="W6" s="17">
        <f>SUM(X6,Y6)</f>
        <v>2634851</v>
      </c>
      <c r="X6" s="18">
        <v>1019486</v>
      </c>
      <c r="Y6" s="19">
        <v>1615365</v>
      </c>
      <c r="Z6" s="17">
        <f>SUM(AA6,AB6)</f>
        <v>8454664</v>
      </c>
      <c r="AA6" s="18">
        <v>1157172</v>
      </c>
      <c r="AB6" s="19">
        <v>7297492</v>
      </c>
      <c r="AC6" s="17">
        <f>SUM(AD6,AE6)</f>
        <v>1510238</v>
      </c>
      <c r="AD6" s="18">
        <v>409375</v>
      </c>
      <c r="AE6" s="19">
        <v>1100863</v>
      </c>
    </row>
    <row r="7" spans="1:31" s="3" customFormat="1" ht="55.2" customHeight="1" x14ac:dyDescent="0.2">
      <c r="A7" s="8" t="s">
        <v>18</v>
      </c>
      <c r="B7" s="17">
        <f>SUM(C7,D7)</f>
        <v>26045852</v>
      </c>
      <c r="C7" s="18">
        <f>SUMIF(E3:AE3,"輸出",E7:AE7)</f>
        <v>6069626</v>
      </c>
      <c r="D7" s="19">
        <f>SUMIF(E3:AE3,"輸入",E7:AE7)</f>
        <v>19976226</v>
      </c>
      <c r="E7" s="17">
        <f>SUM(F7,G7)</f>
        <v>344125</v>
      </c>
      <c r="F7" s="18">
        <f>SUM(F9,F10,F11,F12,F13,F14,F15,F16,F17,F18,F19,F20)</f>
        <v>118728</v>
      </c>
      <c r="G7" s="19">
        <f>SUM(G9,G10,G11,G12,G13,G14,G15,G16,G17,G18,G19,G20)</f>
        <v>225397</v>
      </c>
      <c r="H7" s="17">
        <f>SUM(I7,J7)</f>
        <v>381483</v>
      </c>
      <c r="I7" s="18">
        <f>SUM(I9,I10,I11,I12,I13,I14,I15,I16,I17,I18,I19,I20)</f>
        <v>125273</v>
      </c>
      <c r="J7" s="19">
        <f>SUM(J9,J10,J11,J12,J13,J14,J15,J16,J17,J18,J19,J20)</f>
        <v>256210</v>
      </c>
      <c r="K7" s="17">
        <f>SUM(L7,M7)</f>
        <v>0</v>
      </c>
      <c r="L7" s="18">
        <f>SUM(L9,L10,L11,L12,L13,L14,L15,L16,L17,L18,L19,L20)</f>
        <v>0</v>
      </c>
      <c r="M7" s="19">
        <f>SUM(M9,M10,M11,M12,M13,M14,M15,M16,M17,M18,M19,M20)</f>
        <v>0</v>
      </c>
      <c r="N7" s="17">
        <f>SUM(O7,P7)</f>
        <v>8343603</v>
      </c>
      <c r="O7" s="18">
        <f>SUM(O9,O10,O11,O12,O13,O14,O15,O16,O17,O18,O19,O20)</f>
        <v>1865293</v>
      </c>
      <c r="P7" s="19">
        <f>SUM(P9,P10,P11,P12,P13,P14,P15,P16,P17,P18,P19,P20)</f>
        <v>6478310</v>
      </c>
      <c r="Q7" s="17">
        <f>SUM(R7,S7)</f>
        <v>1995242</v>
      </c>
      <c r="R7" s="18">
        <f>SUM(R9,R10,R11,R12,R13,R14,R15,R16,R17,R18,R19,R20)</f>
        <v>698568</v>
      </c>
      <c r="S7" s="19">
        <f>SUM(S9,S10,S11,S12,S13,S14,S15,S16,S17,S18,S19,S20)</f>
        <v>1296674</v>
      </c>
      <c r="T7" s="17">
        <f>SUM(U7,V7)</f>
        <v>1874206</v>
      </c>
      <c r="U7" s="18">
        <f>SUM(U9,U10,U11,U12,U13,U14,U15,U16,U17,U18,U19,U20)</f>
        <v>515524</v>
      </c>
      <c r="V7" s="19">
        <f>SUM(V9,V10,V11,V12,V13,V14,V15,V16,V17,V18,V19,V20)</f>
        <v>1358682</v>
      </c>
      <c r="W7" s="17">
        <f>SUM(X7,Y7)</f>
        <v>3152765</v>
      </c>
      <c r="X7" s="18">
        <f>SUM(X9,X10,X11,X12,X13,X14,X15,X16,X17,X18,X19,X20)</f>
        <v>1198077</v>
      </c>
      <c r="Y7" s="19">
        <f>SUM(Y9,Y10,Y11,Y12,Y13,Y14,Y15,Y16,Y17,Y18,Y19,Y20)</f>
        <v>1954688</v>
      </c>
      <c r="Z7" s="17">
        <f>SUM(AA7,AB7)</f>
        <v>8576788</v>
      </c>
      <c r="AA7" s="18">
        <f>SUM(AA9,AA10,AA11,AA12,AA13,AA14,AA15,AA16,AA17,AA18,AA19,AA20)</f>
        <v>1186616</v>
      </c>
      <c r="AB7" s="19">
        <f>SUM(AB9,AB10,AB11,AB12,AB13,AB14,AB15,AB16,AB17,AB18,AB19,AB20)</f>
        <v>7390172</v>
      </c>
      <c r="AC7" s="17">
        <f>SUM(AD7,AE7)</f>
        <v>1377640</v>
      </c>
      <c r="AD7" s="18">
        <f>SUM(AD9,AD10,AD11,AD12,AD13,AD14,AD15,AD16,AD17,AD18,AD19,AD20)</f>
        <v>361547</v>
      </c>
      <c r="AE7" s="19">
        <f>SUM(AE9,AE10,AE11,AE12,AE13,AE14,AE15,AE16,AE17,AE18,AE19,AE20)</f>
        <v>1016093</v>
      </c>
    </row>
    <row r="8" spans="1:31" s="3" customFormat="1" ht="55.2" customHeight="1" x14ac:dyDescent="0.2">
      <c r="A8" s="9"/>
      <c r="B8" s="20">
        <f t="shared" ref="B8:G8" si="0">IF(OR(B6=0,B7=0),"(     -)",B7/B6*100)</f>
        <v>100.46409460511381</v>
      </c>
      <c r="C8" s="21">
        <f t="shared" si="0"/>
        <v>95.617593019832185</v>
      </c>
      <c r="D8" s="22">
        <f t="shared" si="0"/>
        <v>102.03550770978438</v>
      </c>
      <c r="E8" s="20">
        <f t="shared" si="0"/>
        <v>70.417563618802845</v>
      </c>
      <c r="F8" s="21">
        <f t="shared" si="0"/>
        <v>104.82135132033162</v>
      </c>
      <c r="G8" s="22">
        <f t="shared" si="0"/>
        <v>60.037823799693676</v>
      </c>
      <c r="H8" s="20">
        <f t="shared" ref="H8:AE8" si="1">IF(OR(H6=0,H7=0),"(     -)",H7/H6*100)</f>
        <v>109.6098977982226</v>
      </c>
      <c r="I8" s="21">
        <f t="shared" si="1"/>
        <v>119.95422946549974</v>
      </c>
      <c r="J8" s="22">
        <f t="shared" si="1"/>
        <v>105.17522362204078</v>
      </c>
      <c r="K8" s="20" t="str">
        <f t="shared" si="1"/>
        <v>(     -)</v>
      </c>
      <c r="L8" s="21" t="str">
        <f t="shared" si="1"/>
        <v>(     -)</v>
      </c>
      <c r="M8" s="22" t="str">
        <f t="shared" si="1"/>
        <v>(     -)</v>
      </c>
      <c r="N8" s="20">
        <f t="shared" si="1"/>
        <v>97.211819767421531</v>
      </c>
      <c r="O8" s="21">
        <f t="shared" si="1"/>
        <v>88.511956253016166</v>
      </c>
      <c r="P8" s="22">
        <f t="shared" si="1"/>
        <v>100.04310079238437</v>
      </c>
      <c r="Q8" s="20">
        <f t="shared" si="1"/>
        <v>87.348330032448487</v>
      </c>
      <c r="R8" s="21">
        <f t="shared" si="1"/>
        <v>81.970383234376101</v>
      </c>
      <c r="S8" s="22">
        <f t="shared" si="1"/>
        <v>90.548848616216588</v>
      </c>
      <c r="T8" s="20">
        <f t="shared" si="1"/>
        <v>118.2524039068218</v>
      </c>
      <c r="U8" s="21">
        <f t="shared" si="1"/>
        <v>89.699559613935747</v>
      </c>
      <c r="V8" s="22">
        <f t="shared" si="1"/>
        <v>134.49673677510424</v>
      </c>
      <c r="W8" s="20">
        <f t="shared" si="1"/>
        <v>119.65629175995151</v>
      </c>
      <c r="X8" s="21">
        <f t="shared" si="1"/>
        <v>117.51774914025303</v>
      </c>
      <c r="Y8" s="22">
        <f t="shared" si="1"/>
        <v>121.00596459623677</v>
      </c>
      <c r="Z8" s="20">
        <f t="shared" si="1"/>
        <v>101.44445716589092</v>
      </c>
      <c r="AA8" s="21">
        <f t="shared" si="1"/>
        <v>102.54447912669853</v>
      </c>
      <c r="AB8" s="22">
        <f t="shared" si="1"/>
        <v>101.27002537310079</v>
      </c>
      <c r="AC8" s="20">
        <f t="shared" si="1"/>
        <v>91.220059354883148</v>
      </c>
      <c r="AD8" s="21">
        <f t="shared" si="1"/>
        <v>88.31682442748091</v>
      </c>
      <c r="AE8" s="22">
        <f t="shared" si="1"/>
        <v>92.299677616560828</v>
      </c>
    </row>
    <row r="9" spans="1:31" s="3" customFormat="1" ht="55.2" customHeight="1" x14ac:dyDescent="0.2">
      <c r="A9" s="6">
        <v>1</v>
      </c>
      <c r="B9" s="17">
        <f t="shared" ref="B9:B18" si="2">SUM(C9,D9)</f>
        <v>2555461</v>
      </c>
      <c r="C9" s="18">
        <f>SUMIF(E3:AE3,"輸出",E9:AE9)</f>
        <v>433534</v>
      </c>
      <c r="D9" s="19">
        <f>SUMIF(E3:AE3,"輸入",E9:AE9)</f>
        <v>2121927</v>
      </c>
      <c r="E9" s="17">
        <f t="shared" ref="E9:E18" si="3">SUM(F9,G9)</f>
        <v>24679</v>
      </c>
      <c r="F9" s="18">
        <v>3638</v>
      </c>
      <c r="G9" s="19">
        <v>21041</v>
      </c>
      <c r="H9" s="17">
        <f t="shared" ref="H9:H18" si="4">SUM(I9,J9)</f>
        <v>18955</v>
      </c>
      <c r="I9" s="18">
        <v>5163</v>
      </c>
      <c r="J9" s="19">
        <v>13792</v>
      </c>
      <c r="K9" s="17">
        <f t="shared" ref="K9:K18" si="5">SUM(L9,M9)</f>
        <v>0</v>
      </c>
      <c r="L9" s="18">
        <v>0</v>
      </c>
      <c r="M9" s="19">
        <v>0</v>
      </c>
      <c r="N9" s="17">
        <f t="shared" ref="N9:N18" si="6">SUM(O9,P9)</f>
        <v>726683</v>
      </c>
      <c r="O9" s="18">
        <v>119017</v>
      </c>
      <c r="P9" s="19">
        <v>607666</v>
      </c>
      <c r="Q9" s="17">
        <f t="shared" ref="Q9:Q18" si="7">SUM(R9,S9)</f>
        <v>176555</v>
      </c>
      <c r="R9" s="18">
        <v>55862</v>
      </c>
      <c r="S9" s="19">
        <v>120693</v>
      </c>
      <c r="T9" s="17">
        <f t="shared" ref="T9:T18" si="8">SUM(U9,V9)</f>
        <v>185394</v>
      </c>
      <c r="U9" s="18">
        <v>46394</v>
      </c>
      <c r="V9" s="19">
        <v>139000</v>
      </c>
      <c r="W9" s="17">
        <f t="shared" ref="W9:W18" si="9">SUM(X9,Y9)</f>
        <v>287585</v>
      </c>
      <c r="X9" s="18">
        <v>84235</v>
      </c>
      <c r="Y9" s="19">
        <v>203350</v>
      </c>
      <c r="Z9" s="17">
        <f t="shared" ref="Z9:Z18" si="10">SUM(AA9,AB9)</f>
        <v>956481</v>
      </c>
      <c r="AA9" s="18">
        <v>84033</v>
      </c>
      <c r="AB9" s="19">
        <v>872448</v>
      </c>
      <c r="AC9" s="17">
        <f t="shared" ref="AC9:AC18" si="11">SUM(AD9,AE9)</f>
        <v>179129</v>
      </c>
      <c r="AD9" s="18">
        <v>35192</v>
      </c>
      <c r="AE9" s="19">
        <v>143937</v>
      </c>
    </row>
    <row r="10" spans="1:31" s="3" customFormat="1" ht="55.2" customHeight="1" x14ac:dyDescent="0.2">
      <c r="A10" s="6">
        <v>2</v>
      </c>
      <c r="B10" s="17">
        <f t="shared" si="2"/>
        <v>2166984</v>
      </c>
      <c r="C10" s="18">
        <f>SUMIF(E3:AE3,"輸出",E10:AE10)</f>
        <v>616130</v>
      </c>
      <c r="D10" s="19">
        <f>SUMIF(E3:AE3,"輸入",E10:AE10)</f>
        <v>1550854</v>
      </c>
      <c r="E10" s="17">
        <f t="shared" si="3"/>
        <v>33565</v>
      </c>
      <c r="F10" s="18">
        <v>14540</v>
      </c>
      <c r="G10" s="19">
        <v>19025</v>
      </c>
      <c r="H10" s="17">
        <f t="shared" si="4"/>
        <v>21478</v>
      </c>
      <c r="I10" s="18">
        <v>6985</v>
      </c>
      <c r="J10" s="19">
        <v>14493</v>
      </c>
      <c r="K10" s="17">
        <f t="shared" si="5"/>
        <v>0</v>
      </c>
      <c r="L10" s="18">
        <v>0</v>
      </c>
      <c r="M10" s="19">
        <v>0</v>
      </c>
      <c r="N10" s="17">
        <f t="shared" si="6"/>
        <v>686718</v>
      </c>
      <c r="O10" s="18">
        <v>181561</v>
      </c>
      <c r="P10" s="19">
        <v>505157</v>
      </c>
      <c r="Q10" s="17">
        <f t="shared" si="7"/>
        <v>181220</v>
      </c>
      <c r="R10" s="18">
        <v>67097</v>
      </c>
      <c r="S10" s="19">
        <v>114123</v>
      </c>
      <c r="T10" s="17">
        <f t="shared" si="8"/>
        <v>145304</v>
      </c>
      <c r="U10" s="18">
        <v>56302</v>
      </c>
      <c r="V10" s="19">
        <v>89002</v>
      </c>
      <c r="W10" s="17">
        <f t="shared" si="9"/>
        <v>299787</v>
      </c>
      <c r="X10" s="18">
        <v>100718</v>
      </c>
      <c r="Y10" s="19">
        <v>199069</v>
      </c>
      <c r="Z10" s="17">
        <f t="shared" si="10"/>
        <v>652640</v>
      </c>
      <c r="AA10" s="18">
        <v>139831</v>
      </c>
      <c r="AB10" s="19">
        <v>512809</v>
      </c>
      <c r="AC10" s="17">
        <f t="shared" si="11"/>
        <v>146272</v>
      </c>
      <c r="AD10" s="18">
        <v>49096</v>
      </c>
      <c r="AE10" s="19">
        <v>97176</v>
      </c>
    </row>
    <row r="11" spans="1:31" s="3" customFormat="1" ht="55.2" customHeight="1" x14ac:dyDescent="0.2">
      <c r="A11" s="6">
        <v>3</v>
      </c>
      <c r="B11" s="17">
        <f t="shared" si="2"/>
        <v>2809586</v>
      </c>
      <c r="C11" s="18">
        <f>SUMIF(E3:AE3,"輸出",E11:AE11)</f>
        <v>664804</v>
      </c>
      <c r="D11" s="19">
        <f>SUMIF(E3:AE3,"輸入",E11:AE11)</f>
        <v>2144782</v>
      </c>
      <c r="E11" s="17">
        <f t="shared" si="3"/>
        <v>30116</v>
      </c>
      <c r="F11" s="18">
        <v>10541</v>
      </c>
      <c r="G11" s="19">
        <v>19575</v>
      </c>
      <c r="H11" s="17">
        <f t="shared" si="4"/>
        <v>50954</v>
      </c>
      <c r="I11" s="18">
        <v>20125</v>
      </c>
      <c r="J11" s="19">
        <v>30829</v>
      </c>
      <c r="K11" s="17">
        <f t="shared" si="5"/>
        <v>0</v>
      </c>
      <c r="L11" s="18">
        <v>0</v>
      </c>
      <c r="M11" s="19">
        <v>0</v>
      </c>
      <c r="N11" s="17">
        <f t="shared" si="6"/>
        <v>893951</v>
      </c>
      <c r="O11" s="18">
        <v>192810</v>
      </c>
      <c r="P11" s="19">
        <v>701141</v>
      </c>
      <c r="Q11" s="17">
        <f t="shared" si="7"/>
        <v>209297</v>
      </c>
      <c r="R11" s="18">
        <v>73106</v>
      </c>
      <c r="S11" s="19">
        <v>136191</v>
      </c>
      <c r="T11" s="17">
        <f t="shared" si="8"/>
        <v>230706</v>
      </c>
      <c r="U11" s="18">
        <v>68463</v>
      </c>
      <c r="V11" s="19">
        <v>162243</v>
      </c>
      <c r="W11" s="17">
        <f t="shared" si="9"/>
        <v>308586</v>
      </c>
      <c r="X11" s="18">
        <v>108594</v>
      </c>
      <c r="Y11" s="19">
        <v>199992</v>
      </c>
      <c r="Z11" s="17">
        <f t="shared" si="10"/>
        <v>893342</v>
      </c>
      <c r="AA11" s="18">
        <v>134092</v>
      </c>
      <c r="AB11" s="19">
        <v>759250</v>
      </c>
      <c r="AC11" s="17">
        <f t="shared" si="11"/>
        <v>192634</v>
      </c>
      <c r="AD11" s="18">
        <v>57073</v>
      </c>
      <c r="AE11" s="19">
        <v>135561</v>
      </c>
    </row>
    <row r="12" spans="1:31" s="3" customFormat="1" ht="55.2" customHeight="1" x14ac:dyDescent="0.2">
      <c r="A12" s="6">
        <v>4</v>
      </c>
      <c r="B12" s="17">
        <f t="shared" si="2"/>
        <v>2682558</v>
      </c>
      <c r="C12" s="18">
        <f>SUMIF(E3:AE3,"輸出",E12:AE12)</f>
        <v>648869</v>
      </c>
      <c r="D12" s="19">
        <f>SUMIF(E3:AE3,"輸入",E12:AE12)</f>
        <v>2033689</v>
      </c>
      <c r="E12" s="17">
        <f t="shared" si="3"/>
        <v>35355</v>
      </c>
      <c r="F12" s="18">
        <v>10672</v>
      </c>
      <c r="G12" s="19">
        <v>24683</v>
      </c>
      <c r="H12" s="17">
        <f t="shared" si="4"/>
        <v>42654</v>
      </c>
      <c r="I12" s="18">
        <v>21453</v>
      </c>
      <c r="J12" s="19">
        <v>21201</v>
      </c>
      <c r="K12" s="17">
        <f t="shared" si="5"/>
        <v>0</v>
      </c>
      <c r="L12" s="18">
        <v>0</v>
      </c>
      <c r="M12" s="19">
        <v>0</v>
      </c>
      <c r="N12" s="17">
        <f t="shared" si="6"/>
        <v>853554</v>
      </c>
      <c r="O12" s="18">
        <v>199787</v>
      </c>
      <c r="P12" s="19">
        <v>653767</v>
      </c>
      <c r="Q12" s="17">
        <f t="shared" si="7"/>
        <v>182121</v>
      </c>
      <c r="R12" s="18">
        <v>67236</v>
      </c>
      <c r="S12" s="19">
        <v>114885</v>
      </c>
      <c r="T12" s="17">
        <f t="shared" si="8"/>
        <v>172211</v>
      </c>
      <c r="U12" s="18">
        <v>47576</v>
      </c>
      <c r="V12" s="19">
        <v>124635</v>
      </c>
      <c r="W12" s="17">
        <f t="shared" si="9"/>
        <v>329983</v>
      </c>
      <c r="X12" s="18">
        <v>127824</v>
      </c>
      <c r="Y12" s="19">
        <v>202159</v>
      </c>
      <c r="Z12" s="17">
        <f t="shared" si="10"/>
        <v>925805</v>
      </c>
      <c r="AA12" s="18">
        <v>135432</v>
      </c>
      <c r="AB12" s="19">
        <v>790373</v>
      </c>
      <c r="AC12" s="17">
        <f t="shared" si="11"/>
        <v>140875</v>
      </c>
      <c r="AD12" s="18">
        <v>38889</v>
      </c>
      <c r="AE12" s="19">
        <v>101986</v>
      </c>
    </row>
    <row r="13" spans="1:31" s="3" customFormat="1" ht="55.2" customHeight="1" x14ac:dyDescent="0.2">
      <c r="A13" s="6">
        <v>5</v>
      </c>
      <c r="B13" s="17">
        <f t="shared" si="2"/>
        <v>2649274</v>
      </c>
      <c r="C13" s="18">
        <f>SUMIF(E3:AE3,"輸出",E13:AE13)</f>
        <v>611056</v>
      </c>
      <c r="D13" s="19">
        <f>SUMIF(E3:AE3,"輸入",E13:AE13)</f>
        <v>2038218</v>
      </c>
      <c r="E13" s="17">
        <f t="shared" si="3"/>
        <v>39272</v>
      </c>
      <c r="F13" s="18">
        <v>12849</v>
      </c>
      <c r="G13" s="19">
        <v>26423</v>
      </c>
      <c r="H13" s="17">
        <f t="shared" si="4"/>
        <v>41894</v>
      </c>
      <c r="I13" s="18">
        <v>17900</v>
      </c>
      <c r="J13" s="19">
        <v>23994</v>
      </c>
      <c r="K13" s="17">
        <f t="shared" si="5"/>
        <v>0</v>
      </c>
      <c r="L13" s="18">
        <v>0</v>
      </c>
      <c r="M13" s="19">
        <v>0</v>
      </c>
      <c r="N13" s="17">
        <f t="shared" si="6"/>
        <v>850424</v>
      </c>
      <c r="O13" s="18">
        <v>179902</v>
      </c>
      <c r="P13" s="19">
        <v>670522</v>
      </c>
      <c r="Q13" s="17">
        <f t="shared" si="7"/>
        <v>235504</v>
      </c>
      <c r="R13" s="18">
        <v>76521</v>
      </c>
      <c r="S13" s="19">
        <v>158983</v>
      </c>
      <c r="T13" s="17">
        <f t="shared" si="8"/>
        <v>191349</v>
      </c>
      <c r="U13" s="18">
        <v>42479</v>
      </c>
      <c r="V13" s="19">
        <v>148870</v>
      </c>
      <c r="W13" s="17">
        <f t="shared" si="9"/>
        <v>328475</v>
      </c>
      <c r="X13" s="18">
        <v>128509</v>
      </c>
      <c r="Y13" s="19">
        <v>199966</v>
      </c>
      <c r="Z13" s="17">
        <f t="shared" si="10"/>
        <v>826832</v>
      </c>
      <c r="AA13" s="18">
        <v>116206</v>
      </c>
      <c r="AB13" s="19">
        <v>710626</v>
      </c>
      <c r="AC13" s="17">
        <f t="shared" si="11"/>
        <v>135524</v>
      </c>
      <c r="AD13" s="18">
        <v>36690</v>
      </c>
      <c r="AE13" s="19">
        <v>98834</v>
      </c>
    </row>
    <row r="14" spans="1:31" s="3" customFormat="1" ht="55.2" customHeight="1" x14ac:dyDescent="0.2">
      <c r="A14" s="6">
        <v>6</v>
      </c>
      <c r="B14" s="17">
        <f t="shared" si="2"/>
        <v>2561320</v>
      </c>
      <c r="C14" s="18">
        <f>SUMIF(E3:AE3,"輸出",E14:AE14)</f>
        <v>627774</v>
      </c>
      <c r="D14" s="19">
        <f>SUMIF(E3:AE3,"輸入",E14:AE14)</f>
        <v>1933546</v>
      </c>
      <c r="E14" s="17">
        <f t="shared" si="3"/>
        <v>43325</v>
      </c>
      <c r="F14" s="18">
        <v>18124</v>
      </c>
      <c r="G14" s="19">
        <v>25201</v>
      </c>
      <c r="H14" s="17">
        <f t="shared" si="4"/>
        <v>37367</v>
      </c>
      <c r="I14" s="18">
        <v>17512</v>
      </c>
      <c r="J14" s="19">
        <v>19855</v>
      </c>
      <c r="K14" s="17">
        <f t="shared" si="5"/>
        <v>0</v>
      </c>
      <c r="L14" s="18">
        <v>0</v>
      </c>
      <c r="M14" s="19">
        <v>0</v>
      </c>
      <c r="N14" s="17">
        <f t="shared" si="6"/>
        <v>819143</v>
      </c>
      <c r="O14" s="18">
        <v>197167</v>
      </c>
      <c r="P14" s="19">
        <v>621976</v>
      </c>
      <c r="Q14" s="17">
        <f t="shared" si="7"/>
        <v>226074</v>
      </c>
      <c r="R14" s="18">
        <v>75968</v>
      </c>
      <c r="S14" s="19">
        <v>150106</v>
      </c>
      <c r="T14" s="17">
        <f t="shared" si="8"/>
        <v>222468</v>
      </c>
      <c r="U14" s="18">
        <v>61355</v>
      </c>
      <c r="V14" s="19">
        <v>161113</v>
      </c>
      <c r="W14" s="17">
        <f t="shared" si="9"/>
        <v>277185</v>
      </c>
      <c r="X14" s="18">
        <v>106351</v>
      </c>
      <c r="Y14" s="19">
        <v>170834</v>
      </c>
      <c r="Z14" s="17">
        <f t="shared" si="10"/>
        <v>812264</v>
      </c>
      <c r="AA14" s="18">
        <v>116966</v>
      </c>
      <c r="AB14" s="19">
        <v>695298</v>
      </c>
      <c r="AC14" s="17">
        <f t="shared" si="11"/>
        <v>123494</v>
      </c>
      <c r="AD14" s="18">
        <v>34331</v>
      </c>
      <c r="AE14" s="19">
        <v>89163</v>
      </c>
    </row>
    <row r="15" spans="1:31" s="3" customFormat="1" ht="55.2" customHeight="1" x14ac:dyDescent="0.2">
      <c r="A15" s="6">
        <v>7</v>
      </c>
      <c r="B15" s="17">
        <f t="shared" si="2"/>
        <v>2767575</v>
      </c>
      <c r="C15" s="18">
        <f>SUMIF(E3:AE3,"輸出",E15:AE15)</f>
        <v>638718</v>
      </c>
      <c r="D15" s="19">
        <f>SUMIF(E3:AE3,"輸入",E15:AE15)</f>
        <v>2128857</v>
      </c>
      <c r="E15" s="17">
        <f t="shared" si="3"/>
        <v>30761</v>
      </c>
      <c r="F15" s="18">
        <v>11559</v>
      </c>
      <c r="G15" s="19">
        <v>19202</v>
      </c>
      <c r="H15" s="17">
        <f t="shared" si="4"/>
        <v>62676</v>
      </c>
      <c r="I15" s="18">
        <v>14935</v>
      </c>
      <c r="J15" s="19">
        <v>47741</v>
      </c>
      <c r="K15" s="17">
        <f t="shared" si="5"/>
        <v>0</v>
      </c>
      <c r="L15" s="18">
        <v>0</v>
      </c>
      <c r="M15" s="19">
        <v>0</v>
      </c>
      <c r="N15" s="17">
        <f t="shared" si="6"/>
        <v>907638</v>
      </c>
      <c r="O15" s="18">
        <v>202174</v>
      </c>
      <c r="P15" s="19">
        <v>705464</v>
      </c>
      <c r="Q15" s="17">
        <f t="shared" si="7"/>
        <v>181861</v>
      </c>
      <c r="R15" s="18">
        <v>65426</v>
      </c>
      <c r="S15" s="19">
        <v>116435</v>
      </c>
      <c r="T15" s="17">
        <f t="shared" si="8"/>
        <v>179647</v>
      </c>
      <c r="U15" s="18">
        <v>43822</v>
      </c>
      <c r="V15" s="19">
        <v>135825</v>
      </c>
      <c r="W15" s="17">
        <f t="shared" si="9"/>
        <v>374395</v>
      </c>
      <c r="X15" s="18">
        <v>150160</v>
      </c>
      <c r="Y15" s="19">
        <v>224235</v>
      </c>
      <c r="Z15" s="17">
        <f t="shared" si="10"/>
        <v>906690</v>
      </c>
      <c r="AA15" s="18">
        <v>121020</v>
      </c>
      <c r="AB15" s="19">
        <v>785670</v>
      </c>
      <c r="AC15" s="17">
        <f t="shared" si="11"/>
        <v>123907</v>
      </c>
      <c r="AD15" s="18">
        <v>29622</v>
      </c>
      <c r="AE15" s="19">
        <v>94285</v>
      </c>
    </row>
    <row r="16" spans="1:31" s="3" customFormat="1" ht="55.2" customHeight="1" x14ac:dyDescent="0.2">
      <c r="A16" s="6">
        <v>8</v>
      </c>
      <c r="B16" s="17">
        <f t="shared" si="2"/>
        <v>2451109</v>
      </c>
      <c r="C16" s="18">
        <f>SUMIF(E3:AE3,"輸出",E16:AE16)</f>
        <v>548953</v>
      </c>
      <c r="D16" s="19">
        <f>SUMIF(E3:AE3,"輸入",E16:AE16)</f>
        <v>1902156</v>
      </c>
      <c r="E16" s="17">
        <f t="shared" si="3"/>
        <v>34696</v>
      </c>
      <c r="F16" s="18">
        <v>10340</v>
      </c>
      <c r="G16" s="19">
        <v>24356</v>
      </c>
      <c r="H16" s="17">
        <f t="shared" si="4"/>
        <v>27626</v>
      </c>
      <c r="I16" s="18">
        <v>3911</v>
      </c>
      <c r="J16" s="19">
        <v>23715</v>
      </c>
      <c r="K16" s="17">
        <f t="shared" si="5"/>
        <v>0</v>
      </c>
      <c r="L16" s="18">
        <v>0</v>
      </c>
      <c r="M16" s="19">
        <v>0</v>
      </c>
      <c r="N16" s="17">
        <f t="shared" si="6"/>
        <v>813398</v>
      </c>
      <c r="O16" s="18">
        <v>180692</v>
      </c>
      <c r="P16" s="19">
        <v>632706</v>
      </c>
      <c r="Q16" s="17">
        <f t="shared" si="7"/>
        <v>190154</v>
      </c>
      <c r="R16" s="18">
        <v>63429</v>
      </c>
      <c r="S16" s="19">
        <v>126725</v>
      </c>
      <c r="T16" s="17">
        <f t="shared" si="8"/>
        <v>212756</v>
      </c>
      <c r="U16" s="18">
        <v>59665</v>
      </c>
      <c r="V16" s="19">
        <v>153091</v>
      </c>
      <c r="W16" s="17">
        <f t="shared" si="9"/>
        <v>298221</v>
      </c>
      <c r="X16" s="18">
        <v>110884</v>
      </c>
      <c r="Y16" s="19">
        <v>187337</v>
      </c>
      <c r="Z16" s="17">
        <f t="shared" si="10"/>
        <v>742041</v>
      </c>
      <c r="AA16" s="18">
        <v>90599</v>
      </c>
      <c r="AB16" s="19">
        <v>651442</v>
      </c>
      <c r="AC16" s="17">
        <f t="shared" si="11"/>
        <v>132217</v>
      </c>
      <c r="AD16" s="18">
        <v>29433</v>
      </c>
      <c r="AE16" s="19">
        <v>102784</v>
      </c>
    </row>
    <row r="17" spans="1:31" s="3" customFormat="1" ht="55.2" customHeight="1" x14ac:dyDescent="0.2">
      <c r="A17" s="6">
        <v>9</v>
      </c>
      <c r="B17" s="17">
        <f t="shared" si="2"/>
        <v>2618914</v>
      </c>
      <c r="C17" s="18">
        <f>SUMIF(E3:AE3,"輸出",E17:AE17)</f>
        <v>592890</v>
      </c>
      <c r="D17" s="19">
        <f>SUMIF(E3:AE3,"輸入",E17:AE17)</f>
        <v>2026024</v>
      </c>
      <c r="E17" s="17">
        <f t="shared" si="3"/>
        <v>41062</v>
      </c>
      <c r="F17" s="18">
        <v>15660</v>
      </c>
      <c r="G17" s="19">
        <v>25402</v>
      </c>
      <c r="H17" s="17">
        <f t="shared" si="4"/>
        <v>31568</v>
      </c>
      <c r="I17" s="18">
        <v>5491</v>
      </c>
      <c r="J17" s="19">
        <v>26077</v>
      </c>
      <c r="K17" s="17">
        <f t="shared" si="5"/>
        <v>0</v>
      </c>
      <c r="L17" s="18">
        <v>0</v>
      </c>
      <c r="M17" s="19">
        <v>0</v>
      </c>
      <c r="N17" s="17">
        <f t="shared" si="6"/>
        <v>809434</v>
      </c>
      <c r="O17" s="18">
        <v>180516</v>
      </c>
      <c r="P17" s="19">
        <v>628918</v>
      </c>
      <c r="Q17" s="17">
        <f t="shared" si="7"/>
        <v>195635</v>
      </c>
      <c r="R17" s="18">
        <v>66437</v>
      </c>
      <c r="S17" s="19">
        <v>129198</v>
      </c>
      <c r="T17" s="17">
        <f t="shared" si="8"/>
        <v>130977</v>
      </c>
      <c r="U17" s="18">
        <v>34261</v>
      </c>
      <c r="V17" s="19">
        <v>96716</v>
      </c>
      <c r="W17" s="17">
        <f t="shared" si="9"/>
        <v>316756</v>
      </c>
      <c r="X17" s="18">
        <v>134013</v>
      </c>
      <c r="Y17" s="19">
        <v>182743</v>
      </c>
      <c r="Z17" s="17">
        <f t="shared" si="10"/>
        <v>989828</v>
      </c>
      <c r="AA17" s="18">
        <v>129549</v>
      </c>
      <c r="AB17" s="19">
        <v>860279</v>
      </c>
      <c r="AC17" s="17">
        <f t="shared" si="11"/>
        <v>103654</v>
      </c>
      <c r="AD17" s="18">
        <v>26963</v>
      </c>
      <c r="AE17" s="19">
        <v>76691</v>
      </c>
    </row>
    <row r="18" spans="1:31" s="3" customFormat="1" ht="55.2" customHeight="1" x14ac:dyDescent="0.2">
      <c r="A18" s="6">
        <v>10</v>
      </c>
      <c r="B18" s="17">
        <f t="shared" si="2"/>
        <v>2783071</v>
      </c>
      <c r="C18" s="18">
        <f>SUMIF(E3:AE3,"輸出",E18:AE18)</f>
        <v>686898</v>
      </c>
      <c r="D18" s="19">
        <f>SUMIF(E3:AE3,"輸入",E18:AE18)</f>
        <v>2096173</v>
      </c>
      <c r="E18" s="17">
        <f t="shared" si="3"/>
        <v>31294</v>
      </c>
      <c r="F18" s="18">
        <v>10805</v>
      </c>
      <c r="G18" s="19">
        <v>20489</v>
      </c>
      <c r="H18" s="17">
        <f t="shared" si="4"/>
        <v>46311</v>
      </c>
      <c r="I18" s="18">
        <v>11798</v>
      </c>
      <c r="J18" s="19">
        <v>34513</v>
      </c>
      <c r="K18" s="17">
        <f t="shared" si="5"/>
        <v>0</v>
      </c>
      <c r="L18" s="18">
        <v>0</v>
      </c>
      <c r="M18" s="19">
        <v>0</v>
      </c>
      <c r="N18" s="17">
        <f t="shared" si="6"/>
        <v>982660</v>
      </c>
      <c r="O18" s="18">
        <v>231667</v>
      </c>
      <c r="P18" s="19">
        <v>750993</v>
      </c>
      <c r="Q18" s="17">
        <f t="shared" si="7"/>
        <v>216821</v>
      </c>
      <c r="R18" s="18">
        <v>87486</v>
      </c>
      <c r="S18" s="19">
        <v>129335</v>
      </c>
      <c r="T18" s="17">
        <f t="shared" si="8"/>
        <v>203394</v>
      </c>
      <c r="U18" s="18">
        <v>55207</v>
      </c>
      <c r="V18" s="19">
        <v>148187</v>
      </c>
      <c r="W18" s="17">
        <f t="shared" si="9"/>
        <v>331792</v>
      </c>
      <c r="X18" s="18">
        <v>146789</v>
      </c>
      <c r="Y18" s="19">
        <v>185003</v>
      </c>
      <c r="Z18" s="17">
        <f t="shared" si="10"/>
        <v>870865</v>
      </c>
      <c r="AA18" s="18">
        <v>118888</v>
      </c>
      <c r="AB18" s="19">
        <v>751977</v>
      </c>
      <c r="AC18" s="17">
        <f t="shared" si="11"/>
        <v>99934</v>
      </c>
      <c r="AD18" s="18">
        <v>24258</v>
      </c>
      <c r="AE18" s="19">
        <v>75676</v>
      </c>
    </row>
    <row r="19" spans="1:31" s="3" customFormat="1" ht="55.2" customHeight="1" x14ac:dyDescent="0.2">
      <c r="A19" s="6">
        <v>11</v>
      </c>
      <c r="B19" s="17"/>
      <c r="C19" s="18"/>
      <c r="D19" s="19"/>
      <c r="E19" s="17"/>
      <c r="F19" s="18"/>
      <c r="G19" s="19"/>
      <c r="H19" s="17"/>
      <c r="I19" s="18"/>
      <c r="J19" s="19"/>
      <c r="K19" s="17"/>
      <c r="L19" s="18"/>
      <c r="M19" s="19"/>
      <c r="N19" s="17"/>
      <c r="O19" s="18"/>
      <c r="P19" s="19"/>
      <c r="Q19" s="17"/>
      <c r="R19" s="18"/>
      <c r="S19" s="19"/>
      <c r="T19" s="17"/>
      <c r="U19" s="18"/>
      <c r="V19" s="19"/>
      <c r="W19" s="17"/>
      <c r="X19" s="18"/>
      <c r="Y19" s="19"/>
      <c r="Z19" s="17"/>
      <c r="AA19" s="18"/>
      <c r="AB19" s="19"/>
      <c r="AC19" s="17"/>
      <c r="AD19" s="18"/>
      <c r="AE19" s="19"/>
    </row>
    <row r="20" spans="1:31" s="3" customFormat="1" ht="55.2" customHeight="1" x14ac:dyDescent="0.2">
      <c r="A20" s="10">
        <v>12</v>
      </c>
      <c r="B20" s="23"/>
      <c r="C20" s="24"/>
      <c r="D20" s="25"/>
      <c r="E20" s="23"/>
      <c r="F20" s="24"/>
      <c r="G20" s="25"/>
      <c r="H20" s="23"/>
      <c r="I20" s="24"/>
      <c r="J20" s="25"/>
      <c r="K20" s="23"/>
      <c r="L20" s="24"/>
      <c r="M20" s="25"/>
      <c r="N20" s="23"/>
      <c r="O20" s="24"/>
      <c r="P20" s="25"/>
      <c r="Q20" s="23"/>
      <c r="R20" s="24"/>
      <c r="S20" s="25"/>
      <c r="T20" s="23"/>
      <c r="U20" s="24"/>
      <c r="V20" s="25"/>
      <c r="W20" s="23"/>
      <c r="X20" s="24"/>
      <c r="Y20" s="25"/>
      <c r="Z20" s="23"/>
      <c r="AA20" s="24"/>
      <c r="AB20" s="25"/>
      <c r="AC20" s="23"/>
      <c r="AD20" s="24"/>
      <c r="AE20" s="25"/>
    </row>
    <row r="21" spans="1:31" ht="18" customHeight="1" x14ac:dyDescent="0.2"/>
    <row r="22" spans="1:31" ht="18" customHeight="1" x14ac:dyDescent="0.2"/>
    <row r="23" spans="1:31" ht="18" customHeight="1" x14ac:dyDescent="0.2"/>
    <row r="24" spans="1:31" ht="18" customHeight="1" x14ac:dyDescent="0.2"/>
  </sheetData>
  <mergeCells count="11">
    <mergeCell ref="A7:A8"/>
    <mergeCell ref="E2:G2"/>
    <mergeCell ref="B2:D2"/>
    <mergeCell ref="H2:J2"/>
    <mergeCell ref="K2:M2"/>
    <mergeCell ref="AC2:AE2"/>
    <mergeCell ref="N2:P2"/>
    <mergeCell ref="Q2:S2"/>
    <mergeCell ref="T2:V2"/>
    <mergeCell ref="W2:Y2"/>
    <mergeCell ref="Z2:AB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１１．外貿コンテナ航路別取扱量月表&amp;R
&amp;12（単位：トン）</oddHeader>
    <oddFooter>&amp;L&amp;12（　　）内　前年同期比 ％&amp;C&amp;16&amp;Pページ</oddFooter>
  </headerFooter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2026-03-02T23:30:57Z</dcterms:created>
  <dcterms:modified xsi:type="dcterms:W3CDTF">2026-03-02T23:31:14Z</dcterms:modified>
</cp:coreProperties>
</file>