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4_{8F93B6C4-5C60-49A2-BCF9-51FE260440D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" sheetId="1" r:id="rId1"/>
  </sheets>
  <definedNames>
    <definedName name="_xlnm.Print_Area" localSheetId="0">DATA!$A$1:$Q$48</definedName>
    <definedName name="_xlnm.Print_Titles" localSheetId="0">DATA!$1:$3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4" i="1" l="1"/>
  <c r="P43" i="1"/>
  <c r="P41" i="1"/>
  <c r="P40" i="1"/>
  <c r="P38" i="1"/>
  <c r="P37" i="1"/>
  <c r="P35" i="1"/>
  <c r="P34" i="1"/>
  <c r="P32" i="1"/>
  <c r="P33" i="1" s="1"/>
  <c r="P31" i="1"/>
  <c r="P29" i="1"/>
  <c r="P28" i="1"/>
  <c r="P26" i="1"/>
  <c r="P25" i="1"/>
  <c r="P27" i="1" s="1"/>
  <c r="P23" i="1"/>
  <c r="P22" i="1"/>
  <c r="P20" i="1"/>
  <c r="P19" i="1"/>
  <c r="P17" i="1"/>
  <c r="P16" i="1"/>
  <c r="P18" i="1" s="1"/>
  <c r="P14" i="1"/>
  <c r="P15" i="1" s="1"/>
  <c r="P13" i="1"/>
  <c r="P11" i="1"/>
  <c r="P10" i="1"/>
  <c r="P8" i="1"/>
  <c r="P7" i="1"/>
  <c r="P5" i="1"/>
  <c r="P4" i="1"/>
  <c r="P6" i="1" s="1"/>
  <c r="Q25" i="1"/>
  <c r="Q26" i="1"/>
  <c r="O27" i="1"/>
  <c r="N27" i="1"/>
  <c r="M27" i="1"/>
  <c r="L27" i="1"/>
  <c r="K27" i="1"/>
  <c r="J27" i="1"/>
  <c r="I27" i="1"/>
  <c r="H27" i="1"/>
  <c r="G27" i="1"/>
  <c r="F27" i="1"/>
  <c r="E27" i="1"/>
  <c r="D27" i="1"/>
  <c r="Q22" i="1"/>
  <c r="Q23" i="1"/>
  <c r="Q24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Q43" i="1"/>
  <c r="Q44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Q40" i="1"/>
  <c r="Q41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Q37" i="1"/>
  <c r="Q38" i="1"/>
  <c r="O39" i="1"/>
  <c r="N39" i="1"/>
  <c r="M39" i="1"/>
  <c r="L39" i="1"/>
  <c r="K39" i="1"/>
  <c r="J39" i="1"/>
  <c r="I39" i="1"/>
  <c r="H39" i="1"/>
  <c r="G39" i="1"/>
  <c r="F39" i="1"/>
  <c r="E39" i="1"/>
  <c r="D39" i="1"/>
  <c r="Q34" i="1"/>
  <c r="Q35" i="1"/>
  <c r="Q36" i="1" s="1"/>
  <c r="O36" i="1"/>
  <c r="N36" i="1"/>
  <c r="M36" i="1"/>
  <c r="L36" i="1"/>
  <c r="K36" i="1"/>
  <c r="J36" i="1"/>
  <c r="I36" i="1"/>
  <c r="H36" i="1"/>
  <c r="G36" i="1"/>
  <c r="F36" i="1"/>
  <c r="E36" i="1"/>
  <c r="D36" i="1"/>
  <c r="Q31" i="1"/>
  <c r="Q32" i="1"/>
  <c r="Q33" i="1" s="1"/>
  <c r="O33" i="1"/>
  <c r="N33" i="1"/>
  <c r="M33" i="1"/>
  <c r="L33" i="1"/>
  <c r="K33" i="1"/>
  <c r="J33" i="1"/>
  <c r="I33" i="1"/>
  <c r="H33" i="1"/>
  <c r="G33" i="1"/>
  <c r="F33" i="1"/>
  <c r="E33" i="1"/>
  <c r="D33" i="1"/>
  <c r="Q28" i="1"/>
  <c r="Q29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Q19" i="1"/>
  <c r="Q20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Q16" i="1"/>
  <c r="Q17" i="1"/>
  <c r="Q18" i="1" s="1"/>
  <c r="O18" i="1"/>
  <c r="N18" i="1"/>
  <c r="M18" i="1"/>
  <c r="L18" i="1"/>
  <c r="K18" i="1"/>
  <c r="J18" i="1"/>
  <c r="I18" i="1"/>
  <c r="H18" i="1"/>
  <c r="G18" i="1"/>
  <c r="F18" i="1"/>
  <c r="E18" i="1"/>
  <c r="D18" i="1"/>
  <c r="Q13" i="1"/>
  <c r="Q14" i="1"/>
  <c r="O15" i="1"/>
  <c r="N15" i="1"/>
  <c r="M15" i="1"/>
  <c r="L15" i="1"/>
  <c r="K15" i="1"/>
  <c r="J15" i="1"/>
  <c r="I15" i="1"/>
  <c r="H15" i="1"/>
  <c r="G15" i="1"/>
  <c r="F15" i="1"/>
  <c r="E15" i="1"/>
  <c r="D15" i="1"/>
  <c r="Q10" i="1"/>
  <c r="Q11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D7" i="1"/>
  <c r="E7" i="1"/>
  <c r="F7" i="1"/>
  <c r="G7" i="1"/>
  <c r="H7" i="1"/>
  <c r="I7" i="1"/>
  <c r="J7" i="1"/>
  <c r="K7" i="1"/>
  <c r="L7" i="1"/>
  <c r="M7" i="1"/>
  <c r="N7" i="1"/>
  <c r="O7" i="1"/>
  <c r="D8" i="1"/>
  <c r="E8" i="1"/>
  <c r="F8" i="1"/>
  <c r="G8" i="1"/>
  <c r="H8" i="1"/>
  <c r="I8" i="1"/>
  <c r="I9" i="1" s="1"/>
  <c r="J8" i="1"/>
  <c r="J9" i="1"/>
  <c r="K8" i="1"/>
  <c r="K9" i="1" s="1"/>
  <c r="L8" i="1"/>
  <c r="M8" i="1"/>
  <c r="N8" i="1"/>
  <c r="O8" i="1"/>
  <c r="P9" i="1"/>
  <c r="E9" i="1"/>
  <c r="D4" i="1"/>
  <c r="E4" i="1"/>
  <c r="F4" i="1"/>
  <c r="G4" i="1"/>
  <c r="H4" i="1"/>
  <c r="I4" i="1"/>
  <c r="J4" i="1"/>
  <c r="K4" i="1"/>
  <c r="L4" i="1"/>
  <c r="L6" i="1" s="1"/>
  <c r="M4" i="1"/>
  <c r="N4" i="1"/>
  <c r="O4" i="1"/>
  <c r="D5" i="1"/>
  <c r="E5" i="1"/>
  <c r="F5" i="1"/>
  <c r="G5" i="1"/>
  <c r="H5" i="1"/>
  <c r="I5" i="1"/>
  <c r="J5" i="1"/>
  <c r="J6" i="1"/>
  <c r="K5" i="1"/>
  <c r="L5" i="1"/>
  <c r="M5" i="1"/>
  <c r="N5" i="1"/>
  <c r="N6" i="1"/>
  <c r="O5" i="1"/>
  <c r="O6" i="1" s="1"/>
  <c r="F9" i="1"/>
  <c r="G9" i="1"/>
  <c r="P39" i="1" l="1"/>
  <c r="P36" i="1"/>
  <c r="Q45" i="1"/>
  <c r="Q42" i="1"/>
  <c r="I6" i="1"/>
  <c r="H6" i="1"/>
  <c r="D9" i="1"/>
  <c r="Q30" i="1"/>
  <c r="N9" i="1"/>
  <c r="M9" i="1"/>
  <c r="M6" i="1"/>
  <c r="L9" i="1"/>
  <c r="K6" i="1"/>
  <c r="H9" i="1"/>
  <c r="Q12" i="1"/>
  <c r="G6" i="1"/>
  <c r="F6" i="1"/>
  <c r="E6" i="1"/>
  <c r="D6" i="1"/>
  <c r="Q15" i="1"/>
  <c r="O9" i="1"/>
  <c r="Q21" i="1"/>
  <c r="Q39" i="1"/>
  <c r="Q27" i="1"/>
  <c r="Q5" i="1"/>
  <c r="Q4" i="1"/>
  <c r="Q8" i="1"/>
  <c r="Q7" i="1"/>
  <c r="Q9" i="1" l="1"/>
  <c r="Q6" i="1"/>
</calcChain>
</file>

<file path=xl/sharedStrings.xml><?xml version="1.0" encoding="utf-8"?>
<sst xmlns="http://schemas.openxmlformats.org/spreadsheetml/2006/main" count="49" uniqueCount="37">
  <si>
    <t>隻数</t>
    <rPh sb="0" eb="2">
      <t>セキスウ</t>
    </rPh>
    <phoneticPr fontId="2"/>
  </si>
  <si>
    <t>１月</t>
    <rPh sb="1" eb="2">
      <t>ガツ</t>
    </rPh>
    <phoneticPr fontId="2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</si>
  <si>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</si>
  <si>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</si>
  <si>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</si>
  <si>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</si>
  <si>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</si>
  <si>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</si>
  <si>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</si>
  <si>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</si>
  <si>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</si>
  <si>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</si>
  <si>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</si>
  <si>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総トン数</t>
    <rPh sb="0" eb="1">
      <t>ソウ</t>
    </rPh>
    <rPh sb="3" eb="4">
      <t>スウ</t>
    </rPh>
    <phoneticPr fontId="2"/>
  </si>
  <si>
    <t>累計</t>
    <rPh sb="0" eb="2">
      <t>ルイケイ</t>
    </rPh>
    <phoneticPr fontId="2"/>
  </si>
  <si>
    <t>　　　　　　月　　　項目　　　　</t>
    <rPh sb="6" eb="7">
      <t>ツキ</t>
    </rPh>
    <rPh sb="10" eb="12">
      <t>コウモク</t>
    </rPh>
    <phoneticPr fontId="2"/>
  </si>
  <si>
    <t>年計</t>
    <rPh sb="0" eb="1">
      <t>ネン</t>
    </rPh>
    <rPh sb="1" eb="2">
      <t>ケイ</t>
    </rPh>
    <phoneticPr fontId="2"/>
  </si>
  <si>
    <t>外航計</t>
    <rPh sb="0" eb="2">
      <t>ガイコウ</t>
    </rPh>
    <rPh sb="2" eb="3">
      <t>ケイ</t>
    </rPh>
    <phoneticPr fontId="2"/>
  </si>
  <si>
    <t>内航計</t>
    <rPh sb="0" eb="2">
      <t>ナイコウ</t>
    </rPh>
    <rPh sb="2" eb="3">
      <t>ケイ</t>
    </rPh>
    <phoneticPr fontId="2"/>
  </si>
  <si>
    <t>総　　数</t>
    <rPh sb="0" eb="1">
      <t>フサ</t>
    </rPh>
    <rPh sb="3" eb="4">
      <t>カズ</t>
    </rPh>
    <phoneticPr fontId="2"/>
  </si>
  <si>
    <t>（注）</t>
    <rPh sb="1" eb="2">
      <t>チュウ</t>
    </rPh>
    <phoneticPr fontId="2"/>
  </si>
  <si>
    <t>上段：</t>
    <rPh sb="0" eb="2">
      <t>ジョウダン</t>
    </rPh>
    <phoneticPr fontId="2"/>
  </si>
  <si>
    <t>下段：</t>
    <rPh sb="0" eb="2">
      <t>カダン</t>
    </rPh>
    <phoneticPr fontId="2"/>
  </si>
  <si>
    <t>対前年同期比</t>
    <rPh sb="0" eb="1">
      <t>タイ</t>
    </rPh>
    <rPh sb="1" eb="3">
      <t>ゼンネン</t>
    </rPh>
    <rPh sb="3" eb="6">
      <t>ドウキヒ</t>
    </rPh>
    <phoneticPr fontId="2"/>
  </si>
  <si>
    <t>中段：</t>
    <rPh sb="0" eb="2">
      <t>チュウダン</t>
    </rPh>
    <phoneticPr fontId="2"/>
  </si>
  <si>
    <t>（単位：隻・総トン・％）</t>
    <phoneticPr fontId="2"/>
  </si>
  <si>
    <t>内　　　　航</t>
    <rPh sb="0" eb="1">
      <t>ウチ</t>
    </rPh>
    <rPh sb="5" eb="6">
      <t>コウ</t>
    </rPh>
    <phoneticPr fontId="2"/>
  </si>
  <si>
    <t>外　　　　　　　航</t>
    <rPh sb="0" eb="1">
      <t>ソト</t>
    </rPh>
    <rPh sb="8" eb="9">
      <t>コウ</t>
    </rPh>
    <phoneticPr fontId="2"/>
  </si>
  <si>
    <t>隻数</t>
    <rPh sb="0" eb="1">
      <t>セキ</t>
    </rPh>
    <rPh sb="1" eb="2">
      <t>スウ</t>
    </rPh>
    <phoneticPr fontId="2"/>
  </si>
  <si>
    <t>2．セミコンテナ船にはRORO船を含む</t>
    <phoneticPr fontId="2"/>
  </si>
  <si>
    <t>１．</t>
    <phoneticPr fontId="2"/>
  </si>
  <si>
    <t>うちフルコン</t>
    <phoneticPr fontId="2"/>
  </si>
  <si>
    <t>うちフェリー</t>
    <phoneticPr fontId="2"/>
  </si>
  <si>
    <t>うちセミコン他</t>
    <rPh sb="6" eb="7">
      <t>ホカ</t>
    </rPh>
    <phoneticPr fontId="2"/>
  </si>
  <si>
    <t>１． 入 港 船 舶 月 別 前 年 比 較 表</t>
    <phoneticPr fontId="2"/>
  </si>
  <si>
    <t>２０２５年</t>
    <phoneticPr fontId="2"/>
  </si>
  <si>
    <t>２０２４年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</si>
</sst>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[Red]#,##0"/>
    <numFmt numFmtId="177" formatCode="#,##0;[Red]\-#,##0;&quot;- &quot;"/>
    <numFmt numFmtId="178" formatCode="0.0"/>
  </numFmts>
  <fonts count="7" x14ac:knownFonts="1"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176" fontId="4" fillId="0" borderId="0" xfId="0" applyNumberFormat="1" applyFont="1" applyAlignment="1">
      <alignment horizontal="right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right" vertical="center" shrinkToFit="1"/>
    </xf>
    <xf numFmtId="177" fontId="4" fillId="0" borderId="3" xfId="0" applyNumberFormat="1" applyFont="1" applyBorder="1" applyAlignment="1">
      <alignment horizontal="right" vertical="center" shrinkToFit="1"/>
    </xf>
    <xf numFmtId="178" fontId="4" fillId="0" borderId="4" xfId="1" applyNumberFormat="1" applyFont="1" applyBorder="1" applyAlignment="1">
      <alignment horizontal="right" vertical="center" shrinkToFit="1"/>
    </xf>
    <xf numFmtId="178" fontId="4" fillId="0" borderId="3" xfId="1" applyNumberFormat="1" applyFont="1" applyBorder="1" applyAlignment="1">
      <alignment horizontal="right" vertical="center" shrinkToFit="1"/>
    </xf>
    <xf numFmtId="0" fontId="6" fillId="0" borderId="0" xfId="0" applyFont="1">
      <alignment vertical="center"/>
    </xf>
    <xf numFmtId="0" fontId="6" fillId="0" borderId="6" xfId="0" applyFont="1" applyBorder="1" applyAlignment="1">
      <alignment vertical="center"/>
    </xf>
    <xf numFmtId="0" fontId="6" fillId="0" borderId="6" xfId="0" quotePrefix="1" applyFont="1" applyBorder="1" applyAlignment="1">
      <alignment horizontal="right" vertical="center"/>
    </xf>
    <xf numFmtId="176" fontId="6" fillId="0" borderId="0" xfId="0" applyNumberFormat="1" applyFont="1" applyAlignment="1">
      <alignment vertical="center"/>
    </xf>
    <xf numFmtId="176" fontId="6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vertical="center"/>
    </xf>
    <xf numFmtId="0" fontId="6" fillId="0" borderId="2" xfId="0" applyFont="1" applyBorder="1" applyAlignment="1">
      <alignment horizontal="center" vertical="center" textRotation="255"/>
    </xf>
    <xf numFmtId="0" fontId="6" fillId="0" borderId="3" xfId="0" applyFont="1" applyBorder="1" applyAlignment="1">
      <alignment horizontal="center" vertical="center" textRotation="255"/>
    </xf>
    <xf numFmtId="0" fontId="6" fillId="0" borderId="4" xfId="0" applyFont="1" applyBorder="1" applyAlignment="1">
      <alignment horizontal="center" vertical="center" textRotation="255"/>
    </xf>
    <xf numFmtId="0" fontId="4" fillId="0" borderId="2" xfId="0" applyFont="1" applyBorder="1" applyAlignment="1">
      <alignment horizontal="center" vertical="center" textRotation="255"/>
    </xf>
    <xf numFmtId="0" fontId="4" fillId="0" borderId="3" xfId="0" applyFont="1" applyBorder="1" applyAlignment="1">
      <alignment horizontal="center" vertical="center" textRotation="255"/>
    </xf>
    <xf numFmtId="0" fontId="4" fillId="0" borderId="4" xfId="0" applyFont="1" applyBorder="1" applyAlignment="1">
      <alignment horizontal="center" vertical="center" textRotation="255"/>
    </xf>
    <xf numFmtId="49" fontId="3" fillId="0" borderId="0" xfId="0" applyNumberFormat="1" applyFont="1" applyAlignment="1">
      <alignment horizontal="center" vertical="center"/>
    </xf>
    <xf numFmtId="55" fontId="5" fillId="0" borderId="5" xfId="0" applyNumberFormat="1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49" fontId="4" fillId="0" borderId="7" xfId="0" applyNumberFormat="1" applyFont="1" applyBorder="1" applyAlignment="1">
      <alignment horizontal="center" vertical="center" textRotation="255" wrapText="1"/>
    </xf>
    <xf numFmtId="49" fontId="4" fillId="0" borderId="8" xfId="0" applyNumberFormat="1" applyFont="1" applyBorder="1" applyAlignment="1">
      <alignment horizontal="center" vertical="center" textRotation="255" wrapText="1"/>
    </xf>
    <xf numFmtId="49" fontId="4" fillId="0" borderId="9" xfId="0" applyNumberFormat="1" applyFont="1" applyBorder="1" applyAlignment="1">
      <alignment horizontal="center" vertical="center" textRotation="255" wrapText="1"/>
    </xf>
    <xf numFmtId="49" fontId="4" fillId="0" borderId="10" xfId="0" applyNumberFormat="1" applyFont="1" applyBorder="1" applyAlignment="1">
      <alignment horizontal="center" vertical="center" textRotation="255" wrapText="1"/>
    </xf>
    <xf numFmtId="49" fontId="4" fillId="0" borderId="11" xfId="0" applyNumberFormat="1" applyFont="1" applyBorder="1" applyAlignment="1">
      <alignment horizontal="center" vertical="center" textRotation="255" wrapText="1"/>
    </xf>
    <xf numFmtId="49" fontId="4" fillId="0" borderId="12" xfId="0" applyNumberFormat="1" applyFont="1" applyBorder="1" applyAlignment="1">
      <alignment horizontal="center" vertical="center" textRotation="255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49" fontId="4" fillId="0" borderId="2" xfId="0" applyNumberFormat="1" applyFont="1" applyBorder="1" applyAlignment="1">
      <alignment horizontal="center" vertical="center" textRotation="255" wrapText="1"/>
    </xf>
    <xf numFmtId="49" fontId="4" fillId="0" borderId="3" xfId="0" applyNumberFormat="1" applyFont="1" applyBorder="1" applyAlignment="1">
      <alignment horizontal="center" vertical="center" textRotation="255" wrapText="1"/>
    </xf>
    <xf numFmtId="49" fontId="4" fillId="0" borderId="4" xfId="0" applyNumberFormat="1" applyFont="1" applyBorder="1" applyAlignment="1">
      <alignment horizontal="center" vertical="center" textRotation="255" wrapText="1"/>
    </xf>
    <xf numFmtId="0" fontId="4" fillId="0" borderId="2" xfId="0" applyFont="1" applyBorder="1" applyAlignment="1">
      <alignment horizontal="center" vertical="center" textRotation="255" shrinkToFit="1"/>
    </xf>
    <xf numFmtId="0" fontId="4" fillId="0" borderId="3" xfId="0" applyFont="1" applyBorder="1" applyAlignment="1">
      <alignment horizontal="center" vertical="center" textRotation="255" shrinkToFit="1"/>
    </xf>
    <xf numFmtId="0" fontId="4" fillId="0" borderId="4" xfId="0" applyFont="1" applyBorder="1" applyAlignment="1">
      <alignment horizontal="center" vertical="center" textRotation="255" shrinkToFit="1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8"/>
  <sheetViews>
    <sheetView tabSelected="1" view="pageBreakPreview" zoomScaleNormal="100" zoomScaleSheetLayoutView="100" workbookViewId="0">
      <selection activeCell="B28" sqref="B28:B33"/>
    </sheetView>
  </sheetViews>
  <sheetFormatPr defaultColWidth="9.375" defaultRowHeight="10.8" x14ac:dyDescent="0.15"/>
  <cols>
    <col min="1" max="2" width="3.875" style="1" customWidth="1"/>
    <col min="3" max="3" width="4" style="1" customWidth="1"/>
    <col min="4" max="15" width="10.625" style="2" customWidth="1"/>
    <col min="16" max="17" width="11.125" style="2" customWidth="1"/>
    <col min="18" max="18" width="12" style="1" hidden="1" customWidth="1"/>
    <col min="19" max="16384" width="9.375" style="1"/>
  </cols>
  <sheetData>
    <row r="1" spans="1:17" ht="20.100000000000001" customHeight="1" x14ac:dyDescent="0.15">
      <c r="A1" s="22" t="s">
        <v>34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spans="1:17" ht="15" customHeight="1" x14ac:dyDescent="0.15">
      <c r="A2" s="23">
        <v>45992</v>
      </c>
      <c r="B2" s="24"/>
      <c r="C2" s="24"/>
      <c r="D2" s="24"/>
      <c r="P2" s="3"/>
      <c r="Q2" s="4" t="s">
        <v>25</v>
      </c>
    </row>
    <row r="3" spans="1:17" ht="24" customHeight="1" x14ac:dyDescent="0.15">
      <c r="A3" s="31" t="s">
        <v>15</v>
      </c>
      <c r="B3" s="32"/>
      <c r="C3" s="33"/>
      <c r="D3" s="5" t="s">
        <v>1</v>
      </c>
      <c r="E3" s="5" t="s">
        <v>2</v>
      </c>
      <c r="F3" s="5" t="s">
        <v>3</v>
      </c>
      <c r="G3" s="5" t="s">
        <v>4</v>
      </c>
      <c r="H3" s="5" t="s">
        <v>5</v>
      </c>
      <c r="I3" s="5" t="s">
        <v>6</v>
      </c>
      <c r="J3" s="5" t="s">
        <v>7</v>
      </c>
      <c r="K3" s="5" t="s">
        <v>8</v>
      </c>
      <c r="L3" s="5" t="s">
        <v>9</v>
      </c>
      <c r="M3" s="5" t="s">
        <v>10</v>
      </c>
      <c r="N3" s="5" t="s">
        <v>11</v>
      </c>
      <c r="O3" s="5" t="s">
        <v>12</v>
      </c>
      <c r="P3" s="5" t="s">
        <v>14</v>
      </c>
      <c r="Q3" s="5" t="s">
        <v>16</v>
      </c>
    </row>
    <row r="4" spans="1:17" ht="11.25" customHeight="1" x14ac:dyDescent="0.15">
      <c r="A4" s="25" t="s">
        <v>19</v>
      </c>
      <c r="B4" s="26"/>
      <c r="C4" s="16" t="s">
        <v>28</v>
      </c>
      <c r="D4" s="6">
        <f>D10+D34</f>
        <v>1597</v>
      </c>
      <c r="E4" s="6">
        <f t="shared" ref="E4:O4" si="0">E10+E34</f>
        <v>1618</v>
      </c>
      <c r="F4" s="6">
        <f t="shared" si="0"/>
        <v>1782</v>
      </c>
      <c r="G4" s="6">
        <f t="shared" si="0"/>
        <v>1780</v>
      </c>
      <c r="H4" s="6">
        <f t="shared" si="0"/>
        <v>1716</v>
      </c>
      <c r="I4" s="6">
        <f t="shared" si="0"/>
        <v>1759</v>
      </c>
      <c r="J4" s="6">
        <f t="shared" si="0"/>
        <v>1865</v>
      </c>
      <c r="K4" s="6">
        <f t="shared" si="0"/>
        <v>1674</v>
      </c>
      <c r="L4" s="6">
        <f t="shared" si="0"/>
        <v>1760</v>
      </c>
      <c r="M4" s="6">
        <f t="shared" si="0"/>
        <v>1836</v>
      </c>
      <c r="N4" s="6">
        <f t="shared" si="0"/>
        <v>1719</v>
      </c>
      <c r="O4" s="6">
        <f t="shared" si="0"/>
        <v>1797</v>
      </c>
      <c r="P4" s="6">
        <f>SUM(D4:O4)</f>
        <v>20903</v>
      </c>
      <c r="Q4" s="6">
        <f>SUM(D4:O4)</f>
        <v>20903</v>
      </c>
    </row>
    <row r="5" spans="1:17" ht="11.25" customHeight="1" x14ac:dyDescent="0.15">
      <c r="A5" s="27"/>
      <c r="B5" s="28"/>
      <c r="C5" s="17"/>
      <c r="D5" s="7">
        <f>D11+D35</f>
        <v>1680</v>
      </c>
      <c r="E5" s="7">
        <f t="shared" ref="E5:O5" si="1">E11+E35</f>
        <v>1696</v>
      </c>
      <c r="F5" s="7">
        <f t="shared" si="1"/>
        <v>1833</v>
      </c>
      <c r="G5" s="7">
        <f t="shared" si="1"/>
        <v>1804</v>
      </c>
      <c r="H5" s="7">
        <f t="shared" si="1"/>
        <v>1677</v>
      </c>
      <c r="I5" s="7">
        <f t="shared" si="1"/>
        <v>1703</v>
      </c>
      <c r="J5" s="7">
        <f t="shared" si="1"/>
        <v>1819</v>
      </c>
      <c r="K5" s="7">
        <f t="shared" si="1"/>
        <v>1556</v>
      </c>
      <c r="L5" s="7">
        <f t="shared" si="1"/>
        <v>1840</v>
      </c>
      <c r="M5" s="7">
        <f t="shared" si="1"/>
        <v>1849</v>
      </c>
      <c r="N5" s="7">
        <f t="shared" si="1"/>
        <v>1742</v>
      </c>
      <c r="O5" s="7">
        <f t="shared" si="1"/>
        <v>1851</v>
      </c>
      <c r="P5" s="7">
        <f>SUM(D5:O5)</f>
        <v>21050</v>
      </c>
      <c r="Q5" s="7">
        <f>SUM(D5:O5)</f>
        <v>21050</v>
      </c>
    </row>
    <row r="6" spans="1:17" ht="11.25" customHeight="1" x14ac:dyDescent="0.15">
      <c r="A6" s="27"/>
      <c r="B6" s="28"/>
      <c r="C6" s="18"/>
      <c r="D6" s="8">
        <f>IF(OR(D4=0,D5=0),"- ",D4/D5*100)</f>
        <v>95.05952380952381</v>
      </c>
      <c r="E6" s="8">
        <f t="shared" ref="E6:Q6" si="2">IF(OR(E4=0,E5=0),"- ",E4/E5*100)</f>
        <v>95.40094339622641</v>
      </c>
      <c r="F6" s="8">
        <f t="shared" si="2"/>
        <v>97.217675941080188</v>
      </c>
      <c r="G6" s="8">
        <f t="shared" si="2"/>
        <v>98.669623059866964</v>
      </c>
      <c r="H6" s="8">
        <f t="shared" si="2"/>
        <v>102.32558139534885</v>
      </c>
      <c r="I6" s="8">
        <f t="shared" si="2"/>
        <v>103.28831473869641</v>
      </c>
      <c r="J6" s="8">
        <f t="shared" si="2"/>
        <v>102.52886201209456</v>
      </c>
      <c r="K6" s="8">
        <f t="shared" si="2"/>
        <v>107.5835475578406</v>
      </c>
      <c r="L6" s="8">
        <f t="shared" si="2"/>
        <v>95.652173913043484</v>
      </c>
      <c r="M6" s="8">
        <f t="shared" si="2"/>
        <v>99.29691725256896</v>
      </c>
      <c r="N6" s="8">
        <f t="shared" si="2"/>
        <v>98.679678530424795</v>
      </c>
      <c r="O6" s="8">
        <f t="shared" si="2"/>
        <v>97.082658022690438</v>
      </c>
      <c r="P6" s="8">
        <f t="shared" si="2"/>
        <v>99.301662707838474</v>
      </c>
      <c r="Q6" s="8">
        <f t="shared" si="2"/>
        <v>99.301662707838474</v>
      </c>
    </row>
    <row r="7" spans="1:17" ht="11.25" customHeight="1" x14ac:dyDescent="0.15">
      <c r="A7" s="27"/>
      <c r="B7" s="28"/>
      <c r="C7" s="16" t="s">
        <v>13</v>
      </c>
      <c r="D7" s="6">
        <f>D13+D37</f>
        <v>8045130</v>
      </c>
      <c r="E7" s="6">
        <f t="shared" ref="E7:O7" si="3">E13+E37</f>
        <v>7700620</v>
      </c>
      <c r="F7" s="6">
        <f t="shared" si="3"/>
        <v>10112304</v>
      </c>
      <c r="G7" s="6">
        <f t="shared" si="3"/>
        <v>9501771</v>
      </c>
      <c r="H7" s="6">
        <f t="shared" si="3"/>
        <v>9619986</v>
      </c>
      <c r="I7" s="6">
        <f t="shared" si="3"/>
        <v>9349090</v>
      </c>
      <c r="J7" s="6">
        <f t="shared" si="3"/>
        <v>9972932</v>
      </c>
      <c r="K7" s="6">
        <f t="shared" si="3"/>
        <v>9211731</v>
      </c>
      <c r="L7" s="6">
        <f t="shared" si="3"/>
        <v>9467185</v>
      </c>
      <c r="M7" s="6">
        <f t="shared" si="3"/>
        <v>9735651</v>
      </c>
      <c r="N7" s="6">
        <f t="shared" si="3"/>
        <v>9098544</v>
      </c>
      <c r="O7" s="6">
        <f t="shared" si="3"/>
        <v>9722678</v>
      </c>
      <c r="P7" s="6">
        <f>SUM(D7:O7)</f>
        <v>111537622</v>
      </c>
      <c r="Q7" s="6">
        <f>SUM(D7:O7)</f>
        <v>111537622</v>
      </c>
    </row>
    <row r="8" spans="1:17" ht="11.25" customHeight="1" x14ac:dyDescent="0.15">
      <c r="A8" s="27"/>
      <c r="B8" s="28"/>
      <c r="C8" s="17"/>
      <c r="D8" s="7">
        <f>D14+D38</f>
        <v>9168016</v>
      </c>
      <c r="E8" s="7">
        <f t="shared" ref="E8:O8" si="4">E14+E38</f>
        <v>8707932</v>
      </c>
      <c r="F8" s="7">
        <f t="shared" si="4"/>
        <v>10236175</v>
      </c>
      <c r="G8" s="7">
        <f t="shared" si="4"/>
        <v>9851570</v>
      </c>
      <c r="H8" s="7">
        <f t="shared" si="4"/>
        <v>9314340</v>
      </c>
      <c r="I8" s="7">
        <f t="shared" si="4"/>
        <v>9185491</v>
      </c>
      <c r="J8" s="7">
        <f t="shared" si="4"/>
        <v>9521064</v>
      </c>
      <c r="K8" s="7">
        <f t="shared" si="4"/>
        <v>8308418</v>
      </c>
      <c r="L8" s="7">
        <f t="shared" si="4"/>
        <v>9659370</v>
      </c>
      <c r="M8" s="7">
        <f t="shared" si="4"/>
        <v>10326471</v>
      </c>
      <c r="N8" s="7">
        <f t="shared" si="4"/>
        <v>8844581</v>
      </c>
      <c r="O8" s="7">
        <f t="shared" si="4"/>
        <v>9177284</v>
      </c>
      <c r="P8" s="7">
        <f>SUM(D8:O8)</f>
        <v>112300712</v>
      </c>
      <c r="Q8" s="7">
        <f>SUM(D8:O8)</f>
        <v>112300712</v>
      </c>
    </row>
    <row r="9" spans="1:17" ht="11.25" customHeight="1" x14ac:dyDescent="0.15">
      <c r="A9" s="29"/>
      <c r="B9" s="30"/>
      <c r="C9" s="18"/>
      <c r="D9" s="8">
        <f t="shared" ref="D9:Q9" si="5">IF(OR(D7=0,D8=0),"- ",D7/D8*100)</f>
        <v>87.752137430824732</v>
      </c>
      <c r="E9" s="8">
        <f t="shared" si="5"/>
        <v>88.432247748374706</v>
      </c>
      <c r="F9" s="8">
        <f t="shared" si="5"/>
        <v>98.78987023961588</v>
      </c>
      <c r="G9" s="8">
        <f t="shared" si="5"/>
        <v>96.449307064762266</v>
      </c>
      <c r="H9" s="8">
        <f t="shared" si="5"/>
        <v>103.28145633507044</v>
      </c>
      <c r="I9" s="8">
        <f t="shared" si="5"/>
        <v>101.78105884595607</v>
      </c>
      <c r="J9" s="8">
        <f t="shared" si="5"/>
        <v>104.74598217174047</v>
      </c>
      <c r="K9" s="8">
        <f t="shared" si="5"/>
        <v>110.87226232478915</v>
      </c>
      <c r="L9" s="8">
        <f t="shared" si="5"/>
        <v>98.010377488386922</v>
      </c>
      <c r="M9" s="8">
        <f t="shared" si="5"/>
        <v>94.27858752520585</v>
      </c>
      <c r="N9" s="8">
        <f t="shared" si="5"/>
        <v>102.87139662127578</v>
      </c>
      <c r="O9" s="8">
        <f t="shared" si="5"/>
        <v>105.94286937180979</v>
      </c>
      <c r="P9" s="8">
        <f t="shared" si="5"/>
        <v>99.320494067749095</v>
      </c>
      <c r="Q9" s="8">
        <f t="shared" si="5"/>
        <v>99.320494067749095</v>
      </c>
    </row>
    <row r="10" spans="1:17" ht="11.25" customHeight="1" x14ac:dyDescent="0.15">
      <c r="A10" s="34" t="s">
        <v>27</v>
      </c>
      <c r="B10" s="19" t="s">
        <v>17</v>
      </c>
      <c r="C10" s="16" t="s">
        <v>0</v>
      </c>
      <c r="D10" s="6">
        <v>332</v>
      </c>
      <c r="E10" s="6">
        <v>324</v>
      </c>
      <c r="F10" s="6">
        <v>387</v>
      </c>
      <c r="G10" s="6">
        <v>391</v>
      </c>
      <c r="H10" s="6">
        <v>385</v>
      </c>
      <c r="I10" s="6">
        <v>379</v>
      </c>
      <c r="J10" s="6">
        <v>407</v>
      </c>
      <c r="K10" s="6">
        <v>376</v>
      </c>
      <c r="L10" s="6">
        <v>383</v>
      </c>
      <c r="M10" s="6">
        <v>364</v>
      </c>
      <c r="N10" s="6">
        <v>357</v>
      </c>
      <c r="O10" s="6">
        <v>398</v>
      </c>
      <c r="P10" s="6">
        <f>SUM(D10:O10)</f>
        <v>4483</v>
      </c>
      <c r="Q10" s="6">
        <f>SUM(D10:O10)</f>
        <v>4483</v>
      </c>
    </row>
    <row r="11" spans="1:17" ht="11.25" customHeight="1" x14ac:dyDescent="0.15">
      <c r="A11" s="35"/>
      <c r="B11" s="20"/>
      <c r="C11" s="17"/>
      <c r="D11" s="7">
        <v>396</v>
      </c>
      <c r="E11" s="7">
        <v>352</v>
      </c>
      <c r="F11" s="7">
        <v>412</v>
      </c>
      <c r="G11" s="7">
        <v>416</v>
      </c>
      <c r="H11" s="7">
        <v>403</v>
      </c>
      <c r="I11" s="7">
        <v>396</v>
      </c>
      <c r="J11" s="7">
        <v>391</v>
      </c>
      <c r="K11" s="7">
        <v>344</v>
      </c>
      <c r="L11" s="7">
        <v>392</v>
      </c>
      <c r="M11" s="7">
        <v>382</v>
      </c>
      <c r="N11" s="7">
        <v>356</v>
      </c>
      <c r="O11" s="7">
        <v>377</v>
      </c>
      <c r="P11" s="7">
        <f>SUM(D11:O11)</f>
        <v>4617</v>
      </c>
      <c r="Q11" s="7">
        <f>SUM(D11:O11)</f>
        <v>4617</v>
      </c>
    </row>
    <row r="12" spans="1:17" ht="11.25" customHeight="1" x14ac:dyDescent="0.15">
      <c r="A12" s="35"/>
      <c r="B12" s="20"/>
      <c r="C12" s="18"/>
      <c r="D12" s="9">
        <f t="shared" ref="D12:Q12" si="6">IF(OR(D10=0,D11=0),"- ",D10/D11*100)</f>
        <v>83.838383838383834</v>
      </c>
      <c r="E12" s="9">
        <f t="shared" si="6"/>
        <v>92.045454545454547</v>
      </c>
      <c r="F12" s="9">
        <f t="shared" si="6"/>
        <v>93.932038834951456</v>
      </c>
      <c r="G12" s="9">
        <f t="shared" si="6"/>
        <v>93.990384615384613</v>
      </c>
      <c r="H12" s="9">
        <f t="shared" si="6"/>
        <v>95.533498759305218</v>
      </c>
      <c r="I12" s="9">
        <f t="shared" si="6"/>
        <v>95.707070707070713</v>
      </c>
      <c r="J12" s="9">
        <f t="shared" si="6"/>
        <v>104.0920716112532</v>
      </c>
      <c r="K12" s="9">
        <f t="shared" si="6"/>
        <v>109.30232558139534</v>
      </c>
      <c r="L12" s="9">
        <f t="shared" si="6"/>
        <v>97.704081632653057</v>
      </c>
      <c r="M12" s="9">
        <f t="shared" si="6"/>
        <v>95.287958115183244</v>
      </c>
      <c r="N12" s="9">
        <f t="shared" si="6"/>
        <v>100.28089887640451</v>
      </c>
      <c r="O12" s="9">
        <f t="shared" si="6"/>
        <v>105.57029177718833</v>
      </c>
      <c r="P12" s="9">
        <f t="shared" si="6"/>
        <v>97.097682477799438</v>
      </c>
      <c r="Q12" s="9">
        <f t="shared" si="6"/>
        <v>97.097682477799438</v>
      </c>
    </row>
    <row r="13" spans="1:17" ht="11.25" customHeight="1" x14ac:dyDescent="0.15">
      <c r="A13" s="35"/>
      <c r="B13" s="20"/>
      <c r="C13" s="16" t="s">
        <v>13</v>
      </c>
      <c r="D13" s="6">
        <v>4434651</v>
      </c>
      <c r="E13" s="6">
        <v>4371567</v>
      </c>
      <c r="F13" s="6">
        <v>6233462</v>
      </c>
      <c r="G13" s="6">
        <v>5689900</v>
      </c>
      <c r="H13" s="6">
        <v>6001171</v>
      </c>
      <c r="I13" s="6">
        <v>5644501</v>
      </c>
      <c r="J13" s="6">
        <v>6109887</v>
      </c>
      <c r="K13" s="6">
        <v>5419061</v>
      </c>
      <c r="L13" s="6">
        <v>5634091</v>
      </c>
      <c r="M13" s="6">
        <v>5747211</v>
      </c>
      <c r="N13" s="6">
        <v>5384778</v>
      </c>
      <c r="O13" s="6">
        <v>5411830</v>
      </c>
      <c r="P13" s="6">
        <f>SUM(D13:O13)</f>
        <v>66082110</v>
      </c>
      <c r="Q13" s="6">
        <f>SUM(D13:O13)</f>
        <v>66082110</v>
      </c>
    </row>
    <row r="14" spans="1:17" ht="11.25" customHeight="1" x14ac:dyDescent="0.15">
      <c r="A14" s="35"/>
      <c r="B14" s="20"/>
      <c r="C14" s="17"/>
      <c r="D14" s="7">
        <v>5667935</v>
      </c>
      <c r="E14" s="7">
        <v>5312921</v>
      </c>
      <c r="F14" s="7">
        <v>6365948</v>
      </c>
      <c r="G14" s="7">
        <v>6145751</v>
      </c>
      <c r="H14" s="7">
        <v>5745911</v>
      </c>
      <c r="I14" s="7">
        <v>5576631</v>
      </c>
      <c r="J14" s="7">
        <v>5697852</v>
      </c>
      <c r="K14" s="7">
        <v>4778064</v>
      </c>
      <c r="L14" s="7">
        <v>5895010</v>
      </c>
      <c r="M14" s="7">
        <v>6340764</v>
      </c>
      <c r="N14" s="7">
        <v>5040784</v>
      </c>
      <c r="O14" s="7">
        <v>5264663</v>
      </c>
      <c r="P14" s="7">
        <f>SUM(D14:O14)</f>
        <v>67832234</v>
      </c>
      <c r="Q14" s="7">
        <f>SUM(D14:O14)</f>
        <v>67832234</v>
      </c>
    </row>
    <row r="15" spans="1:17" ht="11.25" customHeight="1" x14ac:dyDescent="0.15">
      <c r="A15" s="35"/>
      <c r="B15" s="21"/>
      <c r="C15" s="18"/>
      <c r="D15" s="9">
        <f t="shared" ref="D15:Q15" si="7">IF(OR(D13=0,D14=0),"- ",D13/D14*100)</f>
        <v>78.241034874253145</v>
      </c>
      <c r="E15" s="9">
        <f t="shared" si="7"/>
        <v>82.281799409402097</v>
      </c>
      <c r="F15" s="9">
        <f t="shared" si="7"/>
        <v>97.918833141583946</v>
      </c>
      <c r="G15" s="9">
        <f t="shared" si="7"/>
        <v>92.582664022671921</v>
      </c>
      <c r="H15" s="9">
        <f t="shared" si="7"/>
        <v>104.44246351883974</v>
      </c>
      <c r="I15" s="9">
        <f t="shared" si="7"/>
        <v>101.21704304982704</v>
      </c>
      <c r="J15" s="9">
        <f t="shared" si="7"/>
        <v>107.23140931003472</v>
      </c>
      <c r="K15" s="9">
        <f t="shared" si="7"/>
        <v>113.41541260225898</v>
      </c>
      <c r="L15" s="9">
        <f t="shared" si="7"/>
        <v>95.573900637997227</v>
      </c>
      <c r="M15" s="9">
        <f t="shared" si="7"/>
        <v>90.639093333232395</v>
      </c>
      <c r="N15" s="9">
        <f t="shared" si="7"/>
        <v>106.82421623303043</v>
      </c>
      <c r="O15" s="9">
        <f t="shared" si="7"/>
        <v>102.79537360700961</v>
      </c>
      <c r="P15" s="9">
        <f t="shared" si="7"/>
        <v>97.419922805432009</v>
      </c>
      <c r="Q15" s="9">
        <f t="shared" si="7"/>
        <v>97.419922805432009</v>
      </c>
    </row>
    <row r="16" spans="1:17" ht="11.25" customHeight="1" x14ac:dyDescent="0.15">
      <c r="A16" s="35"/>
      <c r="B16" s="37" t="s">
        <v>31</v>
      </c>
      <c r="C16" s="16" t="s">
        <v>0</v>
      </c>
      <c r="D16" s="6">
        <v>228</v>
      </c>
      <c r="E16" s="6">
        <v>219</v>
      </c>
      <c r="F16" s="6">
        <v>264</v>
      </c>
      <c r="G16" s="6">
        <v>268</v>
      </c>
      <c r="H16" s="6">
        <v>267</v>
      </c>
      <c r="I16" s="6">
        <v>262</v>
      </c>
      <c r="J16" s="6">
        <v>279</v>
      </c>
      <c r="K16" s="6">
        <v>262</v>
      </c>
      <c r="L16" s="6">
        <v>266</v>
      </c>
      <c r="M16" s="6">
        <v>265</v>
      </c>
      <c r="N16" s="6">
        <v>257</v>
      </c>
      <c r="O16" s="6">
        <v>282</v>
      </c>
      <c r="P16" s="6">
        <f>SUM(D16:O16)</f>
        <v>3119</v>
      </c>
      <c r="Q16" s="6">
        <f>SUM(D16:O16)</f>
        <v>3119</v>
      </c>
    </row>
    <row r="17" spans="1:17" ht="11.25" customHeight="1" x14ac:dyDescent="0.15">
      <c r="A17" s="35"/>
      <c r="B17" s="38"/>
      <c r="C17" s="17"/>
      <c r="D17" s="7">
        <v>296</v>
      </c>
      <c r="E17" s="7">
        <v>248</v>
      </c>
      <c r="F17" s="7">
        <v>290</v>
      </c>
      <c r="G17" s="7">
        <v>287</v>
      </c>
      <c r="H17" s="7">
        <v>282</v>
      </c>
      <c r="I17" s="7">
        <v>275</v>
      </c>
      <c r="J17" s="7">
        <v>272</v>
      </c>
      <c r="K17" s="7">
        <v>243</v>
      </c>
      <c r="L17" s="7">
        <v>260</v>
      </c>
      <c r="M17" s="7">
        <v>256</v>
      </c>
      <c r="N17" s="7">
        <v>241</v>
      </c>
      <c r="O17" s="7">
        <v>256</v>
      </c>
      <c r="P17" s="7">
        <f>SUM(D17:O17)</f>
        <v>3206</v>
      </c>
      <c r="Q17" s="7">
        <f>SUM(D17:O17)</f>
        <v>3206</v>
      </c>
    </row>
    <row r="18" spans="1:17" ht="11.25" customHeight="1" x14ac:dyDescent="0.15">
      <c r="A18" s="35"/>
      <c r="B18" s="38"/>
      <c r="C18" s="18"/>
      <c r="D18" s="9">
        <f t="shared" ref="D18:Q18" si="8">IF(OR(D16=0,D17=0),"- ",D16/D17*100)</f>
        <v>77.027027027027032</v>
      </c>
      <c r="E18" s="9">
        <f t="shared" si="8"/>
        <v>88.306451612903231</v>
      </c>
      <c r="F18" s="9">
        <f t="shared" si="8"/>
        <v>91.034482758620697</v>
      </c>
      <c r="G18" s="9">
        <f t="shared" si="8"/>
        <v>93.379790940766554</v>
      </c>
      <c r="H18" s="9">
        <f t="shared" si="8"/>
        <v>94.680851063829792</v>
      </c>
      <c r="I18" s="9">
        <f t="shared" si="8"/>
        <v>95.27272727272728</v>
      </c>
      <c r="J18" s="9">
        <f t="shared" si="8"/>
        <v>102.5735294117647</v>
      </c>
      <c r="K18" s="9">
        <f t="shared" si="8"/>
        <v>107.81893004115226</v>
      </c>
      <c r="L18" s="9">
        <f t="shared" si="8"/>
        <v>102.30769230769229</v>
      </c>
      <c r="M18" s="9">
        <f t="shared" si="8"/>
        <v>103.515625</v>
      </c>
      <c r="N18" s="9">
        <f t="shared" si="8"/>
        <v>106.6390041493776</v>
      </c>
      <c r="O18" s="9">
        <f t="shared" si="8"/>
        <v>110.15625</v>
      </c>
      <c r="P18" s="9">
        <f t="shared" si="8"/>
        <v>97.286338116032439</v>
      </c>
      <c r="Q18" s="9">
        <f t="shared" si="8"/>
        <v>97.286338116032439</v>
      </c>
    </row>
    <row r="19" spans="1:17" ht="11.25" customHeight="1" x14ac:dyDescent="0.15">
      <c r="A19" s="35"/>
      <c r="B19" s="38"/>
      <c r="C19" s="16" t="s">
        <v>13</v>
      </c>
      <c r="D19" s="6">
        <v>3308514</v>
      </c>
      <c r="E19" s="6">
        <v>3225125</v>
      </c>
      <c r="F19" s="6">
        <v>4047155</v>
      </c>
      <c r="G19" s="6">
        <v>3976345</v>
      </c>
      <c r="H19" s="6">
        <v>4139738</v>
      </c>
      <c r="I19" s="6">
        <v>4060178</v>
      </c>
      <c r="J19" s="6">
        <v>4238837</v>
      </c>
      <c r="K19" s="6">
        <v>4009310</v>
      </c>
      <c r="L19" s="6">
        <v>3932151</v>
      </c>
      <c r="M19" s="6">
        <v>4103137</v>
      </c>
      <c r="N19" s="6">
        <v>3980925</v>
      </c>
      <c r="O19" s="6">
        <v>4107235</v>
      </c>
      <c r="P19" s="6">
        <f>SUM(D19:O19)</f>
        <v>47128650</v>
      </c>
      <c r="Q19" s="6">
        <f>SUM(D19:O19)</f>
        <v>47128650</v>
      </c>
    </row>
    <row r="20" spans="1:17" ht="11.25" customHeight="1" x14ac:dyDescent="0.15">
      <c r="A20" s="35"/>
      <c r="B20" s="38"/>
      <c r="C20" s="17"/>
      <c r="D20" s="7">
        <v>4530291</v>
      </c>
      <c r="E20" s="7">
        <v>3965644</v>
      </c>
      <c r="F20" s="7">
        <v>4443988</v>
      </c>
      <c r="G20" s="7">
        <v>4275517</v>
      </c>
      <c r="H20" s="7">
        <v>4233265</v>
      </c>
      <c r="I20" s="7">
        <v>4280626</v>
      </c>
      <c r="J20" s="7">
        <v>3985520</v>
      </c>
      <c r="K20" s="7">
        <v>3442796</v>
      </c>
      <c r="L20" s="7">
        <v>3913868</v>
      </c>
      <c r="M20" s="7">
        <v>3973542</v>
      </c>
      <c r="N20" s="7">
        <v>3515939</v>
      </c>
      <c r="O20" s="7">
        <v>3983783</v>
      </c>
      <c r="P20" s="7">
        <f>SUM(D20:O20)</f>
        <v>48544779</v>
      </c>
      <c r="Q20" s="7">
        <f>SUM(D20:O20)</f>
        <v>48544779</v>
      </c>
    </row>
    <row r="21" spans="1:17" ht="11.25" customHeight="1" x14ac:dyDescent="0.15">
      <c r="A21" s="35"/>
      <c r="B21" s="39"/>
      <c r="C21" s="18"/>
      <c r="D21" s="9">
        <f t="shared" ref="D21:Q21" si="9">IF(OR(D19=0,D20=0),"- ",D19/D20*100)</f>
        <v>73.030937747707597</v>
      </c>
      <c r="E21" s="9">
        <f t="shared" si="9"/>
        <v>81.326639506723239</v>
      </c>
      <c r="F21" s="9">
        <f t="shared" si="9"/>
        <v>91.070340423961539</v>
      </c>
      <c r="G21" s="9">
        <f t="shared" si="9"/>
        <v>93.002670788117555</v>
      </c>
      <c r="H21" s="9">
        <f t="shared" si="9"/>
        <v>97.790665124909495</v>
      </c>
      <c r="I21" s="9">
        <f t="shared" si="9"/>
        <v>94.850099027572128</v>
      </c>
      <c r="J21" s="9">
        <f t="shared" si="9"/>
        <v>106.35593347919468</v>
      </c>
      <c r="K21" s="9">
        <f t="shared" si="9"/>
        <v>116.45505571634219</v>
      </c>
      <c r="L21" s="9">
        <f t="shared" si="9"/>
        <v>100.46713379194188</v>
      </c>
      <c r="M21" s="9">
        <f t="shared" si="9"/>
        <v>103.26144784678254</v>
      </c>
      <c r="N21" s="9">
        <f t="shared" si="9"/>
        <v>113.22508723843048</v>
      </c>
      <c r="O21" s="9">
        <f t="shared" si="9"/>
        <v>103.09886356761902</v>
      </c>
      <c r="P21" s="9">
        <f t="shared" si="9"/>
        <v>97.082839742663168</v>
      </c>
      <c r="Q21" s="9">
        <f t="shared" si="9"/>
        <v>97.082839742663168</v>
      </c>
    </row>
    <row r="22" spans="1:17" ht="11.25" customHeight="1" x14ac:dyDescent="0.15">
      <c r="A22" s="35"/>
      <c r="B22" s="37" t="s">
        <v>33</v>
      </c>
      <c r="C22" s="16" t="s">
        <v>0</v>
      </c>
      <c r="D22" s="6">
        <v>9</v>
      </c>
      <c r="E22" s="6">
        <v>11</v>
      </c>
      <c r="F22" s="6">
        <v>11</v>
      </c>
      <c r="G22" s="6">
        <v>11</v>
      </c>
      <c r="H22" s="6">
        <v>9</v>
      </c>
      <c r="I22" s="6">
        <v>14</v>
      </c>
      <c r="J22" s="6">
        <v>10</v>
      </c>
      <c r="K22" s="6">
        <v>9</v>
      </c>
      <c r="L22" s="6">
        <v>15</v>
      </c>
      <c r="M22" s="6">
        <v>16</v>
      </c>
      <c r="N22" s="6">
        <v>8</v>
      </c>
      <c r="O22" s="6">
        <v>17</v>
      </c>
      <c r="P22" s="6">
        <f>SUM(D22:O22)</f>
        <v>140</v>
      </c>
      <c r="Q22" s="6">
        <f>SUM(D22:O22)</f>
        <v>140</v>
      </c>
    </row>
    <row r="23" spans="1:17" ht="11.25" customHeight="1" x14ac:dyDescent="0.15">
      <c r="A23" s="35"/>
      <c r="B23" s="38"/>
      <c r="C23" s="17"/>
      <c r="D23" s="7">
        <v>10</v>
      </c>
      <c r="E23" s="7">
        <v>13</v>
      </c>
      <c r="F23" s="7">
        <v>10</v>
      </c>
      <c r="G23" s="7">
        <v>9</v>
      </c>
      <c r="H23" s="7">
        <v>13</v>
      </c>
      <c r="I23" s="7">
        <v>7</v>
      </c>
      <c r="J23" s="7">
        <v>8</v>
      </c>
      <c r="K23" s="7">
        <v>5</v>
      </c>
      <c r="L23" s="7">
        <v>12</v>
      </c>
      <c r="M23" s="7">
        <v>8</v>
      </c>
      <c r="N23" s="7">
        <v>8</v>
      </c>
      <c r="O23" s="7">
        <v>7</v>
      </c>
      <c r="P23" s="7">
        <f>SUM(D23:O23)</f>
        <v>110</v>
      </c>
      <c r="Q23" s="7">
        <f>SUM(D23:O23)</f>
        <v>110</v>
      </c>
    </row>
    <row r="24" spans="1:17" ht="11.25" customHeight="1" x14ac:dyDescent="0.15">
      <c r="A24" s="35"/>
      <c r="B24" s="38"/>
      <c r="C24" s="18"/>
      <c r="D24" s="9">
        <f t="shared" ref="D24:Q24" si="10">IF(OR(D22=0,D23=0),"- ",D22/D23*100)</f>
        <v>90</v>
      </c>
      <c r="E24" s="9">
        <f t="shared" si="10"/>
        <v>84.615384615384613</v>
      </c>
      <c r="F24" s="9">
        <f t="shared" si="10"/>
        <v>110.00000000000001</v>
      </c>
      <c r="G24" s="9">
        <f t="shared" si="10"/>
        <v>122.22222222222223</v>
      </c>
      <c r="H24" s="9">
        <f t="shared" si="10"/>
        <v>69.230769230769226</v>
      </c>
      <c r="I24" s="9">
        <f t="shared" si="10"/>
        <v>200</v>
      </c>
      <c r="J24" s="9">
        <f t="shared" si="10"/>
        <v>125</v>
      </c>
      <c r="K24" s="9">
        <f t="shared" si="10"/>
        <v>180</v>
      </c>
      <c r="L24" s="9">
        <f t="shared" si="10"/>
        <v>125</v>
      </c>
      <c r="M24" s="9">
        <f t="shared" si="10"/>
        <v>200</v>
      </c>
      <c r="N24" s="9">
        <f t="shared" si="10"/>
        <v>100</v>
      </c>
      <c r="O24" s="9">
        <f t="shared" si="10"/>
        <v>242.85714285714283</v>
      </c>
      <c r="P24" s="9">
        <f t="shared" si="10"/>
        <v>127.27272727272727</v>
      </c>
      <c r="Q24" s="9">
        <f t="shared" si="10"/>
        <v>127.27272727272727</v>
      </c>
    </row>
    <row r="25" spans="1:17" ht="11.25" customHeight="1" x14ac:dyDescent="0.15">
      <c r="A25" s="35"/>
      <c r="B25" s="38"/>
      <c r="C25" s="16" t="s">
        <v>13</v>
      </c>
      <c r="D25" s="6">
        <v>204356</v>
      </c>
      <c r="E25" s="6">
        <v>271009</v>
      </c>
      <c r="F25" s="6">
        <v>267781</v>
      </c>
      <c r="G25" s="6">
        <v>243612</v>
      </c>
      <c r="H25" s="6">
        <v>191170</v>
      </c>
      <c r="I25" s="6">
        <v>278216</v>
      </c>
      <c r="J25" s="6">
        <v>227455</v>
      </c>
      <c r="K25" s="6">
        <v>207499</v>
      </c>
      <c r="L25" s="6">
        <v>316062</v>
      </c>
      <c r="M25" s="6">
        <v>317401</v>
      </c>
      <c r="N25" s="6">
        <v>190526</v>
      </c>
      <c r="O25" s="6">
        <v>362594</v>
      </c>
      <c r="P25" s="6">
        <f>SUM(D25:O25)</f>
        <v>3077681</v>
      </c>
      <c r="Q25" s="6">
        <f>SUM(D25:O25)</f>
        <v>3077681</v>
      </c>
    </row>
    <row r="26" spans="1:17" ht="11.25" customHeight="1" x14ac:dyDescent="0.15">
      <c r="A26" s="35"/>
      <c r="B26" s="38"/>
      <c r="C26" s="17"/>
      <c r="D26" s="7">
        <v>182311</v>
      </c>
      <c r="E26" s="7">
        <v>283571</v>
      </c>
      <c r="F26" s="7">
        <v>248024</v>
      </c>
      <c r="G26" s="7">
        <v>215012</v>
      </c>
      <c r="H26" s="7">
        <v>291461</v>
      </c>
      <c r="I26" s="7">
        <v>187517</v>
      </c>
      <c r="J26" s="7">
        <v>210485</v>
      </c>
      <c r="K26" s="7">
        <v>124170</v>
      </c>
      <c r="L26" s="7">
        <v>284554</v>
      </c>
      <c r="M26" s="7">
        <v>202779</v>
      </c>
      <c r="N26" s="7">
        <v>175089</v>
      </c>
      <c r="O26" s="7">
        <v>190150</v>
      </c>
      <c r="P26" s="7">
        <f>SUM(D26:O26)</f>
        <v>2595123</v>
      </c>
      <c r="Q26" s="7">
        <f>SUM(D26:O26)</f>
        <v>2595123</v>
      </c>
    </row>
    <row r="27" spans="1:17" ht="11.25" customHeight="1" x14ac:dyDescent="0.15">
      <c r="A27" s="35"/>
      <c r="B27" s="39"/>
      <c r="C27" s="18"/>
      <c r="D27" s="9">
        <f t="shared" ref="D27:Q27" si="11">IF(OR(D25=0,D26=0),"- ",D25/D26*100)</f>
        <v>112.09197470256869</v>
      </c>
      <c r="E27" s="9">
        <f t="shared" si="11"/>
        <v>95.570068871640615</v>
      </c>
      <c r="F27" s="9">
        <f t="shared" si="11"/>
        <v>107.96576137793117</v>
      </c>
      <c r="G27" s="9">
        <f t="shared" si="11"/>
        <v>113.30158316745111</v>
      </c>
      <c r="H27" s="9">
        <f t="shared" si="11"/>
        <v>65.590250496635917</v>
      </c>
      <c r="I27" s="9">
        <f t="shared" si="11"/>
        <v>148.36841459707654</v>
      </c>
      <c r="J27" s="9">
        <f t="shared" si="11"/>
        <v>108.06233223270067</v>
      </c>
      <c r="K27" s="9">
        <f t="shared" si="11"/>
        <v>167.10880244825643</v>
      </c>
      <c r="L27" s="9">
        <f t="shared" si="11"/>
        <v>111.07276650477588</v>
      </c>
      <c r="M27" s="9">
        <f t="shared" si="11"/>
        <v>156.5255771061106</v>
      </c>
      <c r="N27" s="9">
        <f t="shared" si="11"/>
        <v>108.81665895630222</v>
      </c>
      <c r="O27" s="9">
        <f t="shared" si="11"/>
        <v>190.68840389166448</v>
      </c>
      <c r="P27" s="9">
        <f t="shared" si="11"/>
        <v>118.59480263555908</v>
      </c>
      <c r="Q27" s="9">
        <f t="shared" si="11"/>
        <v>118.59480263555908</v>
      </c>
    </row>
    <row r="28" spans="1:17" ht="11.25" customHeight="1" x14ac:dyDescent="0.15">
      <c r="A28" s="35"/>
      <c r="B28" s="37" t="s">
        <v>32</v>
      </c>
      <c r="C28" s="16" t="s">
        <v>0</v>
      </c>
      <c r="D28" s="6">
        <v>13</v>
      </c>
      <c r="E28" s="6">
        <v>12</v>
      </c>
      <c r="F28" s="6">
        <v>15</v>
      </c>
      <c r="G28" s="6">
        <v>13</v>
      </c>
      <c r="H28" s="6">
        <v>13</v>
      </c>
      <c r="I28" s="6">
        <v>11</v>
      </c>
      <c r="J28" s="6">
        <v>13</v>
      </c>
      <c r="K28" s="6">
        <v>13</v>
      </c>
      <c r="L28" s="6">
        <v>7</v>
      </c>
      <c r="M28" s="6">
        <v>5</v>
      </c>
      <c r="N28" s="6">
        <v>12</v>
      </c>
      <c r="O28" s="6">
        <v>13</v>
      </c>
      <c r="P28" s="6">
        <f>SUM(D28:O28)</f>
        <v>140</v>
      </c>
      <c r="Q28" s="6">
        <f>SUM(D28:O28)</f>
        <v>140</v>
      </c>
    </row>
    <row r="29" spans="1:17" ht="11.25" customHeight="1" x14ac:dyDescent="0.15">
      <c r="A29" s="35"/>
      <c r="B29" s="38"/>
      <c r="C29" s="17"/>
      <c r="D29" s="7">
        <v>15</v>
      </c>
      <c r="E29" s="7">
        <v>13</v>
      </c>
      <c r="F29" s="7">
        <v>15</v>
      </c>
      <c r="G29" s="7">
        <v>14</v>
      </c>
      <c r="H29" s="7">
        <v>10</v>
      </c>
      <c r="I29" s="7">
        <v>16</v>
      </c>
      <c r="J29" s="7">
        <v>18</v>
      </c>
      <c r="K29" s="7">
        <v>15</v>
      </c>
      <c r="L29" s="7">
        <v>18</v>
      </c>
      <c r="M29" s="7">
        <v>18</v>
      </c>
      <c r="N29" s="7">
        <v>17</v>
      </c>
      <c r="O29" s="7">
        <v>17</v>
      </c>
      <c r="P29" s="7">
        <f>SUM(D29:O29)</f>
        <v>186</v>
      </c>
      <c r="Q29" s="7">
        <f>SUM(D29:O29)</f>
        <v>186</v>
      </c>
    </row>
    <row r="30" spans="1:17" ht="11.25" customHeight="1" x14ac:dyDescent="0.15">
      <c r="A30" s="35"/>
      <c r="B30" s="38"/>
      <c r="C30" s="18"/>
      <c r="D30" s="9">
        <f t="shared" ref="D30:Q30" si="12">IF(OR(D28=0,D29=0),"- ",D28/D29*100)</f>
        <v>86.666666666666671</v>
      </c>
      <c r="E30" s="9">
        <f t="shared" si="12"/>
        <v>92.307692307692307</v>
      </c>
      <c r="F30" s="9">
        <f t="shared" si="12"/>
        <v>100</v>
      </c>
      <c r="G30" s="9">
        <f t="shared" si="12"/>
        <v>92.857142857142861</v>
      </c>
      <c r="H30" s="9">
        <f t="shared" si="12"/>
        <v>130</v>
      </c>
      <c r="I30" s="9">
        <f t="shared" si="12"/>
        <v>68.75</v>
      </c>
      <c r="J30" s="9">
        <f t="shared" si="12"/>
        <v>72.222222222222214</v>
      </c>
      <c r="K30" s="9">
        <f t="shared" si="12"/>
        <v>86.666666666666671</v>
      </c>
      <c r="L30" s="9">
        <f t="shared" si="12"/>
        <v>38.888888888888893</v>
      </c>
      <c r="M30" s="9">
        <f t="shared" si="12"/>
        <v>27.777777777777779</v>
      </c>
      <c r="N30" s="9">
        <f t="shared" si="12"/>
        <v>70.588235294117652</v>
      </c>
      <c r="O30" s="9">
        <f t="shared" si="12"/>
        <v>76.470588235294116</v>
      </c>
      <c r="P30" s="9">
        <f t="shared" si="12"/>
        <v>75.268817204301072</v>
      </c>
      <c r="Q30" s="9">
        <f t="shared" si="12"/>
        <v>75.268817204301072</v>
      </c>
    </row>
    <row r="31" spans="1:17" ht="11.25" customHeight="1" x14ac:dyDescent="0.15">
      <c r="A31" s="35"/>
      <c r="B31" s="38"/>
      <c r="C31" s="16" t="s">
        <v>13</v>
      </c>
      <c r="D31" s="6">
        <v>281944</v>
      </c>
      <c r="E31" s="6">
        <v>260256</v>
      </c>
      <c r="F31" s="6">
        <v>316435</v>
      </c>
      <c r="G31" s="6">
        <v>285031</v>
      </c>
      <c r="H31" s="6">
        <v>287677</v>
      </c>
      <c r="I31" s="6">
        <v>239891</v>
      </c>
      <c r="J31" s="6">
        <v>286795</v>
      </c>
      <c r="K31" s="6">
        <v>287677</v>
      </c>
      <c r="L31" s="6">
        <v>154903</v>
      </c>
      <c r="M31" s="6">
        <v>110645</v>
      </c>
      <c r="N31" s="6">
        <v>265548</v>
      </c>
      <c r="O31" s="6">
        <v>287677</v>
      </c>
      <c r="P31" s="6">
        <f>SUM(D31:O31)</f>
        <v>3064479</v>
      </c>
      <c r="Q31" s="6">
        <f>SUM(D31:O31)</f>
        <v>3064479</v>
      </c>
    </row>
    <row r="32" spans="1:17" ht="11.25" customHeight="1" x14ac:dyDescent="0.15">
      <c r="A32" s="35"/>
      <c r="B32" s="38"/>
      <c r="C32" s="17"/>
      <c r="D32" s="7">
        <v>311030</v>
      </c>
      <c r="E32" s="7">
        <v>274799</v>
      </c>
      <c r="F32" s="7">
        <v>311030</v>
      </c>
      <c r="G32" s="7">
        <v>289342</v>
      </c>
      <c r="H32" s="7">
        <v>209735</v>
      </c>
      <c r="I32" s="7">
        <v>329238</v>
      </c>
      <c r="J32" s="7">
        <v>372614</v>
      </c>
      <c r="K32" s="7">
        <v>307550</v>
      </c>
      <c r="L32" s="7">
        <v>370874</v>
      </c>
      <c r="M32" s="7">
        <v>365469</v>
      </c>
      <c r="N32" s="7">
        <v>350926</v>
      </c>
      <c r="O32" s="7">
        <v>350926</v>
      </c>
      <c r="P32" s="7">
        <f>SUM(D32:O32)</f>
        <v>3843533</v>
      </c>
      <c r="Q32" s="7">
        <f>SUM(D32:O32)</f>
        <v>3843533</v>
      </c>
    </row>
    <row r="33" spans="1:17" ht="11.25" customHeight="1" x14ac:dyDescent="0.15">
      <c r="A33" s="36"/>
      <c r="B33" s="39"/>
      <c r="C33" s="18"/>
      <c r="D33" s="9">
        <f t="shared" ref="D33:Q33" si="13">IF(OR(D31=0,D32=0),"- ",D31/D32*100)</f>
        <v>90.64849049930875</v>
      </c>
      <c r="E33" s="9">
        <f t="shared" si="13"/>
        <v>94.70776822331959</v>
      </c>
      <c r="F33" s="9">
        <f t="shared" si="13"/>
        <v>101.73777449120665</v>
      </c>
      <c r="G33" s="9">
        <f t="shared" si="13"/>
        <v>98.510067670784053</v>
      </c>
      <c r="H33" s="9">
        <f t="shared" si="13"/>
        <v>137.16213316804539</v>
      </c>
      <c r="I33" s="9">
        <f t="shared" si="13"/>
        <v>72.862488534130321</v>
      </c>
      <c r="J33" s="9">
        <f t="shared" si="13"/>
        <v>76.968390881716743</v>
      </c>
      <c r="K33" s="9">
        <f t="shared" si="13"/>
        <v>93.538286457486592</v>
      </c>
      <c r="L33" s="9">
        <f t="shared" si="13"/>
        <v>41.767015212713751</v>
      </c>
      <c r="M33" s="9">
        <f t="shared" si="13"/>
        <v>30.274797588851587</v>
      </c>
      <c r="N33" s="9">
        <f t="shared" si="13"/>
        <v>75.670654211999107</v>
      </c>
      <c r="O33" s="9">
        <f t="shared" si="13"/>
        <v>81.97654206299903</v>
      </c>
      <c r="P33" s="9">
        <f t="shared" si="13"/>
        <v>79.730784150936131</v>
      </c>
      <c r="Q33" s="9">
        <f t="shared" si="13"/>
        <v>79.730784150936131</v>
      </c>
    </row>
    <row r="34" spans="1:17" ht="11.25" customHeight="1" x14ac:dyDescent="0.15">
      <c r="A34" s="34" t="s">
        <v>26</v>
      </c>
      <c r="B34" s="19" t="s">
        <v>18</v>
      </c>
      <c r="C34" s="16" t="s">
        <v>0</v>
      </c>
      <c r="D34" s="6">
        <v>1265</v>
      </c>
      <c r="E34" s="6">
        <v>1294</v>
      </c>
      <c r="F34" s="6">
        <v>1395</v>
      </c>
      <c r="G34" s="6">
        <v>1389</v>
      </c>
      <c r="H34" s="6">
        <v>1331</v>
      </c>
      <c r="I34" s="6">
        <v>1380</v>
      </c>
      <c r="J34" s="6">
        <v>1458</v>
      </c>
      <c r="K34" s="6">
        <v>1298</v>
      </c>
      <c r="L34" s="6">
        <v>1377</v>
      </c>
      <c r="M34" s="6">
        <v>1472</v>
      </c>
      <c r="N34" s="6">
        <v>1362</v>
      </c>
      <c r="O34" s="6">
        <v>1399</v>
      </c>
      <c r="P34" s="6">
        <f>SUM(D34:O34)</f>
        <v>16420</v>
      </c>
      <c r="Q34" s="6">
        <f>SUM(D34:O34)</f>
        <v>16420</v>
      </c>
    </row>
    <row r="35" spans="1:17" ht="11.25" customHeight="1" x14ac:dyDescent="0.15">
      <c r="A35" s="35"/>
      <c r="B35" s="20"/>
      <c r="C35" s="17"/>
      <c r="D35" s="7">
        <v>1284</v>
      </c>
      <c r="E35" s="7">
        <v>1344</v>
      </c>
      <c r="F35" s="7">
        <v>1421</v>
      </c>
      <c r="G35" s="7">
        <v>1388</v>
      </c>
      <c r="H35" s="7">
        <v>1274</v>
      </c>
      <c r="I35" s="7">
        <v>1307</v>
      </c>
      <c r="J35" s="7">
        <v>1428</v>
      </c>
      <c r="K35" s="7">
        <v>1212</v>
      </c>
      <c r="L35" s="7">
        <v>1448</v>
      </c>
      <c r="M35" s="7">
        <v>1467</v>
      </c>
      <c r="N35" s="7">
        <v>1386</v>
      </c>
      <c r="O35" s="7">
        <v>1474</v>
      </c>
      <c r="P35" s="7">
        <f>SUM(D35:O35)</f>
        <v>16433</v>
      </c>
      <c r="Q35" s="7">
        <f>SUM(D35:O35)</f>
        <v>16433</v>
      </c>
    </row>
    <row r="36" spans="1:17" ht="11.25" customHeight="1" x14ac:dyDescent="0.15">
      <c r="A36" s="35"/>
      <c r="B36" s="20"/>
      <c r="C36" s="18"/>
      <c r="D36" s="9">
        <f t="shared" ref="D36:Q36" si="14">IF(OR(D34=0,D35=0),"- ",D34/D35*100)</f>
        <v>98.520249221183803</v>
      </c>
      <c r="E36" s="9">
        <f t="shared" si="14"/>
        <v>96.279761904761912</v>
      </c>
      <c r="F36" s="9">
        <f t="shared" si="14"/>
        <v>98.170302603800138</v>
      </c>
      <c r="G36" s="9">
        <f t="shared" si="14"/>
        <v>100.07204610951008</v>
      </c>
      <c r="H36" s="9">
        <f t="shared" si="14"/>
        <v>104.47409733124017</v>
      </c>
      <c r="I36" s="9">
        <f t="shared" si="14"/>
        <v>105.58530986993114</v>
      </c>
      <c r="J36" s="9">
        <f t="shared" si="14"/>
        <v>102.10084033613444</v>
      </c>
      <c r="K36" s="9">
        <f t="shared" si="14"/>
        <v>107.09570957095708</v>
      </c>
      <c r="L36" s="9">
        <f t="shared" si="14"/>
        <v>95.096685082872924</v>
      </c>
      <c r="M36" s="9">
        <f t="shared" si="14"/>
        <v>100.3408316291752</v>
      </c>
      <c r="N36" s="9">
        <f t="shared" si="14"/>
        <v>98.268398268398272</v>
      </c>
      <c r="O36" s="9">
        <f t="shared" si="14"/>
        <v>94.91180461329715</v>
      </c>
      <c r="P36" s="9">
        <f t="shared" si="14"/>
        <v>99.920890890281754</v>
      </c>
      <c r="Q36" s="9">
        <f t="shared" si="14"/>
        <v>99.920890890281754</v>
      </c>
    </row>
    <row r="37" spans="1:17" ht="11.25" customHeight="1" x14ac:dyDescent="0.15">
      <c r="A37" s="35"/>
      <c r="B37" s="20"/>
      <c r="C37" s="16" t="s">
        <v>13</v>
      </c>
      <c r="D37" s="6">
        <v>3610479</v>
      </c>
      <c r="E37" s="6">
        <v>3329053</v>
      </c>
      <c r="F37" s="6">
        <v>3878842</v>
      </c>
      <c r="G37" s="6">
        <v>3811871</v>
      </c>
      <c r="H37" s="6">
        <v>3618815</v>
      </c>
      <c r="I37" s="6">
        <v>3704589</v>
      </c>
      <c r="J37" s="6">
        <v>3863045</v>
      </c>
      <c r="K37" s="6">
        <v>3792670</v>
      </c>
      <c r="L37" s="6">
        <v>3833094</v>
      </c>
      <c r="M37" s="6">
        <v>3988440</v>
      </c>
      <c r="N37" s="6">
        <v>3713766</v>
      </c>
      <c r="O37" s="6">
        <v>4310848</v>
      </c>
      <c r="P37" s="6">
        <f>SUM(D37:O37)</f>
        <v>45455512</v>
      </c>
      <c r="Q37" s="6">
        <f>SUM(D37:O37)</f>
        <v>45455512</v>
      </c>
    </row>
    <row r="38" spans="1:17" ht="11.25" customHeight="1" x14ac:dyDescent="0.15">
      <c r="A38" s="35"/>
      <c r="B38" s="20"/>
      <c r="C38" s="17"/>
      <c r="D38" s="7">
        <v>3500081</v>
      </c>
      <c r="E38" s="7">
        <v>3395011</v>
      </c>
      <c r="F38" s="7">
        <v>3870227</v>
      </c>
      <c r="G38" s="7">
        <v>3705819</v>
      </c>
      <c r="H38" s="7">
        <v>3568429</v>
      </c>
      <c r="I38" s="7">
        <v>3608860</v>
      </c>
      <c r="J38" s="7">
        <v>3823212</v>
      </c>
      <c r="K38" s="7">
        <v>3530354</v>
      </c>
      <c r="L38" s="7">
        <v>3764360</v>
      </c>
      <c r="M38" s="7">
        <v>3985707</v>
      </c>
      <c r="N38" s="7">
        <v>3803797</v>
      </c>
      <c r="O38" s="7">
        <v>3912621</v>
      </c>
      <c r="P38" s="7">
        <f>SUM(D38:O38)</f>
        <v>44468478</v>
      </c>
      <c r="Q38" s="7">
        <f>SUM(D38:O38)</f>
        <v>44468478</v>
      </c>
    </row>
    <row r="39" spans="1:17" ht="11.25" customHeight="1" x14ac:dyDescent="0.15">
      <c r="A39" s="35"/>
      <c r="B39" s="21"/>
      <c r="C39" s="18"/>
      <c r="D39" s="9">
        <f t="shared" ref="D39:Q39" si="15">IF(OR(D37=0,D38=0),"- ",D37/D38*100)</f>
        <v>103.15415557525669</v>
      </c>
      <c r="E39" s="9">
        <f t="shared" si="15"/>
        <v>98.0572080620652</v>
      </c>
      <c r="F39" s="9">
        <f t="shared" si="15"/>
        <v>100.22259676241212</v>
      </c>
      <c r="G39" s="9">
        <f t="shared" si="15"/>
        <v>102.86176955755259</v>
      </c>
      <c r="H39" s="9">
        <f t="shared" si="15"/>
        <v>101.41199390544131</v>
      </c>
      <c r="I39" s="9">
        <f t="shared" si="15"/>
        <v>102.6526105196655</v>
      </c>
      <c r="J39" s="9">
        <f t="shared" si="15"/>
        <v>101.04187264530454</v>
      </c>
      <c r="K39" s="9">
        <f t="shared" si="15"/>
        <v>107.43030302343617</v>
      </c>
      <c r="L39" s="9">
        <f t="shared" si="15"/>
        <v>101.82591463090671</v>
      </c>
      <c r="M39" s="9">
        <f t="shared" si="15"/>
        <v>100.06857001781617</v>
      </c>
      <c r="N39" s="9">
        <f t="shared" si="15"/>
        <v>97.633128161150552</v>
      </c>
      <c r="O39" s="9">
        <f t="shared" si="15"/>
        <v>110.17801110815486</v>
      </c>
      <c r="P39" s="9">
        <f t="shared" si="15"/>
        <v>102.21962622602014</v>
      </c>
      <c r="Q39" s="9">
        <f t="shared" si="15"/>
        <v>102.21962622602014</v>
      </c>
    </row>
    <row r="40" spans="1:17" ht="11.25" customHeight="1" x14ac:dyDescent="0.15">
      <c r="A40" s="35"/>
      <c r="B40" s="19" t="s">
        <v>32</v>
      </c>
      <c r="C40" s="16" t="s">
        <v>0</v>
      </c>
      <c r="D40" s="6">
        <v>150</v>
      </c>
      <c r="E40" s="6">
        <v>128</v>
      </c>
      <c r="F40" s="6">
        <v>152</v>
      </c>
      <c r="G40" s="6">
        <v>150</v>
      </c>
      <c r="H40" s="6">
        <v>145</v>
      </c>
      <c r="I40" s="6">
        <v>145</v>
      </c>
      <c r="J40" s="6">
        <v>149</v>
      </c>
      <c r="K40" s="6">
        <v>155</v>
      </c>
      <c r="L40" s="6">
        <v>150</v>
      </c>
      <c r="M40" s="6">
        <v>155</v>
      </c>
      <c r="N40" s="6">
        <v>139</v>
      </c>
      <c r="O40" s="6">
        <v>155</v>
      </c>
      <c r="P40" s="6">
        <f>SUM(D40:O40)</f>
        <v>1773</v>
      </c>
      <c r="Q40" s="6">
        <f>SUM(D40:O40)</f>
        <v>1773</v>
      </c>
    </row>
    <row r="41" spans="1:17" ht="11.25" customHeight="1" x14ac:dyDescent="0.15">
      <c r="A41" s="35"/>
      <c r="B41" s="20"/>
      <c r="C41" s="17"/>
      <c r="D41" s="7">
        <v>148</v>
      </c>
      <c r="E41" s="7">
        <v>131</v>
      </c>
      <c r="F41" s="7">
        <v>153</v>
      </c>
      <c r="G41" s="7">
        <v>149</v>
      </c>
      <c r="H41" s="7">
        <v>150</v>
      </c>
      <c r="I41" s="7">
        <v>140</v>
      </c>
      <c r="J41" s="7">
        <v>148</v>
      </c>
      <c r="K41" s="7">
        <v>152</v>
      </c>
      <c r="L41" s="7">
        <v>150</v>
      </c>
      <c r="M41" s="7">
        <v>155</v>
      </c>
      <c r="N41" s="7">
        <v>150</v>
      </c>
      <c r="O41" s="7">
        <v>157</v>
      </c>
      <c r="P41" s="7">
        <f>SUM(D41:O41)</f>
        <v>1783</v>
      </c>
      <c r="Q41" s="7">
        <f>SUM(D41:O41)</f>
        <v>1783</v>
      </c>
    </row>
    <row r="42" spans="1:17" ht="11.25" customHeight="1" x14ac:dyDescent="0.15">
      <c r="A42" s="35"/>
      <c r="B42" s="20"/>
      <c r="C42" s="18"/>
      <c r="D42" s="9">
        <f t="shared" ref="D42:Q42" si="16">IF(OR(D40=0,D41=0),"- ",D40/D41*100)</f>
        <v>101.35135135135135</v>
      </c>
      <c r="E42" s="9">
        <f t="shared" si="16"/>
        <v>97.70992366412213</v>
      </c>
      <c r="F42" s="9">
        <f t="shared" si="16"/>
        <v>99.346405228758172</v>
      </c>
      <c r="G42" s="9">
        <f t="shared" si="16"/>
        <v>100.67114093959732</v>
      </c>
      <c r="H42" s="9">
        <f t="shared" si="16"/>
        <v>96.666666666666671</v>
      </c>
      <c r="I42" s="9">
        <f t="shared" si="16"/>
        <v>103.57142857142858</v>
      </c>
      <c r="J42" s="9">
        <f t="shared" si="16"/>
        <v>100.67567567567568</v>
      </c>
      <c r="K42" s="9">
        <f t="shared" si="16"/>
        <v>101.9736842105263</v>
      </c>
      <c r="L42" s="9">
        <f t="shared" si="16"/>
        <v>100</v>
      </c>
      <c r="M42" s="9">
        <f t="shared" si="16"/>
        <v>100</v>
      </c>
      <c r="N42" s="9">
        <f t="shared" si="16"/>
        <v>92.666666666666657</v>
      </c>
      <c r="O42" s="9">
        <f t="shared" si="16"/>
        <v>98.726114649681534</v>
      </c>
      <c r="P42" s="9">
        <f t="shared" si="16"/>
        <v>99.439147504206389</v>
      </c>
      <c r="Q42" s="9">
        <f t="shared" si="16"/>
        <v>99.439147504206389</v>
      </c>
    </row>
    <row r="43" spans="1:17" ht="11.25" customHeight="1" x14ac:dyDescent="0.15">
      <c r="A43" s="35"/>
      <c r="B43" s="20"/>
      <c r="C43" s="16" t="s">
        <v>13</v>
      </c>
      <c r="D43" s="6">
        <v>2270848</v>
      </c>
      <c r="E43" s="6">
        <v>1923346</v>
      </c>
      <c r="F43" s="6">
        <v>2295027</v>
      </c>
      <c r="G43" s="6">
        <v>2264310</v>
      </c>
      <c r="H43" s="6">
        <v>2181181</v>
      </c>
      <c r="I43" s="6">
        <v>2187096</v>
      </c>
      <c r="J43" s="6">
        <v>2257833</v>
      </c>
      <c r="K43" s="6">
        <v>2339787</v>
      </c>
      <c r="L43" s="6">
        <v>2264310</v>
      </c>
      <c r="M43" s="6">
        <v>2339787</v>
      </c>
      <c r="N43" s="6">
        <v>2100190</v>
      </c>
      <c r="O43" s="6">
        <v>2339787</v>
      </c>
      <c r="P43" s="6">
        <f>SUM(D43:O43)</f>
        <v>26763502</v>
      </c>
      <c r="Q43" s="6">
        <f>SUM(D43:O43)</f>
        <v>26763502</v>
      </c>
    </row>
    <row r="44" spans="1:17" ht="11.25" customHeight="1" x14ac:dyDescent="0.15">
      <c r="A44" s="35"/>
      <c r="B44" s="20"/>
      <c r="C44" s="17"/>
      <c r="D44" s="7">
        <v>2241652</v>
      </c>
      <c r="E44" s="7">
        <v>1962401</v>
      </c>
      <c r="F44" s="7">
        <v>2309947</v>
      </c>
      <c r="G44" s="7">
        <v>2227196</v>
      </c>
      <c r="H44" s="7">
        <v>2254217</v>
      </c>
      <c r="I44" s="7">
        <v>2112614</v>
      </c>
      <c r="J44" s="7">
        <v>2241442</v>
      </c>
      <c r="K44" s="7">
        <v>2285410</v>
      </c>
      <c r="L44" s="7">
        <v>2264310</v>
      </c>
      <c r="M44" s="7">
        <v>2339787</v>
      </c>
      <c r="N44" s="7">
        <v>2264310</v>
      </c>
      <c r="O44" s="7">
        <v>2356271</v>
      </c>
      <c r="P44" s="7">
        <f>SUM(D44:O44)</f>
        <v>26859557</v>
      </c>
      <c r="Q44" s="7">
        <f>SUM(D44:O44)</f>
        <v>26859557</v>
      </c>
    </row>
    <row r="45" spans="1:17" ht="11.25" customHeight="1" x14ac:dyDescent="0.15">
      <c r="A45" s="36"/>
      <c r="B45" s="21"/>
      <c r="C45" s="18"/>
      <c r="D45" s="8">
        <f t="shared" ref="D45:Q45" si="17">IF(OR(D43=0,D44=0),"- ",D43/D44*100)</f>
        <v>101.3024323133118</v>
      </c>
      <c r="E45" s="8">
        <f t="shared" si="17"/>
        <v>98.009835910193686</v>
      </c>
      <c r="F45" s="8">
        <f t="shared" si="17"/>
        <v>99.354097734709939</v>
      </c>
      <c r="G45" s="8">
        <f t="shared" si="17"/>
        <v>101.6664002629315</v>
      </c>
      <c r="H45" s="8">
        <f t="shared" si="17"/>
        <v>96.760027983108984</v>
      </c>
      <c r="I45" s="8">
        <f t="shared" si="17"/>
        <v>103.52558489151356</v>
      </c>
      <c r="J45" s="8">
        <f t="shared" si="17"/>
        <v>100.73127031616254</v>
      </c>
      <c r="K45" s="8">
        <f t="shared" si="17"/>
        <v>102.37931049570975</v>
      </c>
      <c r="L45" s="8">
        <f t="shared" si="17"/>
        <v>100</v>
      </c>
      <c r="M45" s="8">
        <f t="shared" si="17"/>
        <v>100</v>
      </c>
      <c r="N45" s="8">
        <f t="shared" si="17"/>
        <v>92.751875847388391</v>
      </c>
      <c r="O45" s="8">
        <f t="shared" si="17"/>
        <v>99.300420028086762</v>
      </c>
      <c r="P45" s="8">
        <f t="shared" si="17"/>
        <v>99.642380550058959</v>
      </c>
      <c r="Q45" s="8">
        <f t="shared" si="17"/>
        <v>99.642380550058959</v>
      </c>
    </row>
    <row r="46" spans="1:17" s="10" customFormat="1" ht="8.1" customHeight="1" x14ac:dyDescent="0.15">
      <c r="B46" s="11" t="s">
        <v>20</v>
      </c>
      <c r="C46" s="12" t="s">
        <v>30</v>
      </c>
      <c r="D46" s="10" t="s">
        <v>21</v>
      </c>
      <c r="E46" s="10" t="s">
        <v>35</v>
      </c>
      <c r="F46" s="13" t="s">
        <v>29</v>
      </c>
      <c r="G46" s="13"/>
      <c r="H46" s="14"/>
      <c r="I46" s="14"/>
      <c r="J46" s="14"/>
      <c r="K46" s="14"/>
      <c r="L46" s="14"/>
      <c r="M46" s="14"/>
      <c r="N46" s="14"/>
      <c r="O46" s="14"/>
      <c r="P46" s="14"/>
      <c r="Q46" s="14"/>
    </row>
    <row r="47" spans="1:17" s="10" customFormat="1" ht="8.1" customHeight="1" x14ac:dyDescent="0.15">
      <c r="D47" s="10" t="s">
        <v>24</v>
      </c>
      <c r="E47" s="13" t="s">
        <v>36</v>
      </c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</row>
    <row r="48" spans="1:17" s="10" customFormat="1" ht="8.1" customHeight="1" x14ac:dyDescent="0.15">
      <c r="D48" s="10" t="s">
        <v>22</v>
      </c>
      <c r="E48" s="15" t="s">
        <v>23</v>
      </c>
      <c r="F48" s="15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</row>
  </sheetData>
  <mergeCells count="26">
    <mergeCell ref="A34:A45"/>
    <mergeCell ref="C16:C18"/>
    <mergeCell ref="B28:B33"/>
    <mergeCell ref="B34:B39"/>
    <mergeCell ref="B40:B45"/>
    <mergeCell ref="C31:C33"/>
    <mergeCell ref="B16:B21"/>
    <mergeCell ref="C43:C45"/>
    <mergeCell ref="C34:C36"/>
    <mergeCell ref="C37:C39"/>
    <mergeCell ref="C40:C42"/>
    <mergeCell ref="A10:A33"/>
    <mergeCell ref="C28:C30"/>
    <mergeCell ref="B22:B27"/>
    <mergeCell ref="C22:C24"/>
    <mergeCell ref="C25:C27"/>
    <mergeCell ref="C19:C21"/>
    <mergeCell ref="B10:B15"/>
    <mergeCell ref="A1:Q1"/>
    <mergeCell ref="C13:C15"/>
    <mergeCell ref="A2:D2"/>
    <mergeCell ref="A4:B9"/>
    <mergeCell ref="A3:C3"/>
    <mergeCell ref="C4:C6"/>
    <mergeCell ref="C7:C9"/>
    <mergeCell ref="C10:C12"/>
  </mergeCells>
  <phoneticPr fontId="2"/>
  <printOptions horizontalCentered="1"/>
  <pageMargins left="0.19685039370078741" right="0.19685039370078741" top="0.59055118110236227" bottom="0.39370078740157483" header="0.39370078740157483" footer="0.19685039370078741"/>
  <pageSetup paperSize="9" orientation="landscape" r:id="rId1"/>
  <headerFooter alignWithMargins="0">
    <oddFooter>&amp;C&amp;12&amp;P ページ</oddFooter>
  </headerFooter>
  <ignoredErrors>
    <ignoredError sqref="B29 A6 C3 B6:C6 D7:O8 A5 B17 A35 D6:Q6 Q43:Q44 A40:A41 A37:A38 A43:A44 B37:C38 B43:C44 B34:C35 B39:C39 P12:Q12 A39 P18:Q18 A36 B31:C32 B36:C36 P42:Q42 B33:C33 P21:Q21 P30:Q30 P33:Q33 P36:Q36 B19:C20 B30:C30 A3 B21:C21 P39:Q39 C28:C29 P3 P15:Q15 B13:C14 B18:C18 B10:C11 B15:C15 P1 Q1 A9 Q3:Q5 B9:C9 B12:C12 B42:C42 B45:C45 A42 A45 C5 B3:B5 Q40:Q41 Q7:Q8 Q10:Q11 Q13:Q14 Q16:Q17 Q19:Q20 Q28:Q29 Q31:Q32 Q34:Q35 Q37:Q38 B7:C8 A7:A8 D39:O39 D45:O45 D42:O42 D9:O9 D12:O12 D15:O15 D18:O18 D21:O21 D30:O30 D33:O33 D36:O36 P45:Q45 P9:Q9 D3:D5 Q24:Q27 B1 C1 E1:O5 D1 C16:C17 C40:C41 B4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DATA</vt:lpstr>
      <vt:lpstr>DATA!Print_Area</vt:lpstr>
      <vt:lpstr>DATA!Print_Titles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/>
  <dcterms:created xsi:type="dcterms:W3CDTF">2026-05-12T02:29:58Z</dcterms:created>
  <dcterms:modified xsi:type="dcterms:W3CDTF">2026-05-12T02:30:20Z</dcterms:modified>
</cp:coreProperties>
</file>