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8130" tabRatio="812" activeTab="0"/>
  </bookViews>
  <sheets>
    <sheet name="予算事業一覧" sheetId="1" r:id="rId1"/>
  </sheets>
  <definedNames>
    <definedName name="_xlnm.Print_Area" localSheetId="0">'予算事業一覧'!$A$5:$I$73</definedName>
    <definedName name="_xlnm.Print_Titles" localSheetId="0">'予算事業一覧'!$7:$11</definedName>
  </definedNames>
  <calcPr fullCalcOnLoad="1"/>
</workbook>
</file>

<file path=xl/sharedStrings.xml><?xml version="1.0" encoding="utf-8"?>
<sst xmlns="http://schemas.openxmlformats.org/spreadsheetml/2006/main" count="181" uniqueCount="78">
  <si>
    <t>予算事業一覧</t>
  </si>
  <si>
    <t>上段：歳  　出 　 額
(下段：所要一般財源)</t>
  </si>
  <si>
    <t>(単位：千円)</t>
  </si>
  <si>
    <t>通し</t>
  </si>
  <si>
    <t>科目</t>
  </si>
  <si>
    <t>事  業  名</t>
  </si>
  <si>
    <t>担当課</t>
  </si>
  <si>
    <t>備  考</t>
  </si>
  <si>
    <t>番号</t>
  </si>
  <si>
    <t>　　</t>
  </si>
  <si>
    <t>出</t>
  </si>
  <si>
    <t>税</t>
  </si>
  <si>
    <t>職員費計</t>
  </si>
  <si>
    <t>区CM出</t>
  </si>
  <si>
    <t>区CM税</t>
  </si>
  <si>
    <t>所属計</t>
  </si>
  <si>
    <t>(款-項-目)</t>
  </si>
  <si>
    <t>海岸施設の維持補修</t>
  </si>
  <si>
    <t>9-1-2</t>
  </si>
  <si>
    <t>9-1-3</t>
  </si>
  <si>
    <t>9-1-2</t>
  </si>
  <si>
    <t>区ＣＭ</t>
  </si>
  <si>
    <t>振興課</t>
  </si>
  <si>
    <t>港湾整備費計</t>
  </si>
  <si>
    <t>港湾管理費計</t>
  </si>
  <si>
    <t>基金利子蓄積計</t>
  </si>
  <si>
    <t>庁費等一般管理費</t>
  </si>
  <si>
    <t>港湾の振興</t>
  </si>
  <si>
    <t>港湾施設の保安対策</t>
  </si>
  <si>
    <t>北港処分地（夢洲）の管理運営</t>
  </si>
  <si>
    <t>港湾施設等の管理運営</t>
  </si>
  <si>
    <t>港湾施設等の維持補修</t>
  </si>
  <si>
    <t>港湾施設の耐震化</t>
  </si>
  <si>
    <t>港湾施設の整備・改良</t>
  </si>
  <si>
    <t>集客施設の管理運営・維持補修</t>
  </si>
  <si>
    <t>国際コンテナ戦略港湾の実現に向けた取り組み</t>
  </si>
  <si>
    <t>咲洲地区の活性化</t>
  </si>
  <si>
    <t>情報システム関係経費</t>
  </si>
  <si>
    <t>港湾事業一般管理費</t>
  </si>
  <si>
    <t>港湾局職員の人件費</t>
  </si>
  <si>
    <t>防災・減災体制の確立</t>
  </si>
  <si>
    <t>航行船舶の安全対策</t>
  </si>
  <si>
    <t>大阪港振興基金積立金</t>
  </si>
  <si>
    <t>岸壁や水域等の維持管理運営</t>
  </si>
  <si>
    <t>気象・海象等の各種観測や
調査測量</t>
  </si>
  <si>
    <t>経営改革課</t>
  </si>
  <si>
    <t>会計名　　一般会計　　</t>
  </si>
  <si>
    <t>所属名　港湾局　</t>
  </si>
  <si>
    <t>G20サミットに向けた環境整備事業</t>
  </si>
  <si>
    <t>振興課　他</t>
  </si>
  <si>
    <t>道路、緑地及び防災施設等の維持管理</t>
  </si>
  <si>
    <t>31 年 度</t>
  </si>
  <si>
    <t>30 年 度</t>
  </si>
  <si>
    <t>当 初 ①</t>
  </si>
  <si>
    <t>増  減</t>
  </si>
  <si>
    <t>（② - ①）</t>
  </si>
  <si>
    <t>国際博覧会の開催及びＩＲを含む国際観光拠点形成に向けた夢洲地区の土地造成・基盤整備事業</t>
  </si>
  <si>
    <t>ＩＲを含む国際観光拠点の形成に向けた立地推進事業（臨海部交通アクセス検討調査）</t>
  </si>
  <si>
    <t>　　</t>
  </si>
  <si>
    <t>総務課</t>
  </si>
  <si>
    <t>9-1-1</t>
  </si>
  <si>
    <t>港湾局職員の人件費</t>
  </si>
  <si>
    <t>施設管理課 他</t>
  </si>
  <si>
    <t>総務課 他</t>
  </si>
  <si>
    <t>海務課 他</t>
  </si>
  <si>
    <t>振興課 他</t>
  </si>
  <si>
    <t>工務課 他</t>
  </si>
  <si>
    <t>海務課</t>
  </si>
  <si>
    <t>工務課</t>
  </si>
  <si>
    <t>計画課</t>
  </si>
  <si>
    <t>計画課 他</t>
  </si>
  <si>
    <t>開発調整課</t>
  </si>
  <si>
    <t>計画課　他</t>
  </si>
  <si>
    <t>工務課　他</t>
  </si>
  <si>
    <t>経営改革課 他</t>
  </si>
  <si>
    <t>16-2-20</t>
  </si>
  <si>
    <t>天保山客船ターミナル整備</t>
  </si>
  <si>
    <t>予 算 ②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</si>
</sst>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</numFmts>
  <fonts count="51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1" fontId="45" fillId="0" borderId="10" xfId="63" applyNumberFormat="1" applyFont="1" applyFill="1" applyBorder="1" applyAlignment="1">
      <alignment horizontal="right" vertical="center" shrinkToFit="1"/>
      <protection/>
    </xf>
    <xf numFmtId="214" fontId="45" fillId="0" borderId="11" xfId="63" applyNumberFormat="1" applyFont="1" applyFill="1" applyBorder="1" applyAlignment="1">
      <alignment vertical="center" shrinkToFit="1"/>
      <protection/>
    </xf>
    <xf numFmtId="181" fontId="45" fillId="0" borderId="10" xfId="63" applyNumberFormat="1" applyFont="1" applyFill="1" applyBorder="1" applyAlignment="1">
      <alignment vertical="center" shrinkToFit="1"/>
      <protection/>
    </xf>
    <xf numFmtId="203" fontId="45" fillId="0" borderId="11" xfId="63" applyNumberFormat="1" applyFont="1" applyFill="1" applyBorder="1" applyAlignment="1">
      <alignment vertical="center" shrinkToFit="1"/>
      <protection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0" xfId="63" applyNumberFormat="1" applyFont="1" applyFill="1" applyAlignment="1">
      <alignment vertical="center"/>
      <protection/>
    </xf>
    <xf numFmtId="0" fontId="45" fillId="0" borderId="0" xfId="63" applyNumberFormat="1" applyFont="1" applyFill="1" applyAlignment="1">
      <alignment vertical="center"/>
      <protection/>
    </xf>
    <xf numFmtId="0" fontId="45" fillId="0" borderId="0" xfId="63" applyNumberFormat="1" applyFont="1" applyFill="1" applyAlignment="1">
      <alignment horizontal="center" vertical="center"/>
      <protection/>
    </xf>
    <xf numFmtId="0" fontId="45" fillId="0" borderId="0" xfId="63" applyFont="1" applyFill="1" applyAlignment="1">
      <alignment vertical="center"/>
      <protection/>
    </xf>
    <xf numFmtId="0" fontId="48" fillId="0" borderId="0" xfId="63" applyNumberFormat="1" applyFont="1" applyFill="1" applyAlignment="1">
      <alignment horizontal="left" vertical="center"/>
      <protection/>
    </xf>
    <xf numFmtId="0" fontId="48" fillId="0" borderId="0" xfId="63" applyNumberFormat="1" applyFont="1" applyFill="1" applyAlignment="1">
      <alignment horizontal="right" vertical="center"/>
      <protection/>
    </xf>
    <xf numFmtId="0" fontId="45" fillId="0" borderId="0" xfId="63" applyNumberFormat="1" applyFont="1" applyFill="1" applyAlignment="1">
      <alignment horizontal="right" vertical="center"/>
      <protection/>
    </xf>
    <xf numFmtId="0" fontId="49" fillId="0" borderId="0" xfId="63" applyNumberFormat="1" applyFont="1" applyFill="1" applyAlignment="1">
      <alignment horizontal="right" vertical="center"/>
      <protection/>
    </xf>
    <xf numFmtId="0" fontId="50" fillId="0" borderId="12" xfId="63" applyNumberFormat="1" applyFont="1" applyFill="1" applyBorder="1" applyAlignment="1">
      <alignment horizontal="center" vertical="center"/>
      <protection/>
    </xf>
    <xf numFmtId="0" fontId="50" fillId="0" borderId="13" xfId="63" applyNumberFormat="1" applyFont="1" applyFill="1" applyBorder="1" applyAlignment="1">
      <alignment horizontal="center" vertical="center"/>
      <protection/>
    </xf>
    <xf numFmtId="0" fontId="50" fillId="0" borderId="14" xfId="63" applyNumberFormat="1" applyFont="1" applyFill="1" applyBorder="1" applyAlignment="1">
      <alignment horizontal="center" vertical="center"/>
      <protection/>
    </xf>
    <xf numFmtId="0" fontId="50" fillId="0" borderId="15" xfId="63" applyNumberFormat="1" applyFont="1" applyFill="1" applyBorder="1" applyAlignment="1">
      <alignment horizontal="center" vertical="center"/>
      <protection/>
    </xf>
    <xf numFmtId="0" fontId="50" fillId="0" borderId="16" xfId="63" applyNumberFormat="1" applyFont="1" applyFill="1" applyBorder="1" applyAlignment="1">
      <alignment horizontal="center" vertical="center"/>
      <protection/>
    </xf>
    <xf numFmtId="0" fontId="50" fillId="0" borderId="17" xfId="63" applyNumberFormat="1" applyFont="1" applyFill="1" applyBorder="1" applyAlignment="1">
      <alignment horizontal="center" vertical="center"/>
      <protection/>
    </xf>
    <xf numFmtId="181" fontId="45" fillId="0" borderId="18" xfId="63" applyNumberFormat="1" applyFont="1" applyFill="1" applyBorder="1" applyAlignment="1">
      <alignment vertical="center" shrinkToFit="1"/>
      <protection/>
    </xf>
    <xf numFmtId="181" fontId="45" fillId="0" borderId="19" xfId="63" applyNumberFormat="1" applyFont="1" applyFill="1" applyBorder="1" applyAlignment="1">
      <alignment horizontal="right" vertical="center" shrinkToFit="1"/>
      <protection/>
    </xf>
    <xf numFmtId="214" fontId="45" fillId="0" borderId="18" xfId="63" applyNumberFormat="1" applyFont="1" applyFill="1" applyBorder="1" applyAlignment="1">
      <alignment vertical="center" shrinkToFit="1"/>
      <protection/>
    </xf>
    <xf numFmtId="203" fontId="45" fillId="0" borderId="17" xfId="63" applyNumberFormat="1" applyFont="1" applyFill="1" applyBorder="1" applyAlignment="1">
      <alignment vertical="center" shrinkToFit="1"/>
      <protection/>
    </xf>
    <xf numFmtId="181" fontId="45" fillId="0" borderId="19" xfId="63" applyNumberFormat="1" applyFont="1" applyFill="1" applyBorder="1" applyAlignment="1">
      <alignment vertical="center" shrinkToFit="1"/>
      <protection/>
    </xf>
    <xf numFmtId="214" fontId="45" fillId="0" borderId="17" xfId="63" applyNumberFormat="1" applyFont="1" applyFill="1" applyBorder="1" applyAlignment="1">
      <alignment vertical="center" shrinkToFit="1"/>
      <protection/>
    </xf>
    <xf numFmtId="181" fontId="45" fillId="0" borderId="18" xfId="63" applyNumberFormat="1" applyFont="1" applyFill="1" applyBorder="1" applyAlignment="1">
      <alignment horizontal="right" vertical="center" shrinkToFit="1"/>
      <protection/>
    </xf>
    <xf numFmtId="38" fontId="45" fillId="0" borderId="10" xfId="51" applyFont="1" applyFill="1" applyBorder="1" applyAlignment="1">
      <alignment/>
    </xf>
    <xf numFmtId="214" fontId="45" fillId="0" borderId="20" xfId="63" applyNumberFormat="1" applyFont="1" applyFill="1" applyBorder="1" applyAlignment="1">
      <alignment vertical="center" shrinkToFit="1"/>
      <protection/>
    </xf>
    <xf numFmtId="203" fontId="45" fillId="0" borderId="20" xfId="63" applyNumberFormat="1" applyFont="1" applyFill="1" applyBorder="1" applyAlignment="1">
      <alignment vertical="center" shrinkToFit="1"/>
      <protection/>
    </xf>
    <xf numFmtId="203" fontId="45" fillId="0" borderId="21" xfId="63" applyNumberFormat="1" applyFont="1" applyFill="1" applyBorder="1" applyAlignment="1">
      <alignment vertical="center" shrinkToFit="1"/>
      <protection/>
    </xf>
    <xf numFmtId="0" fontId="45" fillId="0" borderId="0" xfId="63" applyNumberFormat="1" applyFont="1" applyFill="1" applyBorder="1" applyAlignment="1">
      <alignment vertical="center"/>
      <protection/>
    </xf>
    <xf numFmtId="38" fontId="45" fillId="0" borderId="0" xfId="49" applyFont="1" applyFill="1" applyBorder="1" applyAlignment="1">
      <alignment horizontal="right" vertical="center"/>
    </xf>
    <xf numFmtId="38" fontId="45" fillId="0" borderId="0" xfId="49" applyFont="1" applyFill="1" applyBorder="1" applyAlignment="1">
      <alignment vertical="center"/>
    </xf>
    <xf numFmtId="38" fontId="45" fillId="0" borderId="0" xfId="49" applyFont="1" applyFill="1" applyAlignment="1">
      <alignment vertical="center"/>
    </xf>
    <xf numFmtId="38" fontId="45" fillId="0" borderId="0" xfId="49" applyFont="1" applyFill="1" applyAlignment="1">
      <alignment horizontal="right" vertical="center"/>
    </xf>
    <xf numFmtId="0" fontId="45" fillId="0" borderId="0" xfId="63" applyNumberFormat="1" applyFont="1" applyFill="1" applyAlignment="1">
      <alignment horizontal="left" vertical="center"/>
      <protection/>
    </xf>
    <xf numFmtId="0" fontId="50" fillId="0" borderId="22" xfId="63" applyFont="1" applyFill="1" applyBorder="1" applyAlignment="1">
      <alignment horizontal="center" vertical="center"/>
      <protection/>
    </xf>
    <xf numFmtId="0" fontId="50" fillId="0" borderId="23" xfId="63" applyFont="1" applyFill="1" applyBorder="1" applyAlignment="1">
      <alignment horizontal="center" vertical="center"/>
      <protection/>
    </xf>
    <xf numFmtId="0" fontId="50" fillId="0" borderId="24" xfId="63" applyNumberFormat="1" applyFont="1" applyFill="1" applyBorder="1" applyAlignment="1">
      <alignment horizontal="center" vertical="center"/>
      <protection/>
    </xf>
    <xf numFmtId="0" fontId="50" fillId="0" borderId="15" xfId="63" applyNumberFormat="1" applyFont="1" applyFill="1" applyBorder="1" applyAlignment="1">
      <alignment horizontal="center" vertical="center"/>
      <protection/>
    </xf>
    <xf numFmtId="49" fontId="50" fillId="0" borderId="19" xfId="63" applyNumberFormat="1" applyFont="1" applyFill="1" applyBorder="1" applyAlignment="1">
      <alignment horizontal="center" vertical="center" wrapText="1"/>
      <protection/>
    </xf>
    <xf numFmtId="0" fontId="50" fillId="0" borderId="17" xfId="63" applyNumberFormat="1" applyFont="1" applyFill="1" applyBorder="1" applyAlignment="1">
      <alignment horizontal="center" vertical="center" wrapText="1"/>
      <protection/>
    </xf>
    <xf numFmtId="181" fontId="50" fillId="0" borderId="19" xfId="63" applyNumberFormat="1" applyFont="1" applyFill="1" applyBorder="1" applyAlignment="1">
      <alignment horizontal="center" vertical="center" wrapText="1"/>
      <protection/>
    </xf>
    <xf numFmtId="181" fontId="50" fillId="0" borderId="17" xfId="63" applyNumberFormat="1" applyFont="1" applyFill="1" applyBorder="1" applyAlignment="1">
      <alignment horizontal="center" vertical="center" wrapText="1"/>
      <protection/>
    </xf>
    <xf numFmtId="49" fontId="1" fillId="0" borderId="19" xfId="43" applyNumberFormat="1" applyFill="1" applyBorder="1" applyAlignment="1" applyProtection="1">
      <alignment horizontal="left" vertical="center" wrapText="1"/>
      <protection/>
    </xf>
    <xf numFmtId="49" fontId="1" fillId="0" borderId="17" xfId="43" applyNumberFormat="1" applyFill="1" applyBorder="1" applyAlignment="1" applyProtection="1">
      <alignment horizontal="left" vertical="center" wrapText="1"/>
      <protection/>
    </xf>
    <xf numFmtId="0" fontId="45" fillId="0" borderId="0" xfId="63" applyFont="1" applyFill="1" applyAlignment="1">
      <alignment horizontal="right" vertical="center"/>
      <protection/>
    </xf>
    <xf numFmtId="0" fontId="49" fillId="0" borderId="25" xfId="63" applyNumberFormat="1" applyFont="1" applyFill="1" applyBorder="1" applyAlignment="1">
      <alignment horizontal="right" vertical="center" wrapText="1"/>
      <protection/>
    </xf>
    <xf numFmtId="0" fontId="50" fillId="0" borderId="14" xfId="63" applyNumberFormat="1" applyFont="1" applyFill="1" applyBorder="1" applyAlignment="1">
      <alignment horizontal="center" vertical="center" wrapText="1"/>
      <protection/>
    </xf>
    <xf numFmtId="0" fontId="50" fillId="0" borderId="17" xfId="63" applyNumberFormat="1" applyFont="1" applyFill="1" applyBorder="1" applyAlignment="1">
      <alignment horizontal="center" vertical="center"/>
      <protection/>
    </xf>
    <xf numFmtId="0" fontId="50" fillId="0" borderId="26" xfId="63" applyNumberFormat="1" applyFont="1" applyFill="1" applyBorder="1" applyAlignment="1">
      <alignment horizontal="center" vertical="center"/>
      <protection/>
    </xf>
    <xf numFmtId="0" fontId="50" fillId="0" borderId="27" xfId="63" applyNumberFormat="1" applyFont="1" applyFill="1" applyBorder="1" applyAlignment="1">
      <alignment horizontal="center" vertical="center"/>
      <protection/>
    </xf>
    <xf numFmtId="0" fontId="50" fillId="0" borderId="23" xfId="63" applyNumberFormat="1" applyFont="1" applyFill="1" applyBorder="1" applyAlignment="1">
      <alignment horizontal="center" vertical="center"/>
      <protection/>
    </xf>
    <xf numFmtId="0" fontId="50" fillId="0" borderId="11" xfId="63" applyNumberFormat="1" applyFont="1" applyFill="1" applyBorder="1" applyAlignment="1">
      <alignment horizontal="center" vertical="center"/>
      <protection/>
    </xf>
    <xf numFmtId="176" fontId="50" fillId="0" borderId="28" xfId="63" applyNumberFormat="1" applyFont="1" applyFill="1" applyBorder="1" applyAlignment="1">
      <alignment horizontal="center" vertical="center"/>
      <protection/>
    </xf>
    <xf numFmtId="176" fontId="50" fillId="0" borderId="29" xfId="63" applyNumberFormat="1" applyFont="1" applyFill="1" applyBorder="1" applyAlignment="1">
      <alignment horizontal="center" vertical="center"/>
      <protection/>
    </xf>
    <xf numFmtId="176" fontId="50" fillId="0" borderId="30" xfId="63" applyNumberFormat="1" applyFont="1" applyFill="1" applyBorder="1" applyAlignment="1">
      <alignment horizontal="center" vertical="center"/>
      <protection/>
    </xf>
    <xf numFmtId="176" fontId="50" fillId="0" borderId="31" xfId="63" applyNumberFormat="1" applyFont="1" applyFill="1" applyBorder="1" applyAlignment="1">
      <alignment horizontal="center" vertical="center"/>
      <protection/>
    </xf>
    <xf numFmtId="176" fontId="50" fillId="0" borderId="32" xfId="63" applyNumberFormat="1" applyFont="1" applyFill="1" applyBorder="1" applyAlignment="1">
      <alignment horizontal="center" vertical="center"/>
      <protection/>
    </xf>
    <xf numFmtId="176" fontId="50" fillId="0" borderId="16" xfId="63" applyNumberFormat="1" applyFont="1" applyFill="1" applyBorder="1" applyAlignment="1">
      <alignment horizontal="center" vertical="center"/>
      <protection/>
    </xf>
    <xf numFmtId="0" fontId="50" fillId="0" borderId="28" xfId="63" applyNumberFormat="1" applyFont="1" applyFill="1" applyBorder="1" applyAlignment="1">
      <alignment horizontal="center" vertical="center"/>
      <protection/>
    </xf>
    <xf numFmtId="0" fontId="50" fillId="0" borderId="29" xfId="63" applyNumberFormat="1" applyFont="1" applyFill="1" applyBorder="1" applyAlignment="1">
      <alignment horizontal="center" vertical="center"/>
      <protection/>
    </xf>
    <xf numFmtId="0" fontId="50" fillId="0" borderId="30" xfId="63" applyNumberFormat="1" applyFont="1" applyFill="1" applyBorder="1" applyAlignment="1">
      <alignment horizontal="center" vertical="center"/>
      <protection/>
    </xf>
    <xf numFmtId="0" fontId="50" fillId="0" borderId="33" xfId="63" applyNumberFormat="1" applyFont="1" applyFill="1" applyBorder="1" applyAlignment="1">
      <alignment horizontal="center" vertical="center"/>
      <protection/>
    </xf>
    <xf numFmtId="0" fontId="50" fillId="0" borderId="25" xfId="63" applyNumberFormat="1" applyFont="1" applyFill="1" applyBorder="1" applyAlignment="1">
      <alignment horizontal="center" vertical="center"/>
      <protection/>
    </xf>
    <xf numFmtId="0" fontId="50" fillId="0" borderId="34" xfId="63" applyNumberFormat="1" applyFont="1" applyFill="1" applyBorder="1" applyAlignment="1">
      <alignment horizontal="center" vertical="center"/>
      <protection/>
    </xf>
    <xf numFmtId="49" fontId="50" fillId="0" borderId="19" xfId="63" applyNumberFormat="1" applyFont="1" applyFill="1" applyBorder="1" applyAlignment="1">
      <alignment horizontal="left" vertical="center" wrapText="1"/>
      <protection/>
    </xf>
    <xf numFmtId="49" fontId="50" fillId="0" borderId="17" xfId="63" applyNumberFormat="1" applyFont="1" applyFill="1" applyBorder="1" applyAlignment="1">
      <alignment horizontal="left" vertical="center" wrapText="1"/>
      <protection/>
    </xf>
    <xf numFmtId="0" fontId="50" fillId="0" borderId="35" xfId="63" applyFont="1" applyFill="1" applyBorder="1" applyAlignment="1">
      <alignment horizontal="center" vertical="center"/>
      <protection/>
    </xf>
    <xf numFmtId="0" fontId="50" fillId="0" borderId="14" xfId="63" applyNumberFormat="1" applyFont="1" applyFill="1" applyBorder="1" applyAlignment="1">
      <alignment horizontal="center" vertical="center"/>
      <protection/>
    </xf>
    <xf numFmtId="0" fontId="50" fillId="0" borderId="19" xfId="63" applyNumberFormat="1" applyFont="1" applyFill="1" applyBorder="1" applyAlignment="1">
      <alignment horizontal="left" vertical="center" wrapText="1"/>
      <protection/>
    </xf>
    <xf numFmtId="0" fontId="50" fillId="0" borderId="17" xfId="63" applyNumberFormat="1" applyFont="1" applyFill="1" applyBorder="1" applyAlignment="1">
      <alignment horizontal="left" vertical="center" wrapText="1"/>
      <protection/>
    </xf>
    <xf numFmtId="0" fontId="1" fillId="0" borderId="19" xfId="43" applyNumberFormat="1" applyFill="1" applyBorder="1" applyAlignment="1" applyProtection="1">
      <alignment horizontal="left" vertical="center" wrapText="1"/>
      <protection/>
    </xf>
    <xf numFmtId="0" fontId="1" fillId="0" borderId="17" xfId="43" applyNumberFormat="1" applyFill="1" applyBorder="1" applyAlignment="1" applyProtection="1">
      <alignment horizontal="left" vertical="center" wrapText="1"/>
      <protection/>
    </xf>
    <xf numFmtId="49" fontId="50" fillId="0" borderId="17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port/cmsfiles/contents/0000461/461007/i2.xlsx" TargetMode="External" /><Relationship Id="rId2" Type="http://schemas.openxmlformats.org/officeDocument/2006/relationships/hyperlink" Target="http://www.city.osaka.lg.jp/port/cmsfiles/contents/0000461/461007/i3.xlsx" TargetMode="External" /><Relationship Id="rId3" Type="http://schemas.openxmlformats.org/officeDocument/2006/relationships/hyperlink" Target="http://www.city.osaka.lg.jp/port/cmsfiles/contents/0000461/461007/i4.xlsx" TargetMode="External" /><Relationship Id="rId4" Type="http://schemas.openxmlformats.org/officeDocument/2006/relationships/hyperlink" Target="http://www.city.osaka.lg.jp/port/cmsfiles/contents/0000461/461007/i5.xlsx" TargetMode="External" /><Relationship Id="rId5" Type="http://schemas.openxmlformats.org/officeDocument/2006/relationships/hyperlink" Target="http://www.city.osaka.lg.jp/port/cmsfiles/contents/0000461/461007/i6.xlsx" TargetMode="External" /><Relationship Id="rId6" Type="http://schemas.openxmlformats.org/officeDocument/2006/relationships/hyperlink" Target="http://www.city.osaka.lg.jp/port/cmsfiles/contents/0000461/461007/i7.xlsx" TargetMode="External" /><Relationship Id="rId7" Type="http://schemas.openxmlformats.org/officeDocument/2006/relationships/hyperlink" Target="http://www.city.osaka.lg.jp/port/cmsfiles/contents/0000461/461007/i8.xlsx" TargetMode="External" /><Relationship Id="rId8" Type="http://schemas.openxmlformats.org/officeDocument/2006/relationships/hyperlink" Target="http://www.city.osaka.lg.jp/port/cmsfiles/contents/0000461/461007/i9.xlsx" TargetMode="External" /><Relationship Id="rId9" Type="http://schemas.openxmlformats.org/officeDocument/2006/relationships/hyperlink" Target="http://www.city.osaka.lg.jp/port/cmsfiles/contents/0000461/461007/i10.xlsx" TargetMode="External" /><Relationship Id="rId10" Type="http://schemas.openxmlformats.org/officeDocument/2006/relationships/hyperlink" Target="http://www.city.osaka.lg.jp/port/cmsfiles/contents/0000461/461007/i11.xlsx" TargetMode="External" /><Relationship Id="rId11" Type="http://schemas.openxmlformats.org/officeDocument/2006/relationships/hyperlink" Target="http://www.city.osaka.lg.jp/port/cmsfiles/contents/0000461/461007/i12.xlsx" TargetMode="External" /><Relationship Id="rId12" Type="http://schemas.openxmlformats.org/officeDocument/2006/relationships/hyperlink" Target="http://www.city.osaka.lg.jp/port/cmsfiles/contents/0000461/461007/i13.xlsx" TargetMode="External" /><Relationship Id="rId13" Type="http://schemas.openxmlformats.org/officeDocument/2006/relationships/hyperlink" Target="http://www.city.osaka.lg.jp/port/cmsfiles/contents/0000461/461007/i14.xlsx" TargetMode="External" /><Relationship Id="rId14" Type="http://schemas.openxmlformats.org/officeDocument/2006/relationships/hyperlink" Target="http://www.city.osaka.lg.jp/port/cmsfiles/contents/0000461/461007/i15.xlsx" TargetMode="External" /><Relationship Id="rId15" Type="http://schemas.openxmlformats.org/officeDocument/2006/relationships/hyperlink" Target="http://www.city.osaka.lg.jp/port/cmsfiles/contents/0000461/461007/i16.xlsx" TargetMode="External" /><Relationship Id="rId16" Type="http://schemas.openxmlformats.org/officeDocument/2006/relationships/hyperlink" Target="http://www.city.osaka.lg.jp/port/cmsfiles/contents/0000461/461007/i17.xlsx" TargetMode="External" /><Relationship Id="rId17" Type="http://schemas.openxmlformats.org/officeDocument/2006/relationships/hyperlink" Target="http://www.city.osaka.lg.jp/port/cmsfiles/contents/0000461/461007/i19.xlsx" TargetMode="External" /><Relationship Id="rId18" Type="http://schemas.openxmlformats.org/officeDocument/2006/relationships/hyperlink" Target="http://www.city.osaka.lg.jp/port/cmsfiles/contents/0000461/461007/i20.xlsx" TargetMode="External" /><Relationship Id="rId19" Type="http://schemas.openxmlformats.org/officeDocument/2006/relationships/hyperlink" Target="http://www.city.osaka.lg.jp/port/cmsfiles/contents/0000461/461007/i21.xlsx" TargetMode="External" /><Relationship Id="rId20" Type="http://schemas.openxmlformats.org/officeDocument/2006/relationships/hyperlink" Target="http://www.city.osaka.lg.jp/port/cmsfiles/contents/0000461/461007/i22.xlsx" TargetMode="External" /><Relationship Id="rId21" Type="http://schemas.openxmlformats.org/officeDocument/2006/relationships/hyperlink" Target="http://www.city.osaka.lg.jp/port/cmsfiles/contents/0000461/461007/i23.xlsx" TargetMode="External" /><Relationship Id="rId22" Type="http://schemas.openxmlformats.org/officeDocument/2006/relationships/hyperlink" Target="http://www.city.osaka.lg.jp/port/cmsfiles/contents/0000461/461007/i26.xlsx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83"/>
  <sheetViews>
    <sheetView tabSelected="1" view="pageBreakPreview" zoomScale="80" zoomScaleSheetLayoutView="80" workbookViewId="0" topLeftCell="A42">
      <selection activeCell="F62" sqref="F62"/>
    </sheetView>
  </sheetViews>
  <sheetFormatPr defaultColWidth="8.625" defaultRowHeight="18" customHeight="1"/>
  <cols>
    <col min="1" max="1" width="3.75390625" style="8" customWidth="1"/>
    <col min="2" max="2" width="12.50390625" style="8" customWidth="1"/>
    <col min="3" max="3" width="23.75390625" style="8" customWidth="1"/>
    <col min="4" max="4" width="17.50390625" style="8" customWidth="1"/>
    <col min="5" max="5" width="12.50390625" style="8" customWidth="1" collapsed="1"/>
    <col min="6" max="6" width="12.50390625" style="9" customWidth="1"/>
    <col min="7" max="7" width="12.50390625" style="8" customWidth="1"/>
    <col min="8" max="8" width="6.25390625" style="10" customWidth="1"/>
    <col min="9" max="9" width="9.375" style="10" customWidth="1"/>
    <col min="10" max="10" width="3.25390625" style="10" bestFit="1" customWidth="1"/>
    <col min="11" max="11" width="7.375" style="10" bestFit="1" customWidth="1"/>
    <col min="12" max="237" width="8.625" style="10" customWidth="1"/>
    <col min="238" max="16384" width="8.625" style="10" customWidth="1"/>
  </cols>
  <sheetData>
    <row r="5" spans="1:9" ht="18" customHeight="1">
      <c r="A5" s="7" t="s">
        <v>0</v>
      </c>
      <c r="B5" s="7"/>
      <c r="C5" s="7"/>
      <c r="H5" s="48"/>
      <c r="I5" s="48"/>
    </row>
    <row r="6" ht="15" customHeight="1"/>
    <row r="7" spans="1:9" ht="18" customHeight="1">
      <c r="A7" s="11" t="s">
        <v>46</v>
      </c>
      <c r="B7" s="11"/>
      <c r="C7" s="11"/>
      <c r="D7" s="10"/>
      <c r="E7" s="10"/>
      <c r="I7" s="12" t="s">
        <v>47</v>
      </c>
    </row>
    <row r="8" spans="1:7" ht="10.5" customHeight="1">
      <c r="A8" s="10"/>
      <c r="B8" s="10"/>
      <c r="C8" s="10"/>
      <c r="D8" s="10"/>
      <c r="E8" s="10"/>
      <c r="F8" s="11"/>
      <c r="G8" s="10"/>
    </row>
    <row r="9" spans="1:9" ht="27" customHeight="1" thickBot="1">
      <c r="A9" s="10"/>
      <c r="B9" s="10"/>
      <c r="C9" s="10"/>
      <c r="D9" s="49" t="s">
        <v>1</v>
      </c>
      <c r="E9" s="49"/>
      <c r="F9" s="49"/>
      <c r="G9" s="13"/>
      <c r="I9" s="14" t="s">
        <v>2</v>
      </c>
    </row>
    <row r="10" spans="1:9" ht="15" customHeight="1">
      <c r="A10" s="15" t="s">
        <v>3</v>
      </c>
      <c r="B10" s="16" t="s">
        <v>4</v>
      </c>
      <c r="C10" s="71" t="s">
        <v>5</v>
      </c>
      <c r="D10" s="50" t="s">
        <v>6</v>
      </c>
      <c r="E10" s="17" t="s">
        <v>52</v>
      </c>
      <c r="F10" s="16" t="s">
        <v>51</v>
      </c>
      <c r="G10" s="17" t="s">
        <v>54</v>
      </c>
      <c r="H10" s="52" t="s">
        <v>7</v>
      </c>
      <c r="I10" s="53"/>
    </row>
    <row r="11" spans="1:9" ht="15" customHeight="1">
      <c r="A11" s="18" t="s">
        <v>8</v>
      </c>
      <c r="B11" s="19" t="s">
        <v>16</v>
      </c>
      <c r="C11" s="51"/>
      <c r="D11" s="51"/>
      <c r="E11" s="20" t="s">
        <v>53</v>
      </c>
      <c r="F11" s="20" t="s">
        <v>77</v>
      </c>
      <c r="G11" s="20" t="s">
        <v>55</v>
      </c>
      <c r="H11" s="54"/>
      <c r="I11" s="55"/>
    </row>
    <row r="12" spans="1:10" ht="15" customHeight="1">
      <c r="A12" s="40">
        <v>1</v>
      </c>
      <c r="B12" s="42" t="s">
        <v>60</v>
      </c>
      <c r="C12" s="72" t="s">
        <v>61</v>
      </c>
      <c r="D12" s="44" t="s">
        <v>59</v>
      </c>
      <c r="E12" s="21">
        <v>1933800</v>
      </c>
      <c r="F12" s="21">
        <v>2035975</v>
      </c>
      <c r="G12" s="22">
        <f aca="true" t="shared" si="0" ref="G12:G43">+F12-E12</f>
        <v>102175</v>
      </c>
      <c r="H12" s="38" t="s">
        <v>9</v>
      </c>
      <c r="I12" s="5"/>
      <c r="J12" s="10" t="s">
        <v>10</v>
      </c>
    </row>
    <row r="13" spans="1:10" ht="15" customHeight="1">
      <c r="A13" s="41"/>
      <c r="B13" s="43"/>
      <c r="C13" s="73"/>
      <c r="D13" s="45"/>
      <c r="E13" s="23">
        <v>1933800</v>
      </c>
      <c r="F13" s="23">
        <v>2035975</v>
      </c>
      <c r="G13" s="24">
        <f t="shared" si="0"/>
        <v>102175</v>
      </c>
      <c r="H13" s="39"/>
      <c r="I13" s="6"/>
      <c r="J13" s="10" t="s">
        <v>11</v>
      </c>
    </row>
    <row r="14" spans="1:9" ht="15" customHeight="1">
      <c r="A14" s="56" t="s">
        <v>12</v>
      </c>
      <c r="B14" s="57"/>
      <c r="C14" s="57"/>
      <c r="D14" s="58"/>
      <c r="E14" s="25">
        <f>+E12</f>
        <v>1933800</v>
      </c>
      <c r="F14" s="25">
        <f>+F12</f>
        <v>2035975</v>
      </c>
      <c r="G14" s="22">
        <f t="shared" si="0"/>
        <v>102175</v>
      </c>
      <c r="H14" s="38"/>
      <c r="I14" s="5"/>
    </row>
    <row r="15" spans="1:9" ht="15" customHeight="1">
      <c r="A15" s="59"/>
      <c r="B15" s="60"/>
      <c r="C15" s="60"/>
      <c r="D15" s="61"/>
      <c r="E15" s="26">
        <f>+E13</f>
        <v>1933800</v>
      </c>
      <c r="F15" s="26">
        <f>+F13</f>
        <v>2035975</v>
      </c>
      <c r="G15" s="24">
        <f t="shared" si="0"/>
        <v>102175</v>
      </c>
      <c r="H15" s="39"/>
      <c r="I15" s="6"/>
    </row>
    <row r="16" spans="1:11" ht="15" customHeight="1">
      <c r="A16" s="40">
        <v>2</v>
      </c>
      <c r="B16" s="42" t="s">
        <v>20</v>
      </c>
      <c r="C16" s="74" t="s">
        <v>50</v>
      </c>
      <c r="D16" s="44" t="s">
        <v>62</v>
      </c>
      <c r="E16" s="21">
        <v>1114323</v>
      </c>
      <c r="F16" s="21">
        <v>1174995</v>
      </c>
      <c r="G16" s="22">
        <f t="shared" si="0"/>
        <v>60672</v>
      </c>
      <c r="H16" s="38" t="s">
        <v>21</v>
      </c>
      <c r="I16" s="1">
        <v>375972</v>
      </c>
      <c r="J16" s="10" t="s">
        <v>10</v>
      </c>
      <c r="K16" s="10" t="s">
        <v>13</v>
      </c>
    </row>
    <row r="17" spans="1:11" ht="15" customHeight="1">
      <c r="A17" s="41"/>
      <c r="B17" s="43"/>
      <c r="C17" s="75"/>
      <c r="D17" s="45"/>
      <c r="E17" s="26">
        <v>1104823</v>
      </c>
      <c r="F17" s="26">
        <v>1137495</v>
      </c>
      <c r="G17" s="24">
        <f t="shared" si="0"/>
        <v>32672</v>
      </c>
      <c r="H17" s="39"/>
      <c r="I17" s="2">
        <v>375972</v>
      </c>
      <c r="J17" s="10" t="s">
        <v>11</v>
      </c>
      <c r="K17" s="10" t="s">
        <v>14</v>
      </c>
    </row>
    <row r="18" spans="1:10" ht="15" customHeight="1">
      <c r="A18" s="40">
        <v>3</v>
      </c>
      <c r="B18" s="42" t="s">
        <v>20</v>
      </c>
      <c r="C18" s="46" t="s">
        <v>26</v>
      </c>
      <c r="D18" s="44" t="s">
        <v>63</v>
      </c>
      <c r="E18" s="25">
        <v>268580</v>
      </c>
      <c r="F18" s="25">
        <v>271430</v>
      </c>
      <c r="G18" s="22">
        <f t="shared" si="0"/>
        <v>2850</v>
      </c>
      <c r="H18" s="38"/>
      <c r="I18" s="1"/>
      <c r="J18" s="10" t="s">
        <v>10</v>
      </c>
    </row>
    <row r="19" spans="1:10" ht="15" customHeight="1">
      <c r="A19" s="41"/>
      <c r="B19" s="43"/>
      <c r="C19" s="47"/>
      <c r="D19" s="45"/>
      <c r="E19" s="26">
        <v>268580</v>
      </c>
      <c r="F19" s="26">
        <v>271430</v>
      </c>
      <c r="G19" s="24">
        <f t="shared" si="0"/>
        <v>2850</v>
      </c>
      <c r="H19" s="39"/>
      <c r="I19" s="2"/>
      <c r="J19" s="10" t="s">
        <v>11</v>
      </c>
    </row>
    <row r="20" spans="1:10" ht="15" customHeight="1">
      <c r="A20" s="40">
        <v>4</v>
      </c>
      <c r="B20" s="42" t="s">
        <v>18</v>
      </c>
      <c r="C20" s="46" t="s">
        <v>43</v>
      </c>
      <c r="D20" s="44" t="s">
        <v>64</v>
      </c>
      <c r="E20" s="21">
        <v>148307</v>
      </c>
      <c r="F20" s="21">
        <v>121928</v>
      </c>
      <c r="G20" s="22">
        <f t="shared" si="0"/>
        <v>-26379</v>
      </c>
      <c r="H20" s="38"/>
      <c r="I20" s="1"/>
      <c r="J20" s="10" t="s">
        <v>10</v>
      </c>
    </row>
    <row r="21" spans="1:10" ht="15" customHeight="1">
      <c r="A21" s="41"/>
      <c r="B21" s="43"/>
      <c r="C21" s="47"/>
      <c r="D21" s="45"/>
      <c r="E21" s="23">
        <v>144307</v>
      </c>
      <c r="F21" s="23">
        <v>121928</v>
      </c>
      <c r="G21" s="24">
        <f t="shared" si="0"/>
        <v>-22379</v>
      </c>
      <c r="H21" s="39"/>
      <c r="I21" s="2"/>
      <c r="J21" s="10" t="s">
        <v>11</v>
      </c>
    </row>
    <row r="22" spans="1:10" ht="15" customHeight="1">
      <c r="A22" s="40">
        <v>5</v>
      </c>
      <c r="B22" s="42" t="s">
        <v>18</v>
      </c>
      <c r="C22" s="46" t="s">
        <v>27</v>
      </c>
      <c r="D22" s="44" t="s">
        <v>65</v>
      </c>
      <c r="E22" s="25">
        <v>35125</v>
      </c>
      <c r="F22" s="25">
        <v>45311</v>
      </c>
      <c r="G22" s="22">
        <f t="shared" si="0"/>
        <v>10186</v>
      </c>
      <c r="H22" s="38"/>
      <c r="I22" s="5"/>
      <c r="J22" s="10" t="s">
        <v>10</v>
      </c>
    </row>
    <row r="23" spans="1:10" ht="15" customHeight="1">
      <c r="A23" s="41"/>
      <c r="B23" s="43"/>
      <c r="C23" s="47"/>
      <c r="D23" s="45"/>
      <c r="E23" s="26">
        <v>34558</v>
      </c>
      <c r="F23" s="26">
        <v>37662</v>
      </c>
      <c r="G23" s="24">
        <f t="shared" si="0"/>
        <v>3104</v>
      </c>
      <c r="H23" s="39"/>
      <c r="I23" s="6"/>
      <c r="J23" s="10" t="s">
        <v>11</v>
      </c>
    </row>
    <row r="24" spans="1:9" ht="15" customHeight="1">
      <c r="A24" s="56" t="s">
        <v>24</v>
      </c>
      <c r="B24" s="57"/>
      <c r="C24" s="57"/>
      <c r="D24" s="58"/>
      <c r="E24" s="25">
        <f>E20+E18+E16+E22</f>
        <v>1566335</v>
      </c>
      <c r="F24" s="25">
        <f>F20+F18+F16+F22</f>
        <v>1613664</v>
      </c>
      <c r="G24" s="25">
        <f t="shared" si="0"/>
        <v>47329</v>
      </c>
      <c r="H24" s="38"/>
      <c r="I24" s="3"/>
    </row>
    <row r="25" spans="1:9" ht="15" customHeight="1">
      <c r="A25" s="59"/>
      <c r="B25" s="60"/>
      <c r="C25" s="60"/>
      <c r="D25" s="61"/>
      <c r="E25" s="24">
        <f>E21+E19+E17+E23</f>
        <v>1552268</v>
      </c>
      <c r="F25" s="24">
        <f>F21+F19+F17+F23</f>
        <v>1568515</v>
      </c>
      <c r="G25" s="24">
        <f t="shared" si="0"/>
        <v>16247</v>
      </c>
      <c r="H25" s="39"/>
      <c r="I25" s="4"/>
    </row>
    <row r="26" spans="1:10" ht="15" customHeight="1">
      <c r="A26" s="40">
        <v>6</v>
      </c>
      <c r="B26" s="42" t="s">
        <v>19</v>
      </c>
      <c r="C26" s="46" t="s">
        <v>44</v>
      </c>
      <c r="D26" s="44" t="s">
        <v>66</v>
      </c>
      <c r="E26" s="21">
        <v>9448</v>
      </c>
      <c r="F26" s="21">
        <v>1889</v>
      </c>
      <c r="G26" s="27">
        <f t="shared" si="0"/>
        <v>-7559</v>
      </c>
      <c r="H26" s="38" t="s">
        <v>58</v>
      </c>
      <c r="I26" s="5"/>
      <c r="J26" s="10" t="s">
        <v>10</v>
      </c>
    </row>
    <row r="27" spans="1:10" ht="15" customHeight="1">
      <c r="A27" s="41"/>
      <c r="B27" s="43"/>
      <c r="C27" s="47"/>
      <c r="D27" s="45"/>
      <c r="E27" s="23">
        <v>9448</v>
      </c>
      <c r="F27" s="23">
        <v>1889</v>
      </c>
      <c r="G27" s="24">
        <f t="shared" si="0"/>
        <v>-7559</v>
      </c>
      <c r="H27" s="39"/>
      <c r="I27" s="6"/>
      <c r="J27" s="10" t="s">
        <v>11</v>
      </c>
    </row>
    <row r="28" spans="1:10" ht="15" customHeight="1">
      <c r="A28" s="40">
        <v>7</v>
      </c>
      <c r="B28" s="42" t="s">
        <v>19</v>
      </c>
      <c r="C28" s="46" t="s">
        <v>28</v>
      </c>
      <c r="D28" s="44" t="s">
        <v>67</v>
      </c>
      <c r="E28" s="25">
        <v>237024</v>
      </c>
      <c r="F28" s="25">
        <v>191576</v>
      </c>
      <c r="G28" s="22">
        <f t="shared" si="0"/>
        <v>-45448</v>
      </c>
      <c r="H28" s="38" t="s">
        <v>9</v>
      </c>
      <c r="I28" s="5"/>
      <c r="J28" s="10" t="s">
        <v>10</v>
      </c>
    </row>
    <row r="29" spans="1:10" ht="15" customHeight="1">
      <c r="A29" s="41"/>
      <c r="B29" s="43"/>
      <c r="C29" s="47"/>
      <c r="D29" s="45"/>
      <c r="E29" s="26">
        <v>237024</v>
      </c>
      <c r="F29" s="26">
        <v>191576</v>
      </c>
      <c r="G29" s="24">
        <f t="shared" si="0"/>
        <v>-45448</v>
      </c>
      <c r="H29" s="39"/>
      <c r="I29" s="6"/>
      <c r="J29" s="10" t="s">
        <v>11</v>
      </c>
    </row>
    <row r="30" spans="1:10" ht="15" customHeight="1">
      <c r="A30" s="40">
        <v>8</v>
      </c>
      <c r="B30" s="42" t="s">
        <v>19</v>
      </c>
      <c r="C30" s="46" t="s">
        <v>29</v>
      </c>
      <c r="D30" s="44" t="s">
        <v>68</v>
      </c>
      <c r="E30" s="21">
        <v>86921</v>
      </c>
      <c r="F30" s="21">
        <v>120642</v>
      </c>
      <c r="G30" s="22">
        <f t="shared" si="0"/>
        <v>33721</v>
      </c>
      <c r="H30" s="38" t="s">
        <v>9</v>
      </c>
      <c r="I30" s="5"/>
      <c r="J30" s="10" t="s">
        <v>10</v>
      </c>
    </row>
    <row r="31" spans="1:10" ht="15" customHeight="1">
      <c r="A31" s="41"/>
      <c r="B31" s="43"/>
      <c r="C31" s="47"/>
      <c r="D31" s="45"/>
      <c r="E31" s="23">
        <v>50921</v>
      </c>
      <c r="F31" s="23">
        <v>64642</v>
      </c>
      <c r="G31" s="24">
        <f t="shared" si="0"/>
        <v>13721</v>
      </c>
      <c r="H31" s="39"/>
      <c r="I31" s="6"/>
      <c r="J31" s="10" t="s">
        <v>11</v>
      </c>
    </row>
    <row r="32" spans="1:10" ht="15" customHeight="1">
      <c r="A32" s="40">
        <v>9</v>
      </c>
      <c r="B32" s="42" t="s">
        <v>19</v>
      </c>
      <c r="C32" s="46" t="s">
        <v>30</v>
      </c>
      <c r="D32" s="44" t="s">
        <v>64</v>
      </c>
      <c r="E32" s="25">
        <v>83490</v>
      </c>
      <c r="F32" s="25">
        <v>126074</v>
      </c>
      <c r="G32" s="22">
        <f t="shared" si="0"/>
        <v>42584</v>
      </c>
      <c r="H32" s="38" t="s">
        <v>9</v>
      </c>
      <c r="I32" s="5"/>
      <c r="J32" s="10" t="s">
        <v>10</v>
      </c>
    </row>
    <row r="33" spans="1:10" ht="15" customHeight="1">
      <c r="A33" s="41"/>
      <c r="B33" s="43"/>
      <c r="C33" s="47"/>
      <c r="D33" s="45"/>
      <c r="E33" s="26">
        <v>34740</v>
      </c>
      <c r="F33" s="26">
        <v>31324</v>
      </c>
      <c r="G33" s="24">
        <f t="shared" si="0"/>
        <v>-3416</v>
      </c>
      <c r="H33" s="39"/>
      <c r="I33" s="6"/>
      <c r="J33" s="10" t="s">
        <v>11</v>
      </c>
    </row>
    <row r="34" spans="1:11" ht="15" customHeight="1">
      <c r="A34" s="40">
        <v>10</v>
      </c>
      <c r="B34" s="42" t="s">
        <v>19</v>
      </c>
      <c r="C34" s="46" t="s">
        <v>31</v>
      </c>
      <c r="D34" s="44" t="s">
        <v>62</v>
      </c>
      <c r="E34" s="21">
        <v>2233595</v>
      </c>
      <c r="F34" s="21">
        <v>3409611</v>
      </c>
      <c r="G34" s="22">
        <f t="shared" si="0"/>
        <v>1176016</v>
      </c>
      <c r="H34" s="38" t="s">
        <v>21</v>
      </c>
      <c r="I34" s="1">
        <v>136859</v>
      </c>
      <c r="J34" s="10" t="s">
        <v>10</v>
      </c>
      <c r="K34" s="10" t="s">
        <v>13</v>
      </c>
    </row>
    <row r="35" spans="1:11" ht="15" customHeight="1">
      <c r="A35" s="41"/>
      <c r="B35" s="43"/>
      <c r="C35" s="47"/>
      <c r="D35" s="45"/>
      <c r="E35" s="26">
        <v>744875</v>
      </c>
      <c r="F35" s="26">
        <v>607111</v>
      </c>
      <c r="G35" s="24">
        <f t="shared" si="0"/>
        <v>-137764</v>
      </c>
      <c r="H35" s="39"/>
      <c r="I35" s="2">
        <v>96859</v>
      </c>
      <c r="J35" s="10" t="s">
        <v>11</v>
      </c>
      <c r="K35" s="10" t="s">
        <v>14</v>
      </c>
    </row>
    <row r="36" spans="1:10" ht="15" customHeight="1">
      <c r="A36" s="40">
        <v>11</v>
      </c>
      <c r="B36" s="42" t="s">
        <v>19</v>
      </c>
      <c r="C36" s="46" t="s">
        <v>32</v>
      </c>
      <c r="D36" s="44" t="s">
        <v>69</v>
      </c>
      <c r="E36" s="21">
        <v>60600</v>
      </c>
      <c r="F36" s="21">
        <v>210000</v>
      </c>
      <c r="G36" s="22">
        <f t="shared" si="0"/>
        <v>149400</v>
      </c>
      <c r="H36" s="38" t="s">
        <v>9</v>
      </c>
      <c r="I36" s="5"/>
      <c r="J36" s="10" t="s">
        <v>10</v>
      </c>
    </row>
    <row r="37" spans="1:10" ht="15" customHeight="1">
      <c r="A37" s="41"/>
      <c r="B37" s="43"/>
      <c r="C37" s="47"/>
      <c r="D37" s="45"/>
      <c r="E37" s="23">
        <v>3300</v>
      </c>
      <c r="F37" s="23">
        <v>11000</v>
      </c>
      <c r="G37" s="24">
        <f t="shared" si="0"/>
        <v>7700</v>
      </c>
      <c r="H37" s="39"/>
      <c r="I37" s="6"/>
      <c r="J37" s="10" t="s">
        <v>11</v>
      </c>
    </row>
    <row r="38" spans="1:10" ht="15" customHeight="1">
      <c r="A38" s="40">
        <v>12</v>
      </c>
      <c r="B38" s="42" t="s">
        <v>19</v>
      </c>
      <c r="C38" s="46" t="s">
        <v>33</v>
      </c>
      <c r="D38" s="44" t="s">
        <v>70</v>
      </c>
      <c r="E38" s="25">
        <v>1137978</v>
      </c>
      <c r="F38" s="25">
        <v>1473151</v>
      </c>
      <c r="G38" s="22">
        <f t="shared" si="0"/>
        <v>335173</v>
      </c>
      <c r="H38" s="38" t="s">
        <v>9</v>
      </c>
      <c r="I38" s="5"/>
      <c r="J38" s="10" t="s">
        <v>10</v>
      </c>
    </row>
    <row r="39" spans="1:10" ht="15" customHeight="1">
      <c r="A39" s="41"/>
      <c r="B39" s="43"/>
      <c r="C39" s="47"/>
      <c r="D39" s="45"/>
      <c r="E39" s="26">
        <v>89378</v>
      </c>
      <c r="F39" s="26">
        <v>88652</v>
      </c>
      <c r="G39" s="24">
        <f t="shared" si="0"/>
        <v>-726</v>
      </c>
      <c r="H39" s="39"/>
      <c r="I39" s="6"/>
      <c r="J39" s="10" t="s">
        <v>11</v>
      </c>
    </row>
    <row r="40" spans="1:10" ht="15" customHeight="1">
      <c r="A40" s="40">
        <v>13</v>
      </c>
      <c r="B40" s="42" t="s">
        <v>19</v>
      </c>
      <c r="C40" s="46" t="s">
        <v>34</v>
      </c>
      <c r="D40" s="44" t="s">
        <v>71</v>
      </c>
      <c r="E40" s="25">
        <v>40300</v>
      </c>
      <c r="F40" s="25">
        <v>27112</v>
      </c>
      <c r="G40" s="22">
        <f t="shared" si="0"/>
        <v>-13188</v>
      </c>
      <c r="H40" s="38" t="s">
        <v>9</v>
      </c>
      <c r="I40" s="5"/>
      <c r="J40" s="10" t="s">
        <v>10</v>
      </c>
    </row>
    <row r="41" spans="1:10" ht="15" customHeight="1">
      <c r="A41" s="41"/>
      <c r="B41" s="43"/>
      <c r="C41" s="47"/>
      <c r="D41" s="45"/>
      <c r="E41" s="26">
        <v>9700</v>
      </c>
      <c r="F41" s="26">
        <v>6112</v>
      </c>
      <c r="G41" s="24">
        <f t="shared" si="0"/>
        <v>-3588</v>
      </c>
      <c r="H41" s="39"/>
      <c r="I41" s="6"/>
      <c r="J41" s="10" t="s">
        <v>11</v>
      </c>
    </row>
    <row r="42" spans="1:10" ht="15" customHeight="1">
      <c r="A42" s="40">
        <v>14</v>
      </c>
      <c r="B42" s="42" t="s">
        <v>19</v>
      </c>
      <c r="C42" s="46" t="s">
        <v>35</v>
      </c>
      <c r="D42" s="44" t="s">
        <v>72</v>
      </c>
      <c r="E42" s="21">
        <v>4467052</v>
      </c>
      <c r="F42" s="21">
        <v>4621827</v>
      </c>
      <c r="G42" s="22">
        <f t="shared" si="0"/>
        <v>154775</v>
      </c>
      <c r="H42" s="38" t="s">
        <v>9</v>
      </c>
      <c r="I42" s="5"/>
      <c r="J42" s="10" t="s">
        <v>10</v>
      </c>
    </row>
    <row r="43" spans="1:10" ht="15" customHeight="1">
      <c r="A43" s="41"/>
      <c r="B43" s="43"/>
      <c r="C43" s="47"/>
      <c r="D43" s="45"/>
      <c r="E43" s="26">
        <v>523552</v>
      </c>
      <c r="F43" s="26">
        <v>545327</v>
      </c>
      <c r="G43" s="24">
        <f t="shared" si="0"/>
        <v>21775</v>
      </c>
      <c r="H43" s="39"/>
      <c r="I43" s="6"/>
      <c r="J43" s="10" t="s">
        <v>11</v>
      </c>
    </row>
    <row r="44" spans="1:10" ht="15" customHeight="1">
      <c r="A44" s="40">
        <v>15</v>
      </c>
      <c r="B44" s="42" t="s">
        <v>19</v>
      </c>
      <c r="C44" s="46" t="s">
        <v>37</v>
      </c>
      <c r="D44" s="44" t="s">
        <v>73</v>
      </c>
      <c r="E44" s="21">
        <v>44934</v>
      </c>
      <c r="F44" s="21">
        <v>62752</v>
      </c>
      <c r="G44" s="22">
        <f aca="true" t="shared" si="1" ref="G44:G65">+F44-E44</f>
        <v>17818</v>
      </c>
      <c r="H44" s="38" t="s">
        <v>9</v>
      </c>
      <c r="I44" s="5"/>
      <c r="J44" s="10" t="s">
        <v>10</v>
      </c>
    </row>
    <row r="45" spans="1:10" ht="15" customHeight="1">
      <c r="A45" s="41"/>
      <c r="B45" s="43"/>
      <c r="C45" s="47"/>
      <c r="D45" s="45"/>
      <c r="E45" s="23">
        <v>44934</v>
      </c>
      <c r="F45" s="23">
        <v>62752</v>
      </c>
      <c r="G45" s="24">
        <f t="shared" si="1"/>
        <v>17818</v>
      </c>
      <c r="H45" s="39"/>
      <c r="I45" s="6"/>
      <c r="J45" s="10" t="s">
        <v>11</v>
      </c>
    </row>
    <row r="46" spans="1:10" ht="26.25" customHeight="1">
      <c r="A46" s="40">
        <v>16</v>
      </c>
      <c r="B46" s="42" t="s">
        <v>19</v>
      </c>
      <c r="C46" s="46" t="s">
        <v>56</v>
      </c>
      <c r="D46" s="44" t="s">
        <v>69</v>
      </c>
      <c r="E46" s="25">
        <v>0</v>
      </c>
      <c r="F46" s="25">
        <v>170500</v>
      </c>
      <c r="G46" s="22">
        <f t="shared" si="1"/>
        <v>170500</v>
      </c>
      <c r="H46" s="38" t="s">
        <v>9</v>
      </c>
      <c r="I46" s="5"/>
      <c r="J46" s="10" t="s">
        <v>10</v>
      </c>
    </row>
    <row r="47" spans="1:10" ht="26.25" customHeight="1">
      <c r="A47" s="41"/>
      <c r="B47" s="43"/>
      <c r="C47" s="47"/>
      <c r="D47" s="45"/>
      <c r="E47" s="26">
        <v>0</v>
      </c>
      <c r="F47" s="26">
        <v>152550</v>
      </c>
      <c r="G47" s="24">
        <f t="shared" si="1"/>
        <v>152550</v>
      </c>
      <c r="H47" s="39"/>
      <c r="I47" s="6"/>
      <c r="J47" s="10" t="s">
        <v>11</v>
      </c>
    </row>
    <row r="48" spans="1:10" ht="15" customHeight="1">
      <c r="A48" s="40">
        <v>17</v>
      </c>
      <c r="B48" s="42" t="s">
        <v>19</v>
      </c>
      <c r="C48" s="46" t="s">
        <v>38</v>
      </c>
      <c r="D48" s="44" t="s">
        <v>74</v>
      </c>
      <c r="E48" s="21">
        <v>359450</v>
      </c>
      <c r="F48" s="21">
        <v>256103</v>
      </c>
      <c r="G48" s="22">
        <f t="shared" si="1"/>
        <v>-103347</v>
      </c>
      <c r="H48" s="38" t="s">
        <v>9</v>
      </c>
      <c r="I48" s="5"/>
      <c r="J48" s="10" t="s">
        <v>10</v>
      </c>
    </row>
    <row r="49" spans="1:10" ht="15" customHeight="1">
      <c r="A49" s="41"/>
      <c r="B49" s="43"/>
      <c r="C49" s="47"/>
      <c r="D49" s="45"/>
      <c r="E49" s="23">
        <v>185450</v>
      </c>
      <c r="F49" s="23">
        <v>155103</v>
      </c>
      <c r="G49" s="24">
        <f t="shared" si="1"/>
        <v>-30347</v>
      </c>
      <c r="H49" s="39"/>
      <c r="I49" s="6"/>
      <c r="J49" s="10" t="s">
        <v>11</v>
      </c>
    </row>
    <row r="50" spans="1:10" ht="15" customHeight="1">
      <c r="A50" s="40">
        <v>18</v>
      </c>
      <c r="B50" s="42" t="s">
        <v>19</v>
      </c>
      <c r="C50" s="68" t="s">
        <v>39</v>
      </c>
      <c r="D50" s="44" t="s">
        <v>59</v>
      </c>
      <c r="E50" s="25">
        <v>1400058</v>
      </c>
      <c r="F50" s="25">
        <v>1342537</v>
      </c>
      <c r="G50" s="22">
        <f t="shared" si="1"/>
        <v>-57521</v>
      </c>
      <c r="H50" s="38"/>
      <c r="I50" s="5"/>
      <c r="J50" s="10" t="s">
        <v>10</v>
      </c>
    </row>
    <row r="51" spans="1:10" ht="15" customHeight="1">
      <c r="A51" s="41"/>
      <c r="B51" s="43"/>
      <c r="C51" s="69"/>
      <c r="D51" s="45"/>
      <c r="E51" s="26">
        <v>1400058</v>
      </c>
      <c r="F51" s="26">
        <v>1342537</v>
      </c>
      <c r="G51" s="24">
        <f t="shared" si="1"/>
        <v>-57521</v>
      </c>
      <c r="H51" s="39"/>
      <c r="I51" s="6"/>
      <c r="J51" s="10" t="s">
        <v>11</v>
      </c>
    </row>
    <row r="52" spans="1:10" ht="15" customHeight="1">
      <c r="A52" s="40">
        <v>19</v>
      </c>
      <c r="B52" s="42" t="s">
        <v>19</v>
      </c>
      <c r="C52" s="46" t="s">
        <v>17</v>
      </c>
      <c r="D52" s="44" t="s">
        <v>64</v>
      </c>
      <c r="E52" s="25">
        <v>146732</v>
      </c>
      <c r="F52" s="25">
        <v>732096</v>
      </c>
      <c r="G52" s="22">
        <f t="shared" si="1"/>
        <v>585364</v>
      </c>
      <c r="H52" s="38"/>
      <c r="I52" s="5"/>
      <c r="J52" s="10" t="s">
        <v>10</v>
      </c>
    </row>
    <row r="53" spans="1:10" ht="15" customHeight="1">
      <c r="A53" s="41"/>
      <c r="B53" s="43"/>
      <c r="C53" s="47"/>
      <c r="D53" s="45"/>
      <c r="E53" s="26">
        <v>16732</v>
      </c>
      <c r="F53" s="26">
        <v>150096</v>
      </c>
      <c r="G53" s="24">
        <f t="shared" si="1"/>
        <v>133364</v>
      </c>
      <c r="H53" s="39"/>
      <c r="I53" s="6"/>
      <c r="J53" s="10" t="s">
        <v>11</v>
      </c>
    </row>
    <row r="54" spans="1:10" ht="15" customHeight="1">
      <c r="A54" s="40">
        <v>20</v>
      </c>
      <c r="B54" s="42" t="s">
        <v>19</v>
      </c>
      <c r="C54" s="46" t="s">
        <v>40</v>
      </c>
      <c r="D54" s="44" t="s">
        <v>69</v>
      </c>
      <c r="E54" s="25">
        <v>4181520</v>
      </c>
      <c r="F54" s="25">
        <v>5222090</v>
      </c>
      <c r="G54" s="22">
        <f t="shared" si="1"/>
        <v>1040570</v>
      </c>
      <c r="H54" s="38"/>
      <c r="I54" s="5"/>
      <c r="J54" s="10" t="s">
        <v>10</v>
      </c>
    </row>
    <row r="55" spans="1:10" ht="15" customHeight="1">
      <c r="A55" s="41"/>
      <c r="B55" s="43"/>
      <c r="C55" s="47"/>
      <c r="D55" s="45"/>
      <c r="E55" s="26">
        <v>38600</v>
      </c>
      <c r="F55" s="26">
        <v>23910</v>
      </c>
      <c r="G55" s="24">
        <f t="shared" si="1"/>
        <v>-14690</v>
      </c>
      <c r="H55" s="39"/>
      <c r="I55" s="6"/>
      <c r="J55" s="10" t="s">
        <v>11</v>
      </c>
    </row>
    <row r="56" spans="1:10" ht="15" customHeight="1">
      <c r="A56" s="40">
        <v>21</v>
      </c>
      <c r="B56" s="42" t="s">
        <v>19</v>
      </c>
      <c r="C56" s="46" t="s">
        <v>41</v>
      </c>
      <c r="D56" s="44" t="s">
        <v>67</v>
      </c>
      <c r="E56" s="25">
        <v>144010</v>
      </c>
      <c r="F56" s="25">
        <v>132996</v>
      </c>
      <c r="G56" s="22">
        <f t="shared" si="1"/>
        <v>-11014</v>
      </c>
      <c r="H56" s="38"/>
      <c r="I56" s="5"/>
      <c r="J56" s="10" t="s">
        <v>10</v>
      </c>
    </row>
    <row r="57" spans="1:10" ht="15" customHeight="1">
      <c r="A57" s="41"/>
      <c r="B57" s="43"/>
      <c r="C57" s="47"/>
      <c r="D57" s="45"/>
      <c r="E57" s="26">
        <v>12197</v>
      </c>
      <c r="F57" s="26">
        <v>11525</v>
      </c>
      <c r="G57" s="24">
        <f t="shared" si="1"/>
        <v>-672</v>
      </c>
      <c r="H57" s="39"/>
      <c r="I57" s="6"/>
      <c r="J57" s="10" t="s">
        <v>11</v>
      </c>
    </row>
    <row r="58" spans="1:10" ht="15" customHeight="1">
      <c r="A58" s="40">
        <v>22</v>
      </c>
      <c r="B58" s="42" t="s">
        <v>19</v>
      </c>
      <c r="C58" s="46" t="s">
        <v>76</v>
      </c>
      <c r="D58" s="44" t="s">
        <v>22</v>
      </c>
      <c r="E58" s="25">
        <v>0</v>
      </c>
      <c r="F58" s="25">
        <v>586330</v>
      </c>
      <c r="G58" s="22">
        <f t="shared" si="1"/>
        <v>586330</v>
      </c>
      <c r="H58" s="38" t="s">
        <v>9</v>
      </c>
      <c r="I58" s="5"/>
      <c r="J58" s="10" t="s">
        <v>10</v>
      </c>
    </row>
    <row r="59" spans="1:10" ht="15" customHeight="1">
      <c r="A59" s="41"/>
      <c r="B59" s="43"/>
      <c r="C59" s="47"/>
      <c r="D59" s="45"/>
      <c r="E59" s="26">
        <v>0</v>
      </c>
      <c r="F59" s="26">
        <v>439330</v>
      </c>
      <c r="G59" s="24">
        <f t="shared" si="1"/>
        <v>439330</v>
      </c>
      <c r="H59" s="39"/>
      <c r="I59" s="6"/>
      <c r="J59" s="10" t="s">
        <v>11</v>
      </c>
    </row>
    <row r="60" spans="1:10" ht="15" customHeight="1">
      <c r="A60" s="40">
        <v>23</v>
      </c>
      <c r="B60" s="42" t="s">
        <v>19</v>
      </c>
      <c r="C60" s="46" t="s">
        <v>48</v>
      </c>
      <c r="D60" s="44" t="s">
        <v>49</v>
      </c>
      <c r="E60" s="25">
        <v>0</v>
      </c>
      <c r="F60" s="25">
        <v>182321</v>
      </c>
      <c r="G60" s="22">
        <f t="shared" si="1"/>
        <v>182321</v>
      </c>
      <c r="H60" s="38" t="s">
        <v>9</v>
      </c>
      <c r="I60" s="5"/>
      <c r="J60" s="10" t="s">
        <v>10</v>
      </c>
    </row>
    <row r="61" spans="1:10" ht="15" customHeight="1">
      <c r="A61" s="41"/>
      <c r="B61" s="76"/>
      <c r="C61" s="47"/>
      <c r="D61" s="45"/>
      <c r="E61" s="26">
        <v>0</v>
      </c>
      <c r="F61" s="26">
        <v>106161</v>
      </c>
      <c r="G61" s="24">
        <f t="shared" si="1"/>
        <v>106161</v>
      </c>
      <c r="H61" s="39"/>
      <c r="I61" s="6"/>
      <c r="J61" s="10" t="s">
        <v>11</v>
      </c>
    </row>
    <row r="62" spans="1:10" ht="15" customHeight="1">
      <c r="A62" s="40">
        <v>24</v>
      </c>
      <c r="B62" s="42" t="s">
        <v>19</v>
      </c>
      <c r="C62" s="68" t="s">
        <v>36</v>
      </c>
      <c r="D62" s="44" t="s">
        <v>71</v>
      </c>
      <c r="E62" s="25">
        <v>210223</v>
      </c>
      <c r="F62" s="25">
        <v>0</v>
      </c>
      <c r="G62" s="22">
        <f t="shared" si="1"/>
        <v>-210223</v>
      </c>
      <c r="H62" s="38" t="s">
        <v>9</v>
      </c>
      <c r="I62" s="5"/>
      <c r="J62" s="10" t="s">
        <v>10</v>
      </c>
    </row>
    <row r="63" spans="1:10" ht="15" customHeight="1">
      <c r="A63" s="41"/>
      <c r="B63" s="43"/>
      <c r="C63" s="69"/>
      <c r="D63" s="45"/>
      <c r="E63" s="26">
        <v>21223</v>
      </c>
      <c r="F63" s="26">
        <v>0</v>
      </c>
      <c r="G63" s="24">
        <f t="shared" si="1"/>
        <v>-21223</v>
      </c>
      <c r="H63" s="39"/>
      <c r="I63" s="6"/>
      <c r="J63" s="10" t="s">
        <v>11</v>
      </c>
    </row>
    <row r="64" spans="1:10" ht="22.5" customHeight="1">
      <c r="A64" s="40">
        <v>25</v>
      </c>
      <c r="B64" s="42" t="s">
        <v>19</v>
      </c>
      <c r="C64" s="68" t="s">
        <v>57</v>
      </c>
      <c r="D64" s="44" t="s">
        <v>69</v>
      </c>
      <c r="E64" s="25">
        <v>3600</v>
      </c>
      <c r="F64" s="25">
        <v>0</v>
      </c>
      <c r="G64" s="22">
        <f t="shared" si="1"/>
        <v>-3600</v>
      </c>
      <c r="H64" s="38" t="s">
        <v>9</v>
      </c>
      <c r="I64" s="5"/>
      <c r="J64" s="10" t="s">
        <v>10</v>
      </c>
    </row>
    <row r="65" spans="1:10" ht="22.5" customHeight="1">
      <c r="A65" s="41"/>
      <c r="B65" s="43"/>
      <c r="C65" s="69"/>
      <c r="D65" s="45"/>
      <c r="E65" s="26">
        <v>1800</v>
      </c>
      <c r="F65" s="26">
        <v>0</v>
      </c>
      <c r="G65" s="24">
        <f t="shared" si="1"/>
        <v>-1800</v>
      </c>
      <c r="H65" s="39"/>
      <c r="I65" s="6"/>
      <c r="J65" s="10" t="s">
        <v>11</v>
      </c>
    </row>
    <row r="66" spans="1:9" ht="15" customHeight="1">
      <c r="A66" s="56" t="s">
        <v>23</v>
      </c>
      <c r="B66" s="57"/>
      <c r="C66" s="57"/>
      <c r="D66" s="58"/>
      <c r="E66" s="25">
        <f aca="true" t="shared" si="2" ref="E66:G67">E56+E54+E52+E50+E48+E46+E44+E42+E40+E38+E36+E34+E32+E30+E28+E26+E58+E60+E62+E64</f>
        <v>14846935</v>
      </c>
      <c r="F66" s="25">
        <f t="shared" si="2"/>
        <v>18869607</v>
      </c>
      <c r="G66" s="25">
        <f t="shared" si="2"/>
        <v>4022672</v>
      </c>
      <c r="H66" s="38"/>
      <c r="I66" s="3"/>
    </row>
    <row r="67" spans="1:9" ht="15" customHeight="1">
      <c r="A67" s="59"/>
      <c r="B67" s="60"/>
      <c r="C67" s="60"/>
      <c r="D67" s="61"/>
      <c r="E67" s="24">
        <f t="shared" si="2"/>
        <v>3423932</v>
      </c>
      <c r="F67" s="24">
        <f t="shared" si="2"/>
        <v>3991597</v>
      </c>
      <c r="G67" s="24">
        <f t="shared" si="2"/>
        <v>567665</v>
      </c>
      <c r="H67" s="39"/>
      <c r="I67" s="4"/>
    </row>
    <row r="68" spans="1:10" ht="15" customHeight="1">
      <c r="A68" s="40">
        <v>26</v>
      </c>
      <c r="B68" s="42" t="s">
        <v>75</v>
      </c>
      <c r="C68" s="46" t="s">
        <v>42</v>
      </c>
      <c r="D68" s="44" t="s">
        <v>45</v>
      </c>
      <c r="E68" s="25">
        <v>483</v>
      </c>
      <c r="F68" s="25">
        <v>344</v>
      </c>
      <c r="G68" s="22">
        <f aca="true" t="shared" si="3" ref="G68:G73">+F68-E68</f>
        <v>-139</v>
      </c>
      <c r="H68" s="38" t="s">
        <v>9</v>
      </c>
      <c r="I68" s="5"/>
      <c r="J68" s="10" t="s">
        <v>10</v>
      </c>
    </row>
    <row r="69" spans="1:10" ht="15" customHeight="1">
      <c r="A69" s="41"/>
      <c r="B69" s="43"/>
      <c r="C69" s="47"/>
      <c r="D69" s="45"/>
      <c r="E69" s="26">
        <v>0</v>
      </c>
      <c r="F69" s="26">
        <v>0</v>
      </c>
      <c r="G69" s="24">
        <f t="shared" si="3"/>
        <v>0</v>
      </c>
      <c r="H69" s="39"/>
      <c r="I69" s="6"/>
      <c r="J69" s="10" t="s">
        <v>11</v>
      </c>
    </row>
    <row r="70" spans="1:9" ht="15" customHeight="1">
      <c r="A70" s="56" t="s">
        <v>25</v>
      </c>
      <c r="B70" s="57"/>
      <c r="C70" s="57"/>
      <c r="D70" s="58"/>
      <c r="E70" s="25">
        <f>+E68</f>
        <v>483</v>
      </c>
      <c r="F70" s="25">
        <f>+F68</f>
        <v>344</v>
      </c>
      <c r="G70" s="22">
        <f t="shared" si="3"/>
        <v>-139</v>
      </c>
      <c r="H70" s="38"/>
      <c r="I70" s="5"/>
    </row>
    <row r="71" spans="1:9" ht="15" customHeight="1">
      <c r="A71" s="59"/>
      <c r="B71" s="60"/>
      <c r="C71" s="60"/>
      <c r="D71" s="61"/>
      <c r="E71" s="26">
        <f>+E69</f>
        <v>0</v>
      </c>
      <c r="F71" s="26">
        <f>+F69</f>
        <v>0</v>
      </c>
      <c r="G71" s="24">
        <f t="shared" si="3"/>
        <v>0</v>
      </c>
      <c r="H71" s="39"/>
      <c r="I71" s="6"/>
    </row>
    <row r="72" spans="1:11" ht="15" customHeight="1">
      <c r="A72" s="62" t="s">
        <v>15</v>
      </c>
      <c r="B72" s="63"/>
      <c r="C72" s="63"/>
      <c r="D72" s="64"/>
      <c r="E72" s="25">
        <f>+SUMIF($J12:$J71,$J72,E12:E71)</f>
        <v>18347553</v>
      </c>
      <c r="F72" s="25">
        <f>+SUMIF($J12:$J71,$J72,F12:F71)</f>
        <v>22519590</v>
      </c>
      <c r="G72" s="22">
        <f t="shared" si="3"/>
        <v>4172037</v>
      </c>
      <c r="H72" s="38" t="s">
        <v>21</v>
      </c>
      <c r="I72" s="28">
        <f>IF(SUMIF(K12:K49,K72,I12:I49)=0,"　",SUMIF(K12:K49,K72,I12:I49))</f>
        <v>512831</v>
      </c>
      <c r="J72" s="10" t="s">
        <v>10</v>
      </c>
      <c r="K72" s="10" t="s">
        <v>13</v>
      </c>
    </row>
    <row r="73" spans="1:11" ht="15" customHeight="1" thickBot="1">
      <c r="A73" s="65"/>
      <c r="B73" s="66"/>
      <c r="C73" s="66"/>
      <c r="D73" s="67"/>
      <c r="E73" s="29">
        <f>+SUMIF($J12:$J67,$J73,E12:E67)</f>
        <v>6910000</v>
      </c>
      <c r="F73" s="29">
        <f>+SUMIF($J12:$J67,$J73,F12:F67)</f>
        <v>7596087</v>
      </c>
      <c r="G73" s="30">
        <f t="shared" si="3"/>
        <v>686087</v>
      </c>
      <c r="H73" s="70"/>
      <c r="I73" s="31">
        <f>IF(SUMIF(K12:K49,K73,I12:I49)=0,"　",SUMIF(K12:K49,K73,I12:I49))</f>
        <v>472831</v>
      </c>
      <c r="J73" s="10" t="s">
        <v>11</v>
      </c>
      <c r="K73" s="10" t="s">
        <v>14</v>
      </c>
    </row>
    <row r="74" spans="1:8" ht="10.5" customHeight="1">
      <c r="A74" s="32"/>
      <c r="B74" s="32"/>
      <c r="C74" s="32"/>
      <c r="D74" s="33"/>
      <c r="E74" s="34"/>
      <c r="F74" s="34"/>
      <c r="G74" s="34"/>
      <c r="H74" s="35"/>
    </row>
    <row r="75" spans="4:8" ht="12.75">
      <c r="D75" s="36"/>
      <c r="E75" s="35"/>
      <c r="F75" s="35"/>
      <c r="G75" s="35"/>
      <c r="H75" s="35"/>
    </row>
    <row r="76" spans="4:8" ht="12.75">
      <c r="D76" s="36"/>
      <c r="E76" s="35"/>
      <c r="F76" s="35"/>
      <c r="G76" s="35"/>
      <c r="H76" s="35"/>
    </row>
    <row r="77" spans="4:8" ht="12.75">
      <c r="D77" s="35"/>
      <c r="E77" s="35"/>
      <c r="F77" s="35"/>
      <c r="G77" s="35"/>
      <c r="H77" s="35"/>
    </row>
    <row r="78" spans="4:8" ht="12.75">
      <c r="D78" s="35"/>
      <c r="E78" s="35"/>
      <c r="F78" s="35"/>
      <c r="G78" s="35"/>
      <c r="H78" s="35"/>
    </row>
    <row r="79" spans="4:8" ht="12.75">
      <c r="D79" s="36"/>
      <c r="E79" s="35"/>
      <c r="F79" s="35"/>
      <c r="G79" s="35"/>
      <c r="H79" s="35"/>
    </row>
    <row r="80" spans="4:8" ht="12.75">
      <c r="D80" s="36"/>
      <c r="E80" s="35"/>
      <c r="F80" s="35"/>
      <c r="G80" s="35"/>
      <c r="H80" s="35"/>
    </row>
    <row r="81" spans="4:8" ht="12.75">
      <c r="D81" s="36"/>
      <c r="E81" s="35"/>
      <c r="F81" s="35"/>
      <c r="G81" s="35"/>
      <c r="H81" s="35"/>
    </row>
    <row r="82" spans="4:8" ht="12.75">
      <c r="D82" s="35"/>
      <c r="E82" s="35"/>
      <c r="F82" s="35"/>
      <c r="G82" s="35"/>
      <c r="H82" s="35"/>
    </row>
    <row r="83" spans="6:8" ht="18" customHeight="1">
      <c r="F83" s="13"/>
      <c r="H83" s="37"/>
    </row>
  </sheetData>
  <sheetProtection/>
  <mergeCells count="145">
    <mergeCell ref="H60:H61"/>
    <mergeCell ref="D60:D61"/>
    <mergeCell ref="C60:C61"/>
    <mergeCell ref="A66:D67"/>
    <mergeCell ref="B60:B61"/>
    <mergeCell ref="A62:A63"/>
    <mergeCell ref="D62:D63"/>
    <mergeCell ref="H62:H63"/>
    <mergeCell ref="H64:H65"/>
    <mergeCell ref="H66:H67"/>
    <mergeCell ref="C52:C53"/>
    <mergeCell ref="D46:D47"/>
    <mergeCell ref="D50:D51"/>
    <mergeCell ref="C50:C51"/>
    <mergeCell ref="D48:D49"/>
    <mergeCell ref="B58:B59"/>
    <mergeCell ref="C58:C59"/>
    <mergeCell ref="D58:D59"/>
    <mergeCell ref="B54:B55"/>
    <mergeCell ref="B46:B47"/>
    <mergeCell ref="H58:H59"/>
    <mergeCell ref="C46:C47"/>
    <mergeCell ref="C10:C11"/>
    <mergeCell ref="C12:C13"/>
    <mergeCell ref="C16:C17"/>
    <mergeCell ref="C18:C19"/>
    <mergeCell ref="C20:C21"/>
    <mergeCell ref="C22:C23"/>
    <mergeCell ref="C36:C37"/>
    <mergeCell ref="C44:C45"/>
    <mergeCell ref="H72:H73"/>
    <mergeCell ref="A56:A57"/>
    <mergeCell ref="B56:B57"/>
    <mergeCell ref="C54:C55"/>
    <mergeCell ref="C56:C57"/>
    <mergeCell ref="A60:A61"/>
    <mergeCell ref="D56:D57"/>
    <mergeCell ref="A58:A59"/>
    <mergeCell ref="C64:C65"/>
    <mergeCell ref="D64:D65"/>
    <mergeCell ref="A50:A51"/>
    <mergeCell ref="A54:A55"/>
    <mergeCell ref="H56:H57"/>
    <mergeCell ref="D54:D55"/>
    <mergeCell ref="A72:D73"/>
    <mergeCell ref="A70:D71"/>
    <mergeCell ref="B62:B63"/>
    <mergeCell ref="C62:C63"/>
    <mergeCell ref="A64:A65"/>
    <mergeCell ref="B64:B65"/>
    <mergeCell ref="A42:A43"/>
    <mergeCell ref="B42:B43"/>
    <mergeCell ref="D42:D43"/>
    <mergeCell ref="D38:D39"/>
    <mergeCell ref="H54:H55"/>
    <mergeCell ref="A52:A53"/>
    <mergeCell ref="B52:B53"/>
    <mergeCell ref="D52:D53"/>
    <mergeCell ref="H52:H53"/>
    <mergeCell ref="A40:A41"/>
    <mergeCell ref="H36:H37"/>
    <mergeCell ref="A38:A39"/>
    <mergeCell ref="A48:A49"/>
    <mergeCell ref="B48:B49"/>
    <mergeCell ref="A46:A47"/>
    <mergeCell ref="A44:A45"/>
    <mergeCell ref="B44:B45"/>
    <mergeCell ref="H42:H43"/>
    <mergeCell ref="C42:C43"/>
    <mergeCell ref="H44:H45"/>
    <mergeCell ref="A34:A35"/>
    <mergeCell ref="B34:B35"/>
    <mergeCell ref="D34:D35"/>
    <mergeCell ref="A36:A37"/>
    <mergeCell ref="B36:B37"/>
    <mergeCell ref="B50:B51"/>
    <mergeCell ref="D36:D37"/>
    <mergeCell ref="D44:D45"/>
    <mergeCell ref="C40:C41"/>
    <mergeCell ref="B38:B39"/>
    <mergeCell ref="A30:A31"/>
    <mergeCell ref="B30:B31"/>
    <mergeCell ref="D30:D31"/>
    <mergeCell ref="H30:H31"/>
    <mergeCell ref="C30:C31"/>
    <mergeCell ref="H38:H39"/>
    <mergeCell ref="C38:C39"/>
    <mergeCell ref="A32:A33"/>
    <mergeCell ref="B32:B33"/>
    <mergeCell ref="D32:D33"/>
    <mergeCell ref="D28:D29"/>
    <mergeCell ref="H34:H35"/>
    <mergeCell ref="C32:C33"/>
    <mergeCell ref="C34:C35"/>
    <mergeCell ref="H32:H33"/>
    <mergeCell ref="H24:H25"/>
    <mergeCell ref="B18:B19"/>
    <mergeCell ref="D18:D19"/>
    <mergeCell ref="H20:H21"/>
    <mergeCell ref="D20:D21"/>
    <mergeCell ref="H16:H17"/>
    <mergeCell ref="D22:D23"/>
    <mergeCell ref="H22:H23"/>
    <mergeCell ref="B20:B21"/>
    <mergeCell ref="A16:A17"/>
    <mergeCell ref="B16:B17"/>
    <mergeCell ref="A26:A27"/>
    <mergeCell ref="B26:B27"/>
    <mergeCell ref="H28:H29"/>
    <mergeCell ref="C28:C29"/>
    <mergeCell ref="A28:A29"/>
    <mergeCell ref="D26:D27"/>
    <mergeCell ref="H26:H27"/>
    <mergeCell ref="B28:B29"/>
    <mergeCell ref="A20:A21"/>
    <mergeCell ref="A12:A13"/>
    <mergeCell ref="B12:B13"/>
    <mergeCell ref="D12:D13"/>
    <mergeCell ref="A14:D15"/>
    <mergeCell ref="A24:D25"/>
    <mergeCell ref="A22:A23"/>
    <mergeCell ref="B22:B23"/>
    <mergeCell ref="A18:A19"/>
    <mergeCell ref="D16:D17"/>
    <mergeCell ref="H5:I5"/>
    <mergeCell ref="D9:F9"/>
    <mergeCell ref="D10:D11"/>
    <mergeCell ref="H10:I11"/>
    <mergeCell ref="H18:H19"/>
    <mergeCell ref="C26:C27"/>
    <mergeCell ref="H14:H15"/>
    <mergeCell ref="H12:H13"/>
    <mergeCell ref="B40:B41"/>
    <mergeCell ref="D40:D41"/>
    <mergeCell ref="H40:H41"/>
    <mergeCell ref="H48:H49"/>
    <mergeCell ref="C48:C49"/>
    <mergeCell ref="H50:H51"/>
    <mergeCell ref="H46:H47"/>
    <mergeCell ref="H70:H71"/>
    <mergeCell ref="A68:A69"/>
    <mergeCell ref="B68:B69"/>
    <mergeCell ref="D68:D69"/>
    <mergeCell ref="H68:H69"/>
    <mergeCell ref="C68:C69"/>
  </mergeCells>
  <conditionalFormatting sqref="I72">
    <cfRule type="cellIs" priority="1" dxfId="1" operator="equal" stopIfTrue="1">
      <formula>0</formula>
    </cfRule>
  </conditionalFormatting>
  <dataValidations count="1">
    <dataValidation type="list" allowBlank="1" showInputMessage="1" showErrorMessage="1" sqref="H12:H13 H68:H69 H16:H21 H58:H65 H26:H49 H72:H73">
      <formula1>"　　,区ＣＭ"</formula1>
    </dataValidation>
  </dataValidations>
  <hyperlinks>
    <hyperlink ref="C16:C17" r:id="rId1" display="道路、緑地及び防災施設等の維持管理"/>
    <hyperlink ref="C18:C19" r:id="rId2" display="庁費等一般管理費"/>
    <hyperlink ref="C20:C21" r:id="rId3" display="岸壁や水域等の維持管理運営"/>
    <hyperlink ref="C22:C23" r:id="rId4" display="港湾の振興"/>
    <hyperlink ref="C26:C27" r:id="rId5" display="http://www.city.osaka.lg.jp/port/cmsfiles/contents/0000461/461007/i6.xlsx"/>
    <hyperlink ref="C28:C29" r:id="rId6" display="港湾施設の保安対策"/>
    <hyperlink ref="C30:C31" r:id="rId7" display="北港処分地（夢洲）の管理運営"/>
    <hyperlink ref="C32:C33" r:id="rId8" display="港湾施設等の管理運営"/>
    <hyperlink ref="C34:C35" r:id="rId9" display="港湾施設等の維持補修"/>
    <hyperlink ref="C36:C37" r:id="rId10" display="港湾施設の耐震化"/>
    <hyperlink ref="C38:C39" r:id="rId11" display="港湾施設の整備・改良"/>
    <hyperlink ref="C40:C41" r:id="rId12" display="集客施設の管理運営・維持補修"/>
    <hyperlink ref="C42:C43" r:id="rId13" display="国際コンテナ戦略港湾の実現に向けた取り組み"/>
    <hyperlink ref="C44:C45" r:id="rId14" display="情報システム関係経費"/>
    <hyperlink ref="C46:C47" r:id="rId15" display="国際博覧会の開催及びＩＲを含む国際観光拠点形成に向けた夢洲地区の土地造成・基盤整備事業"/>
    <hyperlink ref="C48:C49" r:id="rId16" display="港湾事業一般管理費"/>
    <hyperlink ref="C52:C53" r:id="rId17" display="海岸施設の維持補修"/>
    <hyperlink ref="C54:C55" r:id="rId18" display="防災・減災体制の確立"/>
    <hyperlink ref="C56:C57" r:id="rId19" display="航行船舶の安全対策"/>
    <hyperlink ref="C58:C59" r:id="rId20" display="天保山客船ターミナル整備"/>
    <hyperlink ref="C60:C61" r:id="rId21" display="G20サミットに向けた環境整備事業"/>
    <hyperlink ref="C68:C69" r:id="rId22" display="大阪港振興基金積立金"/>
  </hyperlinks>
  <printOptions/>
  <pageMargins left="0.7086614173228347" right="0.7086614173228347" top="0.7874015748031497" bottom="0.5905511811023623" header="0.31496062992125984" footer="0.31496062992125984"/>
  <pageSetup cellComments="asDisplayed" fitToWidth="0" horizontalDpi="600" verticalDpi="600" orientation="portrait" paperSize="9" scale="8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2019-03-14T01:04:29Z</dcterms:created>
  <dcterms:modified xsi:type="dcterms:W3CDTF">2019-03-14T01:05:02Z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