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02一般会計担当\04.予算関係\01.当初予算\2020予算\08.提出資料（様式、配分、インセンティブ等）\01.財政局様式\様式4\HP公表（HP作業：今年は一般、来年は港営）\200326　 【計理担当者様宛】令和2年度当初予算事業一覧の修正について\"/>
    </mc:Choice>
  </mc:AlternateContent>
  <bookViews>
    <workbookView xWindow="0" yWindow="0" windowWidth="15345" windowHeight="4455" tabRatio="812"/>
  </bookViews>
  <sheets>
    <sheet name="予算事業一覧" sheetId="77" r:id="rId1"/>
    <sheet name="カメラ" sheetId="81" state="hidden" r:id="rId2"/>
  </sheets>
  <definedNames>
    <definedName name="_xlnm.Print_Area" localSheetId="0">予算事業一覧!$A$5:$I$69</definedName>
    <definedName name="_xlnm.Print_Titles" localSheetId="0">予算事業一覧!$7:$11</definedName>
  </definedNames>
  <calcPr calcId="162913"/>
</workbook>
</file>

<file path=xl/calcChain.xml><?xml version="1.0" encoding="utf-8"?>
<calcChain xmlns="http://schemas.openxmlformats.org/spreadsheetml/2006/main">
  <c r="F69" i="77" l="1"/>
  <c r="I68" i="77" l="1"/>
  <c r="F68" i="77"/>
  <c r="E69" i="77"/>
  <c r="G69" i="77" s="1"/>
  <c r="E68" i="77"/>
  <c r="F67" i="77"/>
  <c r="E67" i="77"/>
  <c r="F66" i="77"/>
  <c r="E66" i="77"/>
  <c r="E25" i="77"/>
  <c r="F25" i="77"/>
  <c r="F24" i="77"/>
  <c r="E24" i="77"/>
  <c r="E62" i="77"/>
  <c r="F63" i="77"/>
  <c r="E63" i="77"/>
  <c r="F62" i="77"/>
  <c r="G68" i="77" l="1"/>
  <c r="G65" i="77"/>
  <c r="G64" i="77"/>
  <c r="F15" i="77"/>
  <c r="E15" i="77"/>
  <c r="F14" i="77"/>
  <c r="E14" i="77"/>
  <c r="G61" i="77"/>
  <c r="G60" i="77"/>
  <c r="G66" i="77" l="1"/>
  <c r="G67" i="77"/>
  <c r="G62" i="77"/>
  <c r="G63" i="77"/>
  <c r="I69" i="77"/>
  <c r="G25" i="77"/>
  <c r="G54" i="77"/>
  <c r="G55" i="77"/>
  <c r="G59" i="77"/>
  <c r="G58" i="77"/>
  <c r="G57" i="77"/>
  <c r="G56" i="77"/>
  <c r="G53" i="77"/>
  <c r="G52" i="77"/>
  <c r="G51" i="77"/>
  <c r="G50" i="77"/>
  <c r="G49" i="77"/>
  <c r="G48" i="77"/>
  <c r="G47" i="77"/>
  <c r="G46" i="77"/>
  <c r="G45" i="77"/>
  <c r="G44" i="77"/>
  <c r="G43" i="77"/>
  <c r="G42" i="77"/>
  <c r="G41" i="77"/>
  <c r="G40" i="77"/>
  <c r="G39" i="77"/>
  <c r="G38" i="77"/>
  <c r="G37" i="77"/>
  <c r="G36" i="77"/>
  <c r="G35" i="77"/>
  <c r="G34" i="77"/>
  <c r="G33" i="77"/>
  <c r="G32" i="77"/>
  <c r="G31" i="77"/>
  <c r="G30" i="77"/>
  <c r="G29" i="77"/>
  <c r="G28" i="77"/>
  <c r="G27" i="77"/>
  <c r="G26" i="77"/>
  <c r="G24" i="77"/>
  <c r="G23" i="77"/>
  <c r="G22" i="77"/>
  <c r="G21" i="77"/>
  <c r="G20" i="77"/>
  <c r="G19" i="77"/>
  <c r="G18" i="77"/>
  <c r="G17" i="77"/>
  <c r="G16" i="77"/>
  <c r="G13" i="77"/>
  <c r="G12" i="77"/>
  <c r="G14" i="77" l="1"/>
  <c r="G15" i="77"/>
</calcChain>
</file>

<file path=xl/sharedStrings.xml><?xml version="1.0" encoding="utf-8"?>
<sst xmlns="http://schemas.openxmlformats.org/spreadsheetml/2006/main" count="226" uniqueCount="126">
  <si>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</si>
  <si>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</si>
  <si>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</si>
  <si>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</si>
  <si>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</si>
  <si>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</si>
  <si>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</si>
  <si>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</si>
  <si>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</si>
  <si>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</si>
  <si>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</si>
  <si>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</si>
  <si>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</si>
  <si>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</si>
  <si>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</si>
  <si>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</si>
  <si>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</si>
  <si>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</si>
  <si>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</si>
  <si>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</si>
  <si>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</si>
  <si>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</si>
  <si>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</si>
  <si>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</si>
  <si>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</si>
  <si>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</si>
  <si>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</si>
  <si>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</si>
  <si>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</si>
  <si>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</si>
  <si>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</si>
  <si>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職員費計</t>
    <rPh sb="0" eb="2">
      <t>ショクイン</t>
    </rPh>
    <rPh sb="2" eb="3">
      <t>ヒ</t>
    </rPh>
    <rPh sb="3" eb="4">
      <t>ケイ</t>
    </rPh>
    <phoneticPr fontId="2"/>
  </si>
  <si>
    <t>区ＣＭ</t>
  </si>
  <si>
    <t>所属計</t>
    <rPh sb="0" eb="2">
      <t>ショゾク</t>
    </rPh>
    <phoneticPr fontId="2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</si>
  <si>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</si>
  <si>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</si>
  <si>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</si>
  <si>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</si>
  <si>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</si>
  <si>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</si>
  <si>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</si>
  <si>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</si>
  <si>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</si>
  <si>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</si>
  <si>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</si>
  <si>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</si>
  <si>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</si>
  <si>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</si>
  <si>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</si>
  <si>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</si>
  <si>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</si>
  <si>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</si>
  <si>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</si>
  <si>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</si>
  <si>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</si>
  <si>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</si>
  <si>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</si>
  <si>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</si>
  <si>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</si>
  <si>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</si>
  <si>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</si>
  <si>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</si>
  <si>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</si>
  <si>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</si>
  <si>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※センタリング
 はしない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</si>
  <si>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</si>
  <si>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</si>
  <si>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</si>
  <si>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</si>
  <si>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</si>
  <si>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</si>
  <si>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元 年 度</t>
    <rPh sb="0" eb="1">
      <t>ゲン</t>
    </rPh>
    <phoneticPr fontId="2"/>
  </si>
  <si>
    <t>2 年 度</t>
    <rPh sb="2" eb="3">
      <t>ネン</t>
    </rPh>
    <rPh sb="4" eb="5">
      <t>ド</t>
    </rPh>
    <phoneticPr fontId="3"/>
  </si>
  <si>
    <t>出</t>
    <rPh sb="0" eb="1">
      <t>デ</t>
    </rPh>
    <phoneticPr fontId="2"/>
  </si>
  <si>
    <t>税</t>
    <rPh sb="0" eb="1">
      <t>ゼイ</t>
    </rPh>
    <phoneticPr fontId="2"/>
  </si>
  <si>
    <t>区CM出</t>
    <rPh sb="0" eb="1">
      <t>ク</t>
    </rPh>
    <rPh sb="3" eb="4">
      <t>デ</t>
    </rPh>
    <phoneticPr fontId="3"/>
  </si>
  <si>
    <t>区CM税</t>
    <rPh sb="0" eb="1">
      <t>ク</t>
    </rPh>
    <rPh sb="3" eb="4">
      <t>ゼイ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</si>
  <si>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</si>
  <si>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所属名　港湾局　</t>
    <rPh sb="0" eb="2">
      <t>ショゾク</t>
    </rPh>
    <rPh sb="2" eb="3">
      <t>メイ</t>
    </rPh>
    <rPh sb="4" eb="6">
      <t>コウワン</t>
    </rPh>
    <rPh sb="6" eb="7">
      <t>キョク</t>
    </rPh>
    <phoneticPr fontId="2"/>
  </si>
  <si>
    <t>9-1-1</t>
  </si>
  <si>
    <t>港湾局職員の人件費</t>
  </si>
  <si>
    <t>総務課</t>
  </si>
  <si>
    <t>9-1-2</t>
  </si>
  <si>
    <t>道路、緑地及び防災施設等の維持管理</t>
  </si>
  <si>
    <t>庁費等一般管理費</t>
  </si>
  <si>
    <t>岸壁や水域等の維持管理運営</t>
  </si>
  <si>
    <t>港湾の振興</t>
  </si>
  <si>
    <t>港湾管理費計</t>
    <rPh sb="0" eb="2">
      <t>コウワン</t>
    </rPh>
    <rPh sb="2" eb="4">
      <t>カンリ</t>
    </rPh>
    <rPh sb="4" eb="5">
      <t>ヒ</t>
    </rPh>
    <rPh sb="5" eb="6">
      <t>ケイ</t>
    </rPh>
    <phoneticPr fontId="2"/>
  </si>
  <si>
    <t>9-1-3</t>
  </si>
  <si>
    <t>気象・海象等の各種観測や
調査測量</t>
  </si>
  <si>
    <t>港湾施設の保安対策</t>
  </si>
  <si>
    <t>海務課</t>
  </si>
  <si>
    <t>北港処分地（夢洲）の管理運営</t>
  </si>
  <si>
    <t>工務課</t>
  </si>
  <si>
    <t>港湾施設等の管理運営</t>
  </si>
  <si>
    <t>港湾施設等の維持補修</t>
  </si>
  <si>
    <t>計画課</t>
  </si>
  <si>
    <t>港湾施設の整備・改良</t>
  </si>
  <si>
    <t>国際コンテナ戦略港湾の実現に向けた取り組み</t>
  </si>
  <si>
    <t>情報システム関係経費</t>
  </si>
  <si>
    <t>港湾事業一般管理費</t>
  </si>
  <si>
    <t>海岸施設の維持補修</t>
  </si>
  <si>
    <t>航行船舶の安全対策</t>
  </si>
  <si>
    <t>天保山客船ターミナル整備</t>
  </si>
  <si>
    <t>振興課</t>
  </si>
  <si>
    <t>振興課　他</t>
    <rPh sb="0" eb="2">
      <t>シンコウ</t>
    </rPh>
    <rPh sb="2" eb="3">
      <t>カ</t>
    </rPh>
    <rPh sb="4" eb="5">
      <t>ホカ</t>
    </rPh>
    <phoneticPr fontId="5"/>
  </si>
  <si>
    <t>集客施設の管理運営・維持補修</t>
  </si>
  <si>
    <t>開発調整課</t>
  </si>
  <si>
    <t>港湾整備費計</t>
    <rPh sb="0" eb="2">
      <t>コウワン</t>
    </rPh>
    <rPh sb="2" eb="4">
      <t>セイビ</t>
    </rPh>
    <rPh sb="4" eb="5">
      <t>ヒ</t>
    </rPh>
    <rPh sb="5" eb="6">
      <t>ケイ</t>
    </rPh>
    <phoneticPr fontId="2"/>
  </si>
  <si>
    <t>16-2-20</t>
  </si>
  <si>
    <t>大阪港振興基金積立金</t>
    <rPh sb="0" eb="2">
      <t>オオサカ</t>
    </rPh>
    <rPh sb="2" eb="3">
      <t>コウ</t>
    </rPh>
    <rPh sb="3" eb="5">
      <t>シンコウ</t>
    </rPh>
    <rPh sb="5" eb="7">
      <t>キキン</t>
    </rPh>
    <rPh sb="7" eb="9">
      <t>ツミタテ</t>
    </rPh>
    <rPh sb="9" eb="10">
      <t>キン</t>
    </rPh>
    <phoneticPr fontId="5"/>
  </si>
  <si>
    <t>経営改革課</t>
  </si>
  <si>
    <t>基金利子蓄積計</t>
    <rPh sb="0" eb="2">
      <t>キキン</t>
    </rPh>
    <rPh sb="2" eb="4">
      <t>リシ</t>
    </rPh>
    <rPh sb="4" eb="6">
      <t>チクセキ</t>
    </rPh>
    <rPh sb="6" eb="7">
      <t>ケイ</t>
    </rPh>
    <phoneticPr fontId="2"/>
  </si>
  <si>
    <t>橋梁の耐震対策</t>
    <rPh sb="0" eb="2">
      <t>キョウリョウ</t>
    </rPh>
    <rPh sb="3" eb="5">
      <t>タイシン</t>
    </rPh>
    <rPh sb="5" eb="7">
      <t>タイサク</t>
    </rPh>
    <phoneticPr fontId="3"/>
  </si>
  <si>
    <t>堤防の耐震対策</t>
    <rPh sb="0" eb="2">
      <t>テイボウ</t>
    </rPh>
    <rPh sb="3" eb="5">
      <t>タイシン</t>
    </rPh>
    <rPh sb="5" eb="7">
      <t>タイサク</t>
    </rPh>
    <phoneticPr fontId="3"/>
  </si>
  <si>
    <t>施設管理課　他</t>
    <phoneticPr fontId="3"/>
  </si>
  <si>
    <t>総務課　他</t>
    <phoneticPr fontId="3"/>
  </si>
  <si>
    <t>海務課　他</t>
    <phoneticPr fontId="3"/>
  </si>
  <si>
    <t>振興課　他</t>
    <phoneticPr fontId="3"/>
  </si>
  <si>
    <t>工務課　他</t>
    <phoneticPr fontId="3"/>
  </si>
  <si>
    <t>海務課　他</t>
    <phoneticPr fontId="3"/>
  </si>
  <si>
    <t>計画課　他</t>
    <phoneticPr fontId="3"/>
  </si>
  <si>
    <t>経営改革課　他</t>
    <phoneticPr fontId="3"/>
  </si>
  <si>
    <t>国際博覧会の開催及びＩＲを含む国際観光拠点形成（国際物流拠点の機能強化を含む）に向けた夢洲地区の土地造成・基盤整備事業</t>
    <phoneticPr fontId="3"/>
  </si>
  <si>
    <t>Ｇ20サミットに向けた環境整備事業</t>
    <rPh sb="8" eb="9">
      <t>ム</t>
    </rPh>
    <rPh sb="11" eb="13">
      <t>カンキョウ</t>
    </rPh>
    <rPh sb="13" eb="15">
      <t>セイビ</t>
    </rPh>
    <rPh sb="15" eb="17">
      <t>ジギョウ</t>
    </rPh>
    <phoneticPr fontId="5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</si>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</sst>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#,##0;&quot;△ &quot;#,##0"/>
    <numFmt numFmtId="178" formatCode="\(#,##0\);\(&quot;△ &quot;#,##0\)"/>
    <numFmt numFmtId="179" formatCode="\(#,##0\)"/>
    <numFmt numFmtId="180" formatCode="0.00_ "/>
  </numFmts>
  <fonts count="13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38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7" fontId="5" fillId="0" borderId="13" xfId="3" applyNumberFormat="1" applyFont="1" applyFill="1" applyBorder="1" applyAlignment="1">
      <alignment vertical="center" shrinkToFit="1"/>
    </xf>
    <xf numFmtId="177" fontId="5" fillId="0" borderId="14" xfId="3" applyNumberFormat="1" applyFont="1" applyFill="1" applyBorder="1" applyAlignment="1">
      <alignment horizontal="right" vertical="center" shrinkToFit="1"/>
    </xf>
    <xf numFmtId="179" fontId="5" fillId="0" borderId="13" xfId="3" applyNumberFormat="1" applyFont="1" applyFill="1" applyBorder="1" applyAlignment="1">
      <alignment vertical="center" shrinkToFit="1"/>
    </xf>
    <xf numFmtId="178" fontId="5" fillId="0" borderId="12" xfId="3" applyNumberFormat="1" applyFont="1" applyFill="1" applyBorder="1" applyAlignment="1">
      <alignment vertical="center" shrinkToFit="1"/>
    </xf>
    <xf numFmtId="177" fontId="5" fillId="0" borderId="14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7" fontId="5" fillId="0" borderId="15" xfId="3" applyNumberFormat="1" applyFont="1" applyFill="1" applyBorder="1" applyAlignment="1">
      <alignment horizontal="right"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78" fontId="5" fillId="0" borderId="16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8" fontId="5" fillId="0" borderId="17" xfId="3" applyNumberFormat="1" applyFont="1" applyFill="1" applyBorder="1" applyAlignment="1">
      <alignment vertical="center" shrinkToFit="1"/>
    </xf>
    <xf numFmtId="178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8" fillId="0" borderId="0" xfId="3" applyNumberFormat="1" applyFont="1" applyFill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5" fillId="0" borderId="35" xfId="0" applyFont="1" applyBorder="1" applyAlignment="1"/>
    <xf numFmtId="180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0" fontId="0" fillId="0" borderId="32" xfId="0" applyNumberFormat="1" applyFont="1" applyBorder="1" applyAlignment="1">
      <alignment vertical="center" shrinkToFit="1"/>
    </xf>
    <xf numFmtId="0" fontId="0" fillId="0" borderId="36" xfId="0" applyFont="1" applyBorder="1" applyAlignment="1">
      <alignment horizontal="center" vertical="center"/>
    </xf>
    <xf numFmtId="180" fontId="0" fillId="0" borderId="37" xfId="0" applyNumberFormat="1" applyFont="1" applyBorder="1" applyAlignment="1">
      <alignment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0" xfId="0" applyFont="1" applyAlignment="1">
      <alignment horizontal="right" vertical="center"/>
    </xf>
    <xf numFmtId="179" fontId="5" fillId="0" borderId="16" xfId="0" applyNumberFormat="1" applyFont="1" applyBorder="1" applyAlignment="1"/>
    <xf numFmtId="38" fontId="5" fillId="0" borderId="15" xfId="4" applyFont="1" applyBorder="1" applyAlignment="1"/>
    <xf numFmtId="0" fontId="5" fillId="0" borderId="0" xfId="3" applyNumberFormat="1" applyFont="1" applyFill="1" applyAlignment="1">
      <alignment horizontal="left" vertical="center" wrapText="1"/>
    </xf>
    <xf numFmtId="0" fontId="6" fillId="0" borderId="0" xfId="3" applyNumberFormat="1" applyFont="1" applyFill="1" applyBorder="1" applyAlignment="1">
      <alignment horizontal="left" vertical="center" wrapText="1"/>
    </xf>
    <xf numFmtId="0" fontId="6" fillId="0" borderId="0" xfId="3" applyFont="1" applyFill="1" applyAlignment="1">
      <alignment horizontal="left" vertical="center" wrapText="1"/>
    </xf>
    <xf numFmtId="0" fontId="12" fillId="0" borderId="3" xfId="5" applyBorder="1" applyAlignment="1">
      <alignment horizontal="left" vertical="center" wrapText="1"/>
    </xf>
    <xf numFmtId="177" fontId="6" fillId="0" borderId="14" xfId="3" applyNumberFormat="1" applyFont="1" applyFill="1" applyBorder="1" applyAlignment="1">
      <alignment horizontal="center" vertical="center" wrapText="1"/>
    </xf>
    <xf numFmtId="177" fontId="6" fillId="0" borderId="12" xfId="3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6" fillId="0" borderId="30" xfId="3" applyNumberFormat="1" applyFont="1" applyFill="1" applyBorder="1" applyAlignment="1">
      <alignment horizontal="center" vertical="center" wrapText="1"/>
    </xf>
    <xf numFmtId="177" fontId="6" fillId="0" borderId="11" xfId="3" applyNumberFormat="1" applyFont="1" applyFill="1" applyBorder="1" applyAlignment="1">
      <alignment horizontal="center" vertical="center" wrapText="1"/>
    </xf>
    <xf numFmtId="176" fontId="6" fillId="0" borderId="14" xfId="3" applyNumberFormat="1" applyFont="1" applyFill="1" applyBorder="1" applyAlignment="1">
      <alignment horizontal="center" vertical="center"/>
    </xf>
    <xf numFmtId="176" fontId="6" fillId="0" borderId="12" xfId="3" applyNumberFormat="1" applyFont="1" applyFill="1" applyBorder="1" applyAlignment="1">
      <alignment horizontal="center" vertical="center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6" xfId="3" applyNumberFormat="1" applyFont="1" applyFill="1" applyBorder="1" applyAlignment="1">
      <alignment horizontal="center" vertical="center"/>
    </xf>
    <xf numFmtId="176" fontId="6" fillId="0" borderId="27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left" vertical="center" wrapText="1"/>
    </xf>
    <xf numFmtId="0" fontId="6" fillId="0" borderId="12" xfId="3" applyNumberFormat="1" applyFont="1" applyFill="1" applyBorder="1" applyAlignment="1">
      <alignment horizontal="left" vertical="center" wrapText="1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2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left" vertical="center" wrapText="1"/>
    </xf>
    <xf numFmtId="0" fontId="12" fillId="0" borderId="0" xfId="5" applyAlignment="1">
      <alignment vertical="center"/>
    </xf>
    <xf numFmtId="0" fontId="12" fillId="0" borderId="14" xfId="5" applyBorder="1" applyAlignment="1">
      <alignment vertical="center" wrapText="1"/>
    </xf>
    <xf numFmtId="0" fontId="12" fillId="0" borderId="12" xfId="5" applyBorder="1" applyAlignment="1">
      <alignment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31" xfId="3" applyNumberFormat="1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/>
    </xf>
    <xf numFmtId="177" fontId="6" fillId="0" borderId="39" xfId="3" applyNumberFormat="1" applyFont="1" applyFill="1" applyBorder="1" applyAlignment="1">
      <alignment horizontal="center" vertical="center" wrapText="1"/>
    </xf>
    <xf numFmtId="176" fontId="6" fillId="0" borderId="13" xfId="3" applyNumberFormat="1" applyFont="1" applyFill="1" applyBorder="1" applyAlignment="1">
      <alignment horizontal="center" vertical="center"/>
    </xf>
    <xf numFmtId="177" fontId="6" fillId="0" borderId="13" xfId="3" applyNumberFormat="1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/>
    </xf>
    <xf numFmtId="0" fontId="12" fillId="0" borderId="0" xfId="5" applyAlignment="1">
      <alignment horizontal="left" vertical="center" wrapText="1"/>
    </xf>
    <xf numFmtId="0" fontId="9" fillId="0" borderId="23" xfId="3" applyNumberFormat="1" applyFont="1" applyFill="1" applyBorder="1" applyAlignment="1">
      <alignment horizontal="right" vertical="center" wrapText="1"/>
    </xf>
    <xf numFmtId="0" fontId="6" fillId="0" borderId="3" xfId="3" applyNumberFormat="1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6">
    <cellStyle name="ハイパーリンク" xfId="5" builtinId="8"/>
    <cellStyle name="桁区切り" xfId="4" builtinId="6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port/cmsfiles/contents/0000493/493326/i11.xlsx" TargetMode="External"/><Relationship Id="rId13" Type="http://schemas.openxmlformats.org/officeDocument/2006/relationships/hyperlink" Target="https://www.city.osaka.lg.jp/port/cmsfiles/contents/0000493/493326/i16.xlsx" TargetMode="External"/><Relationship Id="rId18" Type="http://schemas.openxmlformats.org/officeDocument/2006/relationships/hyperlink" Target="https://www.city.osaka.lg.jp/port/cmsfiles/contents/0000493/493326/i22.xlsx" TargetMode="External"/><Relationship Id="rId3" Type="http://schemas.openxmlformats.org/officeDocument/2006/relationships/hyperlink" Target="https://www.city.osaka.lg.jp/port/cmsfiles/contents/0000493/493326/i6.xlsx" TargetMode="External"/><Relationship Id="rId21" Type="http://schemas.openxmlformats.org/officeDocument/2006/relationships/hyperlink" Target="https://www.city.osaka.lg.jp/port/cmsfiles/contents/0000493/493326/i4.xlsx" TargetMode="External"/><Relationship Id="rId7" Type="http://schemas.openxmlformats.org/officeDocument/2006/relationships/hyperlink" Target="https://www.city.osaka.lg.jp/port/cmsfiles/contents/0000493/493326/i10.xlsx" TargetMode="External"/><Relationship Id="rId12" Type="http://schemas.openxmlformats.org/officeDocument/2006/relationships/hyperlink" Target="https://www.city.osaka.lg.jp/port/cmsfiles/contents/0000493/493326/i15.xlsx" TargetMode="External"/><Relationship Id="rId17" Type="http://schemas.openxmlformats.org/officeDocument/2006/relationships/hyperlink" Target="https://www.city.osaka.lg.jp/port/cmsfiles/contents/0000493/493326/i21.xlsx" TargetMode="External"/><Relationship Id="rId2" Type="http://schemas.openxmlformats.org/officeDocument/2006/relationships/hyperlink" Target="https://www.city.osaka.lg.jp/port/cmsfiles/contents/0000493/493326/i3.xlsx" TargetMode="External"/><Relationship Id="rId16" Type="http://schemas.openxmlformats.org/officeDocument/2006/relationships/hyperlink" Target="https://www.city.osaka.lg.jp/port/cmsfiles/contents/0000493/493326/i20.xlsx" TargetMode="External"/><Relationship Id="rId20" Type="http://schemas.openxmlformats.org/officeDocument/2006/relationships/hyperlink" Target="https://www.city.osaka.lg.jp/port/cmsfiles/contents/0000493/493326/i24.xlsx" TargetMode="External"/><Relationship Id="rId1" Type="http://schemas.openxmlformats.org/officeDocument/2006/relationships/hyperlink" Target="https://www.city.osaka.lg.jp/port/cmsfiles/contents/0000493/493326/i2.xlsx" TargetMode="External"/><Relationship Id="rId6" Type="http://schemas.openxmlformats.org/officeDocument/2006/relationships/hyperlink" Target="https://www.city.osaka.lg.jp/port/cmsfiles/contents/0000493/493326/i9.xlsx" TargetMode="External"/><Relationship Id="rId11" Type="http://schemas.openxmlformats.org/officeDocument/2006/relationships/hyperlink" Target="https://www.city.osaka.lg.jp/port/cmsfiles/contents/0000493/493326/i14.xlsx" TargetMode="External"/><Relationship Id="rId5" Type="http://schemas.openxmlformats.org/officeDocument/2006/relationships/hyperlink" Target="https://www.city.osaka.lg.jp/port/cmsfiles/contents/0000493/493326/i8.xlsx" TargetMode="External"/><Relationship Id="rId15" Type="http://schemas.openxmlformats.org/officeDocument/2006/relationships/hyperlink" Target="https://www.city.osaka.lg.jp/port/cmsfiles/contents/0000493/493326/i19.xls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city.osaka.lg.jp/port/cmsfiles/contents/0000493/493326/i13.xlsx" TargetMode="External"/><Relationship Id="rId19" Type="http://schemas.openxmlformats.org/officeDocument/2006/relationships/hyperlink" Target="https://www.city.osaka.lg.jp/port/cmsfiles/contents/0000493/493326/i23.xlsx" TargetMode="External"/><Relationship Id="rId4" Type="http://schemas.openxmlformats.org/officeDocument/2006/relationships/hyperlink" Target="https://www.city.osaka.lg.jp/port/cmsfiles/contents/0000493/493326/i7.xlsx" TargetMode="External"/><Relationship Id="rId9" Type="http://schemas.openxmlformats.org/officeDocument/2006/relationships/hyperlink" Target="https://www.city.osaka.lg.jp/port/cmsfiles/contents/0000493/493326/i12.xlsx" TargetMode="External"/><Relationship Id="rId14" Type="http://schemas.openxmlformats.org/officeDocument/2006/relationships/hyperlink" Target="https://www.city.osaka.lg.jp/port/cmsfiles/contents/0000493/493326/i18.xlsx" TargetMode="External"/><Relationship Id="rId22" Type="http://schemas.openxmlformats.org/officeDocument/2006/relationships/hyperlink" Target="https://www.city.osaka.lg.jp/port/cmsfiles/contents/0000493/493326/i5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72"/>
  <sheetViews>
    <sheetView tabSelected="1" view="pageBreakPreview" topLeftCell="A5" zoomScaleNormal="100" zoomScaleSheetLayoutView="100" workbookViewId="0">
      <selection activeCell="E7" sqref="E7"/>
    </sheetView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84" customWidth="1"/>
    <col min="4" max="4" width="17.5" style="10" customWidth="1"/>
    <col min="5" max="5" width="12.5" style="10" customWidth="1"/>
    <col min="6" max="7" width="12.5" style="11" customWidth="1"/>
    <col min="8" max="8" width="6.25" style="12" customWidth="1"/>
    <col min="9" max="9" width="9.375" style="12" customWidth="1"/>
    <col min="10" max="10" width="3.25" style="12" bestFit="1" customWidth="1"/>
    <col min="11" max="11" width="7.375" style="12" bestFit="1" customWidth="1"/>
    <col min="12" max="189" width="8.625" style="12" customWidth="1"/>
    <col min="190" max="16384" width="8.625" style="12"/>
  </cols>
  <sheetData>
    <row r="1" spans="1:11" ht="17.25" customHeight="1">
      <c r="G1" s="47"/>
    </row>
    <row r="2" spans="1:11" ht="17.25" customHeight="1">
      <c r="A2" s="9"/>
      <c r="B2" s="9"/>
      <c r="G2" s="46"/>
      <c r="I2" s="40"/>
    </row>
    <row r="3" spans="1:11" ht="17.25" customHeight="1">
      <c r="A3" s="9"/>
      <c r="B3" s="9"/>
      <c r="G3" s="45"/>
      <c r="I3" s="40"/>
    </row>
    <row r="4" spans="1:11" ht="17.25" customHeight="1">
      <c r="G4" s="46"/>
    </row>
    <row r="5" spans="1:11" ht="18" customHeight="1">
      <c r="A5" s="9" t="s">
        <v>65</v>
      </c>
      <c r="B5" s="9"/>
      <c r="G5" s="10"/>
      <c r="H5" s="81"/>
      <c r="I5" s="81"/>
    </row>
    <row r="6" spans="1:11" ht="15" customHeight="1">
      <c r="G6" s="10"/>
    </row>
    <row r="7" spans="1:11" ht="18" customHeight="1">
      <c r="A7" s="13" t="s">
        <v>77</v>
      </c>
      <c r="B7" s="13"/>
      <c r="D7" s="12"/>
      <c r="E7" s="12"/>
      <c r="F7" s="13"/>
      <c r="G7" s="13"/>
      <c r="I7" s="41" t="s">
        <v>78</v>
      </c>
    </row>
    <row r="8" spans="1:11" ht="10.5" customHeight="1">
      <c r="A8" s="12"/>
      <c r="B8" s="12"/>
      <c r="D8" s="12"/>
      <c r="E8" s="12"/>
      <c r="F8" s="13"/>
      <c r="G8" s="13"/>
    </row>
    <row r="9" spans="1:11" ht="27" customHeight="1" thickBot="1">
      <c r="A9" s="12"/>
      <c r="B9" s="12"/>
      <c r="E9" s="128" t="s">
        <v>26</v>
      </c>
      <c r="F9" s="128"/>
      <c r="G9" s="14"/>
      <c r="I9" s="16" t="s">
        <v>27</v>
      </c>
    </row>
    <row r="10" spans="1:11" ht="15" customHeight="1">
      <c r="A10" s="17" t="s">
        <v>28</v>
      </c>
      <c r="B10" s="18" t="s">
        <v>51</v>
      </c>
      <c r="C10" s="102" t="s">
        <v>49</v>
      </c>
      <c r="D10" s="104" t="s">
        <v>52</v>
      </c>
      <c r="E10" s="38" t="s">
        <v>71</v>
      </c>
      <c r="F10" s="18" t="s">
        <v>72</v>
      </c>
      <c r="G10" s="38" t="s">
        <v>47</v>
      </c>
      <c r="H10" s="106" t="s">
        <v>50</v>
      </c>
      <c r="I10" s="107"/>
    </row>
    <row r="11" spans="1:11" ht="15" customHeight="1">
      <c r="A11" s="19" t="s">
        <v>29</v>
      </c>
      <c r="B11" s="20" t="s">
        <v>44</v>
      </c>
      <c r="C11" s="103"/>
      <c r="D11" s="105"/>
      <c r="E11" s="39" t="s">
        <v>63</v>
      </c>
      <c r="F11" s="39" t="s">
        <v>125</v>
      </c>
      <c r="G11" s="39" t="s">
        <v>48</v>
      </c>
      <c r="H11" s="108"/>
      <c r="I11" s="109"/>
    </row>
    <row r="12" spans="1:11" ht="15" customHeight="1">
      <c r="A12" s="92">
        <v>1</v>
      </c>
      <c r="B12" s="110" t="s">
        <v>79</v>
      </c>
      <c r="C12" s="112" t="s">
        <v>80</v>
      </c>
      <c r="D12" s="88" t="s">
        <v>81</v>
      </c>
      <c r="E12" s="21">
        <v>2035975</v>
      </c>
      <c r="F12" s="21">
        <v>2474616</v>
      </c>
      <c r="G12" s="21">
        <f t="shared" ref="G12:G43" si="0">+F12-E12</f>
        <v>438641</v>
      </c>
      <c r="H12" s="90" t="s">
        <v>30</v>
      </c>
      <c r="I12" s="42"/>
      <c r="J12" s="12" t="s">
        <v>73</v>
      </c>
    </row>
    <row r="13" spans="1:11" ht="15" customHeight="1">
      <c r="A13" s="93"/>
      <c r="B13" s="111"/>
      <c r="C13" s="103"/>
      <c r="D13" s="89"/>
      <c r="E13" s="23">
        <v>2035975</v>
      </c>
      <c r="F13" s="23">
        <v>1825203</v>
      </c>
      <c r="G13" s="24">
        <f t="shared" si="0"/>
        <v>-210772</v>
      </c>
      <c r="H13" s="91"/>
      <c r="I13" s="43"/>
      <c r="J13" s="12" t="s">
        <v>74</v>
      </c>
    </row>
    <row r="14" spans="1:11" ht="15" customHeight="1">
      <c r="A14" s="96" t="s">
        <v>31</v>
      </c>
      <c r="B14" s="97"/>
      <c r="C14" s="97"/>
      <c r="D14" s="98"/>
      <c r="E14" s="25">
        <f t="shared" ref="E14:F15" si="1">+E12</f>
        <v>2035975</v>
      </c>
      <c r="F14" s="25">
        <f t="shared" si="1"/>
        <v>2474616</v>
      </c>
      <c r="G14" s="21">
        <f t="shared" si="0"/>
        <v>438641</v>
      </c>
      <c r="H14" s="90"/>
      <c r="I14" s="42"/>
    </row>
    <row r="15" spans="1:11" ht="15" customHeight="1">
      <c r="A15" s="99"/>
      <c r="B15" s="100"/>
      <c r="C15" s="100"/>
      <c r="D15" s="101"/>
      <c r="E15" s="26">
        <f t="shared" si="1"/>
        <v>2035975</v>
      </c>
      <c r="F15" s="26">
        <f t="shared" si="1"/>
        <v>1825203</v>
      </c>
      <c r="G15" s="24">
        <f t="shared" si="0"/>
        <v>-210772</v>
      </c>
      <c r="H15" s="91"/>
      <c r="I15" s="43"/>
    </row>
    <row r="16" spans="1:11" ht="15" customHeight="1">
      <c r="A16" s="92">
        <v>2</v>
      </c>
      <c r="B16" s="94" t="s">
        <v>82</v>
      </c>
      <c r="C16" s="87" t="s">
        <v>83</v>
      </c>
      <c r="D16" s="88" t="s">
        <v>115</v>
      </c>
      <c r="E16" s="22">
        <v>1174995</v>
      </c>
      <c r="F16" s="22">
        <v>1085983</v>
      </c>
      <c r="G16" s="21">
        <f t="shared" si="0"/>
        <v>-89012</v>
      </c>
      <c r="H16" s="90" t="s">
        <v>32</v>
      </c>
      <c r="I16" s="27">
        <v>379661</v>
      </c>
      <c r="J16" s="12" t="s">
        <v>73</v>
      </c>
      <c r="K16" s="12" t="s">
        <v>75</v>
      </c>
    </row>
    <row r="17" spans="1:11" ht="15" customHeight="1">
      <c r="A17" s="93"/>
      <c r="B17" s="95"/>
      <c r="C17" s="87"/>
      <c r="D17" s="89"/>
      <c r="E17" s="26">
        <v>1137495</v>
      </c>
      <c r="F17" s="26">
        <v>1084483</v>
      </c>
      <c r="G17" s="24">
        <f t="shared" si="0"/>
        <v>-53012</v>
      </c>
      <c r="H17" s="91"/>
      <c r="I17" s="28">
        <v>379661</v>
      </c>
      <c r="J17" s="12" t="s">
        <v>74</v>
      </c>
      <c r="K17" s="12" t="s">
        <v>76</v>
      </c>
    </row>
    <row r="18" spans="1:11" ht="15" customHeight="1">
      <c r="A18" s="92">
        <v>3</v>
      </c>
      <c r="B18" s="94" t="s">
        <v>82</v>
      </c>
      <c r="C18" s="87" t="s">
        <v>84</v>
      </c>
      <c r="D18" s="88" t="s">
        <v>116</v>
      </c>
      <c r="E18" s="25">
        <v>271430</v>
      </c>
      <c r="F18" s="25">
        <v>294155</v>
      </c>
      <c r="G18" s="21">
        <f t="shared" si="0"/>
        <v>22725</v>
      </c>
      <c r="H18" s="90"/>
      <c r="I18" s="42"/>
      <c r="J18" s="12" t="s">
        <v>73</v>
      </c>
    </row>
    <row r="19" spans="1:11" ht="15" customHeight="1">
      <c r="A19" s="93"/>
      <c r="B19" s="95"/>
      <c r="C19" s="87"/>
      <c r="D19" s="89"/>
      <c r="E19" s="26">
        <v>271430</v>
      </c>
      <c r="F19" s="26">
        <v>288642</v>
      </c>
      <c r="G19" s="24">
        <f t="shared" si="0"/>
        <v>17212</v>
      </c>
      <c r="H19" s="91"/>
      <c r="I19" s="29"/>
      <c r="J19" s="12" t="s">
        <v>74</v>
      </c>
    </row>
    <row r="20" spans="1:11" ht="15" customHeight="1">
      <c r="A20" s="92">
        <v>4</v>
      </c>
      <c r="B20" s="94" t="s">
        <v>82</v>
      </c>
      <c r="C20" s="114" t="s">
        <v>85</v>
      </c>
      <c r="D20" s="88" t="s">
        <v>117</v>
      </c>
      <c r="E20" s="25">
        <v>121928</v>
      </c>
      <c r="F20" s="25">
        <v>120066</v>
      </c>
      <c r="G20" s="21">
        <f t="shared" si="0"/>
        <v>-1862</v>
      </c>
      <c r="H20" s="90"/>
      <c r="I20" s="27"/>
      <c r="J20" s="12" t="s">
        <v>73</v>
      </c>
    </row>
    <row r="21" spans="1:11" ht="15" customHeight="1">
      <c r="A21" s="93"/>
      <c r="B21" s="95"/>
      <c r="C21" s="115"/>
      <c r="D21" s="89"/>
      <c r="E21" s="26">
        <v>121928</v>
      </c>
      <c r="F21" s="26">
        <v>105203</v>
      </c>
      <c r="G21" s="24">
        <f t="shared" si="0"/>
        <v>-16725</v>
      </c>
      <c r="H21" s="91"/>
      <c r="I21" s="28"/>
      <c r="J21" s="12" t="s">
        <v>74</v>
      </c>
    </row>
    <row r="22" spans="1:11" ht="15" customHeight="1">
      <c r="A22" s="92">
        <v>5</v>
      </c>
      <c r="B22" s="94" t="s">
        <v>82</v>
      </c>
      <c r="C22" s="113" t="s">
        <v>86</v>
      </c>
      <c r="D22" s="88" t="s">
        <v>118</v>
      </c>
      <c r="E22" s="21">
        <v>45311</v>
      </c>
      <c r="F22" s="21">
        <v>70507</v>
      </c>
      <c r="G22" s="21">
        <f t="shared" si="0"/>
        <v>25196</v>
      </c>
      <c r="H22" s="90" t="s">
        <v>30</v>
      </c>
      <c r="I22" s="42"/>
      <c r="J22" s="12" t="s">
        <v>73</v>
      </c>
    </row>
    <row r="23" spans="1:11" ht="15" customHeight="1">
      <c r="A23" s="93"/>
      <c r="B23" s="95"/>
      <c r="C23" s="113"/>
      <c r="D23" s="89"/>
      <c r="E23" s="23">
        <v>37662</v>
      </c>
      <c r="F23" s="23">
        <v>56218</v>
      </c>
      <c r="G23" s="24">
        <f t="shared" si="0"/>
        <v>18556</v>
      </c>
      <c r="H23" s="91"/>
      <c r="I23" s="43"/>
      <c r="J23" s="12" t="s">
        <v>74</v>
      </c>
    </row>
    <row r="24" spans="1:11" ht="15" customHeight="1">
      <c r="A24" s="96" t="s">
        <v>87</v>
      </c>
      <c r="B24" s="97"/>
      <c r="C24" s="97"/>
      <c r="D24" s="98"/>
      <c r="E24" s="25">
        <f t="shared" ref="E24:F25" si="2">+E16+E18+E20+E22</f>
        <v>1613664</v>
      </c>
      <c r="F24" s="25">
        <f t="shared" si="2"/>
        <v>1570711</v>
      </c>
      <c r="G24" s="21">
        <f t="shared" si="0"/>
        <v>-42953</v>
      </c>
      <c r="H24" s="90"/>
      <c r="I24" s="42"/>
    </row>
    <row r="25" spans="1:11" ht="15" customHeight="1">
      <c r="A25" s="99"/>
      <c r="B25" s="100"/>
      <c r="C25" s="100"/>
      <c r="D25" s="101"/>
      <c r="E25" s="26">
        <f t="shared" si="2"/>
        <v>1568515</v>
      </c>
      <c r="F25" s="26">
        <f t="shared" si="2"/>
        <v>1534546</v>
      </c>
      <c r="G25" s="24">
        <f t="shared" si="0"/>
        <v>-33969</v>
      </c>
      <c r="H25" s="91"/>
      <c r="I25" s="43"/>
    </row>
    <row r="26" spans="1:11" ht="15" customHeight="1">
      <c r="A26" s="92">
        <v>6</v>
      </c>
      <c r="B26" s="94" t="s">
        <v>88</v>
      </c>
      <c r="C26" s="87" t="s">
        <v>89</v>
      </c>
      <c r="D26" s="88" t="s">
        <v>119</v>
      </c>
      <c r="E26" s="25">
        <v>1889</v>
      </c>
      <c r="F26" s="25">
        <v>5967</v>
      </c>
      <c r="G26" s="21">
        <f t="shared" si="0"/>
        <v>4078</v>
      </c>
      <c r="H26" s="90" t="s">
        <v>30</v>
      </c>
      <c r="I26" s="42"/>
      <c r="J26" s="12" t="s">
        <v>73</v>
      </c>
    </row>
    <row r="27" spans="1:11" ht="15" customHeight="1">
      <c r="A27" s="93"/>
      <c r="B27" s="95"/>
      <c r="C27" s="87"/>
      <c r="D27" s="89"/>
      <c r="E27" s="26">
        <v>1889</v>
      </c>
      <c r="F27" s="26">
        <v>5967</v>
      </c>
      <c r="G27" s="24">
        <f t="shared" si="0"/>
        <v>4078</v>
      </c>
      <c r="H27" s="91"/>
      <c r="I27" s="43"/>
      <c r="J27" s="12" t="s">
        <v>74</v>
      </c>
    </row>
    <row r="28" spans="1:11" ht="15" customHeight="1">
      <c r="A28" s="92">
        <v>7</v>
      </c>
      <c r="B28" s="94" t="s">
        <v>88</v>
      </c>
      <c r="C28" s="87" t="s">
        <v>90</v>
      </c>
      <c r="D28" s="88" t="s">
        <v>91</v>
      </c>
      <c r="E28" s="25">
        <v>191576</v>
      </c>
      <c r="F28" s="25">
        <v>229034</v>
      </c>
      <c r="G28" s="21">
        <f t="shared" si="0"/>
        <v>37458</v>
      </c>
      <c r="H28" s="90" t="s">
        <v>30</v>
      </c>
      <c r="I28" s="42"/>
      <c r="J28" s="12" t="s">
        <v>73</v>
      </c>
    </row>
    <row r="29" spans="1:11" ht="15" customHeight="1">
      <c r="A29" s="93"/>
      <c r="B29" s="95"/>
      <c r="C29" s="87"/>
      <c r="D29" s="89"/>
      <c r="E29" s="26">
        <v>191576</v>
      </c>
      <c r="F29" s="26">
        <v>222034</v>
      </c>
      <c r="G29" s="24">
        <f t="shared" si="0"/>
        <v>30458</v>
      </c>
      <c r="H29" s="91"/>
      <c r="I29" s="43"/>
      <c r="J29" s="12" t="s">
        <v>74</v>
      </c>
    </row>
    <row r="30" spans="1:11" ht="15" customHeight="1">
      <c r="A30" s="92">
        <v>8</v>
      </c>
      <c r="B30" s="94" t="s">
        <v>88</v>
      </c>
      <c r="C30" s="87" t="s">
        <v>92</v>
      </c>
      <c r="D30" s="88" t="s">
        <v>93</v>
      </c>
      <c r="E30" s="25">
        <v>120642</v>
      </c>
      <c r="F30" s="25">
        <v>53676</v>
      </c>
      <c r="G30" s="21">
        <f t="shared" si="0"/>
        <v>-66966</v>
      </c>
      <c r="H30" s="90" t="s">
        <v>30</v>
      </c>
      <c r="I30" s="42"/>
      <c r="J30" s="12" t="s">
        <v>73</v>
      </c>
    </row>
    <row r="31" spans="1:11" ht="15" customHeight="1">
      <c r="A31" s="93"/>
      <c r="B31" s="95"/>
      <c r="C31" s="87"/>
      <c r="D31" s="89"/>
      <c r="E31" s="26">
        <v>64642</v>
      </c>
      <c r="F31" s="26">
        <v>53676</v>
      </c>
      <c r="G31" s="24">
        <f t="shared" si="0"/>
        <v>-10966</v>
      </c>
      <c r="H31" s="91"/>
      <c r="I31" s="43"/>
      <c r="J31" s="12" t="s">
        <v>74</v>
      </c>
    </row>
    <row r="32" spans="1:11" ht="15" customHeight="1">
      <c r="A32" s="92">
        <v>9</v>
      </c>
      <c r="B32" s="94" t="s">
        <v>88</v>
      </c>
      <c r="C32" s="87" t="s">
        <v>94</v>
      </c>
      <c r="D32" s="88" t="s">
        <v>120</v>
      </c>
      <c r="E32" s="25">
        <v>126074</v>
      </c>
      <c r="F32" s="25">
        <v>20994</v>
      </c>
      <c r="G32" s="21">
        <f t="shared" si="0"/>
        <v>-105080</v>
      </c>
      <c r="H32" s="90" t="s">
        <v>30</v>
      </c>
      <c r="I32" s="42"/>
      <c r="J32" s="12" t="s">
        <v>73</v>
      </c>
    </row>
    <row r="33" spans="1:11" ht="15" customHeight="1">
      <c r="A33" s="93"/>
      <c r="B33" s="95"/>
      <c r="C33" s="87"/>
      <c r="D33" s="89"/>
      <c r="E33" s="26">
        <v>31324</v>
      </c>
      <c r="F33" s="26">
        <v>20994</v>
      </c>
      <c r="G33" s="24">
        <f t="shared" si="0"/>
        <v>-10330</v>
      </c>
      <c r="H33" s="91"/>
      <c r="I33" s="43"/>
      <c r="J33" s="12" t="s">
        <v>74</v>
      </c>
    </row>
    <row r="34" spans="1:11" ht="15" customHeight="1">
      <c r="A34" s="92">
        <v>10</v>
      </c>
      <c r="B34" s="94" t="s">
        <v>88</v>
      </c>
      <c r="C34" s="87" t="s">
        <v>95</v>
      </c>
      <c r="D34" s="88" t="s">
        <v>115</v>
      </c>
      <c r="E34" s="25">
        <v>3409611</v>
      </c>
      <c r="F34" s="25">
        <v>6147005</v>
      </c>
      <c r="G34" s="21">
        <f t="shared" si="0"/>
        <v>2737394</v>
      </c>
      <c r="H34" s="90" t="s">
        <v>32</v>
      </c>
      <c r="I34" s="83">
        <v>137842</v>
      </c>
      <c r="J34" s="12" t="s">
        <v>73</v>
      </c>
      <c r="K34" s="12" t="s">
        <v>75</v>
      </c>
    </row>
    <row r="35" spans="1:11" ht="15" customHeight="1">
      <c r="A35" s="93"/>
      <c r="B35" s="95"/>
      <c r="C35" s="87"/>
      <c r="D35" s="89"/>
      <c r="E35" s="26">
        <v>607111</v>
      </c>
      <c r="F35" s="26">
        <v>953005</v>
      </c>
      <c r="G35" s="24">
        <f t="shared" si="0"/>
        <v>345894</v>
      </c>
      <c r="H35" s="91"/>
      <c r="I35" s="82">
        <v>97842</v>
      </c>
      <c r="J35" s="12" t="s">
        <v>74</v>
      </c>
      <c r="K35" s="12" t="s">
        <v>76</v>
      </c>
    </row>
    <row r="36" spans="1:11" ht="15" customHeight="1">
      <c r="A36" s="92">
        <v>11</v>
      </c>
      <c r="B36" s="94" t="s">
        <v>88</v>
      </c>
      <c r="C36" s="87" t="s">
        <v>113</v>
      </c>
      <c r="D36" s="88" t="s">
        <v>96</v>
      </c>
      <c r="E36" s="25">
        <v>210000</v>
      </c>
      <c r="F36" s="25">
        <v>440000</v>
      </c>
      <c r="G36" s="21">
        <f t="shared" si="0"/>
        <v>230000</v>
      </c>
      <c r="H36" s="90" t="s">
        <v>30</v>
      </c>
      <c r="I36" s="42"/>
      <c r="J36" s="12" t="s">
        <v>73</v>
      </c>
    </row>
    <row r="37" spans="1:11" ht="15" customHeight="1">
      <c r="A37" s="93"/>
      <c r="B37" s="95"/>
      <c r="C37" s="87"/>
      <c r="D37" s="89"/>
      <c r="E37" s="26">
        <v>11000</v>
      </c>
      <c r="F37" s="26">
        <v>0</v>
      </c>
      <c r="G37" s="24">
        <f t="shared" si="0"/>
        <v>-11000</v>
      </c>
      <c r="H37" s="91"/>
      <c r="I37" s="43"/>
      <c r="J37" s="12" t="s">
        <v>74</v>
      </c>
    </row>
    <row r="38" spans="1:11" ht="15" customHeight="1">
      <c r="A38" s="92">
        <v>12</v>
      </c>
      <c r="B38" s="94" t="s">
        <v>88</v>
      </c>
      <c r="C38" s="87" t="s">
        <v>97</v>
      </c>
      <c r="D38" s="88" t="s">
        <v>121</v>
      </c>
      <c r="E38" s="21">
        <v>1473151</v>
      </c>
      <c r="F38" s="21">
        <v>1395727</v>
      </c>
      <c r="G38" s="21">
        <f t="shared" si="0"/>
        <v>-77424</v>
      </c>
      <c r="H38" s="90" t="s">
        <v>30</v>
      </c>
      <c r="I38" s="42"/>
      <c r="J38" s="12" t="s">
        <v>73</v>
      </c>
    </row>
    <row r="39" spans="1:11" ht="15" customHeight="1">
      <c r="A39" s="93"/>
      <c r="B39" s="95"/>
      <c r="C39" s="87"/>
      <c r="D39" s="89"/>
      <c r="E39" s="23">
        <v>88652</v>
      </c>
      <c r="F39" s="23">
        <v>140727</v>
      </c>
      <c r="G39" s="24">
        <f t="shared" si="0"/>
        <v>52075</v>
      </c>
      <c r="H39" s="91"/>
      <c r="I39" s="43"/>
      <c r="J39" s="12" t="s">
        <v>74</v>
      </c>
    </row>
    <row r="40" spans="1:11" ht="15" customHeight="1">
      <c r="A40" s="92">
        <v>13</v>
      </c>
      <c r="B40" s="94" t="s">
        <v>88</v>
      </c>
      <c r="C40" s="87" t="s">
        <v>98</v>
      </c>
      <c r="D40" s="88" t="s">
        <v>121</v>
      </c>
      <c r="E40" s="25">
        <v>4621827</v>
      </c>
      <c r="F40" s="25">
        <v>4269986</v>
      </c>
      <c r="G40" s="21">
        <f t="shared" si="0"/>
        <v>-351841</v>
      </c>
      <c r="H40" s="90" t="s">
        <v>30</v>
      </c>
      <c r="I40" s="42"/>
      <c r="J40" s="12" t="s">
        <v>73</v>
      </c>
    </row>
    <row r="41" spans="1:11" ht="15" customHeight="1">
      <c r="A41" s="93"/>
      <c r="B41" s="95"/>
      <c r="C41" s="87"/>
      <c r="D41" s="89"/>
      <c r="E41" s="26">
        <v>545327</v>
      </c>
      <c r="F41" s="26">
        <v>502986</v>
      </c>
      <c r="G41" s="24">
        <f t="shared" si="0"/>
        <v>-42341</v>
      </c>
      <c r="H41" s="91"/>
      <c r="I41" s="43"/>
      <c r="J41" s="12" t="s">
        <v>74</v>
      </c>
    </row>
    <row r="42" spans="1:11" ht="15" customHeight="1">
      <c r="A42" s="92">
        <v>14</v>
      </c>
      <c r="B42" s="94" t="s">
        <v>88</v>
      </c>
      <c r="C42" s="87" t="s">
        <v>99</v>
      </c>
      <c r="D42" s="88" t="s">
        <v>119</v>
      </c>
      <c r="E42" s="25">
        <v>62752</v>
      </c>
      <c r="F42" s="25">
        <v>61414</v>
      </c>
      <c r="G42" s="21">
        <f t="shared" si="0"/>
        <v>-1338</v>
      </c>
      <c r="H42" s="90" t="s">
        <v>30</v>
      </c>
      <c r="I42" s="42"/>
      <c r="J42" s="12" t="s">
        <v>73</v>
      </c>
    </row>
    <row r="43" spans="1:11" ht="15" customHeight="1">
      <c r="A43" s="93"/>
      <c r="B43" s="95"/>
      <c r="C43" s="87"/>
      <c r="D43" s="89"/>
      <c r="E43" s="26">
        <v>62752</v>
      </c>
      <c r="F43" s="26">
        <v>55414</v>
      </c>
      <c r="G43" s="24">
        <f t="shared" si="0"/>
        <v>-7338</v>
      </c>
      <c r="H43" s="91"/>
      <c r="I43" s="43"/>
      <c r="J43" s="12" t="s">
        <v>74</v>
      </c>
    </row>
    <row r="44" spans="1:11" ht="33.75" customHeight="1">
      <c r="A44" s="92">
        <v>15</v>
      </c>
      <c r="B44" s="94" t="s">
        <v>88</v>
      </c>
      <c r="C44" s="87" t="s">
        <v>123</v>
      </c>
      <c r="D44" s="88" t="s">
        <v>96</v>
      </c>
      <c r="E44" s="25">
        <v>170500</v>
      </c>
      <c r="F44" s="25">
        <v>2032291</v>
      </c>
      <c r="G44" s="21">
        <f t="shared" ref="G44:G69" si="3">+F44-E44</f>
        <v>1861791</v>
      </c>
      <c r="H44" s="90" t="s">
        <v>30</v>
      </c>
      <c r="I44" s="42"/>
      <c r="J44" s="12" t="s">
        <v>73</v>
      </c>
    </row>
    <row r="45" spans="1:11" ht="33.75" customHeight="1">
      <c r="A45" s="93"/>
      <c r="B45" s="95"/>
      <c r="C45" s="87"/>
      <c r="D45" s="89"/>
      <c r="E45" s="26">
        <v>152550</v>
      </c>
      <c r="F45" s="26">
        <v>110791</v>
      </c>
      <c r="G45" s="24">
        <f t="shared" si="3"/>
        <v>-41759</v>
      </c>
      <c r="H45" s="91"/>
      <c r="I45" s="43"/>
      <c r="J45" s="12" t="s">
        <v>74</v>
      </c>
    </row>
    <row r="46" spans="1:11" ht="15" customHeight="1">
      <c r="A46" s="92">
        <v>16</v>
      </c>
      <c r="B46" s="94" t="s">
        <v>88</v>
      </c>
      <c r="C46" s="87" t="s">
        <v>100</v>
      </c>
      <c r="D46" s="88" t="s">
        <v>122</v>
      </c>
      <c r="E46" s="25">
        <v>256103</v>
      </c>
      <c r="F46" s="25">
        <v>673286</v>
      </c>
      <c r="G46" s="21">
        <f t="shared" si="3"/>
        <v>417183</v>
      </c>
      <c r="H46" s="90" t="s">
        <v>30</v>
      </c>
      <c r="I46" s="42"/>
      <c r="J46" s="12" t="s">
        <v>73</v>
      </c>
    </row>
    <row r="47" spans="1:11" ht="15" customHeight="1">
      <c r="A47" s="93"/>
      <c r="B47" s="95"/>
      <c r="C47" s="87"/>
      <c r="D47" s="89"/>
      <c r="E47" s="26">
        <v>155103</v>
      </c>
      <c r="F47" s="26">
        <v>210020</v>
      </c>
      <c r="G47" s="24">
        <f t="shared" si="3"/>
        <v>54917</v>
      </c>
      <c r="H47" s="91"/>
      <c r="I47" s="43"/>
      <c r="J47" s="12" t="s">
        <v>74</v>
      </c>
    </row>
    <row r="48" spans="1:11" ht="15" customHeight="1">
      <c r="A48" s="92">
        <v>17</v>
      </c>
      <c r="B48" s="94" t="s">
        <v>88</v>
      </c>
      <c r="C48" s="129" t="s">
        <v>80</v>
      </c>
      <c r="D48" s="88" t="s">
        <v>81</v>
      </c>
      <c r="E48" s="25">
        <v>1342537</v>
      </c>
      <c r="F48" s="25">
        <v>1478514</v>
      </c>
      <c r="G48" s="21">
        <f t="shared" si="3"/>
        <v>135977</v>
      </c>
      <c r="H48" s="90" t="s">
        <v>30</v>
      </c>
      <c r="I48" s="42"/>
      <c r="J48" s="12" t="s">
        <v>73</v>
      </c>
    </row>
    <row r="49" spans="1:10" ht="15" customHeight="1">
      <c r="A49" s="93"/>
      <c r="B49" s="95"/>
      <c r="C49" s="129"/>
      <c r="D49" s="89"/>
      <c r="E49" s="26">
        <v>1342537</v>
      </c>
      <c r="F49" s="26">
        <v>1478514</v>
      </c>
      <c r="G49" s="24">
        <f t="shared" si="3"/>
        <v>135977</v>
      </c>
      <c r="H49" s="91"/>
      <c r="I49" s="43"/>
      <c r="J49" s="12" t="s">
        <v>74</v>
      </c>
    </row>
    <row r="50" spans="1:10" ht="15" customHeight="1">
      <c r="A50" s="92">
        <v>18</v>
      </c>
      <c r="B50" s="94" t="s">
        <v>88</v>
      </c>
      <c r="C50" s="87" t="s">
        <v>101</v>
      </c>
      <c r="D50" s="88" t="s">
        <v>117</v>
      </c>
      <c r="E50" s="25">
        <v>732096</v>
      </c>
      <c r="F50" s="25">
        <v>3359737</v>
      </c>
      <c r="G50" s="21">
        <f t="shared" si="3"/>
        <v>2627641</v>
      </c>
      <c r="H50" s="90" t="s">
        <v>30</v>
      </c>
      <c r="I50" s="42"/>
      <c r="J50" s="12" t="s">
        <v>73</v>
      </c>
    </row>
    <row r="51" spans="1:10" ht="15" customHeight="1">
      <c r="A51" s="93"/>
      <c r="B51" s="95"/>
      <c r="C51" s="87"/>
      <c r="D51" s="89"/>
      <c r="E51" s="26">
        <v>150096</v>
      </c>
      <c r="F51" s="26">
        <v>674487</v>
      </c>
      <c r="G51" s="24">
        <f t="shared" si="3"/>
        <v>524391</v>
      </c>
      <c r="H51" s="91"/>
      <c r="I51" s="43"/>
      <c r="J51" s="12" t="s">
        <v>74</v>
      </c>
    </row>
    <row r="52" spans="1:10" ht="15" customHeight="1">
      <c r="A52" s="92">
        <v>19</v>
      </c>
      <c r="B52" s="94" t="s">
        <v>88</v>
      </c>
      <c r="C52" s="87" t="s">
        <v>114</v>
      </c>
      <c r="D52" s="88" t="s">
        <v>96</v>
      </c>
      <c r="E52" s="25">
        <v>5222090</v>
      </c>
      <c r="F52" s="25">
        <v>4375870</v>
      </c>
      <c r="G52" s="21">
        <f t="shared" si="3"/>
        <v>-846220</v>
      </c>
      <c r="H52" s="90"/>
      <c r="I52" s="42"/>
      <c r="J52" s="12" t="s">
        <v>73</v>
      </c>
    </row>
    <row r="53" spans="1:10" ht="15" customHeight="1">
      <c r="A53" s="93"/>
      <c r="B53" s="95"/>
      <c r="C53" s="87"/>
      <c r="D53" s="89"/>
      <c r="E53" s="26">
        <v>23910</v>
      </c>
      <c r="F53" s="26">
        <v>42730</v>
      </c>
      <c r="G53" s="24">
        <f t="shared" si="3"/>
        <v>18820</v>
      </c>
      <c r="H53" s="91"/>
      <c r="I53" s="43"/>
      <c r="J53" s="12" t="s">
        <v>74</v>
      </c>
    </row>
    <row r="54" spans="1:10" ht="15" customHeight="1">
      <c r="A54" s="92">
        <v>20</v>
      </c>
      <c r="B54" s="94" t="s">
        <v>88</v>
      </c>
      <c r="C54" s="87" t="s">
        <v>102</v>
      </c>
      <c r="D54" s="88" t="s">
        <v>91</v>
      </c>
      <c r="E54" s="25">
        <v>132996</v>
      </c>
      <c r="F54" s="25">
        <v>216607</v>
      </c>
      <c r="G54" s="21">
        <f t="shared" si="3"/>
        <v>83611</v>
      </c>
      <c r="H54" s="65"/>
      <c r="I54" s="66"/>
      <c r="J54" s="12" t="s">
        <v>73</v>
      </c>
    </row>
    <row r="55" spans="1:10" ht="15" customHeight="1">
      <c r="A55" s="93"/>
      <c r="B55" s="95"/>
      <c r="C55" s="87"/>
      <c r="D55" s="89"/>
      <c r="E55" s="26">
        <v>11525</v>
      </c>
      <c r="F55" s="26">
        <v>46352</v>
      </c>
      <c r="G55" s="24">
        <f t="shared" si="3"/>
        <v>34827</v>
      </c>
      <c r="H55" s="65"/>
      <c r="I55" s="66"/>
      <c r="J55" s="12" t="s">
        <v>74</v>
      </c>
    </row>
    <row r="56" spans="1:10" ht="15" customHeight="1">
      <c r="A56" s="92">
        <v>21</v>
      </c>
      <c r="B56" s="94" t="s">
        <v>88</v>
      </c>
      <c r="C56" s="87" t="s">
        <v>103</v>
      </c>
      <c r="D56" s="88" t="s">
        <v>104</v>
      </c>
      <c r="E56" s="25">
        <v>586330</v>
      </c>
      <c r="F56" s="25">
        <v>691347</v>
      </c>
      <c r="G56" s="21">
        <f t="shared" si="3"/>
        <v>105017</v>
      </c>
      <c r="H56" s="90"/>
      <c r="I56" s="42"/>
      <c r="J56" s="12" t="s">
        <v>73</v>
      </c>
    </row>
    <row r="57" spans="1:10" ht="15" customHeight="1">
      <c r="A57" s="93"/>
      <c r="B57" s="95"/>
      <c r="C57" s="87"/>
      <c r="D57" s="89"/>
      <c r="E57" s="26">
        <v>439330</v>
      </c>
      <c r="F57" s="26">
        <v>36347</v>
      </c>
      <c r="G57" s="24">
        <f t="shared" si="3"/>
        <v>-402983</v>
      </c>
      <c r="H57" s="91"/>
      <c r="I57" s="43"/>
      <c r="J57" s="12" t="s">
        <v>74</v>
      </c>
    </row>
    <row r="58" spans="1:10" ht="15" customHeight="1">
      <c r="A58" s="92">
        <v>22</v>
      </c>
      <c r="B58" s="94" t="s">
        <v>88</v>
      </c>
      <c r="C58" s="87" t="s">
        <v>124</v>
      </c>
      <c r="D58" s="88" t="s">
        <v>105</v>
      </c>
      <c r="E58" s="25">
        <v>182321</v>
      </c>
      <c r="F58" s="25">
        <v>0</v>
      </c>
      <c r="G58" s="25">
        <f t="shared" si="3"/>
        <v>-182321</v>
      </c>
      <c r="H58" s="90"/>
      <c r="I58" s="42"/>
      <c r="J58" s="12" t="s">
        <v>73</v>
      </c>
    </row>
    <row r="59" spans="1:10" ht="15" customHeight="1">
      <c r="A59" s="93"/>
      <c r="B59" s="95"/>
      <c r="C59" s="87"/>
      <c r="D59" s="89"/>
      <c r="E59" s="26">
        <v>106161</v>
      </c>
      <c r="F59" s="26">
        <v>0</v>
      </c>
      <c r="G59" s="24">
        <f t="shared" si="3"/>
        <v>-106161</v>
      </c>
      <c r="H59" s="91"/>
      <c r="I59" s="43"/>
      <c r="J59" s="12" t="s">
        <v>74</v>
      </c>
    </row>
    <row r="60" spans="1:10" ht="15" customHeight="1">
      <c r="A60" s="123">
        <v>23</v>
      </c>
      <c r="B60" s="124" t="s">
        <v>88</v>
      </c>
      <c r="C60" s="87" t="s">
        <v>106</v>
      </c>
      <c r="D60" s="125" t="s">
        <v>107</v>
      </c>
      <c r="E60" s="21">
        <v>27112</v>
      </c>
      <c r="F60" s="21">
        <v>0</v>
      </c>
      <c r="G60" s="21">
        <f t="shared" si="3"/>
        <v>-27112</v>
      </c>
      <c r="H60" s="126"/>
      <c r="I60" s="66"/>
      <c r="J60" s="12" t="s">
        <v>73</v>
      </c>
    </row>
    <row r="61" spans="1:10" ht="15" customHeight="1">
      <c r="A61" s="93"/>
      <c r="B61" s="95"/>
      <c r="C61" s="87"/>
      <c r="D61" s="89"/>
      <c r="E61" s="23">
        <v>6112</v>
      </c>
      <c r="F61" s="23">
        <v>0</v>
      </c>
      <c r="G61" s="24">
        <f t="shared" si="3"/>
        <v>-6112</v>
      </c>
      <c r="H61" s="91"/>
      <c r="I61" s="43"/>
      <c r="J61" s="12" t="s">
        <v>74</v>
      </c>
    </row>
    <row r="62" spans="1:10" ht="15" customHeight="1">
      <c r="A62" s="96" t="s">
        <v>108</v>
      </c>
      <c r="B62" s="97"/>
      <c r="C62" s="97"/>
      <c r="D62" s="98"/>
      <c r="E62" s="25">
        <f>+E26+E28+E30+E32+E34+E36+E38+E40+E42+E44+E46+E48+E50+E52+E54+E56+E58+E60</f>
        <v>18869607</v>
      </c>
      <c r="F62" s="25">
        <f>+F26+F28+F30+F32+F34+F36+F38+F40+F42+F44+F46+F48+F50+F52+F54+F56+F58+F60</f>
        <v>25451455</v>
      </c>
      <c r="G62" s="21">
        <f t="shared" si="3"/>
        <v>6581848</v>
      </c>
      <c r="H62" s="90"/>
      <c r="I62" s="42"/>
    </row>
    <row r="63" spans="1:10" ht="15" customHeight="1">
      <c r="A63" s="99"/>
      <c r="B63" s="100"/>
      <c r="C63" s="100"/>
      <c r="D63" s="101"/>
      <c r="E63" s="26">
        <f>+E27+E29+E31+E33+E35+E37+E39+E41+E43+E45+E47+E49+E51+E53+E55+E57+E59+E61</f>
        <v>3991597</v>
      </c>
      <c r="F63" s="26">
        <f>+F27+F29+F31+F33+F35+F37+F39+F41+F43+F45+F47+F49+F51+F53+F55+F57+F59+F61</f>
        <v>4554044</v>
      </c>
      <c r="G63" s="24">
        <f t="shared" si="3"/>
        <v>562447</v>
      </c>
      <c r="H63" s="91"/>
      <c r="I63" s="43"/>
    </row>
    <row r="64" spans="1:10" ht="15" customHeight="1">
      <c r="A64" s="92">
        <v>24</v>
      </c>
      <c r="B64" s="94" t="s">
        <v>109</v>
      </c>
      <c r="C64" s="127" t="s">
        <v>110</v>
      </c>
      <c r="D64" s="88" t="s">
        <v>111</v>
      </c>
      <c r="E64" s="25">
        <v>344</v>
      </c>
      <c r="F64" s="25">
        <v>379</v>
      </c>
      <c r="G64" s="21">
        <f t="shared" si="3"/>
        <v>35</v>
      </c>
      <c r="H64" s="90" t="s">
        <v>30</v>
      </c>
      <c r="I64" s="42"/>
      <c r="J64" s="12" t="s">
        <v>73</v>
      </c>
    </row>
    <row r="65" spans="1:11" ht="15" customHeight="1">
      <c r="A65" s="93"/>
      <c r="B65" s="95"/>
      <c r="C65" s="127"/>
      <c r="D65" s="89"/>
      <c r="E65" s="26">
        <v>0</v>
      </c>
      <c r="F65" s="26">
        <v>0</v>
      </c>
      <c r="G65" s="24">
        <f t="shared" si="3"/>
        <v>0</v>
      </c>
      <c r="H65" s="91"/>
      <c r="I65" s="43"/>
      <c r="J65" s="12" t="s">
        <v>74</v>
      </c>
    </row>
    <row r="66" spans="1:11" ht="15" customHeight="1">
      <c r="A66" s="96" t="s">
        <v>112</v>
      </c>
      <c r="B66" s="97"/>
      <c r="C66" s="97"/>
      <c r="D66" s="98"/>
      <c r="E66" s="25">
        <f>+E64</f>
        <v>344</v>
      </c>
      <c r="F66" s="25">
        <f>+F64</f>
        <v>379</v>
      </c>
      <c r="G66" s="21">
        <f t="shared" si="3"/>
        <v>35</v>
      </c>
      <c r="H66" s="90"/>
      <c r="I66" s="42"/>
    </row>
    <row r="67" spans="1:11" ht="15" customHeight="1">
      <c r="A67" s="99"/>
      <c r="B67" s="100"/>
      <c r="C67" s="100"/>
      <c r="D67" s="101"/>
      <c r="E67" s="26">
        <f>+E65</f>
        <v>0</v>
      </c>
      <c r="F67" s="26">
        <f>+F65</f>
        <v>0</v>
      </c>
      <c r="G67" s="24">
        <f t="shared" si="3"/>
        <v>0</v>
      </c>
      <c r="H67" s="91"/>
      <c r="I67" s="43"/>
    </row>
    <row r="68" spans="1:11" ht="15" customHeight="1">
      <c r="A68" s="116" t="s">
        <v>33</v>
      </c>
      <c r="B68" s="117"/>
      <c r="C68" s="117"/>
      <c r="D68" s="118"/>
      <c r="E68" s="25">
        <f>+SUMIF($J12:$J67,$J68,E12:E67)</f>
        <v>22519590</v>
      </c>
      <c r="F68" s="25">
        <f>+SUMIF($J12:$J67,$J68,F12:F67)</f>
        <v>29497161</v>
      </c>
      <c r="G68" s="22">
        <f t="shared" si="3"/>
        <v>6977571</v>
      </c>
      <c r="H68" s="90" t="s">
        <v>32</v>
      </c>
      <c r="I68" s="44">
        <f>IF(SUMIF(K12:K67,K68,I12:I67)=0,"　",SUMIF(K12:K67,K68,I12:I67))</f>
        <v>517503</v>
      </c>
      <c r="J68" s="12" t="s">
        <v>73</v>
      </c>
      <c r="K68" s="12" t="s">
        <v>75</v>
      </c>
    </row>
    <row r="69" spans="1:11" ht="15" customHeight="1" thickBot="1">
      <c r="A69" s="119"/>
      <c r="B69" s="120"/>
      <c r="C69" s="120"/>
      <c r="D69" s="121"/>
      <c r="E69" s="30">
        <f>+SUMIF($J12:$J67,$J69,E12:E67)</f>
        <v>7596087</v>
      </c>
      <c r="F69" s="30">
        <f>+SUMIF($J12:$J67,$J69,F12:F67)</f>
        <v>7913793</v>
      </c>
      <c r="G69" s="31">
        <f t="shared" si="3"/>
        <v>317706</v>
      </c>
      <c r="H69" s="122"/>
      <c r="I69" s="32">
        <f>IF(SUMIF(K12:K59,K69,I12:I59)=0,"　",SUMIF(K12:K59,K69,I12:I59))</f>
        <v>477503</v>
      </c>
      <c r="J69" s="12" t="s">
        <v>74</v>
      </c>
      <c r="K69" s="12" t="s">
        <v>76</v>
      </c>
    </row>
    <row r="70" spans="1:11" ht="12.75">
      <c r="A70" s="48"/>
      <c r="B70" s="48"/>
      <c r="C70" s="85"/>
      <c r="D70" s="48"/>
      <c r="E70" s="33"/>
      <c r="F70" s="34"/>
      <c r="G70" s="34"/>
    </row>
    <row r="71" spans="1:11" ht="18" customHeight="1">
      <c r="A71" s="36"/>
      <c r="B71" s="36"/>
      <c r="C71" s="86"/>
      <c r="D71" s="36"/>
      <c r="F71" s="15"/>
      <c r="G71" s="15"/>
    </row>
    <row r="72" spans="1:11" ht="18" customHeight="1">
      <c r="F72" s="15"/>
      <c r="G72" s="15"/>
      <c r="H72" s="35"/>
    </row>
  </sheetData>
  <mergeCells count="133">
    <mergeCell ref="H62:H63"/>
    <mergeCell ref="A64:A65"/>
    <mergeCell ref="B64:B65"/>
    <mergeCell ref="C64:C65"/>
    <mergeCell ref="D64:D65"/>
    <mergeCell ref="H64:H65"/>
    <mergeCell ref="E9:F9"/>
    <mergeCell ref="A58:A59"/>
    <mergeCell ref="B58:B59"/>
    <mergeCell ref="C58:C59"/>
    <mergeCell ref="A46:A47"/>
    <mergeCell ref="B46:B47"/>
    <mergeCell ref="C46:C47"/>
    <mergeCell ref="D46:D47"/>
    <mergeCell ref="H46:H47"/>
    <mergeCell ref="A48:A49"/>
    <mergeCell ref="B48:B49"/>
    <mergeCell ref="C48:C49"/>
    <mergeCell ref="D48:D49"/>
    <mergeCell ref="H48:H49"/>
    <mergeCell ref="A42:A43"/>
    <mergeCell ref="B42:B43"/>
    <mergeCell ref="C42:C43"/>
    <mergeCell ref="D42:D43"/>
    <mergeCell ref="A68:D69"/>
    <mergeCell ref="H68:H69"/>
    <mergeCell ref="D58:D59"/>
    <mergeCell ref="H58:H59"/>
    <mergeCell ref="A50:A51"/>
    <mergeCell ref="B50:B51"/>
    <mergeCell ref="C50:C51"/>
    <mergeCell ref="D50:D51"/>
    <mergeCell ref="H50:H51"/>
    <mergeCell ref="A52:A53"/>
    <mergeCell ref="B52:B53"/>
    <mergeCell ref="C52:C53"/>
    <mergeCell ref="A66:D67"/>
    <mergeCell ref="H66:H67"/>
    <mergeCell ref="A60:A61"/>
    <mergeCell ref="B60:B61"/>
    <mergeCell ref="C60:C61"/>
    <mergeCell ref="D60:D61"/>
    <mergeCell ref="H60:H61"/>
    <mergeCell ref="A62:D63"/>
    <mergeCell ref="D52:D53"/>
    <mergeCell ref="H52:H53"/>
    <mergeCell ref="A56:A57"/>
    <mergeCell ref="B56:B57"/>
    <mergeCell ref="H42:H43"/>
    <mergeCell ref="A44:A45"/>
    <mergeCell ref="B44:B45"/>
    <mergeCell ref="C44:C45"/>
    <mergeCell ref="D44:D45"/>
    <mergeCell ref="H44:H45"/>
    <mergeCell ref="A38:A39"/>
    <mergeCell ref="B38:B39"/>
    <mergeCell ref="C38:C39"/>
    <mergeCell ref="D38:D39"/>
    <mergeCell ref="H38:H39"/>
    <mergeCell ref="A40:A41"/>
    <mergeCell ref="B40:B41"/>
    <mergeCell ref="C40:C41"/>
    <mergeCell ref="D40:D41"/>
    <mergeCell ref="H40:H41"/>
    <mergeCell ref="A34:A35"/>
    <mergeCell ref="B34:B35"/>
    <mergeCell ref="C34:C35"/>
    <mergeCell ref="D34:D35"/>
    <mergeCell ref="H34:H35"/>
    <mergeCell ref="A36:A37"/>
    <mergeCell ref="B36:B37"/>
    <mergeCell ref="C36:C37"/>
    <mergeCell ref="D36:D37"/>
    <mergeCell ref="H36:H37"/>
    <mergeCell ref="D28:D29"/>
    <mergeCell ref="H28:H29"/>
    <mergeCell ref="A30:A31"/>
    <mergeCell ref="B30:B31"/>
    <mergeCell ref="C30:C31"/>
    <mergeCell ref="D30:D31"/>
    <mergeCell ref="H30:H31"/>
    <mergeCell ref="A32:A33"/>
    <mergeCell ref="B32:B33"/>
    <mergeCell ref="C32:C33"/>
    <mergeCell ref="D32:D33"/>
    <mergeCell ref="H32:H33"/>
    <mergeCell ref="C10:C11"/>
    <mergeCell ref="D10:D11"/>
    <mergeCell ref="H10:I11"/>
    <mergeCell ref="A12:A13"/>
    <mergeCell ref="B12:B13"/>
    <mergeCell ref="C12:C13"/>
    <mergeCell ref="D12:D13"/>
    <mergeCell ref="H12:H13"/>
    <mergeCell ref="A22:A23"/>
    <mergeCell ref="B22:B23"/>
    <mergeCell ref="C22:C23"/>
    <mergeCell ref="D22:D23"/>
    <mergeCell ref="H22:H23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C56:C57"/>
    <mergeCell ref="D56:D57"/>
    <mergeCell ref="H56:H57"/>
    <mergeCell ref="A54:A55"/>
    <mergeCell ref="B54:B55"/>
    <mergeCell ref="C54:C55"/>
    <mergeCell ref="D54:D55"/>
    <mergeCell ref="A14:D15"/>
    <mergeCell ref="H14:H15"/>
    <mergeCell ref="A16:A17"/>
    <mergeCell ref="B16:B17"/>
    <mergeCell ref="C16:C17"/>
    <mergeCell ref="D16:D17"/>
    <mergeCell ref="H16:H17"/>
    <mergeCell ref="A24:D25"/>
    <mergeCell ref="H24:H25"/>
    <mergeCell ref="A26:A27"/>
    <mergeCell ref="B26:B27"/>
    <mergeCell ref="C26:C27"/>
    <mergeCell ref="D26:D27"/>
    <mergeCell ref="H26:H27"/>
    <mergeCell ref="A28:A29"/>
    <mergeCell ref="B28:B29"/>
    <mergeCell ref="C28:C29"/>
  </mergeCells>
  <phoneticPr fontId="3"/>
  <conditionalFormatting sqref="I68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2:H13 H16:H23 H26:H51 H64:H65 H68:H69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6:C17" r:id="rId1" display="道路、緑地及び防災施設等の維持管理"/>
    <hyperlink ref="C18:C19" r:id="rId2" display="庁費等一般管理費"/>
    <hyperlink ref="C26:C27" r:id="rId3" display="https://www.city.osaka.lg.jp/port/cmsfiles/contents/0000493/493326/i6.xlsx"/>
    <hyperlink ref="C28:C29" r:id="rId4" display="港湾施設の保安対策"/>
    <hyperlink ref="C30:C31" r:id="rId5" display="北港処分地（夢洲）の管理運営"/>
    <hyperlink ref="C32:C33" r:id="rId6" display="港湾施設等の管理運営"/>
    <hyperlink ref="C34:C35" r:id="rId7" display="港湾施設等の維持補修"/>
    <hyperlink ref="C36:C37" r:id="rId8" display="橋梁の耐震対策"/>
    <hyperlink ref="C38:C39" r:id="rId9" display="港湾施設の整備・改良"/>
    <hyperlink ref="C40:C41" r:id="rId10" display="国際コンテナ戦略港湾の実現に向けた取り組み"/>
    <hyperlink ref="C42:C43" r:id="rId11" display="情報システム関係経費"/>
    <hyperlink ref="C44:C45" r:id="rId12" display="国際博覧会の開催及びＩＲを含む国際観光拠点形成（国際物流拠点の機能強化を含む）に向けた夢洲地区の土地造成・基盤整備事業"/>
    <hyperlink ref="C46:C47" r:id="rId13" display="港湾事業一般管理費"/>
    <hyperlink ref="C50:C51" r:id="rId14" display="海岸施設の維持補修"/>
    <hyperlink ref="C52:C53" r:id="rId15" display="堤防の耐震対策"/>
    <hyperlink ref="C54:C55" r:id="rId16" display="航行船舶の安全対策"/>
    <hyperlink ref="C56:C57" r:id="rId17" display="天保山客船ターミナル整備"/>
    <hyperlink ref="C58:C59" r:id="rId18" display="Ｇ20サミットに向けた環境整備事業"/>
    <hyperlink ref="C60:C61" r:id="rId19" display="集客施設の管理運営・維持補修"/>
    <hyperlink ref="C64:C65" r:id="rId20" display="大阪港振興基金積立金"/>
    <hyperlink ref="C20:C21" r:id="rId21" display="岸壁や水域等の維持管理運営"/>
    <hyperlink ref="C22:C23" r:id="rId22" display="港湾の振興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A13" workbookViewId="0">
      <selection activeCell="N11" sqref="N11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49" customWidth="1"/>
    <col min="17" max="26" width="6.125" style="49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0</v>
      </c>
      <c r="C3" s="4" t="s">
        <v>1</v>
      </c>
      <c r="D3" s="5" t="s">
        <v>45</v>
      </c>
      <c r="E3" s="5" t="s">
        <v>2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3</v>
      </c>
      <c r="E5" s="5"/>
      <c r="F5" s="5"/>
      <c r="G5" s="5"/>
      <c r="H5" s="4" t="s">
        <v>46</v>
      </c>
      <c r="I5" s="5" t="s">
        <v>4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5</v>
      </c>
      <c r="C7" s="4" t="s">
        <v>6</v>
      </c>
      <c r="D7" s="5" t="s">
        <v>34</v>
      </c>
      <c r="E7" s="5" t="s">
        <v>7</v>
      </c>
      <c r="F7" s="5"/>
      <c r="G7" s="5"/>
      <c r="H7" s="5"/>
      <c r="I7" s="5"/>
      <c r="J7" s="5"/>
      <c r="P7" s="49" t="s">
        <v>19</v>
      </c>
      <c r="Q7" s="50" t="s">
        <v>35</v>
      </c>
      <c r="R7" s="51"/>
      <c r="S7" s="51"/>
      <c r="T7" s="51"/>
      <c r="U7" s="51"/>
      <c r="V7" s="51"/>
      <c r="W7" s="51"/>
      <c r="X7" s="51"/>
      <c r="Y7" s="51"/>
      <c r="Z7" s="51"/>
      <c r="AA7" s="7"/>
    </row>
    <row r="8" spans="2:27">
      <c r="B8" s="5"/>
      <c r="C8" s="5"/>
      <c r="D8" s="5"/>
      <c r="E8" s="5" t="s">
        <v>8</v>
      </c>
      <c r="F8" s="5"/>
      <c r="G8" s="5"/>
      <c r="H8" s="5"/>
      <c r="I8" s="5"/>
      <c r="J8" s="5"/>
      <c r="Q8" s="53" t="s">
        <v>61</v>
      </c>
      <c r="R8" s="54"/>
      <c r="S8" s="54"/>
      <c r="T8" s="54"/>
      <c r="U8" s="54"/>
      <c r="V8" s="54"/>
      <c r="W8" s="54"/>
      <c r="X8" s="54"/>
      <c r="Y8" s="54"/>
      <c r="Z8" s="54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55" t="s">
        <v>62</v>
      </c>
      <c r="R9" s="56"/>
      <c r="S9" s="56"/>
      <c r="T9" s="56"/>
      <c r="U9" s="56"/>
      <c r="V9" s="56"/>
      <c r="W9" s="56"/>
      <c r="X9" s="56"/>
      <c r="Y9" s="56"/>
      <c r="Z9" s="56"/>
      <c r="AA9" s="8"/>
    </row>
    <row r="10" spans="2:27">
      <c r="B10" s="5"/>
      <c r="C10" s="5"/>
      <c r="D10" s="5" t="s">
        <v>9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10</v>
      </c>
      <c r="E11" s="5"/>
      <c r="F11" s="5"/>
      <c r="G11" s="5"/>
      <c r="H11" s="5"/>
      <c r="I11" s="5"/>
      <c r="J11" s="5"/>
      <c r="P11" s="58" t="s">
        <v>20</v>
      </c>
      <c r="Q11" s="58" t="s">
        <v>36</v>
      </c>
      <c r="R11" s="58" t="s">
        <v>37</v>
      </c>
      <c r="S11" s="58" t="s">
        <v>38</v>
      </c>
      <c r="T11" s="58" t="s">
        <v>39</v>
      </c>
      <c r="U11" s="132" t="s">
        <v>56</v>
      </c>
      <c r="V11" s="133"/>
      <c r="W11" s="58" t="s">
        <v>57</v>
      </c>
      <c r="X11" s="58" t="s">
        <v>58</v>
      </c>
    </row>
    <row r="12" spans="2:27" ht="12.75" customHeight="1">
      <c r="B12" s="5"/>
      <c r="C12" s="5"/>
      <c r="D12" s="5" t="s">
        <v>11</v>
      </c>
      <c r="E12" s="5"/>
      <c r="F12" s="5"/>
      <c r="G12" s="5"/>
      <c r="H12" s="4" t="s">
        <v>40</v>
      </c>
      <c r="I12" s="5" t="s">
        <v>12</v>
      </c>
      <c r="J12" s="5"/>
      <c r="P12" s="58" t="s">
        <v>66</v>
      </c>
      <c r="Q12" s="68">
        <v>3.13</v>
      </c>
      <c r="R12" s="68">
        <v>11.88</v>
      </c>
      <c r="S12" s="68">
        <v>23.13</v>
      </c>
      <c r="T12" s="68">
        <v>16.88</v>
      </c>
      <c r="U12" s="130">
        <v>11.88</v>
      </c>
      <c r="V12" s="131"/>
      <c r="W12" s="68">
        <v>5.63</v>
      </c>
      <c r="X12" s="68">
        <v>8.75</v>
      </c>
    </row>
    <row r="13" spans="2:27" ht="12.75" customHeight="1">
      <c r="B13" s="5"/>
      <c r="C13" s="5"/>
      <c r="D13" s="5" t="s">
        <v>13</v>
      </c>
      <c r="E13" s="5"/>
      <c r="F13" s="5"/>
      <c r="G13" s="5"/>
      <c r="H13" s="4"/>
      <c r="I13" s="5"/>
      <c r="J13" s="5"/>
      <c r="P13" s="58" t="s">
        <v>21</v>
      </c>
      <c r="Q13" s="58">
        <v>30</v>
      </c>
      <c r="R13" s="58">
        <v>100</v>
      </c>
      <c r="S13" s="58">
        <v>190</v>
      </c>
      <c r="T13" s="58">
        <v>140</v>
      </c>
      <c r="U13" s="132">
        <v>100</v>
      </c>
      <c r="V13" s="133"/>
      <c r="W13" s="58">
        <v>50</v>
      </c>
      <c r="X13" s="58">
        <v>75</v>
      </c>
    </row>
    <row r="14" spans="2:27" ht="12.75" customHeight="1" thickBot="1">
      <c r="B14" s="5"/>
      <c r="C14" s="5"/>
      <c r="D14" s="5" t="s">
        <v>14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41</v>
      </c>
      <c r="E15" s="5"/>
      <c r="F15" s="5"/>
      <c r="G15" s="5"/>
      <c r="H15" s="4"/>
      <c r="I15" s="5"/>
      <c r="J15" s="5"/>
      <c r="P15" s="58" t="s">
        <v>53</v>
      </c>
      <c r="Q15" s="58">
        <v>5</v>
      </c>
      <c r="R15" s="58">
        <v>6</v>
      </c>
      <c r="S15" s="58">
        <v>7</v>
      </c>
      <c r="T15" s="58">
        <v>8</v>
      </c>
      <c r="U15" s="64">
        <v>9</v>
      </c>
      <c r="V15" s="70" t="s">
        <v>70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58" t="s">
        <v>69</v>
      </c>
      <c r="Q16" s="67">
        <v>18</v>
      </c>
      <c r="R16" s="67">
        <v>15</v>
      </c>
      <c r="S16" s="67">
        <v>18</v>
      </c>
      <c r="T16" s="67">
        <v>10.5</v>
      </c>
      <c r="U16" s="69">
        <v>27</v>
      </c>
      <c r="V16" s="71">
        <v>15</v>
      </c>
    </row>
    <row r="17" spans="2:27" ht="14.25" thickBot="1">
      <c r="B17" s="5"/>
      <c r="C17" s="5"/>
      <c r="D17" s="5" t="s">
        <v>15</v>
      </c>
      <c r="E17" s="5"/>
      <c r="F17" s="5"/>
      <c r="G17" s="5"/>
      <c r="H17" s="4"/>
      <c r="I17" s="5"/>
      <c r="J17" s="5"/>
      <c r="P17" s="58" t="s">
        <v>21</v>
      </c>
      <c r="Q17" s="58">
        <v>24</v>
      </c>
      <c r="R17" s="58">
        <v>20</v>
      </c>
      <c r="S17" s="58">
        <v>24</v>
      </c>
      <c r="T17" s="58">
        <v>14</v>
      </c>
      <c r="U17" s="64">
        <v>36</v>
      </c>
      <c r="V17" s="72">
        <v>20</v>
      </c>
    </row>
    <row r="18" spans="2:27">
      <c r="B18" s="5"/>
      <c r="C18" s="5"/>
      <c r="D18" s="5" t="s">
        <v>16</v>
      </c>
      <c r="E18" s="5"/>
      <c r="F18" s="5"/>
      <c r="G18" s="5"/>
      <c r="H18" s="135" t="s">
        <v>40</v>
      </c>
      <c r="I18" s="136" t="s">
        <v>17</v>
      </c>
      <c r="J18" s="136"/>
      <c r="K18" s="136"/>
      <c r="P18" s="54"/>
      <c r="Q18" s="59"/>
      <c r="R18" s="59"/>
      <c r="S18" s="60"/>
      <c r="T18" s="60"/>
    </row>
    <row r="19" spans="2:27" ht="14.25" thickBot="1">
      <c r="B19" s="5"/>
      <c r="C19" s="5"/>
      <c r="D19" s="5" t="s">
        <v>18</v>
      </c>
      <c r="E19" s="5"/>
      <c r="F19" s="5"/>
      <c r="G19" s="5"/>
      <c r="H19" s="135"/>
      <c r="I19" s="136"/>
      <c r="J19" s="136"/>
      <c r="K19" s="136"/>
      <c r="R19" s="134" t="s">
        <v>22</v>
      </c>
      <c r="S19" s="134"/>
    </row>
    <row r="20" spans="2:27" ht="15">
      <c r="B20" s="5"/>
      <c r="C20" s="5"/>
      <c r="D20" s="6" t="s">
        <v>43</v>
      </c>
      <c r="E20" s="5"/>
      <c r="F20" s="5"/>
      <c r="G20" s="5"/>
      <c r="H20" s="4"/>
      <c r="I20" s="5"/>
      <c r="J20" s="5"/>
      <c r="R20" s="61"/>
      <c r="S20" s="52"/>
      <c r="V20" s="73" t="s">
        <v>59</v>
      </c>
      <c r="W20" s="74"/>
      <c r="X20" s="74"/>
      <c r="Y20" s="74"/>
      <c r="Z20" s="74"/>
      <c r="AA20" s="75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37" t="s">
        <v>24</v>
      </c>
      <c r="R21" s="138" t="s">
        <v>55</v>
      </c>
      <c r="S21" s="139"/>
      <c r="T21" s="37" t="s">
        <v>23</v>
      </c>
      <c r="V21" s="76" t="s">
        <v>67</v>
      </c>
      <c r="W21" s="54"/>
      <c r="X21" s="54"/>
      <c r="Y21" s="54"/>
      <c r="Z21" s="54"/>
      <c r="AA21" s="77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62" t="s">
        <v>42</v>
      </c>
      <c r="T22" s="63" t="s">
        <v>42</v>
      </c>
      <c r="V22" s="78" t="s">
        <v>68</v>
      </c>
      <c r="W22" s="79"/>
      <c r="X22" s="79"/>
      <c r="Y22" s="79"/>
      <c r="Z22" s="79"/>
      <c r="AA22" s="80"/>
    </row>
    <row r="23" spans="2:27">
      <c r="R23" s="140" t="s">
        <v>64</v>
      </c>
      <c r="S23" s="141"/>
    </row>
    <row r="24" spans="2:27">
      <c r="R24" s="142"/>
      <c r="S24" s="141"/>
      <c r="V24" s="61" t="s">
        <v>60</v>
      </c>
      <c r="W24" s="51"/>
      <c r="X24" s="51"/>
      <c r="Y24" s="51"/>
      <c r="Z24" s="52"/>
    </row>
    <row r="25" spans="2:27">
      <c r="R25" s="55"/>
      <c r="S25" s="57"/>
      <c r="V25" s="55" t="s">
        <v>54</v>
      </c>
      <c r="W25" s="56"/>
      <c r="X25" s="56"/>
      <c r="Y25" s="56"/>
      <c r="Z25" s="57"/>
    </row>
    <row r="26" spans="2:27">
      <c r="R26" s="137" t="s">
        <v>25</v>
      </c>
      <c r="S26" s="137"/>
    </row>
  </sheetData>
  <mergeCells count="9">
    <mergeCell ref="R26:S26"/>
    <mergeCell ref="R21:S21"/>
    <mergeCell ref="R23:S24"/>
    <mergeCell ref="U12:V12"/>
    <mergeCell ref="U11:V11"/>
    <mergeCell ref="U13:V13"/>
    <mergeCell ref="R19:S19"/>
    <mergeCell ref="H18:H19"/>
    <mergeCell ref="I18:K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予算事業一覧</vt:lpstr>
      <vt:lpstr>カメラ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2020-01-23T12:10:37Z</cp:lastPrinted>
  <dcterms:created xsi:type="dcterms:W3CDTF">1997-01-08T22:48:59Z</dcterms:created>
  <dcterms:modified xsi:type="dcterms:W3CDTF">2020-03-27T07:25:15Z</dcterms:modified>
</cp:coreProperties>
</file>