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30" windowHeight="6435" tabRatio="812"/>
  </bookViews>
  <sheets>
    <sheet name="予算事業一覧" sheetId="77" r:id="rId1"/>
    <sheet name="カメラ" sheetId="81" state="hidden" r:id="rId2"/>
  </sheets>
  <definedNames>
    <definedName name="_xlnm.Print_Area" localSheetId="0">予算事業一覧!$A$5:$I$118</definedName>
    <definedName name="_xlnm.Print_Titles" localSheetId="0">予算事業一覧!$7:$11</definedName>
  </definedNames>
  <calcPr calcId="162913"/>
</workbook>
</file>

<file path=xl/calcChain.xml><?xml version="1.0" encoding="utf-8"?>
<calcChain xmlns="http://schemas.openxmlformats.org/spreadsheetml/2006/main">
  <c r="F116" i="77" l="1"/>
  <c r="F117" i="77"/>
  <c r="E116" i="77"/>
  <c r="F102" i="77"/>
  <c r="E102" i="77"/>
  <c r="F86" i="77"/>
  <c r="E86" i="77"/>
  <c r="F70" i="77"/>
  <c r="E70" i="77"/>
  <c r="F58" i="77"/>
  <c r="E58" i="77"/>
  <c r="F36" i="77"/>
  <c r="E36" i="77"/>
  <c r="F26" i="77"/>
  <c r="E26" i="77"/>
  <c r="F114" i="77" l="1"/>
  <c r="E114" i="77"/>
  <c r="F110" i="77"/>
  <c r="E110" i="77"/>
  <c r="F106" i="77"/>
  <c r="E106" i="77"/>
  <c r="F90" i="77" l="1"/>
  <c r="E90" i="77"/>
  <c r="G67" i="77" l="1"/>
  <c r="G66" i="77"/>
  <c r="G105" i="77" l="1"/>
  <c r="G104" i="77"/>
  <c r="G103" i="77"/>
  <c r="G102" i="77"/>
  <c r="G101" i="77"/>
  <c r="G100" i="77"/>
  <c r="G99" i="77"/>
  <c r="G98" i="77"/>
  <c r="G97" i="77"/>
  <c r="G96" i="77"/>
  <c r="G95" i="77"/>
  <c r="G94" i="77"/>
  <c r="G93" i="77"/>
  <c r="G92" i="77"/>
  <c r="G91" i="77"/>
  <c r="G90" i="77"/>
  <c r="G89" i="77"/>
  <c r="G88" i="77"/>
  <c r="G87" i="77"/>
  <c r="G86" i="77"/>
  <c r="G85" i="77"/>
  <c r="G84" i="77"/>
  <c r="G83" i="77"/>
  <c r="G82" i="77"/>
  <c r="G115" i="77"/>
  <c r="G114" i="77"/>
  <c r="G113" i="77"/>
  <c r="G112" i="77"/>
  <c r="G111" i="77"/>
  <c r="G110" i="77"/>
  <c r="G109" i="77"/>
  <c r="G108" i="77"/>
  <c r="G107" i="77"/>
  <c r="G106" i="77"/>
  <c r="G81" i="77"/>
  <c r="G80" i="77"/>
  <c r="F74" i="77"/>
  <c r="E74" i="77"/>
  <c r="G71" i="77" l="1"/>
  <c r="G69" i="77"/>
  <c r="G68" i="77"/>
  <c r="G65" i="77"/>
  <c r="G64" i="77"/>
  <c r="G63" i="77"/>
  <c r="G62" i="77"/>
  <c r="G61" i="77"/>
  <c r="G60" i="77"/>
  <c r="G55" i="77"/>
  <c r="G54" i="77"/>
  <c r="G53" i="77"/>
  <c r="G52" i="77"/>
  <c r="G51" i="77"/>
  <c r="G50" i="77"/>
  <c r="G49" i="77"/>
  <c r="G48" i="77"/>
  <c r="G47" i="77"/>
  <c r="G46" i="77"/>
  <c r="G45" i="77"/>
  <c r="G44" i="77"/>
  <c r="G43" i="77"/>
  <c r="G42" i="77"/>
  <c r="F40" i="77"/>
  <c r="E40" i="77"/>
  <c r="G37" i="77"/>
  <c r="G25" i="77"/>
  <c r="G24" i="77"/>
  <c r="G26" i="77" l="1"/>
  <c r="G36" i="77"/>
  <c r="G70" i="77"/>
  <c r="F27" i="77" l="1"/>
  <c r="G14" i="77" l="1"/>
  <c r="I117" i="77" l="1"/>
  <c r="I116" i="77"/>
  <c r="E117" i="77"/>
  <c r="E27" i="77"/>
  <c r="G27" i="77" s="1"/>
  <c r="G72" i="77"/>
  <c r="G73" i="77"/>
  <c r="G75" i="77"/>
  <c r="G74" i="77"/>
  <c r="G79" i="77"/>
  <c r="G78" i="77"/>
  <c r="G59" i="77"/>
  <c r="G58" i="77"/>
  <c r="G57" i="77"/>
  <c r="G56" i="77"/>
  <c r="G41" i="77"/>
  <c r="G40" i="77"/>
  <c r="G39" i="77"/>
  <c r="G38" i="77"/>
  <c r="G77" i="77"/>
  <c r="G76" i="77"/>
  <c r="G35" i="77"/>
  <c r="G34" i="77"/>
  <c r="G33" i="77"/>
  <c r="G32" i="77"/>
  <c r="G31" i="77"/>
  <c r="G30" i="77"/>
  <c r="G29" i="77"/>
  <c r="G28" i="77"/>
  <c r="G23" i="77"/>
  <c r="G22" i="77"/>
  <c r="G21" i="77"/>
  <c r="G20" i="77"/>
  <c r="G19" i="77"/>
  <c r="G18" i="77"/>
  <c r="G17" i="77"/>
  <c r="G16" i="77"/>
  <c r="G116" i="77" l="1"/>
  <c r="G117" i="77" l="1"/>
  <c r="H116" i="77" l="1"/>
</calcChain>
</file>

<file path=xl/sharedStrings.xml><?xml version="1.0" encoding="utf-8"?>
<sst xmlns="http://schemas.openxmlformats.org/spreadsheetml/2006/main" count="225" uniqueCount="142">
  <si>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</si>
  <si>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</si>
  <si>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</si>
  <si>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</si>
  <si>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</si>
  <si>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</si>
  <si>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</si>
  <si>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</si>
  <si>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</si>
  <si>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</si>
  <si>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</si>
  <si>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</si>
  <si>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</si>
  <si>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</si>
  <si>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</si>
  <si>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</si>
  <si>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</si>
  <si>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</si>
  <si>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</si>
  <si>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</si>
  <si>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</si>
  <si>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</si>
  <si>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</si>
  <si>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</si>
  <si>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</si>
  <si>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</si>
  <si>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(単位：千円)</t>
    <phoneticPr fontId="2"/>
  </si>
  <si>
    <t>通し</t>
    <phoneticPr fontId="2"/>
  </si>
  <si>
    <t>番号</t>
    <phoneticPr fontId="2"/>
  </si>
  <si>
    <t>　　</t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</si>
  <si>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</si>
  <si>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</si>
  <si>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</si>
  <si>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</si>
  <si>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</si>
  <si>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</si>
  <si>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</si>
  <si>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</si>
  <si>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</si>
  <si>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</si>
  <si>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⇒</t>
    <phoneticPr fontId="3"/>
  </si>
  <si>
    <t>→</t>
    <phoneticPr fontId="3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</si>
  <si>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</si>
  <si>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</si>
  <si>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</si>
  <si>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</si>
  <si>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</si>
  <si>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</si>
  <si>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</si>
  <si>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</si>
  <si>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</si>
  <si>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</si>
  <si>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</si>
  <si>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</si>
  <si>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</si>
  <si>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</si>
  <si>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</si>
  <si>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</si>
  <si>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※センタリング
 はしない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</si>
  <si>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</si>
  <si>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</si>
  <si>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</si>
  <si>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</si>
  <si>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</si>
  <si>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</si>
  <si>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2 年 度</t>
    <rPh sb="2" eb="3">
      <t>ネン</t>
    </rPh>
    <rPh sb="4" eb="5">
      <t>ド</t>
    </rPh>
    <phoneticPr fontId="3"/>
  </si>
  <si>
    <t>元 年 度</t>
    <rPh sb="0" eb="1">
      <t>ゲン</t>
    </rPh>
    <phoneticPr fontId="2"/>
  </si>
  <si>
    <t>当 初 ①</t>
    <phoneticPr fontId="2"/>
  </si>
  <si>
    <t>所属名　港湾局　</t>
    <rPh sb="0" eb="2">
      <t>ショゾク</t>
    </rPh>
    <rPh sb="2" eb="3">
      <t>メイ</t>
    </rPh>
    <rPh sb="4" eb="6">
      <t>コウワン</t>
    </rPh>
    <rPh sb="6" eb="7">
      <t>キョク</t>
    </rPh>
    <phoneticPr fontId="2"/>
  </si>
  <si>
    <t>会計名　　港営事業会計　　</t>
    <rPh sb="0" eb="2">
      <t>カイケイ</t>
    </rPh>
    <rPh sb="2" eb="3">
      <t>メイ</t>
    </rPh>
    <rPh sb="5" eb="11">
      <t>コウエイジギョウカイケイ</t>
    </rPh>
    <rPh sb="9" eb="11">
      <t>カイケイ</t>
    </rPh>
    <phoneticPr fontId="2"/>
  </si>
  <si>
    <t>1-1</t>
  </si>
  <si>
    <t>荷役機械運営費
（港湾施設提供事業）</t>
    <rPh sb="0" eb="2">
      <t>ニヤク</t>
    </rPh>
    <rPh sb="2" eb="4">
      <t>キカイ</t>
    </rPh>
    <rPh sb="4" eb="7">
      <t>ウンエイヒ</t>
    </rPh>
    <rPh sb="9" eb="11">
      <t>コウワン</t>
    </rPh>
    <rPh sb="11" eb="13">
      <t>シセツ</t>
    </rPh>
    <rPh sb="13" eb="15">
      <t>テイキョウ</t>
    </rPh>
    <rPh sb="15" eb="17">
      <t>ジギョウ</t>
    </rPh>
    <phoneticPr fontId="3"/>
  </si>
  <si>
    <t>収益的支出</t>
    <rPh sb="0" eb="3">
      <t>シュウエキテキ</t>
    </rPh>
    <rPh sb="3" eb="5">
      <t>シシュツ</t>
    </rPh>
    <phoneticPr fontId="3"/>
  </si>
  <si>
    <t>海務課　他</t>
    <rPh sb="0" eb="2">
      <t>カイム</t>
    </rPh>
    <rPh sb="2" eb="3">
      <t>カ</t>
    </rPh>
    <rPh sb="4" eb="5">
      <t>ホカ</t>
    </rPh>
    <phoneticPr fontId="3"/>
  </si>
  <si>
    <t>上屋倉庫運営費
（港湾施設提供事業）</t>
    <rPh sb="0" eb="2">
      <t>ウワヤ</t>
    </rPh>
    <rPh sb="2" eb="4">
      <t>ソウコ</t>
    </rPh>
    <rPh sb="4" eb="7">
      <t>ウンエイヒ</t>
    </rPh>
    <rPh sb="9" eb="11">
      <t>コウワン</t>
    </rPh>
    <rPh sb="11" eb="13">
      <t>シセツ</t>
    </rPh>
    <rPh sb="13" eb="15">
      <t>テイキョウ</t>
    </rPh>
    <rPh sb="15" eb="17">
      <t>ジギョウ</t>
    </rPh>
    <phoneticPr fontId="3"/>
  </si>
  <si>
    <t>減価償却費
（港湾施設提供事業）</t>
    <rPh sb="0" eb="2">
      <t>ゲンカ</t>
    </rPh>
    <rPh sb="2" eb="4">
      <t>ショウキャク</t>
    </rPh>
    <rPh sb="4" eb="5">
      <t>ヒ</t>
    </rPh>
    <rPh sb="7" eb="15">
      <t>コウワンシセツテイキョウジギョウ</t>
    </rPh>
    <phoneticPr fontId="3"/>
  </si>
  <si>
    <t>経営改革課</t>
    <rPh sb="0" eb="2">
      <t>ケイエイ</t>
    </rPh>
    <rPh sb="2" eb="4">
      <t>カイカク</t>
    </rPh>
    <rPh sb="4" eb="5">
      <t>カ</t>
    </rPh>
    <phoneticPr fontId="3"/>
  </si>
  <si>
    <t>資産減耗費
（港湾施設提供事業）</t>
    <rPh sb="0" eb="2">
      <t>シサン</t>
    </rPh>
    <rPh sb="2" eb="4">
      <t>ゲンモウ</t>
    </rPh>
    <rPh sb="4" eb="5">
      <t>ヒ</t>
    </rPh>
    <rPh sb="7" eb="15">
      <t>コウワンシセツテイキョウジギョウ</t>
    </rPh>
    <phoneticPr fontId="3"/>
  </si>
  <si>
    <t>賞与引当金
（港湾施設提供事業）</t>
    <rPh sb="0" eb="2">
      <t>ショウヨ</t>
    </rPh>
    <rPh sb="2" eb="4">
      <t>ヒキアテ</t>
    </rPh>
    <rPh sb="4" eb="5">
      <t>キン</t>
    </rPh>
    <rPh sb="7" eb="15">
      <t>コウワンシセツテイキョウジギョウ</t>
    </rPh>
    <phoneticPr fontId="3"/>
  </si>
  <si>
    <t>退職給付引当金
（港湾施設提供事業）</t>
    <rPh sb="0" eb="7">
      <t>タイショクキュウフヒキアテキン</t>
    </rPh>
    <rPh sb="9" eb="17">
      <t>コウワンシセツテイキョウジギョウ</t>
    </rPh>
    <phoneticPr fontId="3"/>
  </si>
  <si>
    <t>営業費用（港湾施設提供事業）計</t>
    <rPh sb="0" eb="2">
      <t>エイギョウ</t>
    </rPh>
    <rPh sb="2" eb="4">
      <t>ヒヨウ</t>
    </rPh>
    <rPh sb="5" eb="7">
      <t>コウワン</t>
    </rPh>
    <rPh sb="7" eb="9">
      <t>シセツ</t>
    </rPh>
    <rPh sb="9" eb="11">
      <t>テイキョウ</t>
    </rPh>
    <rPh sb="11" eb="13">
      <t>ジギョウ</t>
    </rPh>
    <rPh sb="14" eb="15">
      <t>ケイ</t>
    </rPh>
    <phoneticPr fontId="2"/>
  </si>
  <si>
    <t>営業外費用（港湾施設提供事業）計</t>
    <rPh sb="2" eb="3">
      <t>ガイ</t>
    </rPh>
    <phoneticPr fontId="2"/>
  </si>
  <si>
    <t>1-2</t>
  </si>
  <si>
    <t>企業債支払利息等
（港湾施設提供事業）</t>
    <rPh sb="0" eb="2">
      <t>キギョウ</t>
    </rPh>
    <rPh sb="2" eb="3">
      <t>サイ</t>
    </rPh>
    <rPh sb="3" eb="5">
      <t>シハライ</t>
    </rPh>
    <rPh sb="5" eb="7">
      <t>リソク</t>
    </rPh>
    <rPh sb="7" eb="8">
      <t>トウ</t>
    </rPh>
    <rPh sb="10" eb="18">
      <t>コウワンシセツテイキョウジギョウ</t>
    </rPh>
    <phoneticPr fontId="3"/>
  </si>
  <si>
    <t>企業債発行差金償却
（港湾施設提供事業）</t>
    <rPh sb="0" eb="2">
      <t>キギョウ</t>
    </rPh>
    <rPh sb="2" eb="3">
      <t>サイ</t>
    </rPh>
    <rPh sb="3" eb="5">
      <t>ハッコウ</t>
    </rPh>
    <rPh sb="5" eb="7">
      <t>サキン</t>
    </rPh>
    <rPh sb="7" eb="9">
      <t>ショウキャク</t>
    </rPh>
    <rPh sb="11" eb="19">
      <t>コウワンシセツテイキョウジギョウ</t>
    </rPh>
    <phoneticPr fontId="3"/>
  </si>
  <si>
    <t>消費税及び地方消費税納付額（港湾施設提供事業）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ノウフ</t>
    </rPh>
    <rPh sb="12" eb="13">
      <t>ガク</t>
    </rPh>
    <rPh sb="14" eb="22">
      <t>コウワンシセツテイキョウジギョウ</t>
    </rPh>
    <phoneticPr fontId="3"/>
  </si>
  <si>
    <t>雑支出
（港湾施設提供事業）</t>
    <rPh sb="0" eb="1">
      <t>ザツ</t>
    </rPh>
    <rPh sb="1" eb="3">
      <t>シシュツ</t>
    </rPh>
    <rPh sb="5" eb="7">
      <t>コウワン</t>
    </rPh>
    <rPh sb="7" eb="9">
      <t>シセツ</t>
    </rPh>
    <rPh sb="9" eb="11">
      <t>テイキョウ</t>
    </rPh>
    <rPh sb="11" eb="13">
      <t>ジギョウ</t>
    </rPh>
    <phoneticPr fontId="3"/>
  </si>
  <si>
    <t>1-3</t>
  </si>
  <si>
    <t>特別損失
（港湾施設提供事業）</t>
    <rPh sb="0" eb="2">
      <t>トクベツ</t>
    </rPh>
    <rPh sb="2" eb="4">
      <t>ソンシツ</t>
    </rPh>
    <rPh sb="6" eb="8">
      <t>コウワン</t>
    </rPh>
    <rPh sb="8" eb="10">
      <t>シセツ</t>
    </rPh>
    <rPh sb="10" eb="12">
      <t>テイキョウ</t>
    </rPh>
    <rPh sb="12" eb="14">
      <t>ジギョウ</t>
    </rPh>
    <phoneticPr fontId="3"/>
  </si>
  <si>
    <t>予備費（港湾施設提供事業）計</t>
    <rPh sb="0" eb="3">
      <t>ヨビヒ</t>
    </rPh>
    <phoneticPr fontId="2"/>
  </si>
  <si>
    <t>予備費
（港湾施設提供事業）</t>
    <rPh sb="0" eb="3">
      <t>ヨビヒ</t>
    </rPh>
    <rPh sb="5" eb="7">
      <t>コウワン</t>
    </rPh>
    <rPh sb="7" eb="9">
      <t>シセツ</t>
    </rPh>
    <rPh sb="9" eb="11">
      <t>テイキョウ</t>
    </rPh>
    <rPh sb="11" eb="13">
      <t>ジギョウ</t>
    </rPh>
    <phoneticPr fontId="3"/>
  </si>
  <si>
    <t>営業費用（大阪港埋立事業）計</t>
    <rPh sb="0" eb="2">
      <t>エイギョウ</t>
    </rPh>
    <rPh sb="2" eb="4">
      <t>ヒヨウ</t>
    </rPh>
    <rPh sb="5" eb="7">
      <t>オオサカ</t>
    </rPh>
    <rPh sb="7" eb="8">
      <t>コウ</t>
    </rPh>
    <rPh sb="8" eb="10">
      <t>ウメタテ</t>
    </rPh>
    <rPh sb="10" eb="12">
      <t>ジギョウ</t>
    </rPh>
    <rPh sb="13" eb="14">
      <t>ケイ</t>
    </rPh>
    <phoneticPr fontId="2"/>
  </si>
  <si>
    <t>2-1</t>
  </si>
  <si>
    <t>土地売却原価
（大阪港埋立事業）</t>
    <rPh sb="0" eb="2">
      <t>トチ</t>
    </rPh>
    <rPh sb="2" eb="4">
      <t>バイキャク</t>
    </rPh>
    <rPh sb="4" eb="6">
      <t>ゲンカ</t>
    </rPh>
    <rPh sb="8" eb="11">
      <t>オオサカコウ</t>
    </rPh>
    <rPh sb="11" eb="13">
      <t>ウメタテ</t>
    </rPh>
    <rPh sb="13" eb="15">
      <t>ジギョウ</t>
    </rPh>
    <phoneticPr fontId="3"/>
  </si>
  <si>
    <t>土地売却等に伴う経費
（大阪港埋立事業）</t>
    <rPh sb="0" eb="2">
      <t>トチ</t>
    </rPh>
    <rPh sb="2" eb="4">
      <t>バイキャク</t>
    </rPh>
    <rPh sb="4" eb="5">
      <t>トウ</t>
    </rPh>
    <rPh sb="6" eb="7">
      <t>トモナ</t>
    </rPh>
    <rPh sb="8" eb="10">
      <t>ケイヒ</t>
    </rPh>
    <rPh sb="12" eb="14">
      <t>オオサカ</t>
    </rPh>
    <rPh sb="14" eb="15">
      <t>コウ</t>
    </rPh>
    <rPh sb="15" eb="17">
      <t>ウメタテ</t>
    </rPh>
    <rPh sb="17" eb="19">
      <t>ジギョウ</t>
    </rPh>
    <phoneticPr fontId="3"/>
  </si>
  <si>
    <t>販売促進課　他</t>
    <rPh sb="0" eb="2">
      <t>ハンバイ</t>
    </rPh>
    <rPh sb="2" eb="5">
      <t>ソクシンカ</t>
    </rPh>
    <rPh sb="6" eb="7">
      <t>ホカ</t>
    </rPh>
    <phoneticPr fontId="3"/>
  </si>
  <si>
    <t>開発調整課　他</t>
    <rPh sb="0" eb="2">
      <t>カイハツ</t>
    </rPh>
    <rPh sb="2" eb="4">
      <t>チョウセイ</t>
    </rPh>
    <rPh sb="4" eb="5">
      <t>カ</t>
    </rPh>
    <rPh sb="6" eb="7">
      <t>ホカ</t>
    </rPh>
    <phoneticPr fontId="3"/>
  </si>
  <si>
    <t>基盤施設等の維持管理
（大阪港埋立事業）</t>
    <rPh sb="0" eb="2">
      <t>キバン</t>
    </rPh>
    <rPh sb="2" eb="4">
      <t>シセツ</t>
    </rPh>
    <rPh sb="4" eb="5">
      <t>トウ</t>
    </rPh>
    <rPh sb="6" eb="8">
      <t>イジ</t>
    </rPh>
    <rPh sb="8" eb="10">
      <t>カンリ</t>
    </rPh>
    <rPh sb="12" eb="14">
      <t>オオサカ</t>
    </rPh>
    <rPh sb="14" eb="15">
      <t>コウ</t>
    </rPh>
    <rPh sb="15" eb="17">
      <t>ウメタテ</t>
    </rPh>
    <rPh sb="17" eb="19">
      <t>ジギョウ</t>
    </rPh>
    <phoneticPr fontId="3"/>
  </si>
  <si>
    <t>その他一般管理費
（大阪港埋立事業）</t>
    <rPh sb="2" eb="3">
      <t>タ</t>
    </rPh>
    <rPh sb="3" eb="5">
      <t>イッパン</t>
    </rPh>
    <rPh sb="5" eb="8">
      <t>カンリヒ</t>
    </rPh>
    <rPh sb="10" eb="12">
      <t>オオサカ</t>
    </rPh>
    <rPh sb="12" eb="13">
      <t>コウ</t>
    </rPh>
    <rPh sb="13" eb="15">
      <t>ウメタテ</t>
    </rPh>
    <rPh sb="15" eb="17">
      <t>ジギョウ</t>
    </rPh>
    <phoneticPr fontId="3"/>
  </si>
  <si>
    <t>総務課　他</t>
    <rPh sb="0" eb="3">
      <t>ソウムカ</t>
    </rPh>
    <rPh sb="4" eb="5">
      <t>ホカ</t>
    </rPh>
    <phoneticPr fontId="3"/>
  </si>
  <si>
    <t>減価償却費
（大阪港埋立事業）</t>
    <rPh sb="0" eb="2">
      <t>ゲンカ</t>
    </rPh>
    <rPh sb="2" eb="4">
      <t>ショウキャク</t>
    </rPh>
    <rPh sb="4" eb="5">
      <t>ヒ</t>
    </rPh>
    <rPh sb="7" eb="14">
      <t>オオサカコウウメタテジギョウ</t>
    </rPh>
    <phoneticPr fontId="3"/>
  </si>
  <si>
    <t>賞与引当金
（大阪港埋立事業）</t>
    <rPh sb="0" eb="2">
      <t>ショウヨ</t>
    </rPh>
    <rPh sb="2" eb="4">
      <t>ヒキアテ</t>
    </rPh>
    <rPh sb="4" eb="5">
      <t>キン</t>
    </rPh>
    <rPh sb="7" eb="14">
      <t>オオサカコウウメタテジギョウ</t>
    </rPh>
    <phoneticPr fontId="3"/>
  </si>
  <si>
    <t>退職給付引当金
（大阪港埋立事業）</t>
    <rPh sb="0" eb="7">
      <t>タイショクキュウフヒキアテキン</t>
    </rPh>
    <rPh sb="9" eb="11">
      <t>オオサカ</t>
    </rPh>
    <rPh sb="11" eb="12">
      <t>コウ</t>
    </rPh>
    <rPh sb="12" eb="14">
      <t>ウメタテ</t>
    </rPh>
    <rPh sb="14" eb="16">
      <t>ジギョウ</t>
    </rPh>
    <phoneticPr fontId="3"/>
  </si>
  <si>
    <t>2-2</t>
  </si>
  <si>
    <t>企業債支払利息等
（大阪港埋立事業）</t>
    <rPh sb="0" eb="2">
      <t>キギョウ</t>
    </rPh>
    <rPh sb="2" eb="3">
      <t>サイ</t>
    </rPh>
    <rPh sb="3" eb="5">
      <t>シハライ</t>
    </rPh>
    <rPh sb="5" eb="7">
      <t>リソク</t>
    </rPh>
    <rPh sb="7" eb="8">
      <t>トウ</t>
    </rPh>
    <rPh sb="10" eb="12">
      <t>オオサカ</t>
    </rPh>
    <rPh sb="12" eb="13">
      <t>コウ</t>
    </rPh>
    <rPh sb="13" eb="15">
      <t>ウメタテ</t>
    </rPh>
    <rPh sb="15" eb="17">
      <t>ジギョウ</t>
    </rPh>
    <phoneticPr fontId="3"/>
  </si>
  <si>
    <t>企業債発行差金償却
（大阪港埋立事業）</t>
    <rPh sb="0" eb="2">
      <t>キギョウ</t>
    </rPh>
    <rPh sb="2" eb="3">
      <t>サイ</t>
    </rPh>
    <rPh sb="3" eb="5">
      <t>ハッコウ</t>
    </rPh>
    <rPh sb="5" eb="7">
      <t>サキン</t>
    </rPh>
    <rPh sb="7" eb="9">
      <t>ショウキャク</t>
    </rPh>
    <rPh sb="11" eb="13">
      <t>オオサカ</t>
    </rPh>
    <rPh sb="13" eb="14">
      <t>コウ</t>
    </rPh>
    <rPh sb="14" eb="16">
      <t>ウメタテ</t>
    </rPh>
    <rPh sb="16" eb="18">
      <t>ジギョウ</t>
    </rPh>
    <phoneticPr fontId="3"/>
  </si>
  <si>
    <t>一般会計繰出金
（大阪港埋立事業）</t>
    <rPh sb="0" eb="2">
      <t>イッパン</t>
    </rPh>
    <rPh sb="2" eb="4">
      <t>カイケイ</t>
    </rPh>
    <rPh sb="4" eb="6">
      <t>クリダ</t>
    </rPh>
    <rPh sb="6" eb="7">
      <t>キン</t>
    </rPh>
    <rPh sb="9" eb="11">
      <t>オオサカ</t>
    </rPh>
    <rPh sb="11" eb="12">
      <t>コウ</t>
    </rPh>
    <rPh sb="12" eb="14">
      <t>ウメタテ</t>
    </rPh>
    <rPh sb="14" eb="16">
      <t>ジギョウ</t>
    </rPh>
    <phoneticPr fontId="3"/>
  </si>
  <si>
    <t>雑支出
（大阪港埋立事業）</t>
    <rPh sb="0" eb="1">
      <t>ザツ</t>
    </rPh>
    <rPh sb="1" eb="3">
      <t>シシュツ</t>
    </rPh>
    <rPh sb="5" eb="10">
      <t>オオサカコウウメタテ</t>
    </rPh>
    <rPh sb="10" eb="12">
      <t>ジギョウ</t>
    </rPh>
    <phoneticPr fontId="3"/>
  </si>
  <si>
    <t>消費税及び地方消費税納付額（大阪港埋立事業）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ノウフ</t>
    </rPh>
    <rPh sb="12" eb="13">
      <t>ガク</t>
    </rPh>
    <rPh sb="14" eb="16">
      <t>オオサカ</t>
    </rPh>
    <rPh sb="16" eb="17">
      <t>コウ</t>
    </rPh>
    <rPh sb="17" eb="19">
      <t>ウメタテ</t>
    </rPh>
    <rPh sb="19" eb="21">
      <t>ジギョウ</t>
    </rPh>
    <phoneticPr fontId="3"/>
  </si>
  <si>
    <t>営業外費用（大阪港埋立事業）計</t>
    <rPh sb="0" eb="2">
      <t>エイギョウ</t>
    </rPh>
    <rPh sb="2" eb="3">
      <t>ガイ</t>
    </rPh>
    <rPh sb="3" eb="5">
      <t>ヒヨウ</t>
    </rPh>
    <rPh sb="6" eb="8">
      <t>オオサカ</t>
    </rPh>
    <rPh sb="8" eb="9">
      <t>コウ</t>
    </rPh>
    <rPh sb="9" eb="11">
      <t>ウメタテ</t>
    </rPh>
    <rPh sb="11" eb="13">
      <t>ジギョウ</t>
    </rPh>
    <rPh sb="14" eb="15">
      <t>ケイ</t>
    </rPh>
    <phoneticPr fontId="2"/>
  </si>
  <si>
    <t>予備費（大阪港埋立事業）計</t>
    <phoneticPr fontId="2"/>
  </si>
  <si>
    <t>2-3</t>
  </si>
  <si>
    <t>特別損失
（大阪港埋立事業）</t>
    <rPh sb="0" eb="2">
      <t>トクベツ</t>
    </rPh>
    <rPh sb="2" eb="4">
      <t>ソンシツ</t>
    </rPh>
    <rPh sb="6" eb="11">
      <t>オオサカコウウメタテ</t>
    </rPh>
    <rPh sb="11" eb="13">
      <t>ジギョウ</t>
    </rPh>
    <phoneticPr fontId="3"/>
  </si>
  <si>
    <t>2-4</t>
  </si>
  <si>
    <t>予備費
（大阪港埋立事業）</t>
    <rPh sb="0" eb="3">
      <t>ヨビヒ</t>
    </rPh>
    <rPh sb="5" eb="10">
      <t>オオサカコウウメタテ</t>
    </rPh>
    <rPh sb="10" eb="12">
      <t>ジギョウ</t>
    </rPh>
    <phoneticPr fontId="3"/>
  </si>
  <si>
    <t>資本的支出</t>
    <rPh sb="0" eb="3">
      <t>シホンテキ</t>
    </rPh>
    <rPh sb="3" eb="5">
      <t>シシュツ</t>
    </rPh>
    <phoneticPr fontId="3"/>
  </si>
  <si>
    <t>荷役機械整備費
（港湾施設提供事業）</t>
    <rPh sb="0" eb="2">
      <t>ニヤク</t>
    </rPh>
    <rPh sb="2" eb="4">
      <t>キカイ</t>
    </rPh>
    <rPh sb="4" eb="7">
      <t>セイビヒ</t>
    </rPh>
    <rPh sb="9" eb="11">
      <t>コウワン</t>
    </rPh>
    <rPh sb="11" eb="13">
      <t>シセツ</t>
    </rPh>
    <rPh sb="13" eb="15">
      <t>テイキョウ</t>
    </rPh>
    <rPh sb="15" eb="17">
      <t>ジギョウ</t>
    </rPh>
    <phoneticPr fontId="3"/>
  </si>
  <si>
    <t>上屋倉庫整備費
（港湾施設提供事業）</t>
    <rPh sb="0" eb="2">
      <t>ウワヤ</t>
    </rPh>
    <rPh sb="2" eb="4">
      <t>ソウコ</t>
    </rPh>
    <rPh sb="4" eb="7">
      <t>セイビヒ</t>
    </rPh>
    <rPh sb="9" eb="11">
      <t>コウワン</t>
    </rPh>
    <rPh sb="11" eb="13">
      <t>シセツ</t>
    </rPh>
    <rPh sb="13" eb="15">
      <t>テイキョウ</t>
    </rPh>
    <rPh sb="15" eb="17">
      <t>ジギョウ</t>
    </rPh>
    <phoneticPr fontId="3"/>
  </si>
  <si>
    <t>企業債償還金
（港湾施設提供事業）</t>
    <rPh sb="0" eb="2">
      <t>キギョウ</t>
    </rPh>
    <rPh sb="2" eb="3">
      <t>サイ</t>
    </rPh>
    <rPh sb="3" eb="6">
      <t>ショウカンキン</t>
    </rPh>
    <rPh sb="8" eb="10">
      <t>コウワン</t>
    </rPh>
    <rPh sb="10" eb="12">
      <t>シセツ</t>
    </rPh>
    <rPh sb="12" eb="14">
      <t>テイキョウ</t>
    </rPh>
    <rPh sb="14" eb="16">
      <t>ジギョウ</t>
    </rPh>
    <phoneticPr fontId="3"/>
  </si>
  <si>
    <t>埋立事業費（大阪港埋立事業）計</t>
    <phoneticPr fontId="2"/>
  </si>
  <si>
    <t>咲洲整備事業
（大阪港埋立事業）</t>
    <rPh sb="0" eb="2">
      <t>サキシマ</t>
    </rPh>
    <rPh sb="2" eb="4">
      <t>セイビ</t>
    </rPh>
    <rPh sb="4" eb="6">
      <t>ジギョウ</t>
    </rPh>
    <rPh sb="8" eb="10">
      <t>オオサカ</t>
    </rPh>
    <rPh sb="10" eb="11">
      <t>コウ</t>
    </rPh>
    <rPh sb="11" eb="13">
      <t>ウメタテ</t>
    </rPh>
    <rPh sb="13" eb="15">
      <t>ジギョウ</t>
    </rPh>
    <phoneticPr fontId="3"/>
  </si>
  <si>
    <t>舞洲整備事業
（大阪港埋立事業）</t>
    <rPh sb="0" eb="2">
      <t>マイシマ</t>
    </rPh>
    <rPh sb="2" eb="4">
      <t>セイビ</t>
    </rPh>
    <rPh sb="4" eb="6">
      <t>ジギョウ</t>
    </rPh>
    <rPh sb="8" eb="10">
      <t>オオサカ</t>
    </rPh>
    <rPh sb="10" eb="11">
      <t>コウ</t>
    </rPh>
    <rPh sb="11" eb="13">
      <t>ウメタテ</t>
    </rPh>
    <rPh sb="13" eb="15">
      <t>ジギョウ</t>
    </rPh>
    <phoneticPr fontId="3"/>
  </si>
  <si>
    <t>鶴浜整備事業
（大阪港埋立事業）</t>
    <rPh sb="0" eb="1">
      <t>ツル</t>
    </rPh>
    <rPh sb="1" eb="2">
      <t>ハマ</t>
    </rPh>
    <rPh sb="2" eb="4">
      <t>セイビ</t>
    </rPh>
    <rPh sb="4" eb="6">
      <t>ジギョウ</t>
    </rPh>
    <rPh sb="8" eb="10">
      <t>オオサカ</t>
    </rPh>
    <rPh sb="10" eb="11">
      <t>コウ</t>
    </rPh>
    <rPh sb="11" eb="13">
      <t>ウメタテ</t>
    </rPh>
    <rPh sb="13" eb="15">
      <t>ジギョウ</t>
    </rPh>
    <phoneticPr fontId="3"/>
  </si>
  <si>
    <t>夢洲整備事業
（大阪港埋立事業）</t>
    <rPh sb="0" eb="2">
      <t>ユメシマ</t>
    </rPh>
    <rPh sb="2" eb="4">
      <t>セイビ</t>
    </rPh>
    <rPh sb="4" eb="6">
      <t>ジギョウ</t>
    </rPh>
    <rPh sb="8" eb="10">
      <t>オオサカ</t>
    </rPh>
    <rPh sb="10" eb="11">
      <t>コウ</t>
    </rPh>
    <rPh sb="11" eb="13">
      <t>ウメタテ</t>
    </rPh>
    <rPh sb="13" eb="15">
      <t>ジギョウ</t>
    </rPh>
    <phoneticPr fontId="3"/>
  </si>
  <si>
    <t>工務課　他</t>
    <rPh sb="0" eb="3">
      <t>コウムカ</t>
    </rPh>
    <rPh sb="4" eb="5">
      <t>ホカ</t>
    </rPh>
    <phoneticPr fontId="3"/>
  </si>
  <si>
    <t>基金へ繰出
（大阪港埋立事業）</t>
    <rPh sb="0" eb="2">
      <t>キキン</t>
    </rPh>
    <rPh sb="3" eb="5">
      <t>クリダ</t>
    </rPh>
    <rPh sb="7" eb="12">
      <t>オオサカコウウメタテ</t>
    </rPh>
    <rPh sb="12" eb="14">
      <t>ジギョウ</t>
    </rPh>
    <phoneticPr fontId="3"/>
  </si>
  <si>
    <t>企業債償還金
（大阪港埋立事業）</t>
    <rPh sb="0" eb="2">
      <t>キギョウ</t>
    </rPh>
    <rPh sb="2" eb="3">
      <t>サイ</t>
    </rPh>
    <rPh sb="3" eb="6">
      <t>ショウカンキン</t>
    </rPh>
    <rPh sb="8" eb="10">
      <t>オオサカ</t>
    </rPh>
    <rPh sb="10" eb="11">
      <t>コウ</t>
    </rPh>
    <rPh sb="11" eb="13">
      <t>ウメタテ</t>
    </rPh>
    <rPh sb="13" eb="15">
      <t>ジギョウ</t>
    </rPh>
    <phoneticPr fontId="3"/>
  </si>
  <si>
    <t>企業債償還金（大阪港埋立事業）計</t>
    <phoneticPr fontId="2"/>
  </si>
  <si>
    <t>(款-項)</t>
    <rPh sb="1" eb="2">
      <t>カン</t>
    </rPh>
    <rPh sb="3" eb="4">
      <t>コウ</t>
    </rPh>
    <phoneticPr fontId="2"/>
  </si>
  <si>
    <t>繰替金（大阪港埋立事業）計</t>
    <rPh sb="4" eb="6">
      <t>オオサカ</t>
    </rPh>
    <rPh sb="6" eb="7">
      <t>コウ</t>
    </rPh>
    <rPh sb="7" eb="9">
      <t>ウメタテ</t>
    </rPh>
    <phoneticPr fontId="2"/>
  </si>
  <si>
    <t>会計計</t>
    <rPh sb="0" eb="2">
      <t>カイケイ</t>
    </rPh>
    <rPh sb="2" eb="3">
      <t>ケイ</t>
    </rPh>
    <phoneticPr fontId="2"/>
  </si>
  <si>
    <t>26</t>
    <phoneticPr fontId="2"/>
  </si>
  <si>
    <t>27</t>
    <phoneticPr fontId="2"/>
  </si>
  <si>
    <t>（1-3）</t>
    <phoneticPr fontId="2"/>
  </si>
  <si>
    <t>（2-3）</t>
    <phoneticPr fontId="2"/>
  </si>
  <si>
    <t>工務課　他</t>
    <rPh sb="0" eb="3">
      <t>コウムカ</t>
    </rPh>
    <rPh sb="3" eb="4">
      <t>コウカ</t>
    </rPh>
    <rPh sb="4" eb="5">
      <t>ホカ</t>
    </rPh>
    <phoneticPr fontId="3"/>
  </si>
  <si>
    <t>国際博覧会の開催及びＩＲを含む国際観光拠点形成（国際物流拠点の機能強化を含む）に向けた夢洲地区の土地造成・基盤整備事業
（大阪港埋立事業）</t>
    <rPh sb="61" eb="66">
      <t>オオサカコウウメタテ</t>
    </rPh>
    <rPh sb="66" eb="68">
      <t>ジギョウ</t>
    </rPh>
    <phoneticPr fontId="2"/>
  </si>
  <si>
    <t>予 算 ②</t>
  </si>
  <si>
    <t>建設改良費（港湾施設提供事業）計</t>
    <phoneticPr fontId="2"/>
  </si>
  <si>
    <t>企業債償還金（港湾施設提供事業）計</t>
    <phoneticPr fontId="2"/>
  </si>
  <si>
    <t>企業債諸費（大阪港埋立事業）計</t>
    <phoneticPr fontId="2"/>
  </si>
  <si>
    <t>集客施設等、地区の活性化に係る業務（大阪港埋立事業）</t>
    <rPh sb="0" eb="2">
      <t>シュウキャク</t>
    </rPh>
    <rPh sb="2" eb="4">
      <t>シセツ</t>
    </rPh>
    <rPh sb="4" eb="5">
      <t>トウ</t>
    </rPh>
    <rPh sb="6" eb="8">
      <t>チク</t>
    </rPh>
    <rPh sb="9" eb="12">
      <t>カッセイカ</t>
    </rPh>
    <rPh sb="13" eb="14">
      <t>カカ</t>
    </rPh>
    <rPh sb="15" eb="17">
      <t>ギョウム</t>
    </rPh>
    <rPh sb="18" eb="25">
      <t>オオサカコウウメタテジギョウ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</si>
</sst>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#,##0;&quot;△ &quot;#,##0"/>
    <numFmt numFmtId="178" formatCode="\(#,##0\);\(&quot;△ &quot;#,##0\)"/>
    <numFmt numFmtId="179" formatCode="\(#,##0\)"/>
    <numFmt numFmtId="180" formatCode="0.00_ "/>
  </numFmts>
  <fonts count="13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2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177" fontId="5" fillId="0" borderId="14" xfId="3" applyNumberFormat="1" applyFont="1" applyFill="1" applyBorder="1" applyAlignment="1">
      <alignment horizontal="right" vertical="center" shrinkToFit="1"/>
    </xf>
    <xf numFmtId="179" fontId="5" fillId="0" borderId="15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vertical="center" shrinkToFit="1"/>
    </xf>
    <xf numFmtId="178" fontId="5" fillId="0" borderId="17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8" fillId="0" borderId="0" xfId="3" applyNumberFormat="1" applyFont="1" applyFill="1" applyAlignment="1">
      <alignment horizontal="right" vertical="center"/>
    </xf>
    <xf numFmtId="0" fontId="5" fillId="0" borderId="14" xfId="0" applyFont="1" applyBorder="1" applyAlignment="1"/>
    <xf numFmtId="0" fontId="5" fillId="0" borderId="15" xfId="0" applyFont="1" applyBorder="1" applyAlignment="1"/>
    <xf numFmtId="38" fontId="5" fillId="0" borderId="14" xfId="1" applyFont="1" applyBorder="1" applyAlignment="1"/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5" fillId="0" borderId="34" xfId="0" applyFont="1" applyBorder="1" applyAlignment="1"/>
    <xf numFmtId="180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0" fontId="0" fillId="0" borderId="31" xfId="0" applyNumberFormat="1" applyFont="1" applyBorder="1" applyAlignment="1">
      <alignment vertical="center" shrinkToFit="1"/>
    </xf>
    <xf numFmtId="0" fontId="0" fillId="0" borderId="35" xfId="0" applyFont="1" applyBorder="1" applyAlignment="1">
      <alignment horizontal="center" vertical="center"/>
    </xf>
    <xf numFmtId="180" fontId="0" fillId="0" borderId="36" xfId="0" applyNumberFormat="1" applyFont="1" applyBorder="1" applyAlignment="1">
      <alignment vertical="center" shrinkToFit="1"/>
    </xf>
    <xf numFmtId="0" fontId="0" fillId="0" borderId="37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176" fontId="6" fillId="0" borderId="23" xfId="3" applyNumberFormat="1" applyFont="1" applyFill="1" applyBorder="1" applyAlignment="1">
      <alignment horizontal="center" vertical="center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6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177" fontId="5" fillId="0" borderId="13" xfId="3" applyNumberFormat="1" applyFont="1" applyFill="1" applyBorder="1" applyAlignment="1">
      <alignment horizontal="right" vertical="center" shrinkToFit="1"/>
    </xf>
    <xf numFmtId="177" fontId="5" fillId="0" borderId="12" xfId="3" applyNumberFormat="1" applyFont="1" applyFill="1" applyBorder="1" applyAlignment="1">
      <alignment horizontal="right" vertical="center" shrinkToFit="1"/>
    </xf>
    <xf numFmtId="0" fontId="6" fillId="0" borderId="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6" fillId="0" borderId="29" xfId="3" applyNumberFormat="1" applyFont="1" applyFill="1" applyBorder="1" applyAlignment="1">
      <alignment horizontal="center" vertical="center" wrapText="1"/>
    </xf>
    <xf numFmtId="177" fontId="6" fillId="0" borderId="11" xfId="3" applyNumberFormat="1" applyFont="1" applyFill="1" applyBorder="1" applyAlignment="1">
      <alignment horizontal="center" vertical="center" wrapText="1"/>
    </xf>
    <xf numFmtId="176" fontId="6" fillId="0" borderId="13" xfId="3" applyNumberFormat="1" applyFont="1" applyFill="1" applyBorder="1" applyAlignment="1">
      <alignment horizontal="center" vertical="center"/>
    </xf>
    <xf numFmtId="176" fontId="6" fillId="0" borderId="12" xfId="3" applyNumberFormat="1" applyFont="1" applyFill="1" applyBorder="1" applyAlignment="1">
      <alignment horizontal="center" vertical="center"/>
    </xf>
    <xf numFmtId="0" fontId="12" fillId="0" borderId="0" xfId="4" applyAlignment="1">
      <alignment wrapText="1"/>
    </xf>
    <xf numFmtId="0" fontId="12" fillId="0" borderId="0" xfId="4"/>
    <xf numFmtId="177" fontId="6" fillId="0" borderId="13" xfId="3" applyNumberFormat="1" applyFont="1" applyFill="1" applyBorder="1" applyAlignment="1">
      <alignment horizontal="center" vertical="center" wrapText="1"/>
    </xf>
    <xf numFmtId="177" fontId="6" fillId="0" borderId="12" xfId="3" applyNumberFormat="1" applyFont="1" applyFill="1" applyBorder="1" applyAlignment="1">
      <alignment horizontal="center" vertical="center" wrapText="1"/>
    </xf>
    <xf numFmtId="0" fontId="12" fillId="0" borderId="3" xfId="4" applyBorder="1" applyAlignment="1">
      <alignment wrapText="1"/>
    </xf>
    <xf numFmtId="0" fontId="12" fillId="0" borderId="3" xfId="4" applyBorder="1"/>
    <xf numFmtId="49" fontId="6" fillId="0" borderId="29" xfId="3" applyNumberFormat="1" applyFont="1" applyFill="1" applyBorder="1" applyAlignment="1">
      <alignment horizontal="center" vertical="center" wrapText="1"/>
    </xf>
    <xf numFmtId="49" fontId="6" fillId="0" borderId="11" xfId="3" applyNumberFormat="1" applyFont="1" applyFill="1" applyBorder="1" applyAlignment="1">
      <alignment horizontal="center" vertical="center" wrapText="1"/>
    </xf>
    <xf numFmtId="0" fontId="9" fillId="0" borderId="22" xfId="3" applyNumberFormat="1" applyFont="1" applyFill="1" applyBorder="1" applyAlignment="1">
      <alignment horizontal="right" vertical="center" wrapText="1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30" xfId="3" applyNumberFormat="1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center" vertical="center"/>
    </xf>
    <xf numFmtId="177" fontId="5" fillId="0" borderId="16" xfId="3" applyNumberFormat="1" applyFont="1" applyFill="1" applyBorder="1" applyAlignment="1">
      <alignment horizontal="right" vertical="center" shrinkToFit="1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27" xfId="3" applyNumberFormat="1" applyFont="1" applyFill="1" applyBorder="1" applyAlignment="1">
      <alignment horizontal="center" vertical="center"/>
    </xf>
    <xf numFmtId="0" fontId="6" fillId="0" borderId="20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5" xfId="3" applyNumberFormat="1" applyFont="1" applyFill="1" applyBorder="1" applyAlignment="1">
      <alignment horizontal="center" vertical="center"/>
    </xf>
    <xf numFmtId="49" fontId="6" fillId="0" borderId="13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177" fontId="6" fillId="0" borderId="23" xfId="3" applyNumberFormat="1" applyFont="1" applyFill="1" applyBorder="1" applyAlignment="1">
      <alignment horizontal="left" vertical="center" wrapText="1"/>
    </xf>
    <xf numFmtId="177" fontId="6" fillId="0" borderId="24" xfId="3" applyNumberFormat="1" applyFont="1" applyFill="1" applyBorder="1" applyAlignment="1">
      <alignment horizontal="left" vertical="center" wrapText="1"/>
    </xf>
    <xf numFmtId="177" fontId="6" fillId="0" borderId="14" xfId="3" applyNumberFormat="1" applyFont="1" applyFill="1" applyBorder="1" applyAlignment="1">
      <alignment horizontal="left" vertical="center" wrapText="1"/>
    </xf>
    <xf numFmtId="177" fontId="6" fillId="0" borderId="33" xfId="3" applyNumberFormat="1" applyFont="1" applyFill="1" applyBorder="1" applyAlignment="1">
      <alignment horizontal="left" vertical="center" wrapText="1"/>
    </xf>
    <xf numFmtId="177" fontId="6" fillId="0" borderId="0" xfId="3" applyNumberFormat="1" applyFont="1" applyFill="1" applyBorder="1" applyAlignment="1">
      <alignment horizontal="left" vertical="center" wrapText="1"/>
    </xf>
    <xf numFmtId="177" fontId="6" fillId="0" borderId="34" xfId="3" applyNumberFormat="1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port/cmsfiles/contents/0000493/493326/mR2-8.xlsx" TargetMode="External"/><Relationship Id="rId13" Type="http://schemas.openxmlformats.org/officeDocument/2006/relationships/hyperlink" Target="http://www.city.osaka.lg.jp/port/cmsfiles/contents/0000493/493326/mR2-13.xlsx" TargetMode="External"/><Relationship Id="rId18" Type="http://schemas.openxmlformats.org/officeDocument/2006/relationships/hyperlink" Target="http://www.city.osaka.lg.jp/port/cmsfiles/contents/0000493/493326/mR2-18.xlsx" TargetMode="External"/><Relationship Id="rId26" Type="http://schemas.openxmlformats.org/officeDocument/2006/relationships/hyperlink" Target="http://www.city.osaka.lg.jp/port/cmsfiles/contents/0000493/493326/mR2-26.xlsx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www.city.osaka.lg.jp/port/cmsfiles/contents/0000493/493326/mR2-3.xlsx" TargetMode="External"/><Relationship Id="rId21" Type="http://schemas.openxmlformats.org/officeDocument/2006/relationships/hyperlink" Target="http://www.city.osaka.lg.jp/port/cmsfiles/contents/0000493/493326/mR2-21.xlsx" TargetMode="External"/><Relationship Id="rId34" Type="http://schemas.openxmlformats.org/officeDocument/2006/relationships/hyperlink" Target="http://www.city.osaka.lg.jp/port/cmsfiles/contents/0000493/493326/mR2-34.xlsx" TargetMode="External"/><Relationship Id="rId7" Type="http://schemas.openxmlformats.org/officeDocument/2006/relationships/hyperlink" Target="http://www.city.osaka.lg.jp/port/cmsfiles/contents/0000493/493326/mR2-7.xlsx" TargetMode="External"/><Relationship Id="rId12" Type="http://schemas.openxmlformats.org/officeDocument/2006/relationships/hyperlink" Target="http://www.city.osaka.lg.jp/port/cmsfiles/contents/0000493/493326/mR2-12.xlsx" TargetMode="External"/><Relationship Id="rId17" Type="http://schemas.openxmlformats.org/officeDocument/2006/relationships/hyperlink" Target="http://www.city.osaka.lg.jp/port/cmsfiles/contents/0000493/493326/mR2-17.xlsx" TargetMode="External"/><Relationship Id="rId25" Type="http://schemas.openxmlformats.org/officeDocument/2006/relationships/hyperlink" Target="http://www.city.osaka.lg.jp/port/cmsfiles/contents/0000493/493326/mR2-25.xlsx" TargetMode="External"/><Relationship Id="rId33" Type="http://schemas.openxmlformats.org/officeDocument/2006/relationships/hyperlink" Target="http://www.city.osaka.lg.jp/port/cmsfiles/contents/0000493/493326/mR2-33.xlsx" TargetMode="External"/><Relationship Id="rId38" Type="http://schemas.openxmlformats.org/officeDocument/2006/relationships/hyperlink" Target="http://www.city.osaka.lg.jp/port/cmsfiles/contents/0000493/493326/mR2-38.xlsx" TargetMode="External"/><Relationship Id="rId2" Type="http://schemas.openxmlformats.org/officeDocument/2006/relationships/hyperlink" Target="http://www.city.osaka.lg.jp/port/cmsfiles/contents/0000493/493326/mR2-2.xlsx" TargetMode="External"/><Relationship Id="rId16" Type="http://schemas.openxmlformats.org/officeDocument/2006/relationships/hyperlink" Target="http://www.city.osaka.lg.jp/port/cmsfiles/contents/0000493/493326/mR2-16.xlsx" TargetMode="External"/><Relationship Id="rId20" Type="http://schemas.openxmlformats.org/officeDocument/2006/relationships/hyperlink" Target="http://www.city.osaka.lg.jp/port/cmsfiles/contents/0000493/493326/mR2-20.xlsx" TargetMode="External"/><Relationship Id="rId29" Type="http://schemas.openxmlformats.org/officeDocument/2006/relationships/hyperlink" Target="http://www.city.osaka.lg.jp/port/cmsfiles/contents/0000493/493326/mR2-29.xlsx" TargetMode="External"/><Relationship Id="rId1" Type="http://schemas.openxmlformats.org/officeDocument/2006/relationships/hyperlink" Target="http://www.city.osaka.lg.jp/port/cmsfiles/contents/0000493/493326/mR2-1.xlsx" TargetMode="External"/><Relationship Id="rId6" Type="http://schemas.openxmlformats.org/officeDocument/2006/relationships/hyperlink" Target="http://www.city.osaka.lg.jp/port/cmsfiles/contents/0000493/493326/mR2-6.xlsx" TargetMode="External"/><Relationship Id="rId11" Type="http://schemas.openxmlformats.org/officeDocument/2006/relationships/hyperlink" Target="http://www.city.osaka.lg.jp/port/cmsfiles/contents/0000493/493326/mR2-11.xlsx" TargetMode="External"/><Relationship Id="rId24" Type="http://schemas.openxmlformats.org/officeDocument/2006/relationships/hyperlink" Target="http://www.city.osaka.lg.jp/port/cmsfiles/contents/0000493/493326/mR2-24.xlsx" TargetMode="External"/><Relationship Id="rId32" Type="http://schemas.openxmlformats.org/officeDocument/2006/relationships/hyperlink" Target="http://www.city.osaka.lg.jp/port/cmsfiles/contents/0000493/493326/mR2-32.xlsx" TargetMode="External"/><Relationship Id="rId37" Type="http://schemas.openxmlformats.org/officeDocument/2006/relationships/hyperlink" Target="http://www.city.osaka.lg.jp/port/cmsfiles/contents/0000493/493326/mR2-37.xlsx" TargetMode="External"/><Relationship Id="rId5" Type="http://schemas.openxmlformats.org/officeDocument/2006/relationships/hyperlink" Target="http://www.city.osaka.lg.jp/port/cmsfiles/contents/0000493/493326/mR2-5.xlsx" TargetMode="External"/><Relationship Id="rId15" Type="http://schemas.openxmlformats.org/officeDocument/2006/relationships/hyperlink" Target="http://www.city.osaka.lg.jp/port/cmsfiles/contents/0000493/493326/mR2-15.xlsx" TargetMode="External"/><Relationship Id="rId23" Type="http://schemas.openxmlformats.org/officeDocument/2006/relationships/hyperlink" Target="http://www.city.osaka.lg.jp/port/cmsfiles/contents/0000493/493326/mR2-23.xlsx" TargetMode="External"/><Relationship Id="rId28" Type="http://schemas.openxmlformats.org/officeDocument/2006/relationships/hyperlink" Target="http://www.city.osaka.lg.jp/port/cmsfiles/contents/0000493/493326/mR2-28.xlsx" TargetMode="External"/><Relationship Id="rId36" Type="http://schemas.openxmlformats.org/officeDocument/2006/relationships/hyperlink" Target="http://www.city.osaka.lg.jp/port/cmsfiles/contents/0000493/493326/mR2-36.xlsx" TargetMode="External"/><Relationship Id="rId10" Type="http://schemas.openxmlformats.org/officeDocument/2006/relationships/hyperlink" Target="http://www.city.osaka.lg.jp/port/cmsfiles/contents/0000493/493326/mR2-10.xlsx" TargetMode="External"/><Relationship Id="rId19" Type="http://schemas.openxmlformats.org/officeDocument/2006/relationships/hyperlink" Target="http://www.city.osaka.lg.jp/port/cmsfiles/contents/0000493/493326/mR2-19.xlsx" TargetMode="External"/><Relationship Id="rId31" Type="http://schemas.openxmlformats.org/officeDocument/2006/relationships/hyperlink" Target="http://www.city.osaka.lg.jp/port/cmsfiles/contents/0000493/493326/mR2-31.xlsx" TargetMode="External"/><Relationship Id="rId4" Type="http://schemas.openxmlformats.org/officeDocument/2006/relationships/hyperlink" Target="http://www.city.osaka.lg.jp/port/cmsfiles/contents/0000493/493326/mR2-4.xlsx" TargetMode="External"/><Relationship Id="rId9" Type="http://schemas.openxmlformats.org/officeDocument/2006/relationships/hyperlink" Target="http://www.city.osaka.lg.jp/port/cmsfiles/contents/0000493/493326/mR2-9.xlsx" TargetMode="External"/><Relationship Id="rId14" Type="http://schemas.openxmlformats.org/officeDocument/2006/relationships/hyperlink" Target="http://www.city.osaka.lg.jp/port/cmsfiles/contents/0000493/493326/mR2-14.xlsx" TargetMode="External"/><Relationship Id="rId22" Type="http://schemas.openxmlformats.org/officeDocument/2006/relationships/hyperlink" Target="http://www.city.osaka.lg.jp/port/cmsfiles/contents/0000493/493326/mR2-22.xlsx" TargetMode="External"/><Relationship Id="rId27" Type="http://schemas.openxmlformats.org/officeDocument/2006/relationships/hyperlink" Target="http://www.city.osaka.lg.jp/port/cmsfiles/contents/0000493/493326/mR2-27.xlsx" TargetMode="External"/><Relationship Id="rId30" Type="http://schemas.openxmlformats.org/officeDocument/2006/relationships/hyperlink" Target="http://www.city.osaka.lg.jp/port/cmsfiles/contents/0000493/493326/mR2-30.xlsx" TargetMode="External"/><Relationship Id="rId35" Type="http://schemas.openxmlformats.org/officeDocument/2006/relationships/hyperlink" Target="http://www.city.osaka.lg.jp/port/cmsfiles/contents/0000493/493326/mR2-35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21"/>
  <sheetViews>
    <sheetView tabSelected="1" view="pageBreakPreview" topLeftCell="A5" zoomScaleNormal="100" zoomScaleSheetLayoutView="100" workbookViewId="0">
      <selection activeCell="C112" sqref="C112:C113"/>
    </sheetView>
  </sheetViews>
  <sheetFormatPr defaultColWidth="8.625" defaultRowHeight="18" customHeight="1"/>
  <cols>
    <col min="1" max="1" width="3.75" style="10" customWidth="1"/>
    <col min="2" max="2" width="12.5" style="10" customWidth="1"/>
    <col min="3" max="3" width="23.75" style="10" customWidth="1"/>
    <col min="4" max="4" width="17.5" style="10" customWidth="1"/>
    <col min="5" max="5" width="12.5" style="10" customWidth="1"/>
    <col min="6" max="7" width="12.5" style="11" customWidth="1"/>
    <col min="8" max="8" width="6.25" style="12" customWidth="1"/>
    <col min="9" max="9" width="9.375" style="12" customWidth="1"/>
    <col min="10" max="10" width="3.25" style="12" bestFit="1" customWidth="1"/>
    <col min="11" max="11" width="7.375" style="12" bestFit="1" customWidth="1"/>
    <col min="12" max="12" width="2.875" style="12" customWidth="1"/>
    <col min="13" max="221" width="8.625" style="12" customWidth="1"/>
    <col min="222" max="16384" width="8.625" style="12"/>
  </cols>
  <sheetData>
    <row r="1" spans="1:9" ht="17.25" customHeight="1">
      <c r="G1" s="40"/>
    </row>
    <row r="2" spans="1:9" ht="17.25" customHeight="1">
      <c r="A2" s="9"/>
      <c r="B2" s="9"/>
      <c r="G2" s="39"/>
      <c r="I2" s="32"/>
    </row>
    <row r="3" spans="1:9" ht="17.25" customHeight="1">
      <c r="A3" s="9"/>
      <c r="B3" s="9"/>
      <c r="G3" s="38"/>
      <c r="I3" s="32"/>
    </row>
    <row r="4" spans="1:9" ht="17.25" customHeight="1">
      <c r="G4" s="39"/>
    </row>
    <row r="5" spans="1:9" ht="18" customHeight="1">
      <c r="A5" s="9" t="s">
        <v>59</v>
      </c>
      <c r="B5" s="9"/>
      <c r="G5" s="10"/>
      <c r="H5" s="74"/>
      <c r="I5" s="74"/>
    </row>
    <row r="6" spans="1:9" ht="15" customHeight="1">
      <c r="G6" s="10"/>
    </row>
    <row r="7" spans="1:9" ht="18" customHeight="1">
      <c r="A7" s="13" t="s">
        <v>69</v>
      </c>
      <c r="B7" s="13"/>
      <c r="D7" s="12"/>
      <c r="E7" s="12"/>
      <c r="F7" s="13"/>
      <c r="G7" s="13"/>
      <c r="I7" s="33" t="s">
        <v>68</v>
      </c>
    </row>
    <row r="8" spans="1:9" ht="10.5" customHeight="1">
      <c r="A8" s="12"/>
      <c r="B8" s="12"/>
      <c r="D8" s="12"/>
      <c r="E8" s="12"/>
      <c r="F8" s="13"/>
      <c r="G8" s="13"/>
    </row>
    <row r="9" spans="1:9" ht="27" customHeight="1" thickBot="1">
      <c r="A9" s="12"/>
      <c r="B9" s="12"/>
      <c r="E9" s="99"/>
      <c r="F9" s="99"/>
      <c r="G9" s="14"/>
      <c r="I9" s="16" t="s">
        <v>26</v>
      </c>
    </row>
    <row r="10" spans="1:9" ht="15" customHeight="1">
      <c r="A10" s="17" t="s">
        <v>27</v>
      </c>
      <c r="B10" s="18" t="s">
        <v>46</v>
      </c>
      <c r="C10" s="108" t="s">
        <v>44</v>
      </c>
      <c r="D10" s="110" t="s">
        <v>47</v>
      </c>
      <c r="E10" s="75" t="s">
        <v>66</v>
      </c>
      <c r="F10" s="18" t="s">
        <v>65</v>
      </c>
      <c r="G10" s="30" t="s">
        <v>42</v>
      </c>
      <c r="H10" s="111" t="s">
        <v>45</v>
      </c>
      <c r="I10" s="112"/>
    </row>
    <row r="11" spans="1:9" ht="15" customHeight="1">
      <c r="A11" s="19" t="s">
        <v>28</v>
      </c>
      <c r="B11" s="20" t="s">
        <v>128</v>
      </c>
      <c r="C11" s="109"/>
      <c r="D11" s="109"/>
      <c r="E11" s="76" t="s">
        <v>67</v>
      </c>
      <c r="F11" s="31" t="s">
        <v>137</v>
      </c>
      <c r="G11" s="31" t="s">
        <v>43</v>
      </c>
      <c r="H11" s="113"/>
      <c r="I11" s="114"/>
    </row>
    <row r="12" spans="1:9" ht="15" customHeight="1">
      <c r="A12" s="117" t="s">
        <v>72</v>
      </c>
      <c r="B12" s="118"/>
      <c r="C12" s="118"/>
      <c r="D12" s="118"/>
      <c r="E12" s="118"/>
      <c r="F12" s="118"/>
      <c r="G12" s="118"/>
      <c r="H12" s="118"/>
      <c r="I12" s="119"/>
    </row>
    <row r="13" spans="1:9" ht="15" customHeight="1">
      <c r="A13" s="120"/>
      <c r="B13" s="121"/>
      <c r="C13" s="121"/>
      <c r="D13" s="121"/>
      <c r="E13" s="121"/>
      <c r="F13" s="121"/>
      <c r="G13" s="121"/>
      <c r="H13" s="121"/>
      <c r="I13" s="122"/>
    </row>
    <row r="14" spans="1:9" ht="15" customHeight="1">
      <c r="A14" s="87">
        <v>1</v>
      </c>
      <c r="B14" s="115" t="s">
        <v>70</v>
      </c>
      <c r="C14" s="95" t="s">
        <v>71</v>
      </c>
      <c r="D14" s="93" t="s">
        <v>73</v>
      </c>
      <c r="E14" s="83">
        <v>55783</v>
      </c>
      <c r="F14" s="83">
        <v>54199</v>
      </c>
      <c r="G14" s="83">
        <f>+F14-E14</f>
        <v>-1584</v>
      </c>
      <c r="H14" s="85" t="s">
        <v>29</v>
      </c>
      <c r="I14" s="34"/>
    </row>
    <row r="15" spans="1:9" ht="15" customHeight="1">
      <c r="A15" s="88"/>
      <c r="B15" s="116"/>
      <c r="C15" s="96"/>
      <c r="D15" s="94"/>
      <c r="E15" s="84"/>
      <c r="F15" s="84"/>
      <c r="G15" s="84"/>
      <c r="H15" s="86"/>
      <c r="I15" s="35"/>
    </row>
    <row r="16" spans="1:9" ht="15" customHeight="1">
      <c r="A16" s="87">
        <v>2</v>
      </c>
      <c r="B16" s="89" t="s">
        <v>70</v>
      </c>
      <c r="C16" s="95" t="s">
        <v>74</v>
      </c>
      <c r="D16" s="93" t="s">
        <v>73</v>
      </c>
      <c r="E16" s="83">
        <v>3152832</v>
      </c>
      <c r="F16" s="83">
        <v>962895</v>
      </c>
      <c r="G16" s="83">
        <f t="shared" ref="G16:G47" si="0">+F16-E16</f>
        <v>-2189937</v>
      </c>
      <c r="H16" s="85"/>
      <c r="I16" s="21"/>
    </row>
    <row r="17" spans="1:9" ht="15" customHeight="1">
      <c r="A17" s="88"/>
      <c r="B17" s="90"/>
      <c r="C17" s="96"/>
      <c r="D17" s="94"/>
      <c r="E17" s="84"/>
      <c r="F17" s="84"/>
      <c r="G17" s="84">
        <f t="shared" si="0"/>
        <v>0</v>
      </c>
      <c r="H17" s="86"/>
      <c r="I17" s="22"/>
    </row>
    <row r="18" spans="1:9" ht="15" customHeight="1">
      <c r="A18" s="87">
        <v>3</v>
      </c>
      <c r="B18" s="89" t="s">
        <v>70</v>
      </c>
      <c r="C18" s="95" t="s">
        <v>75</v>
      </c>
      <c r="D18" s="93" t="s">
        <v>76</v>
      </c>
      <c r="E18" s="83">
        <v>561487</v>
      </c>
      <c r="F18" s="83">
        <v>422196</v>
      </c>
      <c r="G18" s="83">
        <f t="shared" si="0"/>
        <v>-139291</v>
      </c>
      <c r="H18" s="85"/>
      <c r="I18" s="34"/>
    </row>
    <row r="19" spans="1:9" ht="15" customHeight="1">
      <c r="A19" s="88"/>
      <c r="B19" s="90"/>
      <c r="C19" s="96"/>
      <c r="D19" s="94"/>
      <c r="E19" s="84"/>
      <c r="F19" s="84"/>
      <c r="G19" s="84">
        <f t="shared" si="0"/>
        <v>0</v>
      </c>
      <c r="H19" s="86"/>
      <c r="I19" s="23"/>
    </row>
    <row r="20" spans="1:9" ht="15" customHeight="1">
      <c r="A20" s="87">
        <v>4</v>
      </c>
      <c r="B20" s="89" t="s">
        <v>70</v>
      </c>
      <c r="C20" s="95" t="s">
        <v>77</v>
      </c>
      <c r="D20" s="93" t="s">
        <v>76</v>
      </c>
      <c r="E20" s="83">
        <v>7051</v>
      </c>
      <c r="F20" s="83">
        <v>1000</v>
      </c>
      <c r="G20" s="83">
        <f t="shared" si="0"/>
        <v>-6051</v>
      </c>
      <c r="H20" s="85"/>
      <c r="I20" s="21"/>
    </row>
    <row r="21" spans="1:9" ht="15" customHeight="1">
      <c r="A21" s="88"/>
      <c r="B21" s="90"/>
      <c r="C21" s="96"/>
      <c r="D21" s="94"/>
      <c r="E21" s="84"/>
      <c r="F21" s="84"/>
      <c r="G21" s="84">
        <f t="shared" si="0"/>
        <v>0</v>
      </c>
      <c r="H21" s="86"/>
      <c r="I21" s="22"/>
    </row>
    <row r="22" spans="1:9" ht="15" customHeight="1">
      <c r="A22" s="87">
        <v>5</v>
      </c>
      <c r="B22" s="89" t="s">
        <v>70</v>
      </c>
      <c r="C22" s="95" t="s">
        <v>78</v>
      </c>
      <c r="D22" s="93" t="s">
        <v>76</v>
      </c>
      <c r="E22" s="83">
        <v>15225</v>
      </c>
      <c r="F22" s="83">
        <v>17851</v>
      </c>
      <c r="G22" s="83">
        <f t="shared" si="0"/>
        <v>2626</v>
      </c>
      <c r="H22" s="85" t="s">
        <v>29</v>
      </c>
      <c r="I22" s="34"/>
    </row>
    <row r="23" spans="1:9" ht="15" customHeight="1">
      <c r="A23" s="88"/>
      <c r="B23" s="90"/>
      <c r="C23" s="96"/>
      <c r="D23" s="94"/>
      <c r="E23" s="84"/>
      <c r="F23" s="84"/>
      <c r="G23" s="84">
        <f t="shared" si="0"/>
        <v>0</v>
      </c>
      <c r="H23" s="86"/>
      <c r="I23" s="35"/>
    </row>
    <row r="24" spans="1:9" ht="15" customHeight="1">
      <c r="A24" s="87">
        <v>6</v>
      </c>
      <c r="B24" s="89" t="s">
        <v>70</v>
      </c>
      <c r="C24" s="95" t="s">
        <v>79</v>
      </c>
      <c r="D24" s="93" t="s">
        <v>76</v>
      </c>
      <c r="E24" s="83">
        <v>29751</v>
      </c>
      <c r="F24" s="83">
        <v>161194</v>
      </c>
      <c r="G24" s="83">
        <f t="shared" si="0"/>
        <v>131443</v>
      </c>
      <c r="H24" s="85" t="s">
        <v>29</v>
      </c>
      <c r="I24" s="34"/>
    </row>
    <row r="25" spans="1:9" ht="15" customHeight="1">
      <c r="A25" s="88"/>
      <c r="B25" s="90"/>
      <c r="C25" s="96"/>
      <c r="D25" s="94"/>
      <c r="E25" s="84"/>
      <c r="F25" s="84"/>
      <c r="G25" s="84">
        <f t="shared" si="0"/>
        <v>0</v>
      </c>
      <c r="H25" s="86"/>
      <c r="I25" s="35"/>
    </row>
    <row r="26" spans="1:9" ht="15" customHeight="1">
      <c r="A26" s="77" t="s">
        <v>80</v>
      </c>
      <c r="B26" s="78"/>
      <c r="C26" s="78"/>
      <c r="D26" s="79"/>
      <c r="E26" s="83">
        <f>+E14+E16+E18+E20+E22+E24</f>
        <v>3822129</v>
      </c>
      <c r="F26" s="83">
        <f>+F14+F16+F18+F20+F22+F24</f>
        <v>1619335</v>
      </c>
      <c r="G26" s="83">
        <f t="shared" si="0"/>
        <v>-2202794</v>
      </c>
      <c r="H26" s="85"/>
      <c r="I26" s="34"/>
    </row>
    <row r="27" spans="1:9" ht="15" customHeight="1">
      <c r="A27" s="80"/>
      <c r="B27" s="81"/>
      <c r="C27" s="81"/>
      <c r="D27" s="82"/>
      <c r="E27" s="84">
        <f>+E17+E19+E21+E23</f>
        <v>0</v>
      </c>
      <c r="F27" s="84">
        <f>+F17+F19+F21+F23</f>
        <v>0</v>
      </c>
      <c r="G27" s="84">
        <f t="shared" si="0"/>
        <v>0</v>
      </c>
      <c r="H27" s="86"/>
      <c r="I27" s="35"/>
    </row>
    <row r="28" spans="1:9" ht="15" customHeight="1">
      <c r="A28" s="87">
        <v>7</v>
      </c>
      <c r="B28" s="89" t="s">
        <v>82</v>
      </c>
      <c r="C28" s="95" t="s">
        <v>83</v>
      </c>
      <c r="D28" s="93" t="s">
        <v>76</v>
      </c>
      <c r="E28" s="83">
        <v>98064</v>
      </c>
      <c r="F28" s="83">
        <v>87757</v>
      </c>
      <c r="G28" s="83">
        <f t="shared" si="0"/>
        <v>-10307</v>
      </c>
      <c r="H28" s="85" t="s">
        <v>29</v>
      </c>
      <c r="I28" s="34"/>
    </row>
    <row r="29" spans="1:9" ht="15" customHeight="1">
      <c r="A29" s="88"/>
      <c r="B29" s="90"/>
      <c r="C29" s="96"/>
      <c r="D29" s="94"/>
      <c r="E29" s="84"/>
      <c r="F29" s="84"/>
      <c r="G29" s="84">
        <f t="shared" si="0"/>
        <v>0</v>
      </c>
      <c r="H29" s="86"/>
      <c r="I29" s="35"/>
    </row>
    <row r="30" spans="1:9" ht="15" customHeight="1">
      <c r="A30" s="87">
        <v>8</v>
      </c>
      <c r="B30" s="89" t="s">
        <v>82</v>
      </c>
      <c r="C30" s="95" t="s">
        <v>84</v>
      </c>
      <c r="D30" s="93" t="s">
        <v>76</v>
      </c>
      <c r="E30" s="83">
        <v>5</v>
      </c>
      <c r="F30" s="83">
        <v>6</v>
      </c>
      <c r="G30" s="83">
        <f t="shared" si="0"/>
        <v>1</v>
      </c>
      <c r="H30" s="85" t="s">
        <v>29</v>
      </c>
      <c r="I30" s="34"/>
    </row>
    <row r="31" spans="1:9" ht="15" customHeight="1">
      <c r="A31" s="88"/>
      <c r="B31" s="90"/>
      <c r="C31" s="96"/>
      <c r="D31" s="94"/>
      <c r="E31" s="84"/>
      <c r="F31" s="84"/>
      <c r="G31" s="84">
        <f t="shared" si="0"/>
        <v>0</v>
      </c>
      <c r="H31" s="86"/>
      <c r="I31" s="35"/>
    </row>
    <row r="32" spans="1:9" ht="15" customHeight="1">
      <c r="A32" s="87">
        <v>9</v>
      </c>
      <c r="B32" s="89" t="s">
        <v>82</v>
      </c>
      <c r="C32" s="95" t="s">
        <v>85</v>
      </c>
      <c r="D32" s="93" t="s">
        <v>76</v>
      </c>
      <c r="E32" s="83">
        <v>215723</v>
      </c>
      <c r="F32" s="83">
        <v>265841</v>
      </c>
      <c r="G32" s="83">
        <f t="shared" si="0"/>
        <v>50118</v>
      </c>
      <c r="H32" s="85" t="s">
        <v>29</v>
      </c>
      <c r="I32" s="34"/>
    </row>
    <row r="33" spans="1:9" ht="15" customHeight="1">
      <c r="A33" s="88"/>
      <c r="B33" s="90"/>
      <c r="C33" s="95"/>
      <c r="D33" s="94"/>
      <c r="E33" s="84"/>
      <c r="F33" s="84"/>
      <c r="G33" s="84">
        <f t="shared" si="0"/>
        <v>0</v>
      </c>
      <c r="H33" s="86"/>
      <c r="I33" s="35"/>
    </row>
    <row r="34" spans="1:9" ht="15" customHeight="1">
      <c r="A34" s="87">
        <v>10</v>
      </c>
      <c r="B34" s="89" t="s">
        <v>82</v>
      </c>
      <c r="C34" s="95" t="s">
        <v>86</v>
      </c>
      <c r="D34" s="93" t="s">
        <v>76</v>
      </c>
      <c r="E34" s="83">
        <v>1</v>
      </c>
      <c r="F34" s="83">
        <v>1</v>
      </c>
      <c r="G34" s="83">
        <f t="shared" si="0"/>
        <v>0</v>
      </c>
      <c r="H34" s="85" t="s">
        <v>29</v>
      </c>
      <c r="I34" s="34"/>
    </row>
    <row r="35" spans="1:9" ht="15" customHeight="1">
      <c r="A35" s="88"/>
      <c r="B35" s="90"/>
      <c r="C35" s="96"/>
      <c r="D35" s="94"/>
      <c r="E35" s="84"/>
      <c r="F35" s="84"/>
      <c r="G35" s="84">
        <f t="shared" si="0"/>
        <v>0</v>
      </c>
      <c r="H35" s="86"/>
      <c r="I35" s="35"/>
    </row>
    <row r="36" spans="1:9" ht="15" customHeight="1">
      <c r="A36" s="77" t="s">
        <v>81</v>
      </c>
      <c r="B36" s="78"/>
      <c r="C36" s="78"/>
      <c r="D36" s="79"/>
      <c r="E36" s="83">
        <f>+E28+E30+E32+E34</f>
        <v>313793</v>
      </c>
      <c r="F36" s="83">
        <f>+F28+F30+F32+F34</f>
        <v>353605</v>
      </c>
      <c r="G36" s="83">
        <f t="shared" si="0"/>
        <v>39812</v>
      </c>
      <c r="H36" s="85" t="s">
        <v>29</v>
      </c>
      <c r="I36" s="34"/>
    </row>
    <row r="37" spans="1:9" ht="15" customHeight="1">
      <c r="A37" s="80"/>
      <c r="B37" s="81"/>
      <c r="C37" s="81"/>
      <c r="D37" s="82"/>
      <c r="E37" s="84"/>
      <c r="F37" s="84"/>
      <c r="G37" s="84">
        <f t="shared" si="0"/>
        <v>0</v>
      </c>
      <c r="H37" s="86"/>
      <c r="I37" s="35"/>
    </row>
    <row r="38" spans="1:9" ht="15" customHeight="1">
      <c r="A38" s="87">
        <v>11</v>
      </c>
      <c r="B38" s="89" t="s">
        <v>87</v>
      </c>
      <c r="C38" s="91" t="s">
        <v>90</v>
      </c>
      <c r="D38" s="93" t="s">
        <v>76</v>
      </c>
      <c r="E38" s="83">
        <v>1000</v>
      </c>
      <c r="F38" s="83">
        <v>1000</v>
      </c>
      <c r="G38" s="83">
        <f t="shared" si="0"/>
        <v>0</v>
      </c>
      <c r="H38" s="85" t="s">
        <v>29</v>
      </c>
      <c r="I38" s="34"/>
    </row>
    <row r="39" spans="1:9" ht="15" customHeight="1">
      <c r="A39" s="88"/>
      <c r="B39" s="90"/>
      <c r="C39" s="92"/>
      <c r="D39" s="94"/>
      <c r="E39" s="84"/>
      <c r="F39" s="84"/>
      <c r="G39" s="84">
        <f t="shared" si="0"/>
        <v>0</v>
      </c>
      <c r="H39" s="86"/>
      <c r="I39" s="35"/>
    </row>
    <row r="40" spans="1:9" ht="15" customHeight="1">
      <c r="A40" s="77" t="s">
        <v>89</v>
      </c>
      <c r="B40" s="78"/>
      <c r="C40" s="78"/>
      <c r="D40" s="79"/>
      <c r="E40" s="83">
        <f>+E38</f>
        <v>1000</v>
      </c>
      <c r="F40" s="83">
        <f>+F38</f>
        <v>1000</v>
      </c>
      <c r="G40" s="83">
        <f t="shared" si="0"/>
        <v>0</v>
      </c>
      <c r="H40" s="85" t="s">
        <v>29</v>
      </c>
      <c r="I40" s="34"/>
    </row>
    <row r="41" spans="1:9" ht="15" customHeight="1">
      <c r="A41" s="80"/>
      <c r="B41" s="81"/>
      <c r="C41" s="81"/>
      <c r="D41" s="82"/>
      <c r="E41" s="84"/>
      <c r="F41" s="84"/>
      <c r="G41" s="84">
        <f t="shared" si="0"/>
        <v>0</v>
      </c>
      <c r="H41" s="86"/>
      <c r="I41" s="35"/>
    </row>
    <row r="42" spans="1:9" ht="15" customHeight="1">
      <c r="A42" s="87">
        <v>12</v>
      </c>
      <c r="B42" s="89" t="s">
        <v>92</v>
      </c>
      <c r="C42" s="95" t="s">
        <v>93</v>
      </c>
      <c r="D42" s="93" t="s">
        <v>76</v>
      </c>
      <c r="E42" s="83">
        <v>2756843</v>
      </c>
      <c r="F42" s="83">
        <v>2450105</v>
      </c>
      <c r="G42" s="83">
        <f t="shared" si="0"/>
        <v>-306738</v>
      </c>
      <c r="H42" s="85" t="s">
        <v>29</v>
      </c>
      <c r="I42" s="34"/>
    </row>
    <row r="43" spans="1:9" ht="15" customHeight="1">
      <c r="A43" s="88"/>
      <c r="B43" s="90"/>
      <c r="C43" s="96"/>
      <c r="D43" s="94"/>
      <c r="E43" s="84"/>
      <c r="F43" s="84"/>
      <c r="G43" s="84">
        <f t="shared" si="0"/>
        <v>0</v>
      </c>
      <c r="H43" s="86"/>
      <c r="I43" s="35"/>
    </row>
    <row r="44" spans="1:9" ht="15" customHeight="1">
      <c r="A44" s="87">
        <v>13</v>
      </c>
      <c r="B44" s="89" t="s">
        <v>92</v>
      </c>
      <c r="C44" s="95" t="s">
        <v>94</v>
      </c>
      <c r="D44" s="93" t="s">
        <v>95</v>
      </c>
      <c r="E44" s="83">
        <v>407338</v>
      </c>
      <c r="F44" s="83">
        <v>305400</v>
      </c>
      <c r="G44" s="83">
        <f t="shared" si="0"/>
        <v>-101938</v>
      </c>
      <c r="H44" s="85" t="s">
        <v>29</v>
      </c>
      <c r="I44" s="34"/>
    </row>
    <row r="45" spans="1:9" ht="15" customHeight="1">
      <c r="A45" s="88"/>
      <c r="B45" s="90"/>
      <c r="C45" s="96"/>
      <c r="D45" s="94"/>
      <c r="E45" s="84"/>
      <c r="F45" s="84"/>
      <c r="G45" s="84">
        <f t="shared" si="0"/>
        <v>0</v>
      </c>
      <c r="H45" s="86"/>
      <c r="I45" s="35"/>
    </row>
    <row r="46" spans="1:9" ht="22.5" customHeight="1">
      <c r="A46" s="87">
        <v>14</v>
      </c>
      <c r="B46" s="89" t="s">
        <v>92</v>
      </c>
      <c r="C46" s="95" t="s">
        <v>141</v>
      </c>
      <c r="D46" s="93" t="s">
        <v>96</v>
      </c>
      <c r="E46" s="83">
        <v>388338</v>
      </c>
      <c r="F46" s="83">
        <v>466201</v>
      </c>
      <c r="G46" s="83">
        <f t="shared" si="0"/>
        <v>77863</v>
      </c>
      <c r="H46" s="85" t="s">
        <v>29</v>
      </c>
      <c r="I46" s="34"/>
    </row>
    <row r="47" spans="1:9" ht="22.5" customHeight="1">
      <c r="A47" s="88"/>
      <c r="B47" s="90"/>
      <c r="C47" s="96"/>
      <c r="D47" s="94"/>
      <c r="E47" s="84"/>
      <c r="F47" s="84"/>
      <c r="G47" s="84">
        <f t="shared" si="0"/>
        <v>0</v>
      </c>
      <c r="H47" s="86"/>
      <c r="I47" s="35"/>
    </row>
    <row r="48" spans="1:9" ht="15" customHeight="1">
      <c r="A48" s="87">
        <v>15</v>
      </c>
      <c r="B48" s="89" t="s">
        <v>92</v>
      </c>
      <c r="C48" s="95" t="s">
        <v>97</v>
      </c>
      <c r="D48" s="93" t="s">
        <v>96</v>
      </c>
      <c r="E48" s="83">
        <v>14367</v>
      </c>
      <c r="F48" s="83">
        <v>14099</v>
      </c>
      <c r="G48" s="83">
        <f t="shared" ref="G48:G79" si="1">+F48-E48</f>
        <v>-268</v>
      </c>
      <c r="H48" s="85" t="s">
        <v>29</v>
      </c>
      <c r="I48" s="34"/>
    </row>
    <row r="49" spans="1:9" ht="15" customHeight="1">
      <c r="A49" s="88"/>
      <c r="B49" s="90"/>
      <c r="C49" s="96"/>
      <c r="D49" s="94"/>
      <c r="E49" s="84"/>
      <c r="F49" s="84"/>
      <c r="G49" s="84">
        <f t="shared" si="1"/>
        <v>0</v>
      </c>
      <c r="H49" s="86"/>
      <c r="I49" s="35"/>
    </row>
    <row r="50" spans="1:9" ht="15" customHeight="1">
      <c r="A50" s="87">
        <v>16</v>
      </c>
      <c r="B50" s="89" t="s">
        <v>92</v>
      </c>
      <c r="C50" s="95" t="s">
        <v>98</v>
      </c>
      <c r="D50" s="93" t="s">
        <v>99</v>
      </c>
      <c r="E50" s="83">
        <v>588987</v>
      </c>
      <c r="F50" s="83">
        <v>646537</v>
      </c>
      <c r="G50" s="83">
        <f t="shared" si="1"/>
        <v>57550</v>
      </c>
      <c r="H50" s="85"/>
      <c r="I50" s="34"/>
    </row>
    <row r="51" spans="1:9" ht="15" customHeight="1">
      <c r="A51" s="88"/>
      <c r="B51" s="90"/>
      <c r="C51" s="96"/>
      <c r="D51" s="94"/>
      <c r="E51" s="84"/>
      <c r="F51" s="84"/>
      <c r="G51" s="84">
        <f t="shared" si="1"/>
        <v>0</v>
      </c>
      <c r="H51" s="86"/>
      <c r="I51" s="35"/>
    </row>
    <row r="52" spans="1:9" ht="15" customHeight="1">
      <c r="A52" s="87">
        <v>17</v>
      </c>
      <c r="B52" s="89" t="s">
        <v>92</v>
      </c>
      <c r="C52" s="95" t="s">
        <v>100</v>
      </c>
      <c r="D52" s="93" t="s">
        <v>76</v>
      </c>
      <c r="E52" s="83">
        <v>98785</v>
      </c>
      <c r="F52" s="83">
        <v>120363</v>
      </c>
      <c r="G52" s="83">
        <f t="shared" si="1"/>
        <v>21578</v>
      </c>
      <c r="H52" s="58"/>
      <c r="I52" s="59"/>
    </row>
    <row r="53" spans="1:9" ht="15" customHeight="1">
      <c r="A53" s="88"/>
      <c r="B53" s="90"/>
      <c r="C53" s="96"/>
      <c r="D53" s="94"/>
      <c r="E53" s="84"/>
      <c r="F53" s="84"/>
      <c r="G53" s="84">
        <f t="shared" si="1"/>
        <v>0</v>
      </c>
      <c r="H53" s="58"/>
      <c r="I53" s="59"/>
    </row>
    <row r="54" spans="1:9" ht="15" customHeight="1">
      <c r="A54" s="87">
        <v>18</v>
      </c>
      <c r="B54" s="89" t="s">
        <v>92</v>
      </c>
      <c r="C54" s="95" t="s">
        <v>101</v>
      </c>
      <c r="D54" s="93" t="s">
        <v>76</v>
      </c>
      <c r="E54" s="83">
        <v>39074</v>
      </c>
      <c r="F54" s="83">
        <v>41358</v>
      </c>
      <c r="G54" s="83">
        <f t="shared" si="1"/>
        <v>2284</v>
      </c>
      <c r="H54" s="85"/>
      <c r="I54" s="34"/>
    </row>
    <row r="55" spans="1:9" ht="15" customHeight="1">
      <c r="A55" s="88"/>
      <c r="B55" s="90"/>
      <c r="C55" s="96"/>
      <c r="D55" s="94"/>
      <c r="E55" s="84"/>
      <c r="F55" s="84"/>
      <c r="G55" s="84">
        <f t="shared" si="1"/>
        <v>0</v>
      </c>
      <c r="H55" s="86"/>
      <c r="I55" s="35"/>
    </row>
    <row r="56" spans="1:9" ht="15" customHeight="1">
      <c r="A56" s="87">
        <v>19</v>
      </c>
      <c r="B56" s="89" t="s">
        <v>92</v>
      </c>
      <c r="C56" s="95" t="s">
        <v>102</v>
      </c>
      <c r="D56" s="93" t="s">
        <v>76</v>
      </c>
      <c r="E56" s="83">
        <v>29627</v>
      </c>
      <c r="F56" s="83">
        <v>244188</v>
      </c>
      <c r="G56" s="83">
        <f t="shared" si="1"/>
        <v>214561</v>
      </c>
      <c r="H56" s="85" t="s">
        <v>29</v>
      </c>
      <c r="I56" s="34"/>
    </row>
    <row r="57" spans="1:9" ht="15" customHeight="1">
      <c r="A57" s="88"/>
      <c r="B57" s="90"/>
      <c r="C57" s="96"/>
      <c r="D57" s="94"/>
      <c r="E57" s="84"/>
      <c r="F57" s="84"/>
      <c r="G57" s="84">
        <f t="shared" si="1"/>
        <v>0</v>
      </c>
      <c r="H57" s="86"/>
      <c r="I57" s="35"/>
    </row>
    <row r="58" spans="1:9" ht="15" customHeight="1">
      <c r="A58" s="77" t="s">
        <v>91</v>
      </c>
      <c r="B58" s="78"/>
      <c r="C58" s="78"/>
      <c r="D58" s="79"/>
      <c r="E58" s="83">
        <f>+E42+E44+E46+E48+E50+E52+E54+E56</f>
        <v>4323359</v>
      </c>
      <c r="F58" s="83">
        <f>+F42+F44+F46+F48+F50+F52+F54+F56</f>
        <v>4288251</v>
      </c>
      <c r="G58" s="83">
        <f t="shared" si="1"/>
        <v>-35108</v>
      </c>
      <c r="H58" s="85" t="s">
        <v>29</v>
      </c>
      <c r="I58" s="34"/>
    </row>
    <row r="59" spans="1:9" ht="15" customHeight="1">
      <c r="A59" s="80"/>
      <c r="B59" s="81"/>
      <c r="C59" s="81"/>
      <c r="D59" s="82"/>
      <c r="E59" s="84"/>
      <c r="F59" s="84"/>
      <c r="G59" s="84">
        <f t="shared" si="1"/>
        <v>0</v>
      </c>
      <c r="H59" s="86"/>
      <c r="I59" s="35"/>
    </row>
    <row r="60" spans="1:9" ht="15" customHeight="1">
      <c r="A60" s="87">
        <v>20</v>
      </c>
      <c r="B60" s="89" t="s">
        <v>103</v>
      </c>
      <c r="C60" s="95" t="s">
        <v>104</v>
      </c>
      <c r="D60" s="93" t="s">
        <v>76</v>
      </c>
      <c r="E60" s="83">
        <v>594318</v>
      </c>
      <c r="F60" s="83">
        <v>503751</v>
      </c>
      <c r="G60" s="83">
        <f t="shared" si="1"/>
        <v>-90567</v>
      </c>
      <c r="H60" s="85" t="s">
        <v>29</v>
      </c>
      <c r="I60" s="34"/>
    </row>
    <row r="61" spans="1:9" ht="15" customHeight="1">
      <c r="A61" s="88"/>
      <c r="B61" s="90"/>
      <c r="C61" s="96"/>
      <c r="D61" s="94"/>
      <c r="E61" s="84"/>
      <c r="F61" s="84"/>
      <c r="G61" s="84">
        <f t="shared" si="1"/>
        <v>0</v>
      </c>
      <c r="H61" s="86"/>
      <c r="I61" s="35"/>
    </row>
    <row r="62" spans="1:9" ht="15" customHeight="1">
      <c r="A62" s="87">
        <v>21</v>
      </c>
      <c r="B62" s="89" t="s">
        <v>103</v>
      </c>
      <c r="C62" s="95" t="s">
        <v>105</v>
      </c>
      <c r="D62" s="93" t="s">
        <v>76</v>
      </c>
      <c r="E62" s="83">
        <v>439</v>
      </c>
      <c r="F62" s="83">
        <v>425</v>
      </c>
      <c r="G62" s="83">
        <f t="shared" si="1"/>
        <v>-14</v>
      </c>
      <c r="H62" s="85"/>
      <c r="I62" s="34"/>
    </row>
    <row r="63" spans="1:9" ht="15" customHeight="1">
      <c r="A63" s="88"/>
      <c r="B63" s="90"/>
      <c r="C63" s="96"/>
      <c r="D63" s="94"/>
      <c r="E63" s="84"/>
      <c r="F63" s="84"/>
      <c r="G63" s="84">
        <f t="shared" si="1"/>
        <v>0</v>
      </c>
      <c r="H63" s="86"/>
      <c r="I63" s="35"/>
    </row>
    <row r="64" spans="1:9" ht="15" customHeight="1">
      <c r="A64" s="87">
        <v>22</v>
      </c>
      <c r="B64" s="89" t="s">
        <v>103</v>
      </c>
      <c r="C64" s="95" t="s">
        <v>106</v>
      </c>
      <c r="D64" s="93" t="s">
        <v>76</v>
      </c>
      <c r="E64" s="83">
        <v>2560494</v>
      </c>
      <c r="F64" s="83">
        <v>1297717</v>
      </c>
      <c r="G64" s="83">
        <f t="shared" si="1"/>
        <v>-1262777</v>
      </c>
      <c r="H64" s="58"/>
      <c r="I64" s="59"/>
    </row>
    <row r="65" spans="1:9" ht="15" customHeight="1">
      <c r="A65" s="88"/>
      <c r="B65" s="90"/>
      <c r="C65" s="96"/>
      <c r="D65" s="94"/>
      <c r="E65" s="84"/>
      <c r="F65" s="84"/>
      <c r="G65" s="84">
        <f t="shared" si="1"/>
        <v>0</v>
      </c>
      <c r="H65" s="58"/>
      <c r="I65" s="59"/>
    </row>
    <row r="66" spans="1:9" ht="15" customHeight="1">
      <c r="A66" s="87">
        <v>23</v>
      </c>
      <c r="B66" s="89" t="s">
        <v>103</v>
      </c>
      <c r="C66" s="95" t="s">
        <v>108</v>
      </c>
      <c r="D66" s="93" t="s">
        <v>76</v>
      </c>
      <c r="E66" s="83">
        <v>0</v>
      </c>
      <c r="F66" s="83">
        <v>35728</v>
      </c>
      <c r="G66" s="83">
        <f t="shared" si="1"/>
        <v>35728</v>
      </c>
      <c r="H66" s="85"/>
      <c r="I66" s="34"/>
    </row>
    <row r="67" spans="1:9" ht="15" customHeight="1">
      <c r="A67" s="88"/>
      <c r="B67" s="90"/>
      <c r="C67" s="95"/>
      <c r="D67" s="94"/>
      <c r="E67" s="84"/>
      <c r="F67" s="84"/>
      <c r="G67" s="84">
        <f t="shared" si="1"/>
        <v>0</v>
      </c>
      <c r="H67" s="86"/>
      <c r="I67" s="35"/>
    </row>
    <row r="68" spans="1:9" ht="15" customHeight="1">
      <c r="A68" s="87">
        <v>24</v>
      </c>
      <c r="B68" s="89" t="s">
        <v>103</v>
      </c>
      <c r="C68" s="95" t="s">
        <v>107</v>
      </c>
      <c r="D68" s="93" t="s">
        <v>76</v>
      </c>
      <c r="E68" s="83">
        <v>1</v>
      </c>
      <c r="F68" s="83">
        <v>1</v>
      </c>
      <c r="G68" s="83">
        <f t="shared" si="1"/>
        <v>0</v>
      </c>
      <c r="H68" s="85"/>
      <c r="I68" s="34"/>
    </row>
    <row r="69" spans="1:9" ht="15" customHeight="1">
      <c r="A69" s="88"/>
      <c r="B69" s="90"/>
      <c r="C69" s="96"/>
      <c r="D69" s="94"/>
      <c r="E69" s="84"/>
      <c r="F69" s="84"/>
      <c r="G69" s="84">
        <f t="shared" si="1"/>
        <v>0</v>
      </c>
      <c r="H69" s="86"/>
      <c r="I69" s="35"/>
    </row>
    <row r="70" spans="1:9" ht="15" customHeight="1">
      <c r="A70" s="77" t="s">
        <v>109</v>
      </c>
      <c r="B70" s="78"/>
      <c r="C70" s="78"/>
      <c r="D70" s="79"/>
      <c r="E70" s="83">
        <f>+E60+E62+E64+E68+E66</f>
        <v>3155252</v>
      </c>
      <c r="F70" s="83">
        <f>+F60+F62+F64+F68+F66</f>
        <v>1837622</v>
      </c>
      <c r="G70" s="83">
        <f t="shared" si="1"/>
        <v>-1317630</v>
      </c>
      <c r="H70" s="85" t="s">
        <v>29</v>
      </c>
      <c r="I70" s="34"/>
    </row>
    <row r="71" spans="1:9" ht="15" customHeight="1">
      <c r="A71" s="80"/>
      <c r="B71" s="81"/>
      <c r="C71" s="81"/>
      <c r="D71" s="82"/>
      <c r="E71" s="84"/>
      <c r="F71" s="84"/>
      <c r="G71" s="84">
        <f t="shared" si="1"/>
        <v>0</v>
      </c>
      <c r="H71" s="86"/>
      <c r="I71" s="35"/>
    </row>
    <row r="72" spans="1:9" ht="15" customHeight="1">
      <c r="A72" s="87">
        <v>25</v>
      </c>
      <c r="B72" s="89" t="s">
        <v>111</v>
      </c>
      <c r="C72" s="95" t="s">
        <v>114</v>
      </c>
      <c r="D72" s="93" t="s">
        <v>76</v>
      </c>
      <c r="E72" s="83">
        <v>1000</v>
      </c>
      <c r="F72" s="83">
        <v>1000</v>
      </c>
      <c r="G72" s="83">
        <f t="shared" si="1"/>
        <v>0</v>
      </c>
      <c r="H72" s="58"/>
      <c r="I72" s="59"/>
    </row>
    <row r="73" spans="1:9" ht="15" customHeight="1">
      <c r="A73" s="88"/>
      <c r="B73" s="90"/>
      <c r="C73" s="96"/>
      <c r="D73" s="94"/>
      <c r="E73" s="84"/>
      <c r="F73" s="84"/>
      <c r="G73" s="84">
        <f t="shared" si="1"/>
        <v>0</v>
      </c>
      <c r="H73" s="58"/>
      <c r="I73" s="59"/>
    </row>
    <row r="74" spans="1:9" ht="15" customHeight="1">
      <c r="A74" s="77" t="s">
        <v>110</v>
      </c>
      <c r="B74" s="78"/>
      <c r="C74" s="78"/>
      <c r="D74" s="79"/>
      <c r="E74" s="83">
        <f>+E72</f>
        <v>1000</v>
      </c>
      <c r="F74" s="83">
        <f>+F72</f>
        <v>1000</v>
      </c>
      <c r="G74" s="83">
        <f t="shared" si="1"/>
        <v>0</v>
      </c>
      <c r="H74" s="85"/>
      <c r="I74" s="34"/>
    </row>
    <row r="75" spans="1:9" ht="15" customHeight="1">
      <c r="A75" s="80"/>
      <c r="B75" s="81"/>
      <c r="C75" s="81"/>
      <c r="D75" s="82"/>
      <c r="E75" s="84"/>
      <c r="F75" s="84"/>
      <c r="G75" s="84">
        <f t="shared" si="1"/>
        <v>0</v>
      </c>
      <c r="H75" s="86"/>
      <c r="I75" s="35"/>
    </row>
    <row r="76" spans="1:9" ht="15" customHeight="1">
      <c r="A76" s="97" t="s">
        <v>131</v>
      </c>
      <c r="B76" s="89" t="s">
        <v>133</v>
      </c>
      <c r="C76" s="91" t="s">
        <v>88</v>
      </c>
      <c r="D76" s="93" t="s">
        <v>76</v>
      </c>
      <c r="E76" s="83">
        <v>324959</v>
      </c>
      <c r="F76" s="83">
        <v>0</v>
      </c>
      <c r="G76" s="83">
        <f t="shared" si="1"/>
        <v>-324959</v>
      </c>
      <c r="H76" s="85" t="s">
        <v>29</v>
      </c>
      <c r="I76" s="34"/>
    </row>
    <row r="77" spans="1:9" ht="15" customHeight="1">
      <c r="A77" s="98"/>
      <c r="B77" s="90"/>
      <c r="C77" s="92"/>
      <c r="D77" s="94"/>
      <c r="E77" s="84"/>
      <c r="F77" s="84"/>
      <c r="G77" s="84">
        <f t="shared" si="1"/>
        <v>0</v>
      </c>
      <c r="H77" s="86"/>
      <c r="I77" s="35"/>
    </row>
    <row r="78" spans="1:9" ht="15" customHeight="1">
      <c r="A78" s="97" t="s">
        <v>132</v>
      </c>
      <c r="B78" s="89" t="s">
        <v>134</v>
      </c>
      <c r="C78" s="95" t="s">
        <v>112</v>
      </c>
      <c r="D78" s="93" t="s">
        <v>76</v>
      </c>
      <c r="E78" s="83">
        <v>10070</v>
      </c>
      <c r="F78" s="83">
        <v>0</v>
      </c>
      <c r="G78" s="83">
        <f t="shared" si="1"/>
        <v>-10070</v>
      </c>
      <c r="H78" s="85" t="s">
        <v>29</v>
      </c>
      <c r="I78" s="34"/>
    </row>
    <row r="79" spans="1:9" ht="15" customHeight="1">
      <c r="A79" s="98"/>
      <c r="B79" s="90"/>
      <c r="C79" s="96"/>
      <c r="D79" s="94"/>
      <c r="E79" s="84"/>
      <c r="F79" s="84"/>
      <c r="G79" s="84">
        <f t="shared" si="1"/>
        <v>0</v>
      </c>
      <c r="H79" s="86"/>
      <c r="I79" s="35"/>
    </row>
    <row r="80" spans="1:9" ht="15" customHeight="1">
      <c r="A80" s="117" t="s">
        <v>115</v>
      </c>
      <c r="B80" s="118"/>
      <c r="C80" s="118"/>
      <c r="D80" s="118"/>
      <c r="E80" s="118"/>
      <c r="F80" s="118"/>
      <c r="G80" s="118">
        <f t="shared" ref="G80:G111" si="2">+F80-E80</f>
        <v>0</v>
      </c>
      <c r="H80" s="118"/>
      <c r="I80" s="119"/>
    </row>
    <row r="81" spans="1:9" ht="15" customHeight="1">
      <c r="A81" s="120"/>
      <c r="B81" s="121"/>
      <c r="C81" s="121"/>
      <c r="D81" s="121"/>
      <c r="E81" s="121"/>
      <c r="F81" s="121"/>
      <c r="G81" s="121">
        <f t="shared" si="2"/>
        <v>0</v>
      </c>
      <c r="H81" s="121"/>
      <c r="I81" s="122"/>
    </row>
    <row r="82" spans="1:9" ht="15" customHeight="1">
      <c r="A82" s="87">
        <v>28</v>
      </c>
      <c r="B82" s="89" t="s">
        <v>70</v>
      </c>
      <c r="C82" s="95" t="s">
        <v>116</v>
      </c>
      <c r="D82" s="93" t="s">
        <v>73</v>
      </c>
      <c r="E82" s="83">
        <v>217</v>
      </c>
      <c r="F82" s="83">
        <v>12</v>
      </c>
      <c r="G82" s="83">
        <f t="shared" si="2"/>
        <v>-205</v>
      </c>
      <c r="H82" s="85"/>
      <c r="I82" s="34"/>
    </row>
    <row r="83" spans="1:9" ht="15" customHeight="1">
      <c r="A83" s="88"/>
      <c r="B83" s="90"/>
      <c r="C83" s="96"/>
      <c r="D83" s="94"/>
      <c r="E83" s="84"/>
      <c r="F83" s="84"/>
      <c r="G83" s="84">
        <f t="shared" si="2"/>
        <v>0</v>
      </c>
      <c r="H83" s="86"/>
      <c r="I83" s="35"/>
    </row>
    <row r="84" spans="1:9" ht="15" customHeight="1">
      <c r="A84" s="87">
        <v>29</v>
      </c>
      <c r="B84" s="89" t="s">
        <v>70</v>
      </c>
      <c r="C84" s="95" t="s">
        <v>117</v>
      </c>
      <c r="D84" s="93" t="s">
        <v>73</v>
      </c>
      <c r="E84" s="83">
        <v>1064490</v>
      </c>
      <c r="F84" s="83">
        <v>1351488</v>
      </c>
      <c r="G84" s="83">
        <f t="shared" si="2"/>
        <v>286998</v>
      </c>
      <c r="H84" s="85"/>
      <c r="I84" s="34"/>
    </row>
    <row r="85" spans="1:9" ht="15" customHeight="1">
      <c r="A85" s="88"/>
      <c r="B85" s="90"/>
      <c r="C85" s="96"/>
      <c r="D85" s="94"/>
      <c r="E85" s="84"/>
      <c r="F85" s="84"/>
      <c r="G85" s="84">
        <f t="shared" si="2"/>
        <v>0</v>
      </c>
      <c r="H85" s="86"/>
      <c r="I85" s="35"/>
    </row>
    <row r="86" spans="1:9" ht="15" customHeight="1">
      <c r="A86" s="77" t="s">
        <v>138</v>
      </c>
      <c r="B86" s="78"/>
      <c r="C86" s="78"/>
      <c r="D86" s="79"/>
      <c r="E86" s="83">
        <f>+E82+E84</f>
        <v>1064707</v>
      </c>
      <c r="F86" s="83">
        <f>+F82+F84</f>
        <v>1351500</v>
      </c>
      <c r="G86" s="83">
        <f t="shared" si="2"/>
        <v>286793</v>
      </c>
      <c r="H86" s="85"/>
      <c r="I86" s="34"/>
    </row>
    <row r="87" spans="1:9" ht="15" customHeight="1">
      <c r="A87" s="80"/>
      <c r="B87" s="81"/>
      <c r="C87" s="81"/>
      <c r="D87" s="82"/>
      <c r="E87" s="84"/>
      <c r="F87" s="84"/>
      <c r="G87" s="84">
        <f t="shared" si="2"/>
        <v>0</v>
      </c>
      <c r="H87" s="86"/>
      <c r="I87" s="35"/>
    </row>
    <row r="88" spans="1:9" ht="15" customHeight="1">
      <c r="A88" s="87">
        <v>30</v>
      </c>
      <c r="B88" s="89" t="s">
        <v>82</v>
      </c>
      <c r="C88" s="91" t="s">
        <v>118</v>
      </c>
      <c r="D88" s="93" t="s">
        <v>76</v>
      </c>
      <c r="E88" s="83">
        <v>932540</v>
      </c>
      <c r="F88" s="83">
        <v>753728</v>
      </c>
      <c r="G88" s="83">
        <f t="shared" si="2"/>
        <v>-178812</v>
      </c>
      <c r="H88" s="85"/>
      <c r="I88" s="34"/>
    </row>
    <row r="89" spans="1:9" ht="15" customHeight="1">
      <c r="A89" s="88"/>
      <c r="B89" s="90"/>
      <c r="C89" s="92"/>
      <c r="D89" s="94"/>
      <c r="E89" s="84"/>
      <c r="F89" s="84"/>
      <c r="G89" s="84">
        <f t="shared" si="2"/>
        <v>0</v>
      </c>
      <c r="H89" s="86"/>
      <c r="I89" s="35"/>
    </row>
    <row r="90" spans="1:9" ht="15" customHeight="1">
      <c r="A90" s="77" t="s">
        <v>139</v>
      </c>
      <c r="B90" s="78"/>
      <c r="C90" s="78"/>
      <c r="D90" s="79"/>
      <c r="E90" s="83">
        <f>+E88</f>
        <v>932540</v>
      </c>
      <c r="F90" s="83">
        <f>+F88</f>
        <v>753728</v>
      </c>
      <c r="G90" s="83">
        <f t="shared" si="2"/>
        <v>-178812</v>
      </c>
      <c r="H90" s="85"/>
      <c r="I90" s="34"/>
    </row>
    <row r="91" spans="1:9" ht="15" customHeight="1">
      <c r="A91" s="80"/>
      <c r="B91" s="81"/>
      <c r="C91" s="81"/>
      <c r="D91" s="82"/>
      <c r="E91" s="84"/>
      <c r="F91" s="84"/>
      <c r="G91" s="84">
        <f t="shared" si="2"/>
        <v>0</v>
      </c>
      <c r="H91" s="86"/>
      <c r="I91" s="35"/>
    </row>
    <row r="92" spans="1:9" ht="15" customHeight="1">
      <c r="A92" s="87">
        <v>31</v>
      </c>
      <c r="B92" s="89" t="s">
        <v>92</v>
      </c>
      <c r="C92" s="95" t="s">
        <v>120</v>
      </c>
      <c r="D92" s="93" t="s">
        <v>96</v>
      </c>
      <c r="E92" s="83">
        <v>1480419</v>
      </c>
      <c r="F92" s="83">
        <v>1268047</v>
      </c>
      <c r="G92" s="83">
        <f t="shared" si="2"/>
        <v>-212372</v>
      </c>
      <c r="H92" s="85"/>
      <c r="I92" s="34"/>
    </row>
    <row r="93" spans="1:9" ht="15" customHeight="1">
      <c r="A93" s="88"/>
      <c r="B93" s="90"/>
      <c r="C93" s="96"/>
      <c r="D93" s="94"/>
      <c r="E93" s="84"/>
      <c r="F93" s="84"/>
      <c r="G93" s="84">
        <f t="shared" si="2"/>
        <v>0</v>
      </c>
      <c r="H93" s="86"/>
      <c r="I93" s="35"/>
    </row>
    <row r="94" spans="1:9" ht="15" customHeight="1">
      <c r="A94" s="87">
        <v>32</v>
      </c>
      <c r="B94" s="89" t="s">
        <v>92</v>
      </c>
      <c r="C94" s="95" t="s">
        <v>121</v>
      </c>
      <c r="D94" s="93" t="s">
        <v>96</v>
      </c>
      <c r="E94" s="83">
        <v>1131411</v>
      </c>
      <c r="F94" s="83">
        <v>250890</v>
      </c>
      <c r="G94" s="83">
        <f t="shared" si="2"/>
        <v>-880521</v>
      </c>
      <c r="H94" s="85"/>
      <c r="I94" s="34"/>
    </row>
    <row r="95" spans="1:9" ht="15" customHeight="1">
      <c r="A95" s="88"/>
      <c r="B95" s="90"/>
      <c r="C95" s="96"/>
      <c r="D95" s="94"/>
      <c r="E95" s="84"/>
      <c r="F95" s="84"/>
      <c r="G95" s="84">
        <f t="shared" si="2"/>
        <v>0</v>
      </c>
      <c r="H95" s="86"/>
      <c r="I95" s="35"/>
    </row>
    <row r="96" spans="1:9" ht="15" customHeight="1">
      <c r="A96" s="87">
        <v>33</v>
      </c>
      <c r="B96" s="89" t="s">
        <v>92</v>
      </c>
      <c r="C96" s="95" t="s">
        <v>122</v>
      </c>
      <c r="D96" s="93" t="s">
        <v>96</v>
      </c>
      <c r="E96" s="83">
        <v>361841</v>
      </c>
      <c r="F96" s="83">
        <v>736828</v>
      </c>
      <c r="G96" s="83">
        <f t="shared" si="2"/>
        <v>374987</v>
      </c>
      <c r="H96" s="85"/>
      <c r="I96" s="34"/>
    </row>
    <row r="97" spans="1:9" ht="15" customHeight="1">
      <c r="A97" s="88"/>
      <c r="B97" s="90"/>
      <c r="C97" s="96"/>
      <c r="D97" s="94"/>
      <c r="E97" s="84"/>
      <c r="F97" s="84"/>
      <c r="G97" s="84">
        <f t="shared" si="2"/>
        <v>0</v>
      </c>
      <c r="H97" s="86"/>
      <c r="I97" s="35"/>
    </row>
    <row r="98" spans="1:9" ht="15" customHeight="1">
      <c r="A98" s="87">
        <v>34</v>
      </c>
      <c r="B98" s="89" t="s">
        <v>92</v>
      </c>
      <c r="C98" s="95" t="s">
        <v>123</v>
      </c>
      <c r="D98" s="93" t="s">
        <v>124</v>
      </c>
      <c r="E98" s="83">
        <v>340055</v>
      </c>
      <c r="F98" s="83">
        <v>393036</v>
      </c>
      <c r="G98" s="83">
        <f t="shared" si="2"/>
        <v>52981</v>
      </c>
      <c r="H98" s="85"/>
      <c r="I98" s="34"/>
    </row>
    <row r="99" spans="1:9" ht="15" customHeight="1">
      <c r="A99" s="88"/>
      <c r="B99" s="90"/>
      <c r="C99" s="96"/>
      <c r="D99" s="94"/>
      <c r="E99" s="84"/>
      <c r="F99" s="84"/>
      <c r="G99" s="84">
        <f t="shared" si="2"/>
        <v>0</v>
      </c>
      <c r="H99" s="86"/>
      <c r="I99" s="35"/>
    </row>
    <row r="100" spans="1:9" ht="41.25" customHeight="1">
      <c r="A100" s="87">
        <v>35</v>
      </c>
      <c r="B100" s="89" t="s">
        <v>92</v>
      </c>
      <c r="C100" s="95" t="s">
        <v>136</v>
      </c>
      <c r="D100" s="93" t="s">
        <v>135</v>
      </c>
      <c r="E100" s="83">
        <v>5495500</v>
      </c>
      <c r="F100" s="83">
        <v>5654920</v>
      </c>
      <c r="G100" s="83">
        <f t="shared" si="2"/>
        <v>159420</v>
      </c>
      <c r="H100" s="85"/>
      <c r="I100" s="34"/>
    </row>
    <row r="101" spans="1:9" ht="41.25" customHeight="1">
      <c r="A101" s="88"/>
      <c r="B101" s="90"/>
      <c r="C101" s="96"/>
      <c r="D101" s="94"/>
      <c r="E101" s="84"/>
      <c r="F101" s="84"/>
      <c r="G101" s="84">
        <f t="shared" si="2"/>
        <v>0</v>
      </c>
      <c r="H101" s="86"/>
      <c r="I101" s="35"/>
    </row>
    <row r="102" spans="1:9" ht="15" customHeight="1">
      <c r="A102" s="77" t="s">
        <v>119</v>
      </c>
      <c r="B102" s="78"/>
      <c r="C102" s="78"/>
      <c r="D102" s="79"/>
      <c r="E102" s="83">
        <f>+E92+E94+E96+E98+E100</f>
        <v>8809226</v>
      </c>
      <c r="F102" s="83">
        <f>+F92+F94+F96+F98+F100</f>
        <v>8303721</v>
      </c>
      <c r="G102" s="83">
        <f t="shared" si="2"/>
        <v>-505505</v>
      </c>
      <c r="H102" s="85"/>
      <c r="I102" s="34"/>
    </row>
    <row r="103" spans="1:9" ht="15" customHeight="1">
      <c r="A103" s="80"/>
      <c r="B103" s="81"/>
      <c r="C103" s="81"/>
      <c r="D103" s="82"/>
      <c r="E103" s="84"/>
      <c r="F103" s="84"/>
      <c r="G103" s="84">
        <f t="shared" si="2"/>
        <v>0</v>
      </c>
      <c r="H103" s="86"/>
      <c r="I103" s="35"/>
    </row>
    <row r="104" spans="1:9" ht="15" customHeight="1">
      <c r="A104" s="87">
        <v>36</v>
      </c>
      <c r="B104" s="89" t="s">
        <v>103</v>
      </c>
      <c r="C104" s="91" t="s">
        <v>125</v>
      </c>
      <c r="D104" s="93" t="s">
        <v>76</v>
      </c>
      <c r="E104" s="83">
        <v>4336</v>
      </c>
      <c r="F104" s="83">
        <v>4336</v>
      </c>
      <c r="G104" s="83">
        <f t="shared" si="2"/>
        <v>0</v>
      </c>
      <c r="H104" s="85"/>
      <c r="I104" s="34"/>
    </row>
    <row r="105" spans="1:9" ht="15" customHeight="1">
      <c r="A105" s="88"/>
      <c r="B105" s="90"/>
      <c r="C105" s="92"/>
      <c r="D105" s="94"/>
      <c r="E105" s="84"/>
      <c r="F105" s="84"/>
      <c r="G105" s="84">
        <f t="shared" si="2"/>
        <v>0</v>
      </c>
      <c r="H105" s="86"/>
      <c r="I105" s="35"/>
    </row>
    <row r="106" spans="1:9" ht="15" customHeight="1">
      <c r="A106" s="77" t="s">
        <v>129</v>
      </c>
      <c r="B106" s="78"/>
      <c r="C106" s="78"/>
      <c r="D106" s="79"/>
      <c r="E106" s="83">
        <f>+E104</f>
        <v>4336</v>
      </c>
      <c r="F106" s="83">
        <f>+F104</f>
        <v>4336</v>
      </c>
      <c r="G106" s="83">
        <f t="shared" si="2"/>
        <v>0</v>
      </c>
      <c r="H106" s="85"/>
      <c r="I106" s="34"/>
    </row>
    <row r="107" spans="1:9" ht="15" customHeight="1">
      <c r="A107" s="80"/>
      <c r="B107" s="81"/>
      <c r="C107" s="81"/>
      <c r="D107" s="82"/>
      <c r="E107" s="84"/>
      <c r="F107" s="84"/>
      <c r="G107" s="84">
        <f t="shared" si="2"/>
        <v>0</v>
      </c>
      <c r="H107" s="86"/>
      <c r="I107" s="35"/>
    </row>
    <row r="108" spans="1:9" ht="15" customHeight="1">
      <c r="A108" s="87">
        <v>37</v>
      </c>
      <c r="B108" s="89" t="s">
        <v>111</v>
      </c>
      <c r="C108" s="91" t="s">
        <v>126</v>
      </c>
      <c r="D108" s="93" t="s">
        <v>76</v>
      </c>
      <c r="E108" s="83">
        <v>10922920</v>
      </c>
      <c r="F108" s="83">
        <v>4105920</v>
      </c>
      <c r="G108" s="83">
        <f t="shared" si="2"/>
        <v>-6817000</v>
      </c>
      <c r="H108" s="85"/>
      <c r="I108" s="34"/>
    </row>
    <row r="109" spans="1:9" ht="15" customHeight="1">
      <c r="A109" s="88"/>
      <c r="B109" s="90"/>
      <c r="C109" s="92"/>
      <c r="D109" s="94"/>
      <c r="E109" s="84"/>
      <c r="F109" s="84"/>
      <c r="G109" s="84">
        <f t="shared" si="2"/>
        <v>0</v>
      </c>
      <c r="H109" s="86"/>
      <c r="I109" s="35"/>
    </row>
    <row r="110" spans="1:9" ht="15" customHeight="1">
      <c r="A110" s="77" t="s">
        <v>127</v>
      </c>
      <c r="B110" s="78"/>
      <c r="C110" s="78"/>
      <c r="D110" s="79"/>
      <c r="E110" s="83">
        <f>+E108</f>
        <v>10922920</v>
      </c>
      <c r="F110" s="83">
        <f>+F108</f>
        <v>4105920</v>
      </c>
      <c r="G110" s="83">
        <f t="shared" si="2"/>
        <v>-6817000</v>
      </c>
      <c r="H110" s="85"/>
      <c r="I110" s="34"/>
    </row>
    <row r="111" spans="1:9" ht="15" customHeight="1">
      <c r="A111" s="80"/>
      <c r="B111" s="81"/>
      <c r="C111" s="81"/>
      <c r="D111" s="82"/>
      <c r="E111" s="84"/>
      <c r="F111" s="84"/>
      <c r="G111" s="84">
        <f t="shared" si="2"/>
        <v>0</v>
      </c>
      <c r="H111" s="86"/>
      <c r="I111" s="35"/>
    </row>
    <row r="112" spans="1:9" ht="15" customHeight="1">
      <c r="A112" s="87">
        <v>38</v>
      </c>
      <c r="B112" s="89" t="s">
        <v>113</v>
      </c>
      <c r="C112" s="91" t="s">
        <v>104</v>
      </c>
      <c r="D112" s="93" t="s">
        <v>76</v>
      </c>
      <c r="E112" s="83">
        <v>347464</v>
      </c>
      <c r="F112" s="83">
        <v>316050</v>
      </c>
      <c r="G112" s="83">
        <f t="shared" ref="G112:G117" si="3">+F112-E112</f>
        <v>-31414</v>
      </c>
      <c r="H112" s="85"/>
      <c r="I112" s="34"/>
    </row>
    <row r="113" spans="1:9" ht="15" customHeight="1">
      <c r="A113" s="88"/>
      <c r="B113" s="90"/>
      <c r="C113" s="92"/>
      <c r="D113" s="94"/>
      <c r="E113" s="84"/>
      <c r="F113" s="84"/>
      <c r="G113" s="84">
        <f t="shared" si="3"/>
        <v>0</v>
      </c>
      <c r="H113" s="86"/>
      <c r="I113" s="35"/>
    </row>
    <row r="114" spans="1:9" ht="15" customHeight="1">
      <c r="A114" s="77" t="s">
        <v>140</v>
      </c>
      <c r="B114" s="78"/>
      <c r="C114" s="78"/>
      <c r="D114" s="79"/>
      <c r="E114" s="83">
        <f>+E112</f>
        <v>347464</v>
      </c>
      <c r="F114" s="83">
        <f>+F112</f>
        <v>316050</v>
      </c>
      <c r="G114" s="83">
        <f t="shared" si="3"/>
        <v>-31414</v>
      </c>
      <c r="H114" s="85"/>
      <c r="I114" s="34"/>
    </row>
    <row r="115" spans="1:9" ht="15" customHeight="1">
      <c r="A115" s="80"/>
      <c r="B115" s="81"/>
      <c r="C115" s="81"/>
      <c r="D115" s="82"/>
      <c r="E115" s="84"/>
      <c r="F115" s="84"/>
      <c r="G115" s="84">
        <f t="shared" si="3"/>
        <v>0</v>
      </c>
      <c r="H115" s="86"/>
      <c r="I115" s="35"/>
    </row>
    <row r="116" spans="1:9" ht="15" customHeight="1">
      <c r="A116" s="100" t="s">
        <v>130</v>
      </c>
      <c r="B116" s="101"/>
      <c r="C116" s="101"/>
      <c r="D116" s="102"/>
      <c r="E116" s="83">
        <f>E26+E36+E40+E58+E70+E74+E76+E78+E86+E90+E102+E106+E110+E114</f>
        <v>34032755</v>
      </c>
      <c r="F116" s="83">
        <f>F26+F36+F40+F58+F70+F74+F76+F78+F86+F90+F102+F106+F110+F114</f>
        <v>22936068</v>
      </c>
      <c r="G116" s="83">
        <f t="shared" si="3"/>
        <v>-11096687</v>
      </c>
      <c r="H116" s="85" t="str">
        <f>IF(I116="　","　","区CM")</f>
        <v>　</v>
      </c>
      <c r="I116" s="36" t="str">
        <f>IF(SUMIF(K14:K115,K116,I14:I115)=0,"　",SUMIF(K14:K115,K116,I14:I115))</f>
        <v>　</v>
      </c>
    </row>
    <row r="117" spans="1:9" ht="15" customHeight="1" thickBot="1">
      <c r="A117" s="103"/>
      <c r="B117" s="104"/>
      <c r="C117" s="104"/>
      <c r="D117" s="105"/>
      <c r="E117" s="107">
        <f>+SUMIF($J14:$J115,$J117,E14:E115)</f>
        <v>0</v>
      </c>
      <c r="F117" s="107">
        <f>+SUMIF($J14:$J115,$J117,F14:F115)</f>
        <v>0</v>
      </c>
      <c r="G117" s="107">
        <f t="shared" si="3"/>
        <v>0</v>
      </c>
      <c r="H117" s="106"/>
      <c r="I117" s="24" t="str">
        <f>IF(SUMIF(K14:K115,K117,I14:I115)=0,"　",SUMIF(K14:K115,K117,I14:I115))</f>
        <v>　</v>
      </c>
    </row>
    <row r="118" spans="1:9" ht="12.75">
      <c r="A118" s="41"/>
      <c r="B118" s="41"/>
      <c r="C118" s="41"/>
      <c r="D118" s="41"/>
      <c r="E118" s="25"/>
      <c r="F118" s="26"/>
      <c r="G118" s="26"/>
    </row>
    <row r="119" spans="1:9" ht="18" customHeight="1">
      <c r="A119" s="28"/>
      <c r="B119" s="28"/>
      <c r="C119" s="37"/>
      <c r="D119" s="28"/>
      <c r="F119" s="15"/>
      <c r="G119" s="15"/>
    </row>
    <row r="120" spans="1:9" ht="18" customHeight="1">
      <c r="F120" s="15"/>
      <c r="G120" s="15"/>
      <c r="H120" s="27"/>
    </row>
    <row r="121" spans="1:9" ht="18" customHeight="1">
      <c r="F121" s="15"/>
      <c r="G121" s="15"/>
      <c r="H121" s="27"/>
    </row>
  </sheetData>
  <mergeCells count="372">
    <mergeCell ref="A22:A23"/>
    <mergeCell ref="B22:B23"/>
    <mergeCell ref="E18:E19"/>
    <mergeCell ref="F18:F19"/>
    <mergeCell ref="G18:G19"/>
    <mergeCell ref="E20:E21"/>
    <mergeCell ref="F20:F21"/>
    <mergeCell ref="G20:G21"/>
    <mergeCell ref="A80:I81"/>
    <mergeCell ref="A66:A67"/>
    <mergeCell ref="B66:B67"/>
    <mergeCell ref="C66:C67"/>
    <mergeCell ref="D66:D67"/>
    <mergeCell ref="E66:E67"/>
    <mergeCell ref="F66:F67"/>
    <mergeCell ref="G66:G67"/>
    <mergeCell ref="H66:H67"/>
    <mergeCell ref="H74:H75"/>
    <mergeCell ref="A72:A73"/>
    <mergeCell ref="B72:B73"/>
    <mergeCell ref="C72:C73"/>
    <mergeCell ref="D72:D73"/>
    <mergeCell ref="E72:E73"/>
    <mergeCell ref="F72:F73"/>
    <mergeCell ref="A16:A17"/>
    <mergeCell ref="B16:B17"/>
    <mergeCell ref="C16:C17"/>
    <mergeCell ref="D16:D17"/>
    <mergeCell ref="H16:H17"/>
    <mergeCell ref="C10:C11"/>
    <mergeCell ref="D10:D11"/>
    <mergeCell ref="H10:I11"/>
    <mergeCell ref="A14:A15"/>
    <mergeCell ref="B14:B15"/>
    <mergeCell ref="C14:C15"/>
    <mergeCell ref="D14:D15"/>
    <mergeCell ref="H14:H15"/>
    <mergeCell ref="A12:I13"/>
    <mergeCell ref="G14:G15"/>
    <mergeCell ref="F14:F15"/>
    <mergeCell ref="E14:E15"/>
    <mergeCell ref="E16:E17"/>
    <mergeCell ref="F16:F17"/>
    <mergeCell ref="G16:G17"/>
    <mergeCell ref="C22:C23"/>
    <mergeCell ref="D22:D23"/>
    <mergeCell ref="H22:H23"/>
    <mergeCell ref="A26:D27"/>
    <mergeCell ref="H26:H27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E22:E23"/>
    <mergeCell ref="F22:F23"/>
    <mergeCell ref="G22:G23"/>
    <mergeCell ref="E26:E27"/>
    <mergeCell ref="F26:F27"/>
    <mergeCell ref="G26:G27"/>
    <mergeCell ref="A24:A25"/>
    <mergeCell ref="B24:B25"/>
    <mergeCell ref="C24:C25"/>
    <mergeCell ref="D28:D29"/>
    <mergeCell ref="H28:H29"/>
    <mergeCell ref="A30:A31"/>
    <mergeCell ref="B30:B31"/>
    <mergeCell ref="C30:C31"/>
    <mergeCell ref="D30:D31"/>
    <mergeCell ref="H30:H31"/>
    <mergeCell ref="E28:E29"/>
    <mergeCell ref="F28:F29"/>
    <mergeCell ref="G28:G29"/>
    <mergeCell ref="E30:E31"/>
    <mergeCell ref="F30:F31"/>
    <mergeCell ref="G30:G31"/>
    <mergeCell ref="H38:H39"/>
    <mergeCell ref="E38:E39"/>
    <mergeCell ref="F38:F39"/>
    <mergeCell ref="G38:G39"/>
    <mergeCell ref="H40:H41"/>
    <mergeCell ref="A56:A57"/>
    <mergeCell ref="B56:B57"/>
    <mergeCell ref="C56:C57"/>
    <mergeCell ref="D56:D57"/>
    <mergeCell ref="H42:H43"/>
    <mergeCell ref="H44:H45"/>
    <mergeCell ref="A42:A43"/>
    <mergeCell ref="B42:B43"/>
    <mergeCell ref="C42:C43"/>
    <mergeCell ref="D42:D43"/>
    <mergeCell ref="E42:E43"/>
    <mergeCell ref="F42:F43"/>
    <mergeCell ref="G42:G43"/>
    <mergeCell ref="A46:A47"/>
    <mergeCell ref="B46:B47"/>
    <mergeCell ref="C46:C47"/>
    <mergeCell ref="D46:D47"/>
    <mergeCell ref="E46:E47"/>
    <mergeCell ref="F46:F47"/>
    <mergeCell ref="F76:F77"/>
    <mergeCell ref="G76:G77"/>
    <mergeCell ref="A38:A39"/>
    <mergeCell ref="B38:B39"/>
    <mergeCell ref="C38:C39"/>
    <mergeCell ref="D38:D39"/>
    <mergeCell ref="A44:A45"/>
    <mergeCell ref="B44:B45"/>
    <mergeCell ref="C44:C45"/>
    <mergeCell ref="D44:D45"/>
    <mergeCell ref="E44:E45"/>
    <mergeCell ref="F44:F45"/>
    <mergeCell ref="G44:G45"/>
    <mergeCell ref="E40:E41"/>
    <mergeCell ref="F40:F41"/>
    <mergeCell ref="G40:G41"/>
    <mergeCell ref="E56:E57"/>
    <mergeCell ref="F56:F57"/>
    <mergeCell ref="G56:G57"/>
    <mergeCell ref="A40:D41"/>
    <mergeCell ref="D50:D51"/>
    <mergeCell ref="E50:E51"/>
    <mergeCell ref="F50:F51"/>
    <mergeCell ref="G50:G51"/>
    <mergeCell ref="A116:D117"/>
    <mergeCell ref="H116:H117"/>
    <mergeCell ref="E116:E117"/>
    <mergeCell ref="F116:F117"/>
    <mergeCell ref="G116:G117"/>
    <mergeCell ref="D24:D25"/>
    <mergeCell ref="E24:E25"/>
    <mergeCell ref="F24:F25"/>
    <mergeCell ref="G24:G25"/>
    <mergeCell ref="H24:H25"/>
    <mergeCell ref="A36:D37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E9:F9"/>
    <mergeCell ref="H36:H37"/>
    <mergeCell ref="A32:A33"/>
    <mergeCell ref="B32:B33"/>
    <mergeCell ref="C32:C33"/>
    <mergeCell ref="D32:D33"/>
    <mergeCell ref="H32:H33"/>
    <mergeCell ref="A34:A35"/>
    <mergeCell ref="B34:B35"/>
    <mergeCell ref="C34:C35"/>
    <mergeCell ref="D34:D35"/>
    <mergeCell ref="H34:H35"/>
    <mergeCell ref="E32:E33"/>
    <mergeCell ref="F32:F33"/>
    <mergeCell ref="G32:G33"/>
    <mergeCell ref="E34:E35"/>
    <mergeCell ref="F34:F35"/>
    <mergeCell ref="G34:G35"/>
    <mergeCell ref="E36:E37"/>
    <mergeCell ref="F36:F37"/>
    <mergeCell ref="G36:G37"/>
    <mergeCell ref="A28:A29"/>
    <mergeCell ref="B28:B29"/>
    <mergeCell ref="C28:C29"/>
    <mergeCell ref="H50:H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H54:H55"/>
    <mergeCell ref="A58:D59"/>
    <mergeCell ref="H58:H59"/>
    <mergeCell ref="E58:E59"/>
    <mergeCell ref="F58:F59"/>
    <mergeCell ref="G58:G59"/>
    <mergeCell ref="H56:H57"/>
    <mergeCell ref="A60:A61"/>
    <mergeCell ref="B60:B61"/>
    <mergeCell ref="C60:C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D60:D61"/>
    <mergeCell ref="A64:A65"/>
    <mergeCell ref="B64:B65"/>
    <mergeCell ref="C64:C65"/>
    <mergeCell ref="D64:D65"/>
    <mergeCell ref="E64:E65"/>
    <mergeCell ref="F64:F65"/>
    <mergeCell ref="G64:G65"/>
    <mergeCell ref="A68:A69"/>
    <mergeCell ref="B68:B69"/>
    <mergeCell ref="C68:C69"/>
    <mergeCell ref="D68:D69"/>
    <mergeCell ref="E68:E69"/>
    <mergeCell ref="F68:F69"/>
    <mergeCell ref="G68:G69"/>
    <mergeCell ref="H68:H69"/>
    <mergeCell ref="A70:D71"/>
    <mergeCell ref="E70:E71"/>
    <mergeCell ref="F70:F71"/>
    <mergeCell ref="G70:G71"/>
    <mergeCell ref="H70:H71"/>
    <mergeCell ref="A74:D75"/>
    <mergeCell ref="A78:A79"/>
    <mergeCell ref="B78:B79"/>
    <mergeCell ref="C78:C79"/>
    <mergeCell ref="D78:D79"/>
    <mergeCell ref="H78:H79"/>
    <mergeCell ref="E78:E79"/>
    <mergeCell ref="G78:G79"/>
    <mergeCell ref="F74:F75"/>
    <mergeCell ref="G74:G75"/>
    <mergeCell ref="G72:G73"/>
    <mergeCell ref="E74:E75"/>
    <mergeCell ref="A76:A77"/>
    <mergeCell ref="B76:B77"/>
    <mergeCell ref="C76:C77"/>
    <mergeCell ref="D76:D77"/>
    <mergeCell ref="H76:H77"/>
    <mergeCell ref="E76:E7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F78:F79"/>
    <mergeCell ref="A82:A83"/>
    <mergeCell ref="B82:B83"/>
    <mergeCell ref="C82:C83"/>
    <mergeCell ref="D82:D83"/>
    <mergeCell ref="E82:E83"/>
    <mergeCell ref="F82:F83"/>
    <mergeCell ref="G82:G83"/>
    <mergeCell ref="H82:H83"/>
    <mergeCell ref="A84:A85"/>
    <mergeCell ref="B84:B85"/>
    <mergeCell ref="C84:C85"/>
    <mergeCell ref="D84:D85"/>
    <mergeCell ref="E84:E85"/>
    <mergeCell ref="F84:F85"/>
    <mergeCell ref="G84:G85"/>
    <mergeCell ref="E110:E111"/>
    <mergeCell ref="F110:F111"/>
    <mergeCell ref="G110:G111"/>
    <mergeCell ref="H110:H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H84:H85"/>
    <mergeCell ref="E86:E87"/>
    <mergeCell ref="F86:F87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86:D87"/>
    <mergeCell ref="E90:E91"/>
    <mergeCell ref="F90:F91"/>
    <mergeCell ref="G90:G91"/>
    <mergeCell ref="H90:H91"/>
    <mergeCell ref="A92:A93"/>
    <mergeCell ref="B92:B93"/>
    <mergeCell ref="C92:C93"/>
    <mergeCell ref="D92:D93"/>
    <mergeCell ref="E92:E93"/>
    <mergeCell ref="F92:F93"/>
    <mergeCell ref="G92:G93"/>
    <mergeCell ref="H92:H93"/>
    <mergeCell ref="A90:D91"/>
    <mergeCell ref="A94:A95"/>
    <mergeCell ref="B94:B95"/>
    <mergeCell ref="C94:C95"/>
    <mergeCell ref="D94:D95"/>
    <mergeCell ref="E94:E95"/>
    <mergeCell ref="F94:F95"/>
    <mergeCell ref="G94:G95"/>
    <mergeCell ref="H94:H95"/>
    <mergeCell ref="A96:A97"/>
    <mergeCell ref="B96:B97"/>
    <mergeCell ref="C96:C97"/>
    <mergeCell ref="D96:D97"/>
    <mergeCell ref="E96:E97"/>
    <mergeCell ref="F96:F97"/>
    <mergeCell ref="G96:G97"/>
    <mergeCell ref="H96:H97"/>
    <mergeCell ref="A98:A99"/>
    <mergeCell ref="B98:B99"/>
    <mergeCell ref="C98:C99"/>
    <mergeCell ref="D98:D99"/>
    <mergeCell ref="E98:E99"/>
    <mergeCell ref="F98:F99"/>
    <mergeCell ref="G98:G99"/>
    <mergeCell ref="H98:H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A106:D107"/>
    <mergeCell ref="A110:D111"/>
    <mergeCell ref="A114:D115"/>
    <mergeCell ref="E102:E103"/>
    <mergeCell ref="F102:F103"/>
    <mergeCell ref="G102:G103"/>
    <mergeCell ref="H102:H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A102:D103"/>
    <mergeCell ref="E114:E115"/>
    <mergeCell ref="F114:F115"/>
    <mergeCell ref="G114:G115"/>
    <mergeCell ref="H114:H115"/>
    <mergeCell ref="E106:E107"/>
    <mergeCell ref="F106:F107"/>
    <mergeCell ref="G106:G107"/>
    <mergeCell ref="H106:H107"/>
  </mergeCells>
  <phoneticPr fontId="2"/>
  <conditionalFormatting sqref="I116">
    <cfRule type="cellIs" dxfId="0" priority="1" stopIfTrue="1" operator="equal">
      <formula>0</formula>
    </cfRule>
  </conditionalFormatting>
  <dataValidations count="1">
    <dataValidation type="list" allowBlank="1" showInputMessage="1" showErrorMessage="1" sqref="H14:H25 H56:H61 H28:H49 H70:H71 H76:H79">
      <formula1>"　　,区ＣＭ"</formula1>
    </dataValidation>
  </dataValidations>
  <hyperlinks>
    <hyperlink ref="C14:C15" r:id="rId1" display="http://www.city.osaka.lg.jp/port/cmsfiles/contents/0000493/493326/mR2-1.xlsx"/>
    <hyperlink ref="C16:C17" r:id="rId2" display="http://www.city.osaka.lg.jp/port/cmsfiles/contents/0000493/493326/mR2-2.xlsx"/>
    <hyperlink ref="C18:C19" r:id="rId3" display="http://www.city.osaka.lg.jp/port/cmsfiles/contents/0000493/493326/mR2-3.xlsx"/>
    <hyperlink ref="C20:C21" r:id="rId4" display="http://www.city.osaka.lg.jp/port/cmsfiles/contents/0000493/493326/mR2-4.xlsx"/>
    <hyperlink ref="C22:C23" r:id="rId5" display="http://www.city.osaka.lg.jp/port/cmsfiles/contents/0000493/493326/mR2-5.xlsx"/>
    <hyperlink ref="C24:C25" r:id="rId6" display="http://www.city.osaka.lg.jp/port/cmsfiles/contents/0000493/493326/mR2-6.xlsx"/>
    <hyperlink ref="C28:C29" r:id="rId7" display="http://www.city.osaka.lg.jp/port/cmsfiles/contents/0000493/493326/mR2-7.xlsx"/>
    <hyperlink ref="C30:C31" r:id="rId8" display="http://www.city.osaka.lg.jp/port/cmsfiles/contents/0000493/493326/mR2-8.xlsx"/>
    <hyperlink ref="C32:C33" r:id="rId9" display="消費税及び地方消費税納付額（港湾施設提供事業）"/>
    <hyperlink ref="C34:C35" r:id="rId10" display="http://www.city.osaka.lg.jp/port/cmsfiles/contents/0000493/493326/mR2-10.xlsx"/>
    <hyperlink ref="C38:C39" r:id="rId11" display="http://www.city.osaka.lg.jp/port/cmsfiles/contents/0000493/493326/mR2-11.xlsx"/>
    <hyperlink ref="C42:C43" r:id="rId12" display="http://www.city.osaka.lg.jp/port/cmsfiles/contents/0000493/493326/mR2-12.xlsx"/>
    <hyperlink ref="C44:C45" r:id="rId13" display="http://www.city.osaka.lg.jp/port/cmsfiles/contents/0000493/493326/mR2-13.xlsx"/>
    <hyperlink ref="C46:C47" r:id="rId14" display="集客施設等、地区の活性化に係る業務（大阪港埋立事業）"/>
    <hyperlink ref="C48:C49" r:id="rId15" display="http://www.city.osaka.lg.jp/port/cmsfiles/contents/0000493/493326/mR2-15.xlsx"/>
    <hyperlink ref="C50:C51" r:id="rId16" display="http://www.city.osaka.lg.jp/port/cmsfiles/contents/0000493/493326/mR2-16.xlsx"/>
    <hyperlink ref="C52:C53" r:id="rId17" display="http://www.city.osaka.lg.jp/port/cmsfiles/contents/0000493/493326/mR2-17.xlsx"/>
    <hyperlink ref="C54:C55" r:id="rId18" display="http://www.city.osaka.lg.jp/port/cmsfiles/contents/0000493/493326/mR2-18.xlsx"/>
    <hyperlink ref="C56:C57" r:id="rId19" display="http://www.city.osaka.lg.jp/port/cmsfiles/contents/0000493/493326/mR2-19.xlsx"/>
    <hyperlink ref="C60:C61" r:id="rId20" display="http://www.city.osaka.lg.jp/port/cmsfiles/contents/0000493/493326/mR2-20.xlsx"/>
    <hyperlink ref="C62:C63" r:id="rId21" display="http://www.city.osaka.lg.jp/port/cmsfiles/contents/0000493/493326/mR2-21.xlsx"/>
    <hyperlink ref="C64:C65" r:id="rId22" display="http://www.city.osaka.lg.jp/port/cmsfiles/contents/0000493/493326/mR2-22.xlsx"/>
    <hyperlink ref="C66:C67" r:id="rId23" display="消費税及び地方消費税納付額（大阪港埋立事業）"/>
    <hyperlink ref="C68:C69" r:id="rId24" display="http://www.city.osaka.lg.jp/port/cmsfiles/contents/0000493/493326/mR2-24.xlsx"/>
    <hyperlink ref="C72:C73" r:id="rId25" display="http://www.city.osaka.lg.jp/port/cmsfiles/contents/0000493/493326/mR2-25.xlsx"/>
    <hyperlink ref="C76:C77" r:id="rId26" display="http://www.city.osaka.lg.jp/port/cmsfiles/contents/0000493/493326/mR2-26.xlsx"/>
    <hyperlink ref="C78:C79" r:id="rId27" display="http://www.city.osaka.lg.jp/port/cmsfiles/contents/0000493/493326/mR2-27.xlsx"/>
    <hyperlink ref="C82:C83" r:id="rId28" display="http://www.city.osaka.lg.jp/port/cmsfiles/contents/0000493/493326/mR2-28.xlsx"/>
    <hyperlink ref="C84:C85" r:id="rId29" display="http://www.city.osaka.lg.jp/port/cmsfiles/contents/0000493/493326/mR2-29.xlsx"/>
    <hyperlink ref="C88:C89" r:id="rId30" display="http://www.city.osaka.lg.jp/port/cmsfiles/contents/0000493/493326/mR2-30.xlsx"/>
    <hyperlink ref="C92:C93" r:id="rId31" display="http://www.city.osaka.lg.jp/port/cmsfiles/contents/0000493/493326/mR2-31.xlsx"/>
    <hyperlink ref="C94:C95" r:id="rId32" display="http://www.city.osaka.lg.jp/port/cmsfiles/contents/0000493/493326/mR2-32.xlsx"/>
    <hyperlink ref="C96:C97" r:id="rId33" display="http://www.city.osaka.lg.jp/port/cmsfiles/contents/0000493/493326/mR2-33.xlsx"/>
    <hyperlink ref="C98:C99" r:id="rId34" display="http://www.city.osaka.lg.jp/port/cmsfiles/contents/0000493/493326/mR2-34.xlsx"/>
    <hyperlink ref="C100:C101" r:id="rId35" display="http://www.city.osaka.lg.jp/port/cmsfiles/contents/0000493/493326/mR2-35.xlsx"/>
    <hyperlink ref="C104:C105" r:id="rId36" display="http://www.city.osaka.lg.jp/port/cmsfiles/contents/0000493/493326/mR2-36.xlsx"/>
    <hyperlink ref="C108:C109" r:id="rId37" display="http://www.city.osaka.lg.jp/port/cmsfiles/contents/0000493/493326/mR2-37.xlsx"/>
    <hyperlink ref="C112:C113" r:id="rId38" display="http://www.city.osaka.lg.jp/port/cmsfiles/contents/0000493/493326/mR2-38.xlsx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39"/>
  <rowBreaks count="1" manualBreakCount="1">
    <brk id="6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G4" workbookViewId="0">
      <selection activeCell="P11" sqref="P11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42" customWidth="1"/>
    <col min="17" max="26" width="6.125" style="42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0</v>
      </c>
      <c r="C3" s="4" t="s">
        <v>1</v>
      </c>
      <c r="D3" s="5" t="s">
        <v>40</v>
      </c>
      <c r="E3" s="5" t="s">
        <v>2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3</v>
      </c>
      <c r="E5" s="5"/>
      <c r="F5" s="5"/>
      <c r="G5" s="5"/>
      <c r="H5" s="4" t="s">
        <v>41</v>
      </c>
      <c r="I5" s="5" t="s">
        <v>4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5</v>
      </c>
      <c r="C7" s="4" t="s">
        <v>6</v>
      </c>
      <c r="D7" s="5" t="s">
        <v>30</v>
      </c>
      <c r="E7" s="5" t="s">
        <v>7</v>
      </c>
      <c r="F7" s="5"/>
      <c r="G7" s="5"/>
      <c r="H7" s="5"/>
      <c r="I7" s="5"/>
      <c r="J7" s="5"/>
      <c r="P7" s="42" t="s">
        <v>19</v>
      </c>
      <c r="Q7" s="43" t="s">
        <v>31</v>
      </c>
      <c r="R7" s="44"/>
      <c r="S7" s="44"/>
      <c r="T7" s="44"/>
      <c r="U7" s="44"/>
      <c r="V7" s="44"/>
      <c r="W7" s="44"/>
      <c r="X7" s="44"/>
      <c r="Y7" s="44"/>
      <c r="Z7" s="44"/>
      <c r="AA7" s="7"/>
    </row>
    <row r="8" spans="2:27">
      <c r="B8" s="5"/>
      <c r="C8" s="5"/>
      <c r="D8" s="5"/>
      <c r="E8" s="5" t="s">
        <v>8</v>
      </c>
      <c r="F8" s="5"/>
      <c r="G8" s="5"/>
      <c r="H8" s="5"/>
      <c r="I8" s="5"/>
      <c r="J8" s="5"/>
      <c r="Q8" s="46" t="s">
        <v>56</v>
      </c>
      <c r="R8" s="47"/>
      <c r="S8" s="47"/>
      <c r="T8" s="47"/>
      <c r="U8" s="47"/>
      <c r="V8" s="47"/>
      <c r="W8" s="47"/>
      <c r="X8" s="47"/>
      <c r="Y8" s="47"/>
      <c r="Z8" s="47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48" t="s">
        <v>57</v>
      </c>
      <c r="R9" s="49"/>
      <c r="S9" s="49"/>
      <c r="T9" s="49"/>
      <c r="U9" s="49"/>
      <c r="V9" s="49"/>
      <c r="W9" s="49"/>
      <c r="X9" s="49"/>
      <c r="Y9" s="49"/>
      <c r="Z9" s="49"/>
      <c r="AA9" s="8"/>
    </row>
    <row r="10" spans="2:27">
      <c r="B10" s="5"/>
      <c r="C10" s="5"/>
      <c r="D10" s="5" t="s">
        <v>9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10</v>
      </c>
      <c r="E11" s="5"/>
      <c r="F11" s="5"/>
      <c r="G11" s="5"/>
      <c r="H11" s="5"/>
      <c r="I11" s="5"/>
      <c r="J11" s="5"/>
      <c r="P11" s="51" t="s">
        <v>20</v>
      </c>
      <c r="Q11" s="51" t="s">
        <v>32</v>
      </c>
      <c r="R11" s="51" t="s">
        <v>33</v>
      </c>
      <c r="S11" s="51" t="s">
        <v>34</v>
      </c>
      <c r="T11" s="51" t="s">
        <v>35</v>
      </c>
      <c r="U11" s="125" t="s">
        <v>51</v>
      </c>
      <c r="V11" s="126"/>
      <c r="W11" s="51" t="s">
        <v>52</v>
      </c>
      <c r="X11" s="51" t="s">
        <v>53</v>
      </c>
    </row>
    <row r="12" spans="2:27" ht="12.75" customHeight="1">
      <c r="B12" s="5"/>
      <c r="C12" s="5"/>
      <c r="D12" s="5" t="s">
        <v>11</v>
      </c>
      <c r="E12" s="5"/>
      <c r="F12" s="5"/>
      <c r="G12" s="5"/>
      <c r="H12" s="4" t="s">
        <v>36</v>
      </c>
      <c r="I12" s="5" t="s">
        <v>12</v>
      </c>
      <c r="J12" s="5"/>
      <c r="P12" s="51" t="s">
        <v>60</v>
      </c>
      <c r="Q12" s="61">
        <v>3.13</v>
      </c>
      <c r="R12" s="61">
        <v>11.88</v>
      </c>
      <c r="S12" s="61">
        <v>23.13</v>
      </c>
      <c r="T12" s="61">
        <v>16.88</v>
      </c>
      <c r="U12" s="123">
        <v>11.88</v>
      </c>
      <c r="V12" s="124"/>
      <c r="W12" s="61">
        <v>5.63</v>
      </c>
      <c r="X12" s="61">
        <v>8.75</v>
      </c>
    </row>
    <row r="13" spans="2:27" ht="12.75" customHeight="1">
      <c r="B13" s="5"/>
      <c r="C13" s="5"/>
      <c r="D13" s="5" t="s">
        <v>13</v>
      </c>
      <c r="E13" s="5"/>
      <c r="F13" s="5"/>
      <c r="G13" s="5"/>
      <c r="H13" s="4"/>
      <c r="I13" s="5"/>
      <c r="J13" s="5"/>
      <c r="P13" s="51" t="s">
        <v>21</v>
      </c>
      <c r="Q13" s="51">
        <v>30</v>
      </c>
      <c r="R13" s="51">
        <v>100</v>
      </c>
      <c r="S13" s="51">
        <v>190</v>
      </c>
      <c r="T13" s="51">
        <v>140</v>
      </c>
      <c r="U13" s="125">
        <v>100</v>
      </c>
      <c r="V13" s="126"/>
      <c r="W13" s="51">
        <v>50</v>
      </c>
      <c r="X13" s="51">
        <v>75</v>
      </c>
    </row>
    <row r="14" spans="2:27" ht="12.75" customHeight="1" thickBot="1">
      <c r="B14" s="5"/>
      <c r="C14" s="5"/>
      <c r="D14" s="5" t="s">
        <v>14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37</v>
      </c>
      <c r="E15" s="5"/>
      <c r="F15" s="5"/>
      <c r="G15" s="5"/>
      <c r="H15" s="4"/>
      <c r="I15" s="5"/>
      <c r="J15" s="5"/>
      <c r="P15" s="51" t="s">
        <v>48</v>
      </c>
      <c r="Q15" s="51">
        <v>5</v>
      </c>
      <c r="R15" s="51">
        <v>6</v>
      </c>
      <c r="S15" s="51">
        <v>7</v>
      </c>
      <c r="T15" s="51">
        <v>8</v>
      </c>
      <c r="U15" s="57">
        <v>9</v>
      </c>
      <c r="V15" s="63" t="s">
        <v>64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51" t="s">
        <v>63</v>
      </c>
      <c r="Q16" s="60">
        <v>18</v>
      </c>
      <c r="R16" s="60">
        <v>15</v>
      </c>
      <c r="S16" s="60">
        <v>18</v>
      </c>
      <c r="T16" s="60">
        <v>10.5</v>
      </c>
      <c r="U16" s="62">
        <v>27</v>
      </c>
      <c r="V16" s="64">
        <v>15</v>
      </c>
    </row>
    <row r="17" spans="2:27" ht="14.25" thickBot="1">
      <c r="B17" s="5"/>
      <c r="C17" s="5"/>
      <c r="D17" s="5" t="s">
        <v>15</v>
      </c>
      <c r="E17" s="5"/>
      <c r="F17" s="5"/>
      <c r="G17" s="5"/>
      <c r="H17" s="4"/>
      <c r="I17" s="5"/>
      <c r="J17" s="5"/>
      <c r="P17" s="51" t="s">
        <v>21</v>
      </c>
      <c r="Q17" s="51">
        <v>24</v>
      </c>
      <c r="R17" s="51">
        <v>20</v>
      </c>
      <c r="S17" s="51">
        <v>24</v>
      </c>
      <c r="T17" s="51">
        <v>14</v>
      </c>
      <c r="U17" s="57">
        <v>36</v>
      </c>
      <c r="V17" s="65">
        <v>20</v>
      </c>
    </row>
    <row r="18" spans="2:27">
      <c r="B18" s="5"/>
      <c r="C18" s="5"/>
      <c r="D18" s="5" t="s">
        <v>16</v>
      </c>
      <c r="E18" s="5"/>
      <c r="F18" s="5"/>
      <c r="G18" s="5"/>
      <c r="H18" s="128" t="s">
        <v>36</v>
      </c>
      <c r="I18" s="129" t="s">
        <v>17</v>
      </c>
      <c r="J18" s="129"/>
      <c r="K18" s="129"/>
      <c r="P18" s="47"/>
      <c r="Q18" s="52"/>
      <c r="R18" s="52"/>
      <c r="S18" s="53"/>
      <c r="T18" s="53"/>
    </row>
    <row r="19" spans="2:27" ht="14.25" thickBot="1">
      <c r="B19" s="5"/>
      <c r="C19" s="5"/>
      <c r="D19" s="5" t="s">
        <v>18</v>
      </c>
      <c r="E19" s="5"/>
      <c r="F19" s="5"/>
      <c r="G19" s="5"/>
      <c r="H19" s="128"/>
      <c r="I19" s="129"/>
      <c r="J19" s="129"/>
      <c r="K19" s="129"/>
      <c r="R19" s="127" t="s">
        <v>22</v>
      </c>
      <c r="S19" s="127"/>
    </row>
    <row r="20" spans="2:27" ht="15">
      <c r="B20" s="5"/>
      <c r="C20" s="5"/>
      <c r="D20" s="6" t="s">
        <v>39</v>
      </c>
      <c r="E20" s="5"/>
      <c r="F20" s="5"/>
      <c r="G20" s="5"/>
      <c r="H20" s="4"/>
      <c r="I20" s="5"/>
      <c r="J20" s="5"/>
      <c r="R20" s="54"/>
      <c r="S20" s="45"/>
      <c r="V20" s="66" t="s">
        <v>54</v>
      </c>
      <c r="W20" s="67"/>
      <c r="X20" s="67"/>
      <c r="Y20" s="67"/>
      <c r="Z20" s="67"/>
      <c r="AA20" s="68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29" t="s">
        <v>24</v>
      </c>
      <c r="R21" s="131" t="s">
        <v>50</v>
      </c>
      <c r="S21" s="132"/>
      <c r="T21" s="29" t="s">
        <v>23</v>
      </c>
      <c r="V21" s="69" t="s">
        <v>61</v>
      </c>
      <c r="W21" s="47"/>
      <c r="X21" s="47"/>
      <c r="Y21" s="47"/>
      <c r="Z21" s="47"/>
      <c r="AA21" s="70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55" t="s">
        <v>38</v>
      </c>
      <c r="T22" s="56" t="s">
        <v>38</v>
      </c>
      <c r="V22" s="71" t="s">
        <v>62</v>
      </c>
      <c r="W22" s="72"/>
      <c r="X22" s="72"/>
      <c r="Y22" s="72"/>
      <c r="Z22" s="72"/>
      <c r="AA22" s="73"/>
    </row>
    <row r="23" spans="2:27">
      <c r="R23" s="133" t="s">
        <v>58</v>
      </c>
      <c r="S23" s="134"/>
    </row>
    <row r="24" spans="2:27">
      <c r="R24" s="135"/>
      <c r="S24" s="134"/>
      <c r="V24" s="54" t="s">
        <v>55</v>
      </c>
      <c r="W24" s="44"/>
      <c r="X24" s="44"/>
      <c r="Y24" s="44"/>
      <c r="Z24" s="45"/>
    </row>
    <row r="25" spans="2:27">
      <c r="R25" s="48"/>
      <c r="S25" s="50"/>
      <c r="V25" s="48" t="s">
        <v>49</v>
      </c>
      <c r="W25" s="49"/>
      <c r="X25" s="49"/>
      <c r="Y25" s="49"/>
      <c r="Z25" s="50"/>
    </row>
    <row r="26" spans="2:27">
      <c r="R26" s="130" t="s">
        <v>25</v>
      </c>
      <c r="S26" s="130"/>
    </row>
  </sheetData>
  <mergeCells count="9">
    <mergeCell ref="R26:S26"/>
    <mergeCell ref="R21:S21"/>
    <mergeCell ref="R23:S24"/>
    <mergeCell ref="U12:V12"/>
    <mergeCell ref="U11:V11"/>
    <mergeCell ref="U13:V13"/>
    <mergeCell ref="R19:S19"/>
    <mergeCell ref="H18:H19"/>
    <mergeCell ref="I18:K19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予算事業一覧</vt:lpstr>
      <vt:lpstr>カメラ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2020-02-04T02:18:59Z</dcterms:created>
  <dcterms:modified xsi:type="dcterms:W3CDTF">2020-03-31T05:36:51Z</dcterms:modified>
</cp:coreProperties>
</file>