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155" tabRatio="812"/>
  </bookViews>
  <sheets>
    <sheet name="一般会計" sheetId="77" r:id="rId1"/>
  </sheets>
  <definedNames>
    <definedName name="_xlnm.Print_Area" localSheetId="0">一般会計!$A$5:$I$78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E70" i="77" l="1"/>
  <c r="F76" i="77" l="1"/>
  <c r="I76" i="77" l="1"/>
  <c r="F71" i="77"/>
  <c r="G71" i="77" s="1"/>
  <c r="E71" i="77"/>
  <c r="F70" i="77"/>
  <c r="G70" i="77" s="1"/>
  <c r="G69" i="77"/>
  <c r="G68" i="77"/>
  <c r="I77" i="77" l="1"/>
  <c r="E76" i="77"/>
  <c r="F75" i="77"/>
  <c r="E75" i="77"/>
  <c r="F74" i="77"/>
  <c r="E74" i="77"/>
  <c r="G73" i="77"/>
  <c r="G72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G53" i="77"/>
  <c r="G52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67" i="77"/>
  <c r="G66" i="77"/>
  <c r="G35" i="77"/>
  <c r="G34" i="77"/>
  <c r="G33" i="77"/>
  <c r="G32" i="77"/>
  <c r="G31" i="77"/>
  <c r="G30" i="77"/>
  <c r="G29" i="77"/>
  <c r="G28" i="77"/>
  <c r="G23" i="77"/>
  <c r="G22" i="77"/>
  <c r="G21" i="77"/>
  <c r="F25" i="77"/>
  <c r="E25" i="77"/>
  <c r="F24" i="77"/>
  <c r="E24" i="77"/>
  <c r="G19" i="77"/>
  <c r="G18" i="77"/>
  <c r="G17" i="77"/>
  <c r="H76" i="77"/>
  <c r="G16" i="77"/>
  <c r="F15" i="77"/>
  <c r="F14" i="77"/>
  <c r="E14" i="77"/>
  <c r="G13" i="77"/>
  <c r="E15" i="77"/>
  <c r="G12" i="77"/>
  <c r="G74" i="77" l="1"/>
  <c r="G75" i="77"/>
  <c r="G14" i="77"/>
  <c r="G25" i="77"/>
  <c r="G15" i="77"/>
  <c r="G24" i="77"/>
  <c r="G20" i="77"/>
  <c r="G76" i="77"/>
  <c r="F77" i="77"/>
  <c r="E77" i="77"/>
  <c r="G27" i="77"/>
  <c r="G26" i="77"/>
  <c r="G77" i="77" l="1"/>
</calcChain>
</file>

<file path=xl/sharedStrings.xml><?xml version="1.0" encoding="utf-8"?>
<sst xmlns="http://schemas.openxmlformats.org/spreadsheetml/2006/main" count="192" uniqueCount="79">
  <si>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</si>
  <si>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</si>
  <si>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</si>
  <si>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</si>
  <si>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</si>
  <si>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</si>
  <si>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</si>
  <si>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</si>
  <si>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</si>
  <si>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</si>
  <si>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</si>
  <si>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</si>
  <si>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</si>
  <si>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</si>
  <si>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</si>
  <si>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</si>
  <si>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</si>
  <si>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</si>
  <si>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4 年 度</t>
    <phoneticPr fontId="3"/>
  </si>
  <si>
    <t>5 年 度</t>
    <rPh sb="2" eb="3">
      <t>ネン</t>
    </rPh>
    <rPh sb="4" eb="5">
      <t>ド</t>
    </rPh>
    <phoneticPr fontId="4"/>
  </si>
  <si>
    <t>所属名　大阪港湾局　</t>
    <rPh sb="0" eb="2">
      <t>ショゾク</t>
    </rPh>
    <rPh sb="2" eb="3">
      <t>メイ</t>
    </rPh>
    <rPh sb="4" eb="8">
      <t>オオサカコウワン</t>
    </rPh>
    <rPh sb="8" eb="9">
      <t>キョク</t>
    </rPh>
    <phoneticPr fontId="3"/>
  </si>
  <si>
    <t>9-1-1</t>
  </si>
  <si>
    <t>大阪港湾局職員の人件費</t>
  </si>
  <si>
    <t>総務課</t>
  </si>
  <si>
    <t>9-1-2</t>
  </si>
  <si>
    <t>道路、緑地及び防災施設等の維持管理</t>
  </si>
  <si>
    <t>施設管理課 他</t>
  </si>
  <si>
    <t>庁費等一般管理費</t>
  </si>
  <si>
    <t>総務課 他</t>
  </si>
  <si>
    <t>岸壁や水域等の維持管理
運営</t>
  </si>
  <si>
    <t>海務課 他</t>
  </si>
  <si>
    <t>港湾の振興</t>
  </si>
  <si>
    <t>振興課 他</t>
  </si>
  <si>
    <t>港湾管理費計</t>
    <rPh sb="0" eb="4">
      <t>コウワンカンリ</t>
    </rPh>
    <rPh sb="4" eb="5">
      <t>ヒ</t>
    </rPh>
    <rPh sb="5" eb="6">
      <t>ケイ</t>
    </rPh>
    <phoneticPr fontId="3"/>
  </si>
  <si>
    <t>9-1-3</t>
    <phoneticPr fontId="4"/>
  </si>
  <si>
    <t>9-1-4</t>
    <phoneticPr fontId="4"/>
  </si>
  <si>
    <t>大阪港振興基金積立金</t>
    <rPh sb="0" eb="2">
      <t>オオサカ</t>
    </rPh>
    <rPh sb="2" eb="3">
      <t>コウ</t>
    </rPh>
    <rPh sb="3" eb="5">
      <t>シンコウ</t>
    </rPh>
    <rPh sb="5" eb="7">
      <t>キキン</t>
    </rPh>
    <rPh sb="7" eb="9">
      <t>ツミタテ</t>
    </rPh>
    <rPh sb="9" eb="10">
      <t>キン</t>
    </rPh>
    <phoneticPr fontId="4"/>
  </si>
  <si>
    <t>大阪港振興基金積立金計</t>
    <rPh sb="0" eb="3">
      <t>オオサカコウ</t>
    </rPh>
    <rPh sb="3" eb="7">
      <t>シンコウキキン</t>
    </rPh>
    <rPh sb="7" eb="9">
      <t>ツミタ</t>
    </rPh>
    <rPh sb="9" eb="10">
      <t>キン</t>
    </rPh>
    <rPh sb="10" eb="11">
      <t>ケイ</t>
    </rPh>
    <phoneticPr fontId="4"/>
  </si>
  <si>
    <t>港湾整備費計</t>
    <rPh sb="0" eb="2">
      <t>コウワン</t>
    </rPh>
    <rPh sb="2" eb="4">
      <t>セイビ</t>
    </rPh>
    <rPh sb="4" eb="5">
      <t>ヒ</t>
    </rPh>
    <rPh sb="5" eb="6">
      <t>ケイ</t>
    </rPh>
    <phoneticPr fontId="3"/>
  </si>
  <si>
    <t>出</t>
  </si>
  <si>
    <t>税</t>
  </si>
  <si>
    <t>区ＣＭ</t>
  </si>
  <si>
    <t>区CM出</t>
  </si>
  <si>
    <t>区CM税</t>
  </si>
  <si>
    <t>9-1-3</t>
  </si>
  <si>
    <t>気象・海象等の各種観測や調査測量</t>
  </si>
  <si>
    <t>工務課</t>
  </si>
  <si>
    <t>港湾施設の保安対策</t>
  </si>
  <si>
    <t>海務課</t>
  </si>
  <si>
    <t>港湾施設等の管理運営</t>
  </si>
  <si>
    <t>港湾施設等の維持補修</t>
  </si>
  <si>
    <t>橋梁の耐震対策</t>
  </si>
  <si>
    <t>計画課</t>
  </si>
  <si>
    <t>港湾施設の整備・改良</t>
  </si>
  <si>
    <t>計画課
海務課</t>
  </si>
  <si>
    <t>集客施設の管理運営・維持補修</t>
  </si>
  <si>
    <t>事業戦略課</t>
  </si>
  <si>
    <t>国際コンテナ戦略港湾の実現に向けた取り組み</t>
  </si>
  <si>
    <t>計画課　他</t>
  </si>
  <si>
    <t>情報システム関係経費</t>
  </si>
  <si>
    <t>工務課　他</t>
  </si>
  <si>
    <t>夢洲物流車両の交通円滑化に向けた対策</t>
  </si>
  <si>
    <t>振興課</t>
  </si>
  <si>
    <t>港湾事業一般管理費</t>
  </si>
  <si>
    <t>経営改革課 他</t>
  </si>
  <si>
    <t>海岸施設の維持補修</t>
  </si>
  <si>
    <t>堤防の耐震対策</t>
  </si>
  <si>
    <t>航行船舶の安全対策</t>
  </si>
  <si>
    <t>海務課　他</t>
  </si>
  <si>
    <t>天保山客船ターミナル整備</t>
  </si>
  <si>
    <t>大阪"みなと"カーボンニュートラルポート形成</t>
  </si>
  <si>
    <t>万博来場者の安全・円滑な移動にかかるアクセスルートの環境整備</t>
  </si>
  <si>
    <t>メルボルン大阪ダブルハンドヨットレース受入環境整備</t>
  </si>
  <si>
    <t>開発調整課</t>
  </si>
  <si>
    <t>経営改革課</t>
  </si>
  <si>
    <t>施設管理課
計画課</t>
    <phoneticPr fontId="4"/>
  </si>
  <si>
    <t>国際博覧会の開催及びＩＲを含む国際観光拠点形成（国際物流拠点の機能強化を含む）に向けた夢洲地区の土地造成・基盤整備事業</t>
    <phoneticPr fontId="4"/>
  </si>
  <si>
    <t>万博会場周辺の修景（夢洲２区南東部（12ha）盛土部）</t>
    <phoneticPr fontId="4"/>
  </si>
  <si>
    <t>北港処分地（夢洲）の管理運営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</si>
</sst>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3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1" xfId="3" applyNumberFormat="1" applyFont="1" applyFill="1" applyBorder="1" applyAlignment="1">
      <alignment vertical="center" shrinkToFit="1"/>
    </xf>
    <xf numFmtId="178" fontId="6" fillId="0" borderId="10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7" fontId="6" fillId="0" borderId="13" xfId="3" applyNumberFormat="1" applyFont="1" applyFill="1" applyBorder="1" applyAlignment="1">
      <alignment horizontal="right"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9" fontId="6" fillId="0" borderId="15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178" fontId="6" fillId="0" borderId="16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77" fontId="6" fillId="0" borderId="13" xfId="3" applyNumberFormat="1" applyFont="1" applyFill="1" applyBorder="1" applyAlignment="1">
      <alignment vertical="center" shrinkToFit="1"/>
    </xf>
    <xf numFmtId="177" fontId="6" fillId="0" borderId="28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49" fontId="7" fillId="0" borderId="12" xfId="3" applyNumberFormat="1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0" fontId="7" fillId="0" borderId="12" xfId="3" applyNumberFormat="1" applyFont="1" applyFill="1" applyBorder="1" applyAlignment="1">
      <alignment horizontal="left" vertical="center" wrapText="1"/>
    </xf>
    <xf numFmtId="0" fontId="7" fillId="0" borderId="10" xfId="3" applyNumberFormat="1" applyFont="1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177" fontId="7" fillId="0" borderId="10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23" xfId="3" applyNumberFormat="1" applyFont="1" applyFill="1" applyBorder="1" applyAlignment="1">
      <alignment horizontal="center" vertical="center"/>
    </xf>
    <xf numFmtId="176" fontId="7" fillId="0" borderId="5" xfId="3" applyNumberFormat="1" applyFont="1" applyFill="1" applyBorder="1" applyAlignment="1">
      <alignment horizontal="center" vertical="center"/>
    </xf>
    <xf numFmtId="177" fontId="7" fillId="0" borderId="26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176" fontId="7" fillId="0" borderId="12" xfId="3" applyNumberFormat="1" applyFont="1" applyFill="1" applyBorder="1" applyAlignment="1">
      <alignment horizontal="center" vertical="center"/>
    </xf>
    <xf numFmtId="176" fontId="7" fillId="0" borderId="10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 wrapText="1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49" fontId="7" fillId="0" borderId="12" xfId="3" applyNumberFormat="1" applyFont="1" applyFill="1" applyBorder="1" applyAlignment="1">
      <alignment horizontal="center" vertical="center"/>
    </xf>
    <xf numFmtId="49" fontId="7" fillId="0" borderId="10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right" vertical="center" wrapText="1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7" xfId="3" applyNumberFormat="1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0" fontId="12" fillId="0" borderId="12" xfId="8" applyNumberFormat="1" applyFill="1" applyBorder="1" applyAlignment="1">
      <alignment horizontal="left" vertical="center" wrapText="1"/>
    </xf>
    <xf numFmtId="0" fontId="12" fillId="0" borderId="10" xfId="8" applyNumberFormat="1" applyFill="1" applyBorder="1" applyAlignment="1">
      <alignment horizontal="left" vertical="center" wrapText="1"/>
    </xf>
    <xf numFmtId="0" fontId="12" fillId="0" borderId="11" xfId="8" applyNumberFormat="1" applyFill="1" applyBorder="1" applyAlignment="1">
      <alignment horizontal="left" vertical="center" wrapText="1"/>
    </xf>
    <xf numFmtId="49" fontId="12" fillId="0" borderId="12" xfId="8" applyNumberFormat="1" applyFill="1" applyBorder="1" applyAlignment="1">
      <alignment horizontal="left" vertical="center" wrapText="1"/>
    </xf>
    <xf numFmtId="49" fontId="12" fillId="0" borderId="10" xfId="8" applyNumberForma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ty.osaka.lg.jp/port/cmsfiles/contents/0000591/591616/i9.xlsx" TargetMode="External"/><Relationship Id="rId13" Type="http://schemas.openxmlformats.org/officeDocument/2006/relationships/hyperlink" Target="http://www.city.osaka.lg.jp/port/cmsfiles/contents/0000591/591616/i14.xlsx" TargetMode="External"/><Relationship Id="rId18" Type="http://schemas.openxmlformats.org/officeDocument/2006/relationships/hyperlink" Target="http://www.city.osaka.lg.jp/port/cmsfiles/contents/0000591/591616/i20.xls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city.osaka.lg.jp/port/cmsfiles/contents/0000591/591616/i4.xlsx" TargetMode="External"/><Relationship Id="rId21" Type="http://schemas.openxmlformats.org/officeDocument/2006/relationships/hyperlink" Target="http://www.city.osaka.lg.jp/port/cmsfiles/contents/0000591/591616/i23.xlsx" TargetMode="External"/><Relationship Id="rId7" Type="http://schemas.openxmlformats.org/officeDocument/2006/relationships/hyperlink" Target="http://www.city.osaka.lg.jp/port/cmsfiles/contents/0000591/591616/i8.xlsx" TargetMode="External"/><Relationship Id="rId12" Type="http://schemas.openxmlformats.org/officeDocument/2006/relationships/hyperlink" Target="http://www.city.osaka.lg.jp/port/cmsfiles/contents/0000591/591616/i13.xlsx" TargetMode="External"/><Relationship Id="rId17" Type="http://schemas.openxmlformats.org/officeDocument/2006/relationships/hyperlink" Target="http://www.city.osaka.lg.jp/port/cmsfiles/contents/0000591/591616/i19.xlsx" TargetMode="External"/><Relationship Id="rId25" Type="http://schemas.openxmlformats.org/officeDocument/2006/relationships/hyperlink" Target="http://www.city.osaka.lg.jp/port/cmsfiles/contents/0000591/591616/i28.xlsx" TargetMode="External"/><Relationship Id="rId2" Type="http://schemas.openxmlformats.org/officeDocument/2006/relationships/hyperlink" Target="http://www.city.osaka.lg.jp/port/cmsfiles/contents/0000591/591616/i3.xlsx" TargetMode="External"/><Relationship Id="rId16" Type="http://schemas.openxmlformats.org/officeDocument/2006/relationships/hyperlink" Target="http://www.city.osaka.lg.jp/port/cmsfiles/contents/0000591/591616/i17.xlsx" TargetMode="External"/><Relationship Id="rId20" Type="http://schemas.openxmlformats.org/officeDocument/2006/relationships/hyperlink" Target="http://www.city.osaka.lg.jp/port/cmsfiles/contents/0000591/591616/i22.xlsx" TargetMode="External"/><Relationship Id="rId1" Type="http://schemas.openxmlformats.org/officeDocument/2006/relationships/hyperlink" Target="http://www.city.osaka.lg.jp/port/cmsfiles/contents/0000591/591616/i2.xlsx" TargetMode="External"/><Relationship Id="rId6" Type="http://schemas.openxmlformats.org/officeDocument/2006/relationships/hyperlink" Target="http://www.city.osaka.lg.jp/port/cmsfiles/contents/0000591/591616/i7.xlsx" TargetMode="External"/><Relationship Id="rId11" Type="http://schemas.openxmlformats.org/officeDocument/2006/relationships/hyperlink" Target="http://www.city.osaka.lg.jp/port/cmsfiles/contents/0000591/591616/i12.xlsx" TargetMode="External"/><Relationship Id="rId24" Type="http://schemas.openxmlformats.org/officeDocument/2006/relationships/hyperlink" Target="http://www.city.osaka.lg.jp/port/cmsfiles/contents/0000591/591616/i26.xlsx" TargetMode="External"/><Relationship Id="rId5" Type="http://schemas.openxmlformats.org/officeDocument/2006/relationships/hyperlink" Target="http://www.city.osaka.lg.jp/port/cmsfiles/contents/0000591/591616/i6.xlsx" TargetMode="External"/><Relationship Id="rId15" Type="http://schemas.openxmlformats.org/officeDocument/2006/relationships/hyperlink" Target="http://www.city.osaka.lg.jp/port/cmsfiles/contents/0000591/591616/i16.xlsx" TargetMode="External"/><Relationship Id="rId23" Type="http://schemas.openxmlformats.org/officeDocument/2006/relationships/hyperlink" Target="http://www.city.osaka.lg.jp/port/cmsfiles/contents/0000591/591616/i25.xlsx" TargetMode="External"/><Relationship Id="rId10" Type="http://schemas.openxmlformats.org/officeDocument/2006/relationships/hyperlink" Target="http://www.city.osaka.lg.jp/port/cmsfiles/contents/0000591/591616/i11.xlsx" TargetMode="External"/><Relationship Id="rId19" Type="http://schemas.openxmlformats.org/officeDocument/2006/relationships/hyperlink" Target="http://www.city.osaka.lg.jp/port/cmsfiles/contents/0000591/591616/i21.xlsx" TargetMode="External"/><Relationship Id="rId4" Type="http://schemas.openxmlformats.org/officeDocument/2006/relationships/hyperlink" Target="http://www.city.osaka.lg.jp/port/cmsfiles/contents/0000591/591616/i5.xlsx" TargetMode="External"/><Relationship Id="rId9" Type="http://schemas.openxmlformats.org/officeDocument/2006/relationships/hyperlink" Target="http://www.city.osaka.lg.jp/port/cmsfiles/contents/0000591/591616/i10.xlsx" TargetMode="External"/><Relationship Id="rId14" Type="http://schemas.openxmlformats.org/officeDocument/2006/relationships/hyperlink" Target="http://www.city.osaka.lg.jp/port/cmsfiles/contents/0000591/591616/i15.xlsx" TargetMode="External"/><Relationship Id="rId22" Type="http://schemas.openxmlformats.org/officeDocument/2006/relationships/hyperlink" Target="http://www.city.osaka.lg.jp/port/cmsfiles/contents/0000591/591616/i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1"/>
  <sheetViews>
    <sheetView tabSelected="1" view="pageBreakPreview" zoomScaleNormal="100" zoomScaleSheetLayoutView="100" workbookViewId="0">
      <selection activeCell="I79" sqref="I79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11" ht="17.25" customHeight="1">
      <c r="G1" s="34"/>
    </row>
    <row r="2" spans="1:11" ht="17.25" customHeight="1">
      <c r="A2" s="1"/>
      <c r="B2" s="1"/>
      <c r="G2" s="33"/>
      <c r="I2" s="30"/>
    </row>
    <row r="3" spans="1:11" ht="17.25" customHeight="1">
      <c r="A3" s="1"/>
      <c r="B3" s="1"/>
      <c r="G3" s="32"/>
      <c r="I3" s="30"/>
    </row>
    <row r="4" spans="1:11" ht="17.25" customHeight="1">
      <c r="G4" s="33"/>
    </row>
    <row r="5" spans="1:11" ht="18" customHeight="1">
      <c r="A5" s="1" t="s">
        <v>16</v>
      </c>
      <c r="B5" s="1"/>
      <c r="G5" s="2"/>
      <c r="H5" s="37"/>
      <c r="I5" s="37"/>
    </row>
    <row r="6" spans="1:11" ht="15" customHeight="1">
      <c r="G6" s="2"/>
    </row>
    <row r="7" spans="1:11" ht="18" customHeight="1">
      <c r="A7" s="5" t="s">
        <v>17</v>
      </c>
      <c r="B7" s="5"/>
      <c r="D7" s="4"/>
      <c r="E7" s="4"/>
      <c r="F7" s="5"/>
      <c r="G7" s="5"/>
      <c r="I7" s="31" t="s">
        <v>20</v>
      </c>
    </row>
    <row r="8" spans="1:11" ht="10.5" customHeight="1">
      <c r="A8" s="4"/>
      <c r="B8" s="4"/>
      <c r="D8" s="4"/>
      <c r="E8" s="4"/>
      <c r="F8" s="5"/>
      <c r="G8" s="5"/>
    </row>
    <row r="9" spans="1:11" ht="27" customHeight="1" thickBot="1">
      <c r="A9" s="4"/>
      <c r="B9" s="4"/>
      <c r="E9" s="70" t="s">
        <v>0</v>
      </c>
      <c r="F9" s="70"/>
      <c r="G9" s="6"/>
      <c r="I9" s="8" t="s">
        <v>1</v>
      </c>
    </row>
    <row r="10" spans="1:11" ht="15" customHeight="1">
      <c r="A10" s="9" t="s">
        <v>2</v>
      </c>
      <c r="B10" s="10" t="s">
        <v>12</v>
      </c>
      <c r="C10" s="61" t="s">
        <v>10</v>
      </c>
      <c r="D10" s="63" t="s">
        <v>13</v>
      </c>
      <c r="E10" s="28" t="s">
        <v>18</v>
      </c>
      <c r="F10" s="10" t="s">
        <v>19</v>
      </c>
      <c r="G10" s="28" t="s">
        <v>8</v>
      </c>
      <c r="H10" s="64" t="s">
        <v>11</v>
      </c>
      <c r="I10" s="65"/>
    </row>
    <row r="11" spans="1:11" ht="15" customHeight="1">
      <c r="A11" s="11" t="s">
        <v>3</v>
      </c>
      <c r="B11" s="12" t="s">
        <v>7</v>
      </c>
      <c r="C11" s="62"/>
      <c r="D11" s="62"/>
      <c r="E11" s="29" t="s">
        <v>14</v>
      </c>
      <c r="F11" s="29" t="s">
        <v>15</v>
      </c>
      <c r="G11" s="29" t="s">
        <v>9</v>
      </c>
      <c r="H11" s="66"/>
      <c r="I11" s="67"/>
    </row>
    <row r="12" spans="1:11" ht="15" customHeight="1">
      <c r="A12" s="57">
        <v>1</v>
      </c>
      <c r="B12" s="68" t="s">
        <v>21</v>
      </c>
      <c r="C12" s="45" t="s">
        <v>22</v>
      </c>
      <c r="D12" s="47" t="s">
        <v>23</v>
      </c>
      <c r="E12" s="13">
        <v>3075589</v>
      </c>
      <c r="F12" s="13">
        <v>3009872</v>
      </c>
      <c r="G12" s="13">
        <f t="shared" ref="G12:G65" si="0">+F12-E12</f>
        <v>-65717</v>
      </c>
      <c r="H12" s="49" t="s">
        <v>4</v>
      </c>
      <c r="I12" s="38"/>
      <c r="J12" s="4" t="s">
        <v>39</v>
      </c>
    </row>
    <row r="13" spans="1:11" ht="15" customHeight="1">
      <c r="A13" s="58"/>
      <c r="B13" s="69"/>
      <c r="C13" s="46"/>
      <c r="D13" s="48"/>
      <c r="E13" s="15">
        <v>1846821</v>
      </c>
      <c r="F13" s="15">
        <v>1830800</v>
      </c>
      <c r="G13" s="16">
        <f t="shared" si="0"/>
        <v>-16021</v>
      </c>
      <c r="H13" s="50"/>
      <c r="I13" s="20"/>
      <c r="J13" s="4" t="s">
        <v>40</v>
      </c>
    </row>
    <row r="14" spans="1:11" ht="15" customHeight="1">
      <c r="A14" s="51" t="s">
        <v>5</v>
      </c>
      <c r="B14" s="52"/>
      <c r="C14" s="52"/>
      <c r="D14" s="53"/>
      <c r="E14" s="17">
        <f>+E12</f>
        <v>3075589</v>
      </c>
      <c r="F14" s="17">
        <f>+F12</f>
        <v>3009872</v>
      </c>
      <c r="G14" s="13">
        <f t="shared" si="0"/>
        <v>-65717</v>
      </c>
      <c r="H14" s="49"/>
      <c r="I14" s="39"/>
    </row>
    <row r="15" spans="1:11" ht="15" customHeight="1">
      <c r="A15" s="54"/>
      <c r="B15" s="55"/>
      <c r="C15" s="55"/>
      <c r="D15" s="56"/>
      <c r="E15" s="18">
        <f>+E13</f>
        <v>1846821</v>
      </c>
      <c r="F15" s="18">
        <f>+F13</f>
        <v>1830800</v>
      </c>
      <c r="G15" s="16">
        <f t="shared" si="0"/>
        <v>-16021</v>
      </c>
      <c r="H15" s="50"/>
      <c r="I15" s="20"/>
    </row>
    <row r="16" spans="1:11" ht="15" customHeight="1">
      <c r="A16" s="57">
        <v>2</v>
      </c>
      <c r="B16" s="59" t="s">
        <v>24</v>
      </c>
      <c r="C16" s="78" t="s">
        <v>25</v>
      </c>
      <c r="D16" s="47" t="s">
        <v>26</v>
      </c>
      <c r="E16" s="14">
        <v>1172689</v>
      </c>
      <c r="F16" s="14">
        <v>1217116</v>
      </c>
      <c r="G16" s="13">
        <f t="shared" si="0"/>
        <v>44427</v>
      </c>
      <c r="H16" s="49" t="s">
        <v>41</v>
      </c>
      <c r="I16" s="39">
        <v>379562</v>
      </c>
      <c r="J16" s="4" t="s">
        <v>39</v>
      </c>
      <c r="K16" s="4" t="s">
        <v>42</v>
      </c>
    </row>
    <row r="17" spans="1:11" ht="15" customHeight="1">
      <c r="A17" s="58"/>
      <c r="B17" s="60"/>
      <c r="C17" s="79"/>
      <c r="D17" s="48"/>
      <c r="E17" s="18">
        <v>1171189</v>
      </c>
      <c r="F17" s="18">
        <v>1215616</v>
      </c>
      <c r="G17" s="16">
        <f t="shared" si="0"/>
        <v>44427</v>
      </c>
      <c r="H17" s="50"/>
      <c r="I17" s="20">
        <v>379562</v>
      </c>
      <c r="J17" s="4" t="s">
        <v>40</v>
      </c>
      <c r="K17" s="4" t="s">
        <v>43</v>
      </c>
    </row>
    <row r="18" spans="1:11" ht="15" customHeight="1">
      <c r="A18" s="57">
        <v>3</v>
      </c>
      <c r="B18" s="59" t="s">
        <v>24</v>
      </c>
      <c r="C18" s="78" t="s">
        <v>27</v>
      </c>
      <c r="D18" s="47" t="s">
        <v>28</v>
      </c>
      <c r="E18" s="17">
        <v>305588</v>
      </c>
      <c r="F18" s="17">
        <v>303518</v>
      </c>
      <c r="G18" s="13">
        <f t="shared" si="0"/>
        <v>-2070</v>
      </c>
      <c r="H18" s="49"/>
      <c r="I18" s="39"/>
      <c r="J18" s="4" t="s">
        <v>39</v>
      </c>
    </row>
    <row r="19" spans="1:11" ht="15" customHeight="1">
      <c r="A19" s="58"/>
      <c r="B19" s="60"/>
      <c r="C19" s="79"/>
      <c r="D19" s="48"/>
      <c r="E19" s="18">
        <v>277218</v>
      </c>
      <c r="F19" s="18">
        <v>273193</v>
      </c>
      <c r="G19" s="16">
        <f t="shared" si="0"/>
        <v>-4025</v>
      </c>
      <c r="H19" s="50"/>
      <c r="I19" s="20"/>
      <c r="J19" s="4" t="s">
        <v>40</v>
      </c>
    </row>
    <row r="20" spans="1:11" ht="15" customHeight="1">
      <c r="A20" s="57">
        <v>4</v>
      </c>
      <c r="B20" s="59" t="s">
        <v>24</v>
      </c>
      <c r="C20" s="78" t="s">
        <v>29</v>
      </c>
      <c r="D20" s="47" t="s">
        <v>30</v>
      </c>
      <c r="E20" s="17">
        <v>101916</v>
      </c>
      <c r="F20" s="17">
        <v>125664</v>
      </c>
      <c r="G20" s="13">
        <f t="shared" si="0"/>
        <v>23748</v>
      </c>
      <c r="H20" s="49"/>
      <c r="I20" s="39"/>
      <c r="J20" s="4" t="s">
        <v>39</v>
      </c>
    </row>
    <row r="21" spans="1:11" ht="15" customHeight="1">
      <c r="A21" s="58"/>
      <c r="B21" s="60"/>
      <c r="C21" s="79"/>
      <c r="D21" s="48"/>
      <c r="E21" s="18">
        <v>89702</v>
      </c>
      <c r="F21" s="18">
        <v>109749</v>
      </c>
      <c r="G21" s="16">
        <f t="shared" si="0"/>
        <v>20047</v>
      </c>
      <c r="H21" s="50"/>
      <c r="I21" s="20"/>
      <c r="J21" s="4" t="s">
        <v>40</v>
      </c>
    </row>
    <row r="22" spans="1:11" ht="15" customHeight="1">
      <c r="A22" s="57">
        <v>5</v>
      </c>
      <c r="B22" s="59" t="s">
        <v>24</v>
      </c>
      <c r="C22" s="80" t="s">
        <v>31</v>
      </c>
      <c r="D22" s="47" t="s">
        <v>32</v>
      </c>
      <c r="E22" s="13">
        <v>38493</v>
      </c>
      <c r="F22" s="13">
        <v>39047</v>
      </c>
      <c r="G22" s="13">
        <f t="shared" si="0"/>
        <v>554</v>
      </c>
      <c r="H22" s="49"/>
      <c r="I22" s="39"/>
      <c r="J22" s="4" t="s">
        <v>39</v>
      </c>
    </row>
    <row r="23" spans="1:11" ht="15" customHeight="1">
      <c r="A23" s="58"/>
      <c r="B23" s="60"/>
      <c r="C23" s="80"/>
      <c r="D23" s="48"/>
      <c r="E23" s="15">
        <v>33506</v>
      </c>
      <c r="F23" s="15">
        <v>37360</v>
      </c>
      <c r="G23" s="16">
        <f t="shared" si="0"/>
        <v>3854</v>
      </c>
      <c r="H23" s="50"/>
      <c r="I23" s="20"/>
      <c r="J23" s="4" t="s">
        <v>40</v>
      </c>
    </row>
    <row r="24" spans="1:11" ht="15" customHeight="1">
      <c r="A24" s="51" t="s">
        <v>33</v>
      </c>
      <c r="B24" s="52"/>
      <c r="C24" s="52"/>
      <c r="D24" s="53"/>
      <c r="E24" s="17">
        <f t="shared" ref="E24:E25" si="1">E20+E18+E16+E22</f>
        <v>1618686</v>
      </c>
      <c r="F24" s="17">
        <f>F20+F18+F16+F22</f>
        <v>1685345</v>
      </c>
      <c r="G24" s="13">
        <f t="shared" si="0"/>
        <v>66659</v>
      </c>
      <c r="H24" s="49"/>
      <c r="I24" s="39"/>
    </row>
    <row r="25" spans="1:11" ht="15" customHeight="1">
      <c r="A25" s="54"/>
      <c r="B25" s="55"/>
      <c r="C25" s="55"/>
      <c r="D25" s="56"/>
      <c r="E25" s="18">
        <f t="shared" si="1"/>
        <v>1571615</v>
      </c>
      <c r="F25" s="18">
        <f>F21+F19+F17+F23</f>
        <v>1635918</v>
      </c>
      <c r="G25" s="16">
        <f t="shared" si="0"/>
        <v>64303</v>
      </c>
      <c r="H25" s="50"/>
      <c r="I25" s="20"/>
    </row>
    <row r="26" spans="1:11" ht="15" customHeight="1">
      <c r="A26" s="41">
        <v>6</v>
      </c>
      <c r="B26" s="43" t="s">
        <v>44</v>
      </c>
      <c r="C26" s="78" t="s">
        <v>45</v>
      </c>
      <c r="D26" s="47" t="s">
        <v>46</v>
      </c>
      <c r="E26" s="17">
        <v>6250</v>
      </c>
      <c r="F26" s="17">
        <v>6777</v>
      </c>
      <c r="G26" s="13">
        <f t="shared" si="0"/>
        <v>527</v>
      </c>
      <c r="H26" s="49" t="s">
        <v>4</v>
      </c>
      <c r="I26" s="39"/>
      <c r="J26" s="4" t="s">
        <v>39</v>
      </c>
    </row>
    <row r="27" spans="1:11" ht="15" customHeight="1">
      <c r="A27" s="42"/>
      <c r="B27" s="44"/>
      <c r="C27" s="79"/>
      <c r="D27" s="48"/>
      <c r="E27" s="18">
        <v>6250</v>
      </c>
      <c r="F27" s="18">
        <v>6777</v>
      </c>
      <c r="G27" s="16">
        <f t="shared" si="0"/>
        <v>527</v>
      </c>
      <c r="H27" s="50"/>
      <c r="I27" s="20"/>
      <c r="J27" s="4" t="s">
        <v>40</v>
      </c>
    </row>
    <row r="28" spans="1:11" ht="15" customHeight="1">
      <c r="A28" s="41">
        <v>7</v>
      </c>
      <c r="B28" s="43" t="s">
        <v>44</v>
      </c>
      <c r="C28" s="78" t="s">
        <v>47</v>
      </c>
      <c r="D28" s="47" t="s">
        <v>48</v>
      </c>
      <c r="E28" s="17">
        <v>242092</v>
      </c>
      <c r="F28" s="17">
        <v>271826</v>
      </c>
      <c r="G28" s="13">
        <f t="shared" si="0"/>
        <v>29734</v>
      </c>
      <c r="H28" s="49" t="s">
        <v>4</v>
      </c>
      <c r="I28" s="39"/>
      <c r="J28" s="4" t="s">
        <v>39</v>
      </c>
    </row>
    <row r="29" spans="1:11" ht="15" customHeight="1">
      <c r="A29" s="42"/>
      <c r="B29" s="44"/>
      <c r="C29" s="79"/>
      <c r="D29" s="48"/>
      <c r="E29" s="18">
        <v>233092</v>
      </c>
      <c r="F29" s="18">
        <v>248826</v>
      </c>
      <c r="G29" s="16">
        <f t="shared" si="0"/>
        <v>15734</v>
      </c>
      <c r="H29" s="50"/>
      <c r="I29" s="20"/>
      <c r="J29" s="4" t="s">
        <v>40</v>
      </c>
    </row>
    <row r="30" spans="1:11" ht="15" customHeight="1">
      <c r="A30" s="41">
        <v>8</v>
      </c>
      <c r="B30" s="43" t="s">
        <v>44</v>
      </c>
      <c r="C30" s="78" t="s">
        <v>78</v>
      </c>
      <c r="D30" s="47" t="s">
        <v>46</v>
      </c>
      <c r="E30" s="17">
        <v>56457</v>
      </c>
      <c r="F30" s="17">
        <v>3993</v>
      </c>
      <c r="G30" s="13">
        <f t="shared" si="0"/>
        <v>-52464</v>
      </c>
      <c r="H30" s="49" t="s">
        <v>4</v>
      </c>
      <c r="I30" s="39"/>
      <c r="J30" s="4" t="s">
        <v>39</v>
      </c>
    </row>
    <row r="31" spans="1:11" ht="15" customHeight="1">
      <c r="A31" s="42"/>
      <c r="B31" s="44"/>
      <c r="C31" s="79"/>
      <c r="D31" s="48"/>
      <c r="E31" s="18">
        <v>56457</v>
      </c>
      <c r="F31" s="18">
        <v>3993</v>
      </c>
      <c r="G31" s="16">
        <f t="shared" si="0"/>
        <v>-52464</v>
      </c>
      <c r="H31" s="50"/>
      <c r="I31" s="20"/>
      <c r="J31" s="4" t="s">
        <v>40</v>
      </c>
    </row>
    <row r="32" spans="1:11" ht="15" customHeight="1">
      <c r="A32" s="41">
        <v>9</v>
      </c>
      <c r="B32" s="43" t="s">
        <v>44</v>
      </c>
      <c r="C32" s="78" t="s">
        <v>49</v>
      </c>
      <c r="D32" s="47" t="s">
        <v>30</v>
      </c>
      <c r="E32" s="17">
        <v>313337</v>
      </c>
      <c r="F32" s="17">
        <v>458577</v>
      </c>
      <c r="G32" s="13">
        <f t="shared" si="0"/>
        <v>145240</v>
      </c>
      <c r="H32" s="49" t="s">
        <v>4</v>
      </c>
      <c r="I32" s="39"/>
      <c r="J32" s="4" t="s">
        <v>39</v>
      </c>
    </row>
    <row r="33" spans="1:11" ht="15" customHeight="1">
      <c r="A33" s="42"/>
      <c r="B33" s="44"/>
      <c r="C33" s="79"/>
      <c r="D33" s="48"/>
      <c r="E33" s="18">
        <v>163337</v>
      </c>
      <c r="F33" s="18">
        <v>233577</v>
      </c>
      <c r="G33" s="16">
        <f t="shared" si="0"/>
        <v>70240</v>
      </c>
      <c r="H33" s="50"/>
      <c r="I33" s="20"/>
      <c r="J33" s="4" t="s">
        <v>40</v>
      </c>
    </row>
    <row r="34" spans="1:11" ht="15" customHeight="1">
      <c r="A34" s="41">
        <v>10</v>
      </c>
      <c r="B34" s="43" t="s">
        <v>44</v>
      </c>
      <c r="C34" s="78" t="s">
        <v>50</v>
      </c>
      <c r="D34" s="47" t="s">
        <v>26</v>
      </c>
      <c r="E34" s="17">
        <v>4205772</v>
      </c>
      <c r="F34" s="17">
        <v>3502635</v>
      </c>
      <c r="G34" s="13">
        <f t="shared" si="0"/>
        <v>-703137</v>
      </c>
      <c r="H34" s="49" t="s">
        <v>41</v>
      </c>
      <c r="I34" s="39">
        <v>137842</v>
      </c>
      <c r="J34" s="4" t="s">
        <v>39</v>
      </c>
      <c r="K34" s="4" t="s">
        <v>42</v>
      </c>
    </row>
    <row r="35" spans="1:11" ht="15" customHeight="1">
      <c r="A35" s="42"/>
      <c r="B35" s="44"/>
      <c r="C35" s="79"/>
      <c r="D35" s="48"/>
      <c r="E35" s="18">
        <v>903772</v>
      </c>
      <c r="F35" s="18">
        <v>789635</v>
      </c>
      <c r="G35" s="16">
        <f t="shared" si="0"/>
        <v>-114137</v>
      </c>
      <c r="H35" s="50"/>
      <c r="I35" s="20">
        <v>97842</v>
      </c>
      <c r="J35" s="4" t="s">
        <v>40</v>
      </c>
      <c r="K35" s="4" t="s">
        <v>43</v>
      </c>
    </row>
    <row r="36" spans="1:11" ht="15" customHeight="1">
      <c r="A36" s="41">
        <v>11</v>
      </c>
      <c r="B36" s="43" t="s">
        <v>44</v>
      </c>
      <c r="C36" s="78" t="s">
        <v>53</v>
      </c>
      <c r="D36" s="47" t="s">
        <v>54</v>
      </c>
      <c r="E36" s="13">
        <v>760843</v>
      </c>
      <c r="F36" s="13">
        <v>1428250</v>
      </c>
      <c r="G36" s="13">
        <f t="shared" si="0"/>
        <v>667407</v>
      </c>
      <c r="H36" s="49" t="s">
        <v>4</v>
      </c>
      <c r="I36" s="39"/>
      <c r="J36" s="4" t="s">
        <v>39</v>
      </c>
    </row>
    <row r="37" spans="1:11" ht="15" customHeight="1">
      <c r="A37" s="42"/>
      <c r="B37" s="44"/>
      <c r="C37" s="79"/>
      <c r="D37" s="48"/>
      <c r="E37" s="15">
        <v>86043</v>
      </c>
      <c r="F37" s="15">
        <v>97250</v>
      </c>
      <c r="G37" s="16">
        <f t="shared" si="0"/>
        <v>11207</v>
      </c>
      <c r="H37" s="50"/>
      <c r="I37" s="20"/>
      <c r="J37" s="4" t="s">
        <v>40</v>
      </c>
    </row>
    <row r="38" spans="1:11" ht="15" customHeight="1">
      <c r="A38" s="41">
        <v>12</v>
      </c>
      <c r="B38" s="43" t="s">
        <v>44</v>
      </c>
      <c r="C38" s="78" t="s">
        <v>55</v>
      </c>
      <c r="D38" s="47" t="s">
        <v>56</v>
      </c>
      <c r="E38" s="17">
        <v>111969</v>
      </c>
      <c r="F38" s="17">
        <v>156190</v>
      </c>
      <c r="G38" s="13">
        <f t="shared" si="0"/>
        <v>44221</v>
      </c>
      <c r="H38" s="49" t="s">
        <v>4</v>
      </c>
      <c r="I38" s="39"/>
      <c r="J38" s="4" t="s">
        <v>39</v>
      </c>
    </row>
    <row r="39" spans="1:11" ht="15" customHeight="1">
      <c r="A39" s="42"/>
      <c r="B39" s="44"/>
      <c r="C39" s="79"/>
      <c r="D39" s="48"/>
      <c r="E39" s="18">
        <v>30969</v>
      </c>
      <c r="F39" s="18">
        <v>39190</v>
      </c>
      <c r="G39" s="16">
        <f t="shared" si="0"/>
        <v>8221</v>
      </c>
      <c r="H39" s="50"/>
      <c r="I39" s="20"/>
      <c r="J39" s="4" t="s">
        <v>40</v>
      </c>
    </row>
    <row r="40" spans="1:11" ht="15" customHeight="1">
      <c r="A40" s="41">
        <v>13</v>
      </c>
      <c r="B40" s="43" t="s">
        <v>44</v>
      </c>
      <c r="C40" s="78" t="s">
        <v>57</v>
      </c>
      <c r="D40" s="47" t="s">
        <v>58</v>
      </c>
      <c r="E40" s="17">
        <v>4112850</v>
      </c>
      <c r="F40" s="17">
        <v>4044712</v>
      </c>
      <c r="G40" s="13">
        <f t="shared" si="0"/>
        <v>-68138</v>
      </c>
      <c r="H40" s="49" t="s">
        <v>4</v>
      </c>
      <c r="I40" s="39"/>
      <c r="J40" s="4" t="s">
        <v>39</v>
      </c>
    </row>
    <row r="41" spans="1:11" ht="15" customHeight="1">
      <c r="A41" s="42"/>
      <c r="B41" s="44"/>
      <c r="C41" s="79"/>
      <c r="D41" s="48"/>
      <c r="E41" s="18">
        <v>460422</v>
      </c>
      <c r="F41" s="18">
        <v>481417</v>
      </c>
      <c r="G41" s="16">
        <f t="shared" si="0"/>
        <v>20995</v>
      </c>
      <c r="H41" s="50"/>
      <c r="I41" s="20"/>
      <c r="J41" s="4" t="s">
        <v>40</v>
      </c>
    </row>
    <row r="42" spans="1:11" ht="15" customHeight="1">
      <c r="A42" s="41">
        <v>14</v>
      </c>
      <c r="B42" s="43" t="s">
        <v>44</v>
      </c>
      <c r="C42" s="78" t="s">
        <v>59</v>
      </c>
      <c r="D42" s="47" t="s">
        <v>60</v>
      </c>
      <c r="E42" s="17">
        <v>118665</v>
      </c>
      <c r="F42" s="17">
        <v>112424</v>
      </c>
      <c r="G42" s="13">
        <f t="shared" si="0"/>
        <v>-6241</v>
      </c>
      <c r="H42" s="49" t="s">
        <v>4</v>
      </c>
      <c r="I42" s="39"/>
      <c r="J42" s="4" t="s">
        <v>39</v>
      </c>
    </row>
    <row r="43" spans="1:11" ht="15" customHeight="1">
      <c r="A43" s="42"/>
      <c r="B43" s="44"/>
      <c r="C43" s="79"/>
      <c r="D43" s="48"/>
      <c r="E43" s="18">
        <v>98570</v>
      </c>
      <c r="F43" s="18">
        <v>92870</v>
      </c>
      <c r="G43" s="16">
        <f t="shared" si="0"/>
        <v>-5700</v>
      </c>
      <c r="H43" s="50"/>
      <c r="I43" s="20"/>
      <c r="J43" s="4" t="s">
        <v>40</v>
      </c>
    </row>
    <row r="44" spans="1:11" ht="33.75" customHeight="1">
      <c r="A44" s="41">
        <v>15</v>
      </c>
      <c r="B44" s="43" t="s">
        <v>44</v>
      </c>
      <c r="C44" s="78" t="s">
        <v>76</v>
      </c>
      <c r="D44" s="47" t="s">
        <v>52</v>
      </c>
      <c r="E44" s="17">
        <v>5846705</v>
      </c>
      <c r="F44" s="17">
        <v>7021177</v>
      </c>
      <c r="G44" s="13">
        <f t="shared" si="0"/>
        <v>1174472</v>
      </c>
      <c r="H44" s="49" t="s">
        <v>4</v>
      </c>
      <c r="I44" s="39"/>
      <c r="J44" s="4" t="s">
        <v>39</v>
      </c>
    </row>
    <row r="45" spans="1:11" ht="33.75" customHeight="1">
      <c r="A45" s="42"/>
      <c r="B45" s="44"/>
      <c r="C45" s="79"/>
      <c r="D45" s="48"/>
      <c r="E45" s="18">
        <v>303135</v>
      </c>
      <c r="F45" s="18">
        <v>366677</v>
      </c>
      <c r="G45" s="16">
        <f t="shared" si="0"/>
        <v>63542</v>
      </c>
      <c r="H45" s="50"/>
      <c r="I45" s="20"/>
      <c r="J45" s="4" t="s">
        <v>40</v>
      </c>
    </row>
    <row r="46" spans="1:11" ht="15" customHeight="1">
      <c r="A46" s="41">
        <v>16</v>
      </c>
      <c r="B46" s="43" t="s">
        <v>44</v>
      </c>
      <c r="C46" s="78" t="s">
        <v>61</v>
      </c>
      <c r="D46" s="47" t="s">
        <v>62</v>
      </c>
      <c r="E46" s="17">
        <v>374000</v>
      </c>
      <c r="F46" s="17">
        <v>418958</v>
      </c>
      <c r="G46" s="13">
        <f t="shared" si="0"/>
        <v>44958</v>
      </c>
      <c r="H46" s="49" t="s">
        <v>4</v>
      </c>
      <c r="I46" s="39"/>
      <c r="J46" s="4" t="s">
        <v>39</v>
      </c>
    </row>
    <row r="47" spans="1:11" ht="15" customHeight="1">
      <c r="A47" s="42"/>
      <c r="B47" s="44"/>
      <c r="C47" s="79"/>
      <c r="D47" s="48"/>
      <c r="E47" s="18">
        <v>158000</v>
      </c>
      <c r="F47" s="18">
        <v>253958</v>
      </c>
      <c r="G47" s="16">
        <f t="shared" si="0"/>
        <v>95958</v>
      </c>
      <c r="H47" s="50"/>
      <c r="I47" s="20"/>
      <c r="J47" s="4" t="s">
        <v>40</v>
      </c>
    </row>
    <row r="48" spans="1:11" ht="15" customHeight="1">
      <c r="A48" s="41">
        <v>17</v>
      </c>
      <c r="B48" s="43" t="s">
        <v>44</v>
      </c>
      <c r="C48" s="78" t="s">
        <v>63</v>
      </c>
      <c r="D48" s="47" t="s">
        <v>64</v>
      </c>
      <c r="E48" s="17">
        <v>488080</v>
      </c>
      <c r="F48" s="17">
        <v>714691</v>
      </c>
      <c r="G48" s="13">
        <f t="shared" si="0"/>
        <v>226611</v>
      </c>
      <c r="H48" s="49"/>
      <c r="I48" s="39"/>
      <c r="J48" s="4" t="s">
        <v>39</v>
      </c>
    </row>
    <row r="49" spans="1:10" ht="15" customHeight="1">
      <c r="A49" s="42"/>
      <c r="B49" s="44"/>
      <c r="C49" s="79"/>
      <c r="D49" s="48"/>
      <c r="E49" s="18">
        <v>261897</v>
      </c>
      <c r="F49" s="18">
        <v>317189</v>
      </c>
      <c r="G49" s="16">
        <f t="shared" si="0"/>
        <v>55292</v>
      </c>
      <c r="H49" s="50"/>
      <c r="I49" s="20"/>
      <c r="J49" s="4" t="s">
        <v>40</v>
      </c>
    </row>
    <row r="50" spans="1:10" ht="15" customHeight="1">
      <c r="A50" s="41">
        <v>18</v>
      </c>
      <c r="B50" s="43" t="s">
        <v>44</v>
      </c>
      <c r="C50" s="45" t="s">
        <v>22</v>
      </c>
      <c r="D50" s="47" t="s">
        <v>23</v>
      </c>
      <c r="E50" s="17">
        <v>1544280</v>
      </c>
      <c r="F50" s="17">
        <v>1527935</v>
      </c>
      <c r="G50" s="13">
        <f t="shared" si="0"/>
        <v>-16345</v>
      </c>
      <c r="H50" s="49"/>
      <c r="I50" s="39"/>
      <c r="J50" s="4" t="s">
        <v>39</v>
      </c>
    </row>
    <row r="51" spans="1:10" ht="15" customHeight="1">
      <c r="A51" s="42"/>
      <c r="B51" s="44"/>
      <c r="C51" s="46"/>
      <c r="D51" s="48"/>
      <c r="E51" s="18">
        <v>1544280</v>
      </c>
      <c r="F51" s="18">
        <v>1527935</v>
      </c>
      <c r="G51" s="16">
        <f t="shared" si="0"/>
        <v>-16345</v>
      </c>
      <c r="H51" s="50"/>
      <c r="I51" s="20"/>
      <c r="J51" s="4" t="s">
        <v>40</v>
      </c>
    </row>
    <row r="52" spans="1:10" ht="15" customHeight="1">
      <c r="A52" s="41">
        <v>19</v>
      </c>
      <c r="B52" s="43" t="s">
        <v>44</v>
      </c>
      <c r="C52" s="78" t="s">
        <v>65</v>
      </c>
      <c r="D52" s="47" t="s">
        <v>30</v>
      </c>
      <c r="E52" s="17">
        <v>6257256</v>
      </c>
      <c r="F52" s="17">
        <v>5354272</v>
      </c>
      <c r="G52" s="13">
        <f t="shared" si="0"/>
        <v>-902984</v>
      </c>
      <c r="H52" s="36"/>
      <c r="I52" s="39"/>
      <c r="J52" s="4" t="s">
        <v>39</v>
      </c>
    </row>
    <row r="53" spans="1:10" ht="15" customHeight="1">
      <c r="A53" s="42"/>
      <c r="B53" s="44"/>
      <c r="C53" s="79"/>
      <c r="D53" s="48"/>
      <c r="E53" s="18">
        <v>749876</v>
      </c>
      <c r="F53" s="18">
        <v>570892</v>
      </c>
      <c r="G53" s="16">
        <f t="shared" si="0"/>
        <v>-178984</v>
      </c>
      <c r="H53" s="36"/>
      <c r="I53" s="20"/>
      <c r="J53" s="4" t="s">
        <v>40</v>
      </c>
    </row>
    <row r="54" spans="1:10" ht="15" customHeight="1">
      <c r="A54" s="41">
        <v>20</v>
      </c>
      <c r="B54" s="43" t="s">
        <v>44</v>
      </c>
      <c r="C54" s="78" t="s">
        <v>66</v>
      </c>
      <c r="D54" s="47" t="s">
        <v>52</v>
      </c>
      <c r="E54" s="17">
        <v>2466580</v>
      </c>
      <c r="F54" s="17">
        <v>1741300</v>
      </c>
      <c r="G54" s="13">
        <f t="shared" si="0"/>
        <v>-725280</v>
      </c>
      <c r="H54" s="49"/>
      <c r="I54" s="39"/>
      <c r="J54" s="4" t="s">
        <v>39</v>
      </c>
    </row>
    <row r="55" spans="1:10" ht="15" customHeight="1">
      <c r="A55" s="42"/>
      <c r="B55" s="44"/>
      <c r="C55" s="79"/>
      <c r="D55" s="48"/>
      <c r="E55" s="18">
        <v>28610</v>
      </c>
      <c r="F55" s="18">
        <v>22110</v>
      </c>
      <c r="G55" s="16">
        <f t="shared" si="0"/>
        <v>-6500</v>
      </c>
      <c r="H55" s="50"/>
      <c r="I55" s="20"/>
      <c r="J55" s="4" t="s">
        <v>40</v>
      </c>
    </row>
    <row r="56" spans="1:10" ht="15" customHeight="1">
      <c r="A56" s="41">
        <v>21</v>
      </c>
      <c r="B56" s="43" t="s">
        <v>44</v>
      </c>
      <c r="C56" s="78" t="s">
        <v>67</v>
      </c>
      <c r="D56" s="47" t="s">
        <v>68</v>
      </c>
      <c r="E56" s="17">
        <v>109481</v>
      </c>
      <c r="F56" s="17">
        <v>157827</v>
      </c>
      <c r="G56" s="13">
        <f t="shared" si="0"/>
        <v>48346</v>
      </c>
      <c r="H56" s="49" t="s">
        <v>4</v>
      </c>
      <c r="I56" s="39"/>
      <c r="J56" s="4" t="s">
        <v>39</v>
      </c>
    </row>
    <row r="57" spans="1:10" ht="15" customHeight="1">
      <c r="A57" s="42"/>
      <c r="B57" s="44"/>
      <c r="C57" s="79"/>
      <c r="D57" s="48"/>
      <c r="E57" s="18">
        <v>42154</v>
      </c>
      <c r="F57" s="18">
        <v>64386</v>
      </c>
      <c r="G57" s="16">
        <f t="shared" si="0"/>
        <v>22232</v>
      </c>
      <c r="H57" s="50"/>
      <c r="I57" s="20"/>
      <c r="J57" s="4" t="s">
        <v>40</v>
      </c>
    </row>
    <row r="58" spans="1:10" ht="15" customHeight="1">
      <c r="A58" s="41">
        <v>22</v>
      </c>
      <c r="B58" s="43" t="s">
        <v>44</v>
      </c>
      <c r="C58" s="78" t="s">
        <v>69</v>
      </c>
      <c r="D58" s="47" t="s">
        <v>56</v>
      </c>
      <c r="E58" s="17">
        <v>599775</v>
      </c>
      <c r="F58" s="17">
        <v>1992617</v>
      </c>
      <c r="G58" s="13">
        <f t="shared" si="0"/>
        <v>1392842</v>
      </c>
      <c r="H58" s="49" t="s">
        <v>4</v>
      </c>
      <c r="I58" s="39"/>
      <c r="J58" s="4" t="s">
        <v>39</v>
      </c>
    </row>
    <row r="59" spans="1:10" ht="15" customHeight="1">
      <c r="A59" s="42"/>
      <c r="B59" s="44"/>
      <c r="C59" s="79"/>
      <c r="D59" s="48"/>
      <c r="E59" s="18">
        <v>26291</v>
      </c>
      <c r="F59" s="18">
        <v>10568</v>
      </c>
      <c r="G59" s="16">
        <f t="shared" si="0"/>
        <v>-15723</v>
      </c>
      <c r="H59" s="50"/>
      <c r="I59" s="20"/>
      <c r="J59" s="4" t="s">
        <v>40</v>
      </c>
    </row>
    <row r="60" spans="1:10" ht="22.5" customHeight="1">
      <c r="A60" s="41">
        <v>23</v>
      </c>
      <c r="B60" s="43" t="s">
        <v>44</v>
      </c>
      <c r="C60" s="78" t="s">
        <v>71</v>
      </c>
      <c r="D60" s="47" t="s">
        <v>75</v>
      </c>
      <c r="E60" s="17">
        <v>0</v>
      </c>
      <c r="F60" s="17">
        <v>485850</v>
      </c>
      <c r="G60" s="13">
        <f t="shared" si="0"/>
        <v>485850</v>
      </c>
      <c r="H60" s="36" t="s">
        <v>4</v>
      </c>
      <c r="I60" s="39"/>
      <c r="J60" s="4" t="s">
        <v>39</v>
      </c>
    </row>
    <row r="61" spans="1:10" ht="22.5" customHeight="1">
      <c r="A61" s="42"/>
      <c r="B61" s="44"/>
      <c r="C61" s="79"/>
      <c r="D61" s="48"/>
      <c r="E61" s="18">
        <v>0</v>
      </c>
      <c r="F61" s="18">
        <v>102850</v>
      </c>
      <c r="G61" s="16">
        <f t="shared" si="0"/>
        <v>102850</v>
      </c>
      <c r="H61" s="36"/>
      <c r="I61" s="20"/>
      <c r="J61" s="4" t="s">
        <v>40</v>
      </c>
    </row>
    <row r="62" spans="1:10" ht="15" customHeight="1">
      <c r="A62" s="41">
        <v>24</v>
      </c>
      <c r="B62" s="43" t="s">
        <v>44</v>
      </c>
      <c r="C62" s="78" t="s">
        <v>72</v>
      </c>
      <c r="D62" s="47" t="s">
        <v>56</v>
      </c>
      <c r="E62" s="17">
        <v>0</v>
      </c>
      <c r="F62" s="17">
        <v>10000</v>
      </c>
      <c r="G62" s="13">
        <f t="shared" si="0"/>
        <v>10000</v>
      </c>
      <c r="H62" s="49" t="s">
        <v>4</v>
      </c>
      <c r="I62" s="39"/>
      <c r="J62" s="4" t="s">
        <v>39</v>
      </c>
    </row>
    <row r="63" spans="1:10" ht="15" customHeight="1">
      <c r="A63" s="42"/>
      <c r="B63" s="44"/>
      <c r="C63" s="79"/>
      <c r="D63" s="48"/>
      <c r="E63" s="18">
        <v>0</v>
      </c>
      <c r="F63" s="18">
        <v>10000</v>
      </c>
      <c r="G63" s="16">
        <f t="shared" si="0"/>
        <v>10000</v>
      </c>
      <c r="H63" s="50"/>
      <c r="I63" s="20"/>
      <c r="J63" s="4" t="s">
        <v>40</v>
      </c>
    </row>
    <row r="64" spans="1:10" ht="15" customHeight="1">
      <c r="A64" s="41">
        <v>25</v>
      </c>
      <c r="B64" s="43" t="s">
        <v>44</v>
      </c>
      <c r="C64" s="78" t="s">
        <v>77</v>
      </c>
      <c r="D64" s="47" t="s">
        <v>73</v>
      </c>
      <c r="E64" s="13">
        <v>0</v>
      </c>
      <c r="F64" s="13">
        <v>128000</v>
      </c>
      <c r="G64" s="13">
        <f t="shared" si="0"/>
        <v>128000</v>
      </c>
      <c r="H64" s="49" t="s">
        <v>4</v>
      </c>
      <c r="I64" s="39"/>
      <c r="J64" s="4" t="s">
        <v>39</v>
      </c>
    </row>
    <row r="65" spans="1:11" ht="15" customHeight="1">
      <c r="A65" s="42"/>
      <c r="B65" s="44"/>
      <c r="C65" s="79"/>
      <c r="D65" s="48"/>
      <c r="E65" s="15">
        <v>0</v>
      </c>
      <c r="F65" s="15">
        <v>128000</v>
      </c>
      <c r="G65" s="16">
        <f t="shared" si="0"/>
        <v>128000</v>
      </c>
      <c r="H65" s="50"/>
      <c r="I65" s="20"/>
      <c r="J65" s="4" t="s">
        <v>40</v>
      </c>
    </row>
    <row r="66" spans="1:11" ht="15" customHeight="1">
      <c r="A66" s="41">
        <v>26</v>
      </c>
      <c r="B66" s="43" t="s">
        <v>44</v>
      </c>
      <c r="C66" s="78" t="s">
        <v>51</v>
      </c>
      <c r="D66" s="47" t="s">
        <v>52</v>
      </c>
      <c r="E66" s="17">
        <v>252820</v>
      </c>
      <c r="F66" s="17">
        <v>0</v>
      </c>
      <c r="G66" s="13">
        <f>+F66-E66</f>
        <v>-252820</v>
      </c>
      <c r="H66" s="49" t="s">
        <v>4</v>
      </c>
      <c r="I66" s="39"/>
      <c r="J66" s="4" t="s">
        <v>39</v>
      </c>
    </row>
    <row r="67" spans="1:11" ht="15" customHeight="1">
      <c r="A67" s="42"/>
      <c r="B67" s="44"/>
      <c r="C67" s="79"/>
      <c r="D67" s="48"/>
      <c r="E67" s="18">
        <v>0</v>
      </c>
      <c r="F67" s="18">
        <v>0</v>
      </c>
      <c r="G67" s="16">
        <f>+F67-E67</f>
        <v>0</v>
      </c>
      <c r="H67" s="50"/>
      <c r="I67" s="20"/>
      <c r="J67" s="4" t="s">
        <v>40</v>
      </c>
    </row>
    <row r="68" spans="1:11" ht="15" customHeight="1">
      <c r="A68" s="41">
        <v>27</v>
      </c>
      <c r="B68" s="43" t="s">
        <v>34</v>
      </c>
      <c r="C68" s="45" t="s">
        <v>70</v>
      </c>
      <c r="D68" s="47" t="s">
        <v>56</v>
      </c>
      <c r="E68" s="17">
        <v>36121</v>
      </c>
      <c r="F68" s="17">
        <v>0</v>
      </c>
      <c r="G68" s="13">
        <f t="shared" ref="G68:G69" si="2">+F68-E68</f>
        <v>-36121</v>
      </c>
      <c r="H68" s="49" t="s">
        <v>4</v>
      </c>
      <c r="I68" s="39"/>
      <c r="J68" s="4" t="s">
        <v>39</v>
      </c>
    </row>
    <row r="69" spans="1:11" ht="15" customHeight="1">
      <c r="A69" s="42"/>
      <c r="B69" s="44"/>
      <c r="C69" s="46"/>
      <c r="D69" s="48"/>
      <c r="E69" s="18">
        <v>1121</v>
      </c>
      <c r="F69" s="18">
        <v>0</v>
      </c>
      <c r="G69" s="16">
        <f t="shared" si="2"/>
        <v>-1121</v>
      </c>
      <c r="H69" s="50"/>
      <c r="I69" s="20"/>
      <c r="J69" s="4" t="s">
        <v>40</v>
      </c>
    </row>
    <row r="70" spans="1:11" ht="15" customHeight="1">
      <c r="A70" s="51" t="s">
        <v>38</v>
      </c>
      <c r="B70" s="52"/>
      <c r="C70" s="52"/>
      <c r="D70" s="53"/>
      <c r="E70" s="17">
        <f>E26+E28+E30+E32+E34+E66+E36+E38+E40+E42+E44+E46+E48+E50+E52+E54+E56+E58+E60+E62+E64+E68</f>
        <v>27903333</v>
      </c>
      <c r="F70" s="17">
        <f>F26+F28+F30+F32+F34+F66+F36+F38+F40+F42+F44+F46+F48+F50+F52+F54+F56+F58+F60+F62+F64+F68</f>
        <v>29538011</v>
      </c>
      <c r="G70" s="13">
        <f t="shared" ref="G70:G76" si="3">+F70-E70</f>
        <v>1634678</v>
      </c>
      <c r="H70" s="49"/>
      <c r="I70" s="39"/>
    </row>
    <row r="71" spans="1:11" ht="15" customHeight="1">
      <c r="A71" s="54"/>
      <c r="B71" s="55"/>
      <c r="C71" s="55"/>
      <c r="D71" s="56"/>
      <c r="E71" s="18">
        <f>E27+E29+E31+E33+E35+E67+E37+E39+E41+E43+E45+E47+E49+E51+E53+E55+E57+E59+E61+E63+E65+E69</f>
        <v>5154276</v>
      </c>
      <c r="F71" s="18">
        <f>F27+F29+F31+F33+F35+F67+F37+F39+F41+F43+F45+F47+F49+F51+F53+F55+F57+F59+F61+F63+F65+F69</f>
        <v>5368100</v>
      </c>
      <c r="G71" s="16">
        <f t="shared" si="3"/>
        <v>213824</v>
      </c>
      <c r="H71" s="50"/>
      <c r="I71" s="20"/>
    </row>
    <row r="72" spans="1:11" ht="15" customHeight="1">
      <c r="A72" s="57">
        <v>28</v>
      </c>
      <c r="B72" s="43" t="s">
        <v>35</v>
      </c>
      <c r="C72" s="81" t="s">
        <v>36</v>
      </c>
      <c r="D72" s="47" t="s">
        <v>74</v>
      </c>
      <c r="E72" s="40">
        <v>416</v>
      </c>
      <c r="F72" s="40">
        <v>50454</v>
      </c>
      <c r="G72" s="13">
        <f t="shared" si="3"/>
        <v>50038</v>
      </c>
      <c r="H72" s="49" t="s">
        <v>4</v>
      </c>
      <c r="I72" s="39"/>
      <c r="J72" s="4" t="s">
        <v>39</v>
      </c>
    </row>
    <row r="73" spans="1:11" ht="15" customHeight="1">
      <c r="A73" s="58"/>
      <c r="B73" s="44"/>
      <c r="C73" s="82"/>
      <c r="D73" s="48"/>
      <c r="E73" s="18">
        <v>0</v>
      </c>
      <c r="F73" s="18">
        <v>0</v>
      </c>
      <c r="G73" s="16">
        <f t="shared" si="3"/>
        <v>0</v>
      </c>
      <c r="H73" s="50"/>
      <c r="I73" s="20"/>
      <c r="J73" s="4" t="s">
        <v>40</v>
      </c>
    </row>
    <row r="74" spans="1:11" ht="15" customHeight="1">
      <c r="A74" s="51" t="s">
        <v>37</v>
      </c>
      <c r="B74" s="52"/>
      <c r="C74" s="52"/>
      <c r="D74" s="53"/>
      <c r="E74" s="17">
        <f>+E72</f>
        <v>416</v>
      </c>
      <c r="F74" s="17">
        <f>+F72</f>
        <v>50454</v>
      </c>
      <c r="G74" s="13">
        <f t="shared" si="3"/>
        <v>50038</v>
      </c>
      <c r="H74" s="49"/>
      <c r="I74" s="39"/>
    </row>
    <row r="75" spans="1:11" ht="15" customHeight="1">
      <c r="A75" s="54"/>
      <c r="B75" s="55"/>
      <c r="C75" s="55"/>
      <c r="D75" s="56"/>
      <c r="E75" s="18">
        <f>+E73</f>
        <v>0</v>
      </c>
      <c r="F75" s="18">
        <f>+F73</f>
        <v>0</v>
      </c>
      <c r="G75" s="16">
        <f t="shared" si="3"/>
        <v>0</v>
      </c>
      <c r="H75" s="50"/>
      <c r="I75" s="20"/>
    </row>
    <row r="76" spans="1:11" ht="15" customHeight="1">
      <c r="A76" s="71" t="s">
        <v>6</v>
      </c>
      <c r="B76" s="72"/>
      <c r="C76" s="72"/>
      <c r="D76" s="73"/>
      <c r="E76" s="17">
        <f>+SUMIF($J12:$J75,$J76,E12:E75)</f>
        <v>32598024</v>
      </c>
      <c r="F76" s="17">
        <f>+SUMIF($J12:$J75,$J76,F12:F75)</f>
        <v>34283682</v>
      </c>
      <c r="G76" s="14">
        <f t="shared" si="3"/>
        <v>1685658</v>
      </c>
      <c r="H76" s="49" t="str">
        <f>IF(I76="　","　","区CM")</f>
        <v>区CM</v>
      </c>
      <c r="I76" s="19">
        <f>IF(SUMIF(K12:K59,K76,I12:I59)=0,"　",SUMIF(K12:K59,K76,I12:I59))</f>
        <v>517404</v>
      </c>
      <c r="J76" s="4" t="s">
        <v>39</v>
      </c>
      <c r="K76" s="4" t="s">
        <v>42</v>
      </c>
    </row>
    <row r="77" spans="1:11" ht="15" customHeight="1" thickBot="1">
      <c r="A77" s="74"/>
      <c r="B77" s="75"/>
      <c r="C77" s="75"/>
      <c r="D77" s="76"/>
      <c r="E77" s="21">
        <f>+SUMIF($J12:$J75,$J77,E12:E75)</f>
        <v>8572712</v>
      </c>
      <c r="F77" s="21">
        <f>+SUMIF($J12:$J75,$J77,F12:F75)</f>
        <v>8834818</v>
      </c>
      <c r="G77" s="22">
        <f>+F77-E77</f>
        <v>262106</v>
      </c>
      <c r="H77" s="77"/>
      <c r="I77" s="23">
        <f>IF(SUMIF(K12:K71,K77,I12:I71)=0,"　",SUMIF(K12:K71,K77,I12:I71))</f>
        <v>477404</v>
      </c>
      <c r="J77" s="4" t="s">
        <v>40</v>
      </c>
      <c r="K77" s="4" t="s">
        <v>43</v>
      </c>
    </row>
    <row r="78" spans="1:11" ht="12.75">
      <c r="A78" s="35"/>
      <c r="B78" s="35"/>
      <c r="C78" s="35"/>
      <c r="D78" s="35"/>
      <c r="E78" s="24"/>
      <c r="F78" s="25"/>
      <c r="G78" s="25"/>
    </row>
    <row r="79" spans="1:11" ht="18" customHeight="1">
      <c r="A79" s="26"/>
      <c r="D79" s="27"/>
      <c r="F79" s="7"/>
      <c r="G79" s="7"/>
      <c r="H79" s="26"/>
    </row>
    <row r="80" spans="1:11" ht="18" customHeight="1">
      <c r="F80" s="7"/>
      <c r="G80" s="7"/>
      <c r="H80" s="26"/>
    </row>
    <row r="81" spans="6:8" ht="18" customHeight="1">
      <c r="F81" s="7"/>
      <c r="G81" s="7"/>
      <c r="H81" s="26"/>
    </row>
  </sheetData>
  <mergeCells count="152">
    <mergeCell ref="A74:D75"/>
    <mergeCell ref="H74:H75"/>
    <mergeCell ref="A70:D71"/>
    <mergeCell ref="A60:A61"/>
    <mergeCell ref="B60:B61"/>
    <mergeCell ref="C60:C61"/>
    <mergeCell ref="D60:D61"/>
    <mergeCell ref="H70:H71"/>
    <mergeCell ref="A72:A73"/>
    <mergeCell ref="B72:B73"/>
    <mergeCell ref="C72:C73"/>
    <mergeCell ref="D72:D73"/>
    <mergeCell ref="H72:H73"/>
    <mergeCell ref="E9:F9"/>
    <mergeCell ref="A64:A65"/>
    <mergeCell ref="B64:B65"/>
    <mergeCell ref="C64:C65"/>
    <mergeCell ref="A76:D77"/>
    <mergeCell ref="H76:H77"/>
    <mergeCell ref="D64:D65"/>
    <mergeCell ref="H64:H65"/>
    <mergeCell ref="A48:A49"/>
    <mergeCell ref="B48:B49"/>
    <mergeCell ref="C48:C49"/>
    <mergeCell ref="D48:D49"/>
    <mergeCell ref="H48:H49"/>
    <mergeCell ref="A50:A51"/>
    <mergeCell ref="B50:B51"/>
    <mergeCell ref="C50:C51"/>
    <mergeCell ref="D50:D51"/>
    <mergeCell ref="H50:H51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34:A35"/>
    <mergeCell ref="B34:B35"/>
    <mergeCell ref="C34:C35"/>
    <mergeCell ref="D34:D35"/>
    <mergeCell ref="H34:H35"/>
    <mergeCell ref="A66:A67"/>
    <mergeCell ref="B66:B67"/>
    <mergeCell ref="C66:C67"/>
    <mergeCell ref="D66:D67"/>
    <mergeCell ref="H66:H67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A52:A53"/>
    <mergeCell ref="B52:B53"/>
    <mergeCell ref="C52:C53"/>
    <mergeCell ref="D52:D53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22:A23"/>
    <mergeCell ref="B22:B23"/>
    <mergeCell ref="C22:C23"/>
    <mergeCell ref="D22:D23"/>
    <mergeCell ref="H22:H23"/>
    <mergeCell ref="A24:D25"/>
    <mergeCell ref="H24:H25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14:D15"/>
    <mergeCell ref="H14:H15"/>
    <mergeCell ref="A16:A17"/>
    <mergeCell ref="B16:B17"/>
    <mergeCell ref="C16:C17"/>
    <mergeCell ref="D16:D17"/>
    <mergeCell ref="H16:H17"/>
    <mergeCell ref="C10:C11"/>
    <mergeCell ref="D10:D11"/>
    <mergeCell ref="H10:I11"/>
    <mergeCell ref="A12:A13"/>
    <mergeCell ref="B12:B13"/>
    <mergeCell ref="C12:C13"/>
    <mergeCell ref="D12:D13"/>
    <mergeCell ref="H12:H13"/>
    <mergeCell ref="A54:A55"/>
    <mergeCell ref="B54:B55"/>
    <mergeCell ref="C54:C55"/>
    <mergeCell ref="D54:D55"/>
    <mergeCell ref="H54:H55"/>
    <mergeCell ref="A68:A69"/>
    <mergeCell ref="B68:B69"/>
    <mergeCell ref="C68:C69"/>
    <mergeCell ref="D68:D69"/>
    <mergeCell ref="H68:H69"/>
    <mergeCell ref="A62:A63"/>
    <mergeCell ref="B62:B63"/>
    <mergeCell ref="C62:C63"/>
    <mergeCell ref="D62:D63"/>
    <mergeCell ref="H62:H63"/>
  </mergeCells>
  <phoneticPr fontId="4"/>
  <dataValidations count="2">
    <dataValidation type="list" allowBlank="1" showInputMessage="1" showErrorMessage="1" sqref="H12:H13 H16:H23 H54:H59 H72:H73 H66:H67 H26:H49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6:C17" r:id="rId1" display="道路、緑地及び防災施設等の維持管理"/>
    <hyperlink ref="C18:C19" r:id="rId2" display="庁費等一般管理費"/>
    <hyperlink ref="C20:C21" r:id="rId3" display="http://www.city.osaka.lg.jp/port/cmsfiles/contents/0000591/591616/i4.xlsx"/>
    <hyperlink ref="C22:C23" r:id="rId4" display="港湾の振興"/>
    <hyperlink ref="C26:C27" r:id="rId5" display="気象・海象等の各種観測や調査測量"/>
    <hyperlink ref="C28:C29" r:id="rId6" display="港湾施設の保安対策"/>
    <hyperlink ref="C30:C31" r:id="rId7" display="北港処分地（夢洲）の管理運営"/>
    <hyperlink ref="C32:C33" r:id="rId8" display="港湾施設等の管理運営"/>
    <hyperlink ref="C34:C35" r:id="rId9" display="港湾施設等の維持補修"/>
    <hyperlink ref="C36:C37" r:id="rId10" display="港湾施設の整備・改良"/>
    <hyperlink ref="C38:C39" r:id="rId11" display="集客施設の管理運営・維持補修"/>
    <hyperlink ref="C40:C41" r:id="rId12" display="国際コンテナ戦略港湾の実現に向けた取り組み"/>
    <hyperlink ref="C42:C43" r:id="rId13" display="情報システム関係経費"/>
    <hyperlink ref="C44:C45" r:id="rId14" display="国際博覧会の開催及びＩＲを含む国際観光拠点形成（国際物流拠点の機能強化を含む）に向けた夢洲地区の土地造成・基盤整備事業"/>
    <hyperlink ref="C46:C47" r:id="rId15" display="夢洲物流車両の交通円滑化に向けた対策"/>
    <hyperlink ref="C48:C49" r:id="rId16" display="港湾事業一般管理費"/>
    <hyperlink ref="C52:C53" r:id="rId17" display="海岸施設の維持補修"/>
    <hyperlink ref="C54:C55" r:id="rId18" display="堤防の耐震対策"/>
    <hyperlink ref="C56:C57" r:id="rId19" display="航行船舶の安全対策"/>
    <hyperlink ref="C58:C59" r:id="rId20" display="天保山客船ターミナル整備"/>
    <hyperlink ref="C60:C61" r:id="rId21" display="万博来場者の安全・円滑な移動にかかるアクセスルートの環境整備"/>
    <hyperlink ref="C62:C63" r:id="rId22" display="メルボルン大阪ダブルハンドヨットレース受入環境整備"/>
    <hyperlink ref="C64:C65" r:id="rId23" display="万博会場周辺の修景（夢洲２区南東部（12ha）盛土部）"/>
    <hyperlink ref="C66:C67" r:id="rId24" display="橋梁の耐震対策"/>
    <hyperlink ref="C72:C73" r:id="rId25" display="大阪港振興基金積立金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26"/>
  <rowBreaks count="1" manualBreakCount="1">
    <brk id="6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2023-02-07T03:36:15Z</dcterms:modified>
</cp:coreProperties>
</file>