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D63F2E9A-D44B-43D4-B1D2-8019B1CDA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入一覧" sheetId="1" r:id="rId1"/>
    <sheet name="使用料・手数料の改定等" sheetId="2" r:id="rId2"/>
  </sheets>
  <externalReferences>
    <externalReference r:id="rId3"/>
    <externalReference r:id="rId4"/>
  </externalReferences>
  <definedNames>
    <definedName name="_xlnm._FilterDatabase" localSheetId="0" hidden="1">歳入一覧!$A$6:$EK$90</definedName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歳入一覧!$A$1:$K$90</definedName>
    <definedName name="_xlnm.Print_Area" localSheetId="1">使用料・手数料の改定等!$A$1:$BQ$15</definedName>
    <definedName name="_xlnm.Print_Titles" localSheetId="0">歳入一覧!$4:$7</definedName>
    <definedName name="rrr">'[1]様式16（見直しチェックシート）'!$U$53:$V$53</definedName>
    <definedName name="Z_01EAA192_030B_4B32_8504_E8B9ACF08987_.wvu.FilterData" localSheetId="0" hidden="1">歳入一覧!$A$6:$K$90</definedName>
    <definedName name="Z_03AE82A1_1BE2_4ECA_87A2_03B930490FC4_.wvu.FilterData" localSheetId="0" hidden="1">歳入一覧!$A$6:$EK$90</definedName>
    <definedName name="Z_04C8A1BA_9D22_46C9_9CEB_2BC0004FC685_.wvu.FilterData" localSheetId="0" hidden="1">歳入一覧!$B$6:$K$90</definedName>
    <definedName name="Z_04D09D8C_94A5_461B_8EBD_462A08259C45_.wvu.FilterData" localSheetId="0" hidden="1">歳入一覧!$A$6:$EK$90</definedName>
    <definedName name="Z_0984F2AA_60F2_4912_A9FF_2F9A955D5FE3_.wvu.FilterData" localSheetId="0" hidden="1">歳入一覧!$A$7:$EK$90</definedName>
    <definedName name="Z_0C68AD9F_EAAC_4D8C_8595_325E5145CCC9_.wvu.FilterData" localSheetId="0" hidden="1">歳入一覧!$B$6:$K$90</definedName>
    <definedName name="Z_0EC137BB_4649_439E_A306_A2900F1F636A_.wvu.FilterData" localSheetId="0" hidden="1">歳入一覧!$B$6:$K$90</definedName>
    <definedName name="Z_1199D24E_5AB2_4E7F_AA3B_409733D51AC4_.wvu.FilterData" localSheetId="0" hidden="1">歳入一覧!$A$6:$EK$90</definedName>
    <definedName name="Z_1E7D5732_EF56_415D_8F2A_A9A6136A4DC3_.wvu.FilterData" localSheetId="0" hidden="1">歳入一覧!$B$6:$K$90</definedName>
    <definedName name="Z_20E8B0EC_118D_49EF_9836_FFD168BFA307_.wvu.FilterData" localSheetId="0" hidden="1">歳入一覧!$A$6:$K$90</definedName>
    <definedName name="Z_23F43B3A_3258_499E_84AA_5934348FFA54_.wvu.FilterData" localSheetId="0" hidden="1">歳入一覧!$A$6:$EK$90</definedName>
    <definedName name="Z_24D4AB45_3A64_4C2A_93AD_95EA6B944657_.wvu.FilterData" localSheetId="0" hidden="1">歳入一覧!$B$6:$K$90</definedName>
    <definedName name="Z_27FE125A_CAC0_4187_BAC1_FA85A21F8068_.wvu.FilterData" localSheetId="0" hidden="1">歳入一覧!$A$6:$EK$90</definedName>
    <definedName name="Z_291BEBD1_3E67_44D7_B7E4_9799E8B2AEED_.wvu.FilterData" localSheetId="0" hidden="1">歳入一覧!$B$6:$K$90</definedName>
    <definedName name="Z_2C82E193_3E09_4CE3_80B4_E2A9361A46F4_.wvu.FilterData" localSheetId="0" hidden="1">歳入一覧!$B$6:$K$90</definedName>
    <definedName name="Z_300532A4_C979_47B6_AE96_7529D1452A32_.wvu.FilterData" localSheetId="0" hidden="1">歳入一覧!$A$6:$EK$90</definedName>
    <definedName name="Z_340A5395_F3C0_4C00_AD4A_45ABD0096A3A_.wvu.FilterData" localSheetId="0" hidden="1">歳入一覧!$A$7:$EK$90</definedName>
    <definedName name="Z_374AF662_332C_4305_9FF2_82EBDABE1ECA_.wvu.FilterData" localSheetId="0" hidden="1">歳入一覧!$B$6:$K$90</definedName>
    <definedName name="Z_38677CFC_38FD_428F_B2E6_28D6556AF30E_.wvu.FilterData" localSheetId="0" hidden="1">歳入一覧!$A$6:$K$90</definedName>
    <definedName name="Z_3EED8F5F_471C_4B50_994D_BB7BEF016969_.wvu.FilterData" localSheetId="0" hidden="1">歳入一覧!$B$6:$K$90</definedName>
    <definedName name="Z_443FC1F6_4EB0_4043_84B4_EA880B09B87F_.wvu.FilterData" localSheetId="0" hidden="1">歳入一覧!$A$6:$K$90</definedName>
    <definedName name="Z_4FA438CA_84A7_4E4A_B647_D9C724313A30_.wvu.FilterData" localSheetId="0" hidden="1">歳入一覧!$A$6:$K$90</definedName>
    <definedName name="Z_554CCE7A_C6CE_47E9_833C_4F6A16FE021F_.wvu.FilterData" localSheetId="0" hidden="1">歳入一覧!$A$6:$EK$90</definedName>
    <definedName name="Z_5668B71E_8807_468B_9970_38F9A9F9382A_.wvu.FilterData" localSheetId="0" hidden="1">歳入一覧!$B$6:$K$90</definedName>
    <definedName name="Z_56C3E958_62F0_4D5E_80EF_1B0A7490DD11_.wvu.FilterData" localSheetId="0" hidden="1">歳入一覧!$A$6:$EK$90</definedName>
    <definedName name="Z_571E855B_8DA1_45D3_B25A_CFB379B91A2B_.wvu.FilterData" localSheetId="0" hidden="1">歳入一覧!$A$7:$K$90</definedName>
    <definedName name="Z_57745067_BF0B_4087_B5A6_8A5691A551DD_.wvu.FilterData" localSheetId="0" hidden="1">歳入一覧!$A$6:$K$90</definedName>
    <definedName name="Z_593CF9A4_75B1_449B_AD6A_05BC18F73933_.wvu.FilterData" localSheetId="0" hidden="1">歳入一覧!$A$6:$EK$90</definedName>
    <definedName name="Z_640D24A1_F93A_49AE_989A_09EA35DB6178_.wvu.FilterData" localSheetId="0" hidden="1">歳入一覧!$A$7:$EK$90</definedName>
    <definedName name="Z_66224404_EA19_4356_92BE_A2F395931004_.wvu.FilterData" localSheetId="0" hidden="1">歳入一覧!$A$6:$K$90</definedName>
    <definedName name="Z_665488CF_8ABE_4275_9644_48E5F5043390_.wvu.FilterData" localSheetId="0" hidden="1">歳入一覧!$B$6:$K$90</definedName>
    <definedName name="Z_70924426_1D8A_405C_99DB_5F184299D133_.wvu.FilterData" localSheetId="0" hidden="1">歳入一覧!$A$6:$EK$90</definedName>
    <definedName name="Z_749145BA_5224_4309_8744_80063D3AC2A1_.wvu.FilterData" localSheetId="0" hidden="1">歳入一覧!$B$6:$K$90</definedName>
    <definedName name="Z_7959981C_996C_4AED_A61B_9791C16E24F0_.wvu.FilterData" localSheetId="0" hidden="1">歳入一覧!$A$6:$EK$90</definedName>
    <definedName name="Z_7A18676E_04A4_4AFB_8334_7BB0F24E5EE3_.wvu.FilterData" localSheetId="0" hidden="1">歳入一覧!$A$7:$EK$90</definedName>
    <definedName name="Z_7D518F9E_8A7F_4DB5_A328_AF9BA1D8A68F_.wvu.FilterData" localSheetId="0" hidden="1">歳入一覧!$B$6:$K$90</definedName>
    <definedName name="Z_7D7B3232_DD2F_4BAD_9D61_7BB9E8FBC5D0_.wvu.FilterData" localSheetId="0" hidden="1">歳入一覧!$A$7:$EK$90</definedName>
    <definedName name="Z_7E2DCBD7_F134_4F01_A073_369742F025BC_.wvu.FilterData" localSheetId="0" hidden="1">歳入一覧!$B$6:$K$90</definedName>
    <definedName name="Z_7F9543F0_7900_417C_8668_8D9DC3C6A87C_.wvu.FilterData" localSheetId="0" hidden="1">歳入一覧!$B$6:$K$90</definedName>
    <definedName name="Z_81B5A484_EBF1_4915_9B07_DDCCFE2DB28C_.wvu.FilterData" localSheetId="0" hidden="1">歳入一覧!$B$6:$K$90</definedName>
    <definedName name="Z_86736FF6_D9DA_4CB4_A1A0_805D5D48FA90_.wvu.FilterData" localSheetId="0" hidden="1">歳入一覧!$B$6:$K$90</definedName>
    <definedName name="Z_88E44795_6332_42B5_AD03_CD37EB030AF2_.wvu.FilterData" localSheetId="0" hidden="1">歳入一覧!$B$6:$K$90</definedName>
    <definedName name="Z_89110E34_4E32_4289_9AEB_D2891C4E270B_.wvu.FilterData" localSheetId="0" hidden="1">歳入一覧!$A$6:$K$90</definedName>
    <definedName name="Z_89C710E6_1500_4641_966A_C6D35D6B7EB2_.wvu.FilterData" localSheetId="0" hidden="1">歳入一覧!$B$6:$K$90</definedName>
    <definedName name="Z_8B9E1F4E_8704_47E3_AFC2_BD7B7399C304_.wvu.FilterData" localSheetId="0" hidden="1">歳入一覧!$B$6:$K$90</definedName>
    <definedName name="Z_901A4DB5_9501_4EB6_9268_72DC5604D1B1_.wvu.FilterData" localSheetId="0" hidden="1">歳入一覧!$A$7:$EK$90</definedName>
    <definedName name="Z_938E702C_B36A_4670_81CA_FE17F251577A_.wvu.FilterData" localSheetId="0" hidden="1">歳入一覧!$A$7:$EK$90</definedName>
    <definedName name="Z_97250119_8D07_4D98_BD4A_0062145CE139_.wvu.FilterData" localSheetId="0" hidden="1">歳入一覧!$A$7:$EK$90</definedName>
    <definedName name="Z_9B4A25DD_435F_45A5_893D_7D8E03D5FC78_.wvu.FilterData" localSheetId="0" hidden="1">歳入一覧!$B$6:$K$90</definedName>
    <definedName name="Z_9C40EDED_6440_486C_B2C2_1C1E7F80BEFD_.wvu.FilterData" localSheetId="0" hidden="1">歳入一覧!$A$6:$EK$90</definedName>
    <definedName name="Z_A1410A53_A816_48E6_BA3B_34AFBECBBF89_.wvu.FilterData" localSheetId="0" hidden="1">歳入一覧!$A$6:$EK$90</definedName>
    <definedName name="Z_A5081DD8_9472_4A84_A31C_C87428B96836_.wvu.FilterData" localSheetId="0" hidden="1">歳入一覧!$A$6:$EK$90</definedName>
    <definedName name="Z_A62B912E_02A1_47A6_A44F_AD1D542D7EAA_.wvu.FilterData" localSheetId="0" hidden="1">歳入一覧!$B$6:$K$90</definedName>
    <definedName name="Z_AB5F7232_79D3_4A00_BF97_AF858AB78B28_.wvu.FilterData" localSheetId="0" hidden="1">歳入一覧!$A$6:$K$90</definedName>
    <definedName name="Z_ABE7CFFB_C659_4189_B81A_6BEE666EADF0_.wvu.FilterData" localSheetId="0" hidden="1">歳入一覧!$B$6:$K$90</definedName>
    <definedName name="Z_ACF9747A_930D_4496_B09E_8726FC61D724_.wvu.FilterData" localSheetId="0" hidden="1">歳入一覧!$B$6:$K$90</definedName>
    <definedName name="Z_AD4EEFD1_EF9D_4286_82C0_7E3CB759B6A3_.wvu.FilterData" localSheetId="0" hidden="1">歳入一覧!$A$7:$EK$90</definedName>
    <definedName name="Z_B02E5B7B_53CC_43E2_B229_62838E357858_.wvu.FilterData" localSheetId="0" hidden="1">歳入一覧!$A$6:$EK$90</definedName>
    <definedName name="Z_B0B21E7F_41F6_4286_9120_7856223C7AC9_.wvu.FilterData" localSheetId="0" hidden="1">歳入一覧!$A$6:$K$90</definedName>
    <definedName name="Z_B1F42F59_5BB5_41C4_97C6_4484184E13F1_.wvu.FilterData" localSheetId="0" hidden="1">歳入一覧!$A$6:$K$90</definedName>
    <definedName name="Z_B2687233_4AA3_4362_A023_25CC6BE303C3_.wvu.FilterData" localSheetId="0" hidden="1">歳入一覧!$A$7:$EK$90</definedName>
    <definedName name="Z_B4678970_F49A_41CB_BDF8_35F7BBC61272_.wvu.FilterData" localSheetId="0" hidden="1">歳入一覧!$A$6:$EK$90</definedName>
    <definedName name="Z_B4B87361_AF8D_47C5_957E_E5D261105FF8_.wvu.FilterData" localSheetId="0" hidden="1">歳入一覧!$B$6:$K$90</definedName>
    <definedName name="Z_B6553749_8496_48D9_9B28_2FAA782B16AA_.wvu.FilterData" localSheetId="0" hidden="1">歳入一覧!$A$6:$K$90</definedName>
    <definedName name="Z_BEBE1D7C_DEFF_404E_81F6_1D5210FB524E_.wvu.FilterData" localSheetId="0" hidden="1">歳入一覧!$A$6:$K$90</definedName>
    <definedName name="Z_C16C9525_F2AB_499F_8B03_B5D0380B83C8_.wvu.FilterData" localSheetId="0" hidden="1">歳入一覧!$A$6:$EK$90</definedName>
    <definedName name="Z_C54337A2_366C_46A1_A9F7_6549EFAAF442_.wvu.FilterData" localSheetId="0" hidden="1">歳入一覧!$A$6:$K$90</definedName>
    <definedName name="Z_CA064EC8_4D5C_43EE_BBED_E1B6AF542620_.wvu.FilterData" localSheetId="0" hidden="1">歳入一覧!$A$6:$K$90</definedName>
    <definedName name="Z_CB304CF9_F4A6_48BF_A213_8A97A2321FFB_.wvu.FilterData" localSheetId="0" hidden="1">歳入一覧!$A$7:$EK$90</definedName>
    <definedName name="Z_CC508307_D119_49FF_8BAA_92AABCA0A5FE_.wvu.FilterData" localSheetId="0" hidden="1">歳入一覧!$A$6:$K$90</definedName>
    <definedName name="Z_CD5934FC_09B2_46D2_BD46_603DD634A2B3_.wvu.FilterData" localSheetId="0" hidden="1">歳入一覧!$B$6:$K$90</definedName>
    <definedName name="Z_CF210D75_E9EC_484F_8319_9012F4240FCE_.wvu.FilterData" localSheetId="0" hidden="1">歳入一覧!$B$6:$K$90</definedName>
    <definedName name="Z_D1B1F72B_6819_4930_8144_DE97EF61D4BF_.wvu.FilterData" localSheetId="0" hidden="1">歳入一覧!$A$6:$EK$90</definedName>
    <definedName name="Z_D256FE90_7AAC_4F17_90E9_624F563EB144_.wvu.FilterData" localSheetId="0" hidden="1">歳入一覧!$B$6:$K$90</definedName>
    <definedName name="Z_D6BF0446_50C6_4678_A04B_32751588DCF3_.wvu.FilterData" localSheetId="0" hidden="1">歳入一覧!$A$6:$K$90</definedName>
    <definedName name="Z_D8CB58F5_96B6_4D98_AA0B_1C30DB37037E_.wvu.FilterData" localSheetId="0" hidden="1">歳入一覧!$A$6:$K$90</definedName>
    <definedName name="Z_DBBA8445_9E0F_40D4_9DE9_2933FE897DAF_.wvu.FilterData" localSheetId="0" hidden="1">歳入一覧!$A$6:$K$90</definedName>
    <definedName name="Z_DCF9EBB2_7E40_4D30_A631_26C53A48C875_.wvu.FilterData" localSheetId="0" hidden="1">歳入一覧!$A$6:$EK$90</definedName>
    <definedName name="Z_DD5041F1_D646_4B19_8029_60E491D20DFE_.wvu.FilterData" localSheetId="0" hidden="1">歳入一覧!$B$6:$K$90</definedName>
    <definedName name="Z_DE09C4E9_0758_44B2_A8EA_EB4A253DB03B_.wvu.FilterData" localSheetId="0" hidden="1">歳入一覧!$A$6:$K$90</definedName>
    <definedName name="Z_E2E7A86C_90FB_4339_8885_AFCEC833D4CF_.wvu.FilterData" localSheetId="0" hidden="1">歳入一覧!$A$6:$EK$90</definedName>
    <definedName name="Z_E3738867_F5D5_4516_9C4E_FA0FEDF4A671_.wvu.FilterData" localSheetId="0" hidden="1">歳入一覧!$B$6:$K$90</definedName>
    <definedName name="Z_EA41A870_F127_49E7_A3AB_BAEABD1815B4_.wvu.FilterData" localSheetId="0" hidden="1">歳入一覧!$A$6:$K$90</definedName>
    <definedName name="Z_EC7ABD86_73FB_4738_8E62_37D9777EF768_.wvu.FilterData" localSheetId="0" hidden="1">歳入一覧!$A$6:$K$90</definedName>
    <definedName name="Z_ECE06993_6D41_42FC_98A7_AAC2020FADCC_.wvu.FilterData" localSheetId="0" hidden="1">歳入一覧!$B$6:$K$90</definedName>
    <definedName name="Z_EDE797E3_EF62_4135_93F5_F9D63E4A645A_.wvu.FilterData" localSheetId="0" hidden="1">歳入一覧!$A$6:$EK$90</definedName>
    <definedName name="Z_F060692F_E6DF_412F_9701_0C64A0D5BC00_.wvu.FilterData" localSheetId="0" hidden="1">歳入一覧!$A$6:$EK$90</definedName>
    <definedName name="Z_F20F9FC5_3352_4FFB_AB07_F5B59EDE673F_.wvu.FilterData" localSheetId="0" hidden="1">歳入一覧!$A$6:$K$90</definedName>
    <definedName name="Z_F32AF5A1_2DE1_4018_B247_AC621BD307C4_.wvu.FilterData" localSheetId="0" hidden="1">歳入一覧!$A$7:$EK$90</definedName>
    <definedName name="Z_F4877DFA_CD25_4ACD_8FD8_51FEDFFE69C4_.wvu.FilterData" localSheetId="0" hidden="1">歳入一覧!$A$6:$EK$90</definedName>
    <definedName name="Z_F552F5E9_56D0_45EB_BAC2_4EDB8E6C3152_.wvu.FilterData" localSheetId="0" hidden="1">歳入一覧!$A$6:$K$90</definedName>
    <definedName name="Z_F6ADF229_4919_4DA6_81C9_9FB0BF082A60_.wvu.FilterData" localSheetId="0" hidden="1">歳入一覧!$B$6:$K$90</definedName>
    <definedName name="Z_FC27523E_F7B2_4FC2_87C5_2688147494EC_.wvu.FilterData" localSheetId="0" hidden="1">歳入一覧!$B$6:$K$90</definedName>
    <definedName name="Z_FE190E17_C77D_49C1_A972_F9F2A53C5F62_.wvu.FilterData" localSheetId="0" hidden="1">歳入一覧!$A$6:$EK$90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87" i="1"/>
  <c r="I84" i="1" l="1"/>
  <c r="I82" i="1"/>
  <c r="I81" i="1"/>
  <c r="I80" i="1"/>
  <c r="H79" i="1"/>
  <c r="I83" i="1" l="1"/>
  <c r="H33" i="1"/>
  <c r="H61" i="1"/>
  <c r="H74" i="1" l="1"/>
  <c r="H7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H25" i="1"/>
  <c r="H17" i="1"/>
  <c r="H10" i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I26" i="1"/>
  <c r="I25" i="1" s="1"/>
  <c r="I79" i="1" l="1"/>
  <c r="H9" i="1" l="1"/>
  <c r="H69" i="1" l="1"/>
  <c r="H68" i="1" s="1"/>
  <c r="I23" i="1"/>
  <c r="I30" i="1"/>
  <c r="I31" i="1"/>
  <c r="I34" i="1"/>
  <c r="I37" i="1"/>
  <c r="I43" i="1"/>
  <c r="I57" i="1"/>
  <c r="I70" i="1"/>
  <c r="I71" i="1"/>
  <c r="I72" i="1"/>
  <c r="I75" i="1"/>
  <c r="I88" i="1"/>
  <c r="I89" i="1"/>
  <c r="I11" i="1"/>
  <c r="I12" i="1"/>
  <c r="I13" i="1"/>
  <c r="I14" i="1"/>
  <c r="I15" i="1"/>
  <c r="H36" i="1" l="1"/>
  <c r="H35" i="1" l="1"/>
  <c r="I35" i="1" s="1"/>
  <c r="I36" i="1"/>
  <c r="I67" i="1" l="1"/>
  <c r="I50" i="1"/>
  <c r="I53" i="1" l="1"/>
  <c r="I19" i="1" l="1"/>
  <c r="H22" i="1"/>
  <c r="H21" i="1" s="1"/>
  <c r="I41" i="1"/>
  <c r="I42" i="1"/>
  <c r="I46" i="1"/>
  <c r="H56" i="1"/>
  <c r="I61" i="1"/>
  <c r="H62" i="1"/>
  <c r="I18" i="1" l="1"/>
  <c r="H16" i="1"/>
  <c r="H8" i="1" s="1"/>
  <c r="I21" i="1"/>
  <c r="I74" i="1"/>
  <c r="I87" i="1"/>
  <c r="H86" i="1"/>
  <c r="H85" i="1" s="1"/>
  <c r="I56" i="1"/>
  <c r="H55" i="1"/>
  <c r="H54" i="1" s="1"/>
  <c r="I33" i="1"/>
  <c r="H32" i="1"/>
  <c r="I32" i="1" s="1"/>
  <c r="I77" i="1"/>
  <c r="I63" i="1"/>
  <c r="H24" i="1"/>
  <c r="I9" i="1"/>
  <c r="I10" i="1"/>
  <c r="I22" i="1"/>
  <c r="H66" i="1"/>
  <c r="H65" i="1" s="1"/>
  <c r="H52" i="1"/>
  <c r="H76" i="1"/>
  <c r="I76" i="1" s="1"/>
  <c r="I62" i="1"/>
  <c r="H49" i="1"/>
  <c r="H29" i="1"/>
  <c r="H45" i="1"/>
  <c r="H40" i="1"/>
  <c r="I40" i="1" s="1"/>
  <c r="H60" i="1"/>
  <c r="H59" i="1" s="1"/>
  <c r="I24" i="1" l="1"/>
  <c r="H20" i="1"/>
  <c r="I60" i="1"/>
  <c r="H58" i="1"/>
  <c r="H73" i="1"/>
  <c r="H64" i="1" s="1"/>
  <c r="I66" i="1"/>
  <c r="I65" i="1" s="1"/>
  <c r="H51" i="1"/>
  <c r="I51" i="1" s="1"/>
  <c r="I52" i="1"/>
  <c r="I49" i="1"/>
  <c r="H48" i="1"/>
  <c r="I45" i="1"/>
  <c r="H44" i="1"/>
  <c r="I44" i="1" s="1"/>
  <c r="H28" i="1"/>
  <c r="I29" i="1"/>
  <c r="I68" i="1"/>
  <c r="I69" i="1"/>
  <c r="I17" i="1"/>
  <c r="I16" i="1"/>
  <c r="I86" i="1"/>
  <c r="I55" i="1"/>
  <c r="H39" i="1"/>
  <c r="I48" i="1" l="1"/>
  <c r="H47" i="1"/>
  <c r="I47" i="1" s="1"/>
  <c r="I39" i="1"/>
  <c r="H38" i="1"/>
  <c r="I38" i="1" s="1"/>
  <c r="I28" i="1"/>
  <c r="H27" i="1"/>
  <c r="I27" i="1" s="1"/>
  <c r="I85" i="1"/>
  <c r="I58" i="1"/>
  <c r="I54" i="1"/>
  <c r="I78" i="1" l="1"/>
  <c r="I73" i="1" s="1"/>
  <c r="I8" i="1"/>
  <c r="I20" i="1"/>
  <c r="I64" i="1"/>
  <c r="I90" i="1" l="1"/>
</calcChain>
</file>

<file path=xl/sharedStrings.xml><?xml version="1.0" encoding="utf-8"?>
<sst xmlns="http://schemas.openxmlformats.org/spreadsheetml/2006/main" count="150" uniqueCount="147">
  <si>
    <t>科目</t>
    <rPh sb="0" eb="2">
      <t>カモク</t>
    </rPh>
    <phoneticPr fontId="6"/>
  </si>
  <si>
    <t>増減</t>
    <rPh sb="0" eb="2">
      <t>ゾウゲン</t>
    </rPh>
    <phoneticPr fontId="6"/>
  </si>
  <si>
    <t>1項　使用料</t>
    <rPh sb="1" eb="2">
      <t>コウ</t>
    </rPh>
    <rPh sb="3" eb="6">
      <t>シヨウリョウ</t>
    </rPh>
    <phoneticPr fontId="4"/>
  </si>
  <si>
    <t>1項　国庫負担金</t>
    <rPh sb="1" eb="2">
      <t>コウ</t>
    </rPh>
    <rPh sb="3" eb="5">
      <t>コッコ</t>
    </rPh>
    <rPh sb="5" eb="8">
      <t>フタンキン</t>
    </rPh>
    <phoneticPr fontId="4"/>
  </si>
  <si>
    <t>8目　港湾使用料</t>
    <rPh sb="1" eb="2">
      <t>モク</t>
    </rPh>
    <rPh sb="3" eb="5">
      <t>コウワン</t>
    </rPh>
    <rPh sb="5" eb="8">
      <t>シヨウリョウ</t>
    </rPh>
    <phoneticPr fontId="4"/>
  </si>
  <si>
    <t>2節　道路手数料</t>
    <rPh sb="1" eb="2">
      <t>セツ</t>
    </rPh>
    <rPh sb="3" eb="5">
      <t>ドウロ</t>
    </rPh>
    <rPh sb="5" eb="7">
      <t>テスウ</t>
    </rPh>
    <rPh sb="7" eb="8">
      <t>リョウ</t>
    </rPh>
    <phoneticPr fontId="4"/>
  </si>
  <si>
    <t>7目　土木手数料</t>
    <rPh sb="1" eb="2">
      <t>モク</t>
    </rPh>
    <rPh sb="3" eb="5">
      <t>ドボク</t>
    </rPh>
    <rPh sb="5" eb="7">
      <t>テスウ</t>
    </rPh>
    <rPh sb="7" eb="8">
      <t>リョウ</t>
    </rPh>
    <phoneticPr fontId="4"/>
  </si>
  <si>
    <t>4節　其他手数料</t>
    <rPh sb="1" eb="2">
      <t>セツ</t>
    </rPh>
    <rPh sb="3" eb="5">
      <t>ソノタ</t>
    </rPh>
    <rPh sb="5" eb="8">
      <t>テスウリョウ</t>
    </rPh>
    <phoneticPr fontId="4"/>
  </si>
  <si>
    <t>3項　委託金</t>
    <rPh sb="1" eb="2">
      <t>コウ</t>
    </rPh>
    <rPh sb="3" eb="5">
      <t>イタク</t>
    </rPh>
    <rPh sb="5" eb="6">
      <t>キン</t>
    </rPh>
    <phoneticPr fontId="4"/>
  </si>
  <si>
    <t>2項　府補助金</t>
    <rPh sb="1" eb="2">
      <t>コウ</t>
    </rPh>
    <rPh sb="3" eb="4">
      <t>フ</t>
    </rPh>
    <rPh sb="4" eb="7">
      <t>ホジョキン</t>
    </rPh>
    <phoneticPr fontId="4"/>
  </si>
  <si>
    <t>6目　港湾費委託金</t>
    <rPh sb="1" eb="2">
      <t>モク</t>
    </rPh>
    <rPh sb="3" eb="5">
      <t>コウワン</t>
    </rPh>
    <rPh sb="5" eb="6">
      <t>ヒ</t>
    </rPh>
    <rPh sb="6" eb="8">
      <t>イタク</t>
    </rPh>
    <rPh sb="8" eb="9">
      <t>キン</t>
    </rPh>
    <phoneticPr fontId="4"/>
  </si>
  <si>
    <t>4項　府交付金</t>
    <rPh sb="1" eb="2">
      <t>コウ</t>
    </rPh>
    <rPh sb="3" eb="4">
      <t>フ</t>
    </rPh>
    <rPh sb="4" eb="6">
      <t>コウフ</t>
    </rPh>
    <phoneticPr fontId="4"/>
  </si>
  <si>
    <t>8目　港湾費府交付金</t>
    <rPh sb="1" eb="2">
      <t>モク</t>
    </rPh>
    <rPh sb="3" eb="5">
      <t>コウワン</t>
    </rPh>
    <rPh sb="5" eb="6">
      <t>ヒ</t>
    </rPh>
    <rPh sb="6" eb="7">
      <t>フ</t>
    </rPh>
    <rPh sb="7" eb="10">
      <t>コウフキン</t>
    </rPh>
    <phoneticPr fontId="4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</si>
  <si>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4"/>
  </si>
  <si>
    <t>1目　賃貸料</t>
    <rPh sb="1" eb="2">
      <t>モク</t>
    </rPh>
    <rPh sb="3" eb="6">
      <t>チンタイリョウ</t>
    </rPh>
    <phoneticPr fontId="4"/>
  </si>
  <si>
    <t>1節　土地賃貸料</t>
    <rPh sb="1" eb="2">
      <t>セツ</t>
    </rPh>
    <rPh sb="3" eb="5">
      <t>トチ</t>
    </rPh>
    <rPh sb="5" eb="8">
      <t>チンタイリョウ</t>
    </rPh>
    <phoneticPr fontId="4"/>
  </si>
  <si>
    <t>2節　建物賃貸料</t>
    <rPh sb="1" eb="2">
      <t>セツ</t>
    </rPh>
    <rPh sb="3" eb="5">
      <t>タテモノ</t>
    </rPh>
    <rPh sb="5" eb="8">
      <t>チンタイリョウ</t>
    </rPh>
    <phoneticPr fontId="4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</si>
  <si>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4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</si>
  <si>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4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</si>
  <si>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4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</si>
  <si>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4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</si>
  <si>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4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</si>
  <si>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4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</si>
  <si>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4"/>
  </si>
  <si>
    <t>1節　各種不用品</t>
    <rPh sb="1" eb="2">
      <t>セツ</t>
    </rPh>
    <rPh sb="3" eb="5">
      <t>カクシュ</t>
    </rPh>
    <rPh sb="5" eb="8">
      <t>フヨウヒン</t>
    </rPh>
    <phoneticPr fontId="4"/>
  </si>
  <si>
    <t>1節　大阪港振興基金繰入金</t>
    <rPh sb="1" eb="2">
      <t>セツ</t>
    </rPh>
    <rPh sb="3" eb="6">
      <t>オオサカコウ</t>
    </rPh>
    <rPh sb="6" eb="8">
      <t>シンコウ</t>
    </rPh>
    <rPh sb="8" eb="10">
      <t>キキン</t>
    </rPh>
    <rPh sb="10" eb="12">
      <t>クリイレ</t>
    </rPh>
    <rPh sb="12" eb="13">
      <t>キン</t>
    </rPh>
    <phoneticPr fontId="4"/>
  </si>
  <si>
    <t>1節　都市整備事業基金繰入金</t>
    <rPh sb="1" eb="2">
      <t>セツ</t>
    </rPh>
    <rPh sb="3" eb="5">
      <t>トシ</t>
    </rPh>
    <rPh sb="5" eb="7">
      <t>セイビ</t>
    </rPh>
    <rPh sb="7" eb="9">
      <t>ジギョウ</t>
    </rPh>
    <rPh sb="9" eb="11">
      <t>キキン</t>
    </rPh>
    <rPh sb="11" eb="13">
      <t>クリイレ</t>
    </rPh>
    <rPh sb="13" eb="14">
      <t>キン</t>
    </rPh>
    <phoneticPr fontId="4"/>
  </si>
  <si>
    <t>1項　延滞金、加算金及過料</t>
    <rPh sb="1" eb="2">
      <t>コウ</t>
    </rPh>
    <rPh sb="3" eb="6">
      <t>エンタイキン</t>
    </rPh>
    <rPh sb="7" eb="10">
      <t>カサンキン</t>
    </rPh>
    <rPh sb="10" eb="11">
      <t>オヨ</t>
    </rPh>
    <rPh sb="11" eb="13">
      <t>カリョウ</t>
    </rPh>
    <phoneticPr fontId="4"/>
  </si>
  <si>
    <t>1目　延滞金</t>
    <rPh sb="1" eb="2">
      <t>モク</t>
    </rPh>
    <rPh sb="3" eb="6">
      <t>エンタイキン</t>
    </rPh>
    <phoneticPr fontId="4"/>
  </si>
  <si>
    <t>1節　延滞金</t>
    <rPh sb="1" eb="2">
      <t>セツ</t>
    </rPh>
    <rPh sb="3" eb="6">
      <t>エンタイキン</t>
    </rPh>
    <phoneticPr fontId="4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</si>
  <si>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4"/>
  </si>
  <si>
    <t>6項　雑入</t>
    <rPh sb="1" eb="2">
      <t>コウ</t>
    </rPh>
    <rPh sb="3" eb="5">
      <t>ザツニュウ</t>
    </rPh>
    <phoneticPr fontId="4"/>
  </si>
  <si>
    <t>1節　市税外収入</t>
    <rPh sb="1" eb="2">
      <t>セツ</t>
    </rPh>
    <rPh sb="3" eb="4">
      <t>シ</t>
    </rPh>
    <rPh sb="4" eb="5">
      <t>ゼイ</t>
    </rPh>
    <rPh sb="5" eb="6">
      <t>ガイ</t>
    </rPh>
    <rPh sb="6" eb="8">
      <t>シュウニュウ</t>
    </rPh>
    <phoneticPr fontId="4"/>
  </si>
  <si>
    <t>1節　雑収</t>
    <rPh sb="1" eb="2">
      <t>セツ</t>
    </rPh>
    <rPh sb="3" eb="4">
      <t>ザツ</t>
    </rPh>
    <rPh sb="4" eb="5">
      <t>シュウ</t>
    </rPh>
    <phoneticPr fontId="4"/>
  </si>
  <si>
    <t>1項　市債</t>
    <rPh sb="1" eb="2">
      <t>コウ</t>
    </rPh>
    <rPh sb="3" eb="5">
      <t>シサイ</t>
    </rPh>
    <phoneticPr fontId="4"/>
  </si>
  <si>
    <t>8目　港湾債</t>
    <rPh sb="1" eb="2">
      <t>モク</t>
    </rPh>
    <rPh sb="3" eb="5">
      <t>コウワン</t>
    </rPh>
    <rPh sb="5" eb="6">
      <t>サイ</t>
    </rPh>
    <phoneticPr fontId="4"/>
  </si>
  <si>
    <t>1節　港湾整備事業資金</t>
    <rPh sb="1" eb="2">
      <t>セツ</t>
    </rPh>
    <rPh sb="3" eb="5">
      <t>コウワン</t>
    </rPh>
    <rPh sb="5" eb="7">
      <t>セイビ</t>
    </rPh>
    <rPh sb="7" eb="9">
      <t>ジギョウ</t>
    </rPh>
    <rPh sb="9" eb="11">
      <t>シキン</t>
    </rPh>
    <phoneticPr fontId="4"/>
  </si>
  <si>
    <t>2節　港湾整備事業貸付資金</t>
    <rPh sb="1" eb="2">
      <t>セツ</t>
    </rPh>
    <rPh sb="3" eb="5">
      <t>コウワン</t>
    </rPh>
    <rPh sb="5" eb="7">
      <t>セイビ</t>
    </rPh>
    <rPh sb="7" eb="9">
      <t>ジギョウ</t>
    </rPh>
    <rPh sb="9" eb="11">
      <t>カシツケ</t>
    </rPh>
    <rPh sb="11" eb="13">
      <t>シキン</t>
    </rPh>
    <phoneticPr fontId="4"/>
  </si>
  <si>
    <t>歳入合計</t>
    <rPh sb="0" eb="2">
      <t>サイニュウ</t>
    </rPh>
    <rPh sb="2" eb="4">
      <t>ゴウケイ</t>
    </rPh>
    <phoneticPr fontId="4"/>
  </si>
  <si>
    <t>建物賃貸料</t>
    <rPh sb="0" eb="2">
      <t>タテモノ</t>
    </rPh>
    <rPh sb="2" eb="5">
      <t>チンタイリョウ</t>
    </rPh>
    <phoneticPr fontId="4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</si>
  <si>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4"/>
  </si>
  <si>
    <t>各種証明の発行に係る手数料</t>
    <rPh sb="0" eb="2">
      <t>カクシュ</t>
    </rPh>
    <rPh sb="2" eb="4">
      <t>ショウメイ</t>
    </rPh>
    <rPh sb="5" eb="7">
      <t>ハッコウ</t>
    </rPh>
    <rPh sb="8" eb="9">
      <t>カカ</t>
    </rPh>
    <rPh sb="10" eb="13">
      <t>テスウリョウ</t>
    </rPh>
    <phoneticPr fontId="4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</si>
  <si>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4"/>
  </si>
  <si>
    <t>大阪港振興基金からの繰入金</t>
    <rPh sb="0" eb="3">
      <t>オオサカコウ</t>
    </rPh>
    <rPh sb="3" eb="5">
      <t>シンコウ</t>
    </rPh>
    <rPh sb="5" eb="7">
      <t>キキン</t>
    </rPh>
    <rPh sb="10" eb="12">
      <t>クリイレ</t>
    </rPh>
    <rPh sb="12" eb="13">
      <t>キン</t>
    </rPh>
    <phoneticPr fontId="4"/>
  </si>
  <si>
    <t>都市整備事業基金からの繰入金</t>
    <rPh sb="0" eb="2">
      <t>トシ</t>
    </rPh>
    <rPh sb="2" eb="4">
      <t>セイビ</t>
    </rPh>
    <rPh sb="4" eb="6">
      <t>ジギョウ</t>
    </rPh>
    <rPh sb="6" eb="8">
      <t>キキン</t>
    </rPh>
    <rPh sb="11" eb="13">
      <t>クリイレ</t>
    </rPh>
    <rPh sb="13" eb="14">
      <t>キン</t>
    </rPh>
    <phoneticPr fontId="4"/>
  </si>
  <si>
    <t>説明</t>
    <rPh sb="0" eb="2">
      <t>セツメイ</t>
    </rPh>
    <phoneticPr fontId="7"/>
  </si>
  <si>
    <t>2項　手数料</t>
    <rPh sb="1" eb="2">
      <t>コウ</t>
    </rPh>
    <rPh sb="3" eb="6">
      <t>テスウリョウ</t>
    </rPh>
    <phoneticPr fontId="4"/>
  </si>
  <si>
    <t>土地確認関係事務に対する交付金</t>
  </si>
  <si>
    <t>岸壁賃貸料</t>
  </si>
  <si>
    <t>港湾環境整備事業収入</t>
  </si>
  <si>
    <t>(②-①)</t>
  </si>
  <si>
    <t>通し</t>
    <phoneticPr fontId="6"/>
  </si>
  <si>
    <t>番号</t>
    <phoneticPr fontId="6"/>
  </si>
  <si>
    <t>備考</t>
    <phoneticPr fontId="6"/>
  </si>
  <si>
    <t>港湾整備事業に係る市債</t>
  </si>
  <si>
    <t>港湾整備事業貸付に係る市債</t>
  </si>
  <si>
    <t>土地賃貸料延滞金</t>
    <rPh sb="0" eb="2">
      <t>トチ</t>
    </rPh>
    <rPh sb="2" eb="5">
      <t>チンタイリョウ</t>
    </rPh>
    <rPh sb="5" eb="8">
      <t>エンタイキン</t>
    </rPh>
    <phoneticPr fontId="0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</si>
  <si>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6"/>
  </si>
  <si>
    <t>外航船舶等</t>
    <phoneticPr fontId="4"/>
  </si>
  <si>
    <t>廃棄物埋立護岸等</t>
    <phoneticPr fontId="4"/>
  </si>
  <si>
    <t>運動場</t>
    <phoneticPr fontId="4"/>
  </si>
  <si>
    <t>公有水面等</t>
    <phoneticPr fontId="4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</si>
  <si>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4"/>
  </si>
  <si>
    <t>港湾調査に対する委託金</t>
    <phoneticPr fontId="4"/>
  </si>
  <si>
    <t>(単位：千円)</t>
    <phoneticPr fontId="4"/>
  </si>
  <si>
    <t>1節　入港料</t>
    <phoneticPr fontId="4"/>
  </si>
  <si>
    <t>2節　港湾施設使用料</t>
    <phoneticPr fontId="4"/>
  </si>
  <si>
    <t>3節　海浜施設使用料</t>
    <phoneticPr fontId="4"/>
  </si>
  <si>
    <t>4節　水面使用料</t>
    <phoneticPr fontId="4"/>
  </si>
  <si>
    <t>5節　其他使用料</t>
    <phoneticPr fontId="4"/>
  </si>
  <si>
    <t>1節　港湾整備費負担金</t>
    <phoneticPr fontId="4"/>
  </si>
  <si>
    <t>1節　港湾調査委託金</t>
    <phoneticPr fontId="4"/>
  </si>
  <si>
    <t>1節　土地確認関係事務費交付金</t>
    <phoneticPr fontId="4"/>
  </si>
  <si>
    <t>3節　岸壁賃貸料</t>
    <phoneticPr fontId="4"/>
  </si>
  <si>
    <t>1節　港湾環境整備事業収入</t>
    <phoneticPr fontId="4"/>
  </si>
  <si>
    <t>15目　港湾環境整備事業収入</t>
    <rPh sb="2" eb="3">
      <t>モク</t>
    </rPh>
    <rPh sb="4" eb="6">
      <t>コウワン</t>
    </rPh>
    <rPh sb="6" eb="8">
      <t>カンキョウ</t>
    </rPh>
    <rPh sb="8" eb="10">
      <t>セイビ</t>
    </rPh>
    <rPh sb="10" eb="12">
      <t>ジギョウ</t>
    </rPh>
    <rPh sb="12" eb="14">
      <t>シュウニュウ</t>
    </rPh>
    <phoneticPr fontId="4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</si>
  <si>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2"/>
  </si>
  <si>
    <t>7目　港湾費府補助金</t>
    <rPh sb="1" eb="2">
      <t>モク</t>
    </rPh>
    <rPh sb="3" eb="5">
      <t>コウワン</t>
    </rPh>
    <rPh sb="5" eb="6">
      <t>ヒ</t>
    </rPh>
    <rPh sb="6" eb="7">
      <t>フ</t>
    </rPh>
    <rPh sb="7" eb="10">
      <t>ホジョキン</t>
    </rPh>
    <phoneticPr fontId="4"/>
  </si>
  <si>
    <t>21目　過年度収入</t>
    <rPh sb="2" eb="3">
      <t>モク</t>
    </rPh>
    <rPh sb="4" eb="7">
      <t>カネンド</t>
    </rPh>
    <rPh sb="7" eb="9">
      <t>シュウニュウ</t>
    </rPh>
    <phoneticPr fontId="4"/>
  </si>
  <si>
    <t>22目　雑収</t>
    <rPh sb="2" eb="3">
      <t>モク</t>
    </rPh>
    <rPh sb="4" eb="5">
      <t>ザツ</t>
    </rPh>
    <rPh sb="5" eb="6">
      <t>シュウ</t>
    </rPh>
    <phoneticPr fontId="4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</si>
  <si>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2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</si>
  <si>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4"/>
  </si>
  <si>
    <t>17款　国庫支出金</t>
    <rPh sb="2" eb="3">
      <t>カン</t>
    </rPh>
    <rPh sb="4" eb="6">
      <t>コッコ</t>
    </rPh>
    <rPh sb="6" eb="9">
      <t>シシュツキン</t>
    </rPh>
    <phoneticPr fontId="4"/>
  </si>
  <si>
    <t>1節　港湾管理費補助金</t>
    <rPh sb="1" eb="2">
      <t>セツ</t>
    </rPh>
    <rPh sb="3" eb="5">
      <t>コウワン</t>
    </rPh>
    <rPh sb="5" eb="7">
      <t>カンリ</t>
    </rPh>
    <rPh sb="7" eb="8">
      <t>ヒ</t>
    </rPh>
    <rPh sb="8" eb="11">
      <t>ホジョキン</t>
    </rPh>
    <phoneticPr fontId="4"/>
  </si>
  <si>
    <t>19款　財産収入</t>
    <rPh sb="2" eb="3">
      <t>カン</t>
    </rPh>
    <rPh sb="4" eb="6">
      <t>ザイサン</t>
    </rPh>
    <rPh sb="6" eb="8">
      <t>シュウニュウ</t>
    </rPh>
    <phoneticPr fontId="4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</si>
  <si>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4"/>
  </si>
  <si>
    <t>22款　繰入金</t>
    <rPh sb="2" eb="3">
      <t>カン</t>
    </rPh>
    <rPh sb="4" eb="6">
      <t>クリイレ</t>
    </rPh>
    <rPh sb="6" eb="7">
      <t>キン</t>
    </rPh>
    <phoneticPr fontId="4"/>
  </si>
  <si>
    <t>18款　府支出金</t>
    <rPh sb="2" eb="3">
      <t>カン</t>
    </rPh>
    <rPh sb="4" eb="5">
      <t>フ</t>
    </rPh>
    <rPh sb="5" eb="8">
      <t>シシュツキン</t>
    </rPh>
    <phoneticPr fontId="4"/>
  </si>
  <si>
    <t>航行安全対策に係る負担金</t>
    <rPh sb="0" eb="2">
      <t>コウコウ</t>
    </rPh>
    <rPh sb="2" eb="4">
      <t>アンゼン</t>
    </rPh>
    <rPh sb="4" eb="6">
      <t>タイサク</t>
    </rPh>
    <rPh sb="7" eb="8">
      <t>カカ</t>
    </rPh>
    <rPh sb="9" eb="12">
      <t>フタンキン</t>
    </rPh>
    <phoneticPr fontId="4"/>
  </si>
  <si>
    <t>土地賃貸料等の過年度収入</t>
    <rPh sb="5" eb="6">
      <t>トウ</t>
    </rPh>
    <phoneticPr fontId="4"/>
  </si>
  <si>
    <t>4目　港湾費国庫負担金</t>
    <rPh sb="1" eb="2">
      <t>モク</t>
    </rPh>
    <rPh sb="3" eb="5">
      <t>コウワン</t>
    </rPh>
    <rPh sb="5" eb="6">
      <t>ヒ</t>
    </rPh>
    <rPh sb="6" eb="8">
      <t>コッコ</t>
    </rPh>
    <rPh sb="8" eb="11">
      <t>フタンキン</t>
    </rPh>
    <phoneticPr fontId="4"/>
  </si>
  <si>
    <t>当初①</t>
    <rPh sb="0" eb="2">
      <t>トウショ</t>
    </rPh>
    <phoneticPr fontId="4"/>
  </si>
  <si>
    <t>大阪港湾局関係費用負担金</t>
    <phoneticPr fontId="4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</si>
  <si>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9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</si>
  <si>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4"/>
  </si>
  <si>
    <t>所属名　大阪港湾局</t>
    <rPh sb="0" eb="2">
      <t>ショゾク</t>
    </rPh>
    <rPh sb="2" eb="3">
      <t>メイ</t>
    </rPh>
    <rPh sb="4" eb="6">
      <t>オオサカ</t>
    </rPh>
    <rPh sb="6" eb="8">
      <t>コウワン</t>
    </rPh>
    <rPh sb="8" eb="9">
      <t>キョク</t>
    </rPh>
    <phoneticPr fontId="6"/>
  </si>
  <si>
    <t>５年度</t>
    <rPh sb="1" eb="3">
      <t>ネンド</t>
    </rPh>
    <phoneticPr fontId="4"/>
  </si>
  <si>
    <t>21款　寄附金</t>
    <rPh sb="2" eb="3">
      <t>カン</t>
    </rPh>
    <phoneticPr fontId="4"/>
  </si>
  <si>
    <t>1項　寄附金</t>
    <rPh sb="1" eb="2">
      <t>コウ</t>
    </rPh>
    <phoneticPr fontId="4"/>
  </si>
  <si>
    <t>12目　港湾費寄附金</t>
    <rPh sb="2" eb="3">
      <t>モク</t>
    </rPh>
    <rPh sb="4" eb="6">
      <t>コウワン</t>
    </rPh>
    <rPh sb="6" eb="7">
      <t>ヒ</t>
    </rPh>
    <phoneticPr fontId="4"/>
  </si>
  <si>
    <t>1節　港湾費寄附金</t>
  </si>
  <si>
    <t>大阪港振興関係事業に対する寄附金</t>
  </si>
  <si>
    <t>新島2-1区事業継承費</t>
    <rPh sb="0" eb="1">
      <t>シン</t>
    </rPh>
    <rPh sb="1" eb="2">
      <t>トウ</t>
    </rPh>
    <rPh sb="5" eb="6">
      <t>ク</t>
    </rPh>
    <rPh sb="6" eb="8">
      <t>ジギョウ</t>
    </rPh>
    <rPh sb="8" eb="10">
      <t>ケイショウ</t>
    </rPh>
    <rPh sb="10" eb="11">
      <t>ヒ</t>
    </rPh>
    <phoneticPr fontId="4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</si>
  <si>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4"/>
  </si>
  <si>
    <t>24款　諸収入</t>
    <rPh sb="2" eb="3">
      <t>カン</t>
    </rPh>
    <rPh sb="4" eb="5">
      <t>ショ</t>
    </rPh>
    <rPh sb="5" eb="7">
      <t>シュウニュウ</t>
    </rPh>
    <phoneticPr fontId="4"/>
  </si>
  <si>
    <t>25款　市債</t>
    <rPh sb="2" eb="3">
      <t>カン</t>
    </rPh>
    <rPh sb="4" eb="6">
      <t>シサイ</t>
    </rPh>
    <phoneticPr fontId="4"/>
  </si>
  <si>
    <t>大阪港埠頭株式会社貸付金元金の返還金及び利子収入</t>
    <rPh sb="18" eb="19">
      <t>オヨ</t>
    </rPh>
    <rPh sb="20" eb="24">
      <t>リシシュウニュウ</t>
    </rPh>
    <phoneticPr fontId="4"/>
  </si>
  <si>
    <t>夢洲コンテナターミナル株式会社貸付金元金の返還金及び利子収入</t>
    <phoneticPr fontId="4"/>
  </si>
  <si>
    <t>阪神国際港湾株式会社貸付金元金の返還金及び利子収入</t>
    <rPh sb="13" eb="15">
      <t>ガンキン</t>
    </rPh>
    <phoneticPr fontId="4"/>
  </si>
  <si>
    <t>21目　大阪港振興基金繰入金</t>
    <rPh sb="2" eb="3">
      <t>モク</t>
    </rPh>
    <rPh sb="4" eb="7">
      <t>オオサカコウ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4"/>
  </si>
  <si>
    <t>12節　大阪港埠頭株式会社貸付金元利収入</t>
    <rPh sb="2" eb="3">
      <t>セツ</t>
    </rPh>
    <rPh sb="4" eb="7">
      <t>オオサカコウ</t>
    </rPh>
    <rPh sb="7" eb="9">
      <t>フトウ</t>
    </rPh>
    <rPh sb="9" eb="11">
      <t>カブシキ</t>
    </rPh>
    <rPh sb="11" eb="13">
      <t>カイシャ</t>
    </rPh>
    <rPh sb="13" eb="15">
      <t>カシツケ</t>
    </rPh>
    <rPh sb="15" eb="16">
      <t>キン</t>
    </rPh>
    <rPh sb="16" eb="18">
      <t>ガンリ</t>
    </rPh>
    <rPh sb="18" eb="20">
      <t>シュウニュウ</t>
    </rPh>
    <phoneticPr fontId="4"/>
  </si>
  <si>
    <t>13節　夢洲コンテナターミナル株式会社貸付金元利収入</t>
    <rPh sb="2" eb="3">
      <t>セツ</t>
    </rPh>
    <rPh sb="4" eb="6">
      <t>ユメシマ</t>
    </rPh>
    <rPh sb="15" eb="17">
      <t>カブシキ</t>
    </rPh>
    <rPh sb="17" eb="19">
      <t>カイシャ</t>
    </rPh>
    <rPh sb="19" eb="21">
      <t>カシツケ</t>
    </rPh>
    <rPh sb="21" eb="22">
      <t>キン</t>
    </rPh>
    <rPh sb="22" eb="24">
      <t>ガンリ</t>
    </rPh>
    <rPh sb="24" eb="26">
      <t>シュウニュウ</t>
    </rPh>
    <phoneticPr fontId="4"/>
  </si>
  <si>
    <t>14節　阪神国際港湾株式会社貸付金元利収入</t>
    <rPh sb="2" eb="3">
      <t>セツ</t>
    </rPh>
    <rPh sb="4" eb="6">
      <t>ハンシン</t>
    </rPh>
    <rPh sb="6" eb="8">
      <t>コクサイ</t>
    </rPh>
    <rPh sb="8" eb="10">
      <t>コウワン</t>
    </rPh>
    <rPh sb="10" eb="14">
      <t>カブシキガイシャ</t>
    </rPh>
    <rPh sb="14" eb="16">
      <t>カシツケ</t>
    </rPh>
    <rPh sb="16" eb="17">
      <t>キン</t>
    </rPh>
    <rPh sb="17" eb="19">
      <t>ガンリ</t>
    </rPh>
    <rPh sb="19" eb="21">
      <t>シュウニュウ</t>
    </rPh>
    <phoneticPr fontId="4"/>
  </si>
  <si>
    <t>未利用地賃貸料</t>
    <rPh sb="0" eb="4">
      <t>ミリヨウチ</t>
    </rPh>
    <rPh sb="4" eb="7">
      <t>チンタイリョウ</t>
    </rPh>
    <phoneticPr fontId="4"/>
  </si>
  <si>
    <t>2項　国庫補助金</t>
    <rPh sb="1" eb="2">
      <t>コウ</t>
    </rPh>
    <rPh sb="3" eb="5">
      <t>コッコ</t>
    </rPh>
    <rPh sb="5" eb="8">
      <t>ホジョキン</t>
    </rPh>
    <phoneticPr fontId="4"/>
  </si>
  <si>
    <t>６年度</t>
    <rPh sb="1" eb="3">
      <t>ネンド</t>
    </rPh>
    <phoneticPr fontId="4"/>
  </si>
  <si>
    <t>※</t>
    <phoneticPr fontId="4"/>
  </si>
  <si>
    <t>予算案②</t>
    <rPh sb="0" eb="3">
      <t>ヨサンアン</t>
    </rPh>
    <phoneticPr fontId="4"/>
  </si>
  <si>
    <t>8目　港湾費国庫補助金</t>
    <rPh sb="1" eb="2">
      <t>モク</t>
    </rPh>
    <rPh sb="3" eb="5">
      <t>コウワン</t>
    </rPh>
    <rPh sb="5" eb="6">
      <t>ヒ</t>
    </rPh>
    <rPh sb="6" eb="8">
      <t>コッコ</t>
    </rPh>
    <rPh sb="8" eb="11">
      <t>ホジョキン</t>
    </rPh>
    <phoneticPr fontId="4"/>
  </si>
  <si>
    <t>訪日外国人旅行者周遊促進事業に対する補助金</t>
    <phoneticPr fontId="4"/>
  </si>
  <si>
    <t>23目　都市整備事業基金繰入金</t>
    <rPh sb="2" eb="3">
      <t>モク</t>
    </rPh>
    <rPh sb="4" eb="6">
      <t>トシ</t>
    </rPh>
    <rPh sb="6" eb="8">
      <t>セイビ</t>
    </rPh>
    <rPh sb="8" eb="10">
      <t>ジギョウ</t>
    </rPh>
    <rPh sb="10" eb="12">
      <t>キキン</t>
    </rPh>
    <rPh sb="12" eb="14">
      <t>クリイレ</t>
    </rPh>
    <rPh sb="14" eb="15">
      <t>キン</t>
    </rPh>
    <phoneticPr fontId="4"/>
  </si>
  <si>
    <t>（港湾整備費補助金）</t>
    <rPh sb="1" eb="3">
      <t>コウワン</t>
    </rPh>
    <rPh sb="3" eb="5">
      <t>セイビ</t>
    </rPh>
    <rPh sb="5" eb="6">
      <t>ヒ</t>
    </rPh>
    <rPh sb="6" eb="9">
      <t>ホジョキン</t>
    </rPh>
    <phoneticPr fontId="4"/>
  </si>
  <si>
    <t>道路占用許可</t>
    <rPh sb="2" eb="4">
      <t>センヨウ</t>
    </rPh>
    <rPh sb="4" eb="6">
      <t>キョカ</t>
    </rPh>
    <phoneticPr fontId="4"/>
  </si>
  <si>
    <t>港内清掃事業に対する補助金</t>
    <rPh sb="0" eb="2">
      <t>コウナイ</t>
    </rPh>
    <rPh sb="2" eb="4">
      <t>セイソウ</t>
    </rPh>
    <rPh sb="4" eb="6">
      <t>ジギョウ</t>
    </rPh>
    <rPh sb="7" eb="8">
      <t>タイ</t>
    </rPh>
    <rPh sb="10" eb="13">
      <t>ホジョキン</t>
    </rPh>
    <phoneticPr fontId="0"/>
  </si>
  <si>
    <t>（天保山客船ターミナル整備事業に対する補助金）</t>
    <phoneticPr fontId="4"/>
  </si>
  <si>
    <t>夢洲地区インフラ整備、新木津川大橋耐震改良に対する負担金等</t>
    <rPh sb="11" eb="12">
      <t>シン</t>
    </rPh>
    <rPh sb="12" eb="15">
      <t>キヅガワ</t>
    </rPh>
    <rPh sb="15" eb="17">
      <t>オオハシ</t>
    </rPh>
    <rPh sb="17" eb="19">
      <t>タイシン</t>
    </rPh>
    <rPh sb="19" eb="21">
      <t>カイリョウ</t>
    </rPh>
    <rPh sb="22" eb="23">
      <t>タイ</t>
    </rPh>
    <rPh sb="25" eb="28">
      <t>フタンキン</t>
    </rPh>
    <rPh sb="28" eb="29">
      <t>トウ</t>
    </rPh>
    <phoneticPr fontId="0"/>
  </si>
  <si>
    <t>港営事業会計負担金（港湾保安対策事業）</t>
    <rPh sb="0" eb="2">
      <t>ミナトエイ</t>
    </rPh>
    <rPh sb="2" eb="6">
      <t>ジギョウカイケイ</t>
    </rPh>
    <rPh sb="6" eb="9">
      <t>フタンキン</t>
    </rPh>
    <rPh sb="10" eb="12">
      <t>コウワン</t>
    </rPh>
    <rPh sb="12" eb="14">
      <t>ホアン</t>
    </rPh>
    <rPh sb="14" eb="16">
      <t>タイサク</t>
    </rPh>
    <rPh sb="16" eb="18">
      <t>ジギョウ</t>
    </rPh>
    <phoneticPr fontId="4"/>
  </si>
  <si>
    <t>使用料・手数料の改定等</t>
    <rPh sb="0" eb="3">
      <t>シヨウリョウ</t>
    </rPh>
    <rPh sb="4" eb="7">
      <t>テスウリョウ</t>
    </rPh>
    <rPh sb="8" eb="10">
      <t>カイテイ</t>
    </rPh>
    <rPh sb="10" eb="11">
      <t>トウ</t>
    </rPh>
    <phoneticPr fontId="7"/>
  </si>
  <si>
    <t>（歳入予算一覧中、備考欄に「※」の記載があるもの）</t>
    <phoneticPr fontId="7"/>
  </si>
  <si>
    <t>項目</t>
    <rPh sb="0" eb="2">
      <t>コウモク</t>
    </rPh>
    <phoneticPr fontId="4"/>
  </si>
  <si>
    <t>現行</t>
    <rPh sb="0" eb="2">
      <t>ゲンコウ</t>
    </rPh>
    <phoneticPr fontId="4"/>
  </si>
  <si>
    <t>改定後</t>
    <rPh sb="0" eb="2">
      <t>カイテイ</t>
    </rPh>
    <rPh sb="2" eb="3">
      <t>ゴ</t>
    </rPh>
    <phoneticPr fontId="4"/>
  </si>
  <si>
    <t>6年度増収額
〔平年度化〕</t>
    <phoneticPr fontId="4"/>
  </si>
  <si>
    <t>概要</t>
    <rPh sb="0" eb="2">
      <t>ガイヨウ</t>
    </rPh>
    <phoneticPr fontId="4"/>
  </si>
  <si>
    <t>≪一般会計≫</t>
    <rPh sb="1" eb="3">
      <t>イッパン</t>
    </rPh>
    <rPh sb="3" eb="5">
      <t>カイケイ</t>
    </rPh>
    <phoneticPr fontId="7"/>
  </si>
  <si>
    <t>　道路法施行令の改正（令和5年4月施行）に合わせて電柱等の単価を改定します。</t>
    <rPh sb="1" eb="3">
      <t>ドウロ</t>
    </rPh>
    <rPh sb="3" eb="4">
      <t>ホウ</t>
    </rPh>
    <rPh sb="4" eb="7">
      <t>シコウレイ</t>
    </rPh>
    <rPh sb="8" eb="10">
      <t>カイセイ</t>
    </rPh>
    <rPh sb="11" eb="13">
      <t>レイワ</t>
    </rPh>
    <rPh sb="14" eb="15">
      <t>ネン</t>
    </rPh>
    <rPh sb="16" eb="17">
      <t>ガツ</t>
    </rPh>
    <rPh sb="17" eb="19">
      <t>シコウ</t>
    </rPh>
    <rPh sb="21" eb="22">
      <t>ア</t>
    </rPh>
    <rPh sb="25" eb="27">
      <t>デンチュウ</t>
    </rPh>
    <rPh sb="27" eb="28">
      <t>トウ</t>
    </rPh>
    <rPh sb="29" eb="31">
      <t>タンカ</t>
    </rPh>
    <rPh sb="32" eb="34">
      <t>カイテイ</t>
    </rPh>
    <phoneticPr fontId="4"/>
  </si>
  <si>
    <t>≪下水道事業会計≫</t>
    <phoneticPr fontId="4"/>
  </si>
  <si>
    <t>道路占用料等</t>
    <rPh sb="0" eb="2">
      <t>ドウロ</t>
    </rPh>
    <rPh sb="2" eb="4">
      <t>センヨウ</t>
    </rPh>
    <rPh sb="4" eb="5">
      <t>リョウ</t>
    </rPh>
    <rPh sb="5" eb="6">
      <t>トウ</t>
    </rPh>
    <phoneticPr fontId="4"/>
  </si>
  <si>
    <t>電柱</t>
    <rPh sb="0" eb="2">
      <t>デンチュウ</t>
    </rPh>
    <phoneticPr fontId="4"/>
  </si>
  <si>
    <t>7,000円/本・年</t>
    <rPh sb="5" eb="6">
      <t>エン</t>
    </rPh>
    <rPh sb="7" eb="8">
      <t>ホン</t>
    </rPh>
    <rPh sb="9" eb="10">
      <t>ネン</t>
    </rPh>
    <phoneticPr fontId="4"/>
  </si>
  <si>
    <t>8,000円/本・年</t>
    <rPh sb="5" eb="6">
      <t>エン</t>
    </rPh>
    <rPh sb="7" eb="8">
      <t>ホン</t>
    </rPh>
    <rPh sb="9" eb="10">
      <t>ネン</t>
    </rPh>
    <phoneticPr fontId="4"/>
  </si>
  <si>
    <t>1,191百万円
〔1,191百万円〕</t>
    <phoneticPr fontId="4"/>
  </si>
  <si>
    <t>管路（外径1.0m以上）</t>
    <rPh sb="0" eb="2">
      <t>カンロ</t>
    </rPh>
    <rPh sb="3" eb="5">
      <t>ガイケイ</t>
    </rPh>
    <rPh sb="9" eb="11">
      <t>イジョウ</t>
    </rPh>
    <phoneticPr fontId="4"/>
  </si>
  <si>
    <t>4,900円/m・年</t>
    <rPh sb="5" eb="6">
      <t>エン</t>
    </rPh>
    <rPh sb="9" eb="10">
      <t>ネン</t>
    </rPh>
    <phoneticPr fontId="4"/>
  </si>
  <si>
    <t>5,600円/m・年</t>
    <rPh sb="5" eb="6">
      <t>エン</t>
    </rPh>
    <rPh sb="9" eb="10">
      <t>ネン</t>
    </rPh>
    <phoneticPr fontId="4"/>
  </si>
  <si>
    <t>など</t>
    <phoneticPr fontId="4"/>
  </si>
  <si>
    <t>（令和6年4月から）</t>
    <rPh sb="1" eb="3">
      <t>レイワ</t>
    </rPh>
    <rPh sb="4" eb="5">
      <t>ネン</t>
    </rPh>
    <rPh sb="6" eb="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</si>
</sst>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38" fontId="8" fillId="0" borderId="0" applyFont="0" applyFill="0" applyBorder="0" applyAlignment="0" applyProtection="0"/>
    <xf numFmtId="0" fontId="8" fillId="0" borderId="0"/>
    <xf numFmtId="0" fontId="3" fillId="0" borderId="0">
      <alignment vertical="center"/>
    </xf>
    <xf numFmtId="38" fontId="8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38" fontId="11" fillId="0" borderId="9" xfId="2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38" fontId="11" fillId="0" borderId="4" xfId="2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176" fontId="13" fillId="0" borderId="9" xfId="1" applyNumberFormat="1" applyFont="1" applyFill="1" applyBorder="1" applyAlignment="1">
      <alignment horizontal="right" vertical="center" shrinkToFit="1"/>
    </xf>
    <xf numFmtId="176" fontId="13" fillId="0" borderId="1" xfId="1" applyNumberFormat="1" applyFont="1" applyFill="1" applyBorder="1" applyAlignment="1">
      <alignment horizontal="right" vertical="center" shrinkToFit="1"/>
    </xf>
    <xf numFmtId="0" fontId="9" fillId="0" borderId="10" xfId="1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49" fontId="11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0" borderId="26" xfId="3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 shrinkToFi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176" fontId="13" fillId="0" borderId="4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left" vertical="center" wrapText="1"/>
    </xf>
    <xf numFmtId="176" fontId="13" fillId="0" borderId="18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vertical="center"/>
    </xf>
    <xf numFmtId="49" fontId="13" fillId="0" borderId="0" xfId="1" applyNumberFormat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horizontal="left" vertical="center"/>
    </xf>
    <xf numFmtId="49" fontId="13" fillId="0" borderId="0" xfId="1" applyNumberFormat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 wrapText="1"/>
    </xf>
    <xf numFmtId="176" fontId="18" fillId="0" borderId="0" xfId="1" applyNumberFormat="1" applyFont="1" applyFill="1" applyAlignment="1">
      <alignment horizontal="right" vertical="center" wrapText="1"/>
    </xf>
    <xf numFmtId="176" fontId="14" fillId="0" borderId="0" xfId="1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1" fillId="0" borderId="13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distributed" vertical="center" justifyLastLine="1"/>
    </xf>
    <xf numFmtId="176" fontId="11" fillId="0" borderId="15" xfId="1" applyNumberFormat="1" applyFont="1" applyFill="1" applyBorder="1" applyAlignment="1">
      <alignment horizontal="distributed" vertical="center" justifyLastLine="1"/>
    </xf>
    <xf numFmtId="0" fontId="11" fillId="0" borderId="1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distributed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27" xfId="1" applyNumberFormat="1" applyFont="1" applyFill="1" applyBorder="1" applyAlignment="1">
      <alignment horizontal="right" vertical="center" shrinkToFit="1"/>
    </xf>
    <xf numFmtId="176" fontId="11" fillId="0" borderId="26" xfId="1" applyNumberFormat="1" applyFont="1" applyFill="1" applyBorder="1" applyAlignment="1">
      <alignment horizontal="right" vertical="center" shrinkToFit="1"/>
    </xf>
    <xf numFmtId="0" fontId="9" fillId="0" borderId="22" xfId="1" applyFont="1" applyFill="1" applyBorder="1" applyAlignment="1">
      <alignment horizontal="left" vertical="center"/>
    </xf>
    <xf numFmtId="176" fontId="11" fillId="0" borderId="29" xfId="1" applyNumberFormat="1" applyFont="1" applyFill="1" applyBorder="1" applyAlignment="1">
      <alignment horizontal="right" vertical="center" shrinkToFit="1"/>
    </xf>
    <xf numFmtId="0" fontId="9" fillId="0" borderId="19" xfId="1" applyFont="1" applyFill="1" applyBorder="1" applyAlignment="1">
      <alignment horizontal="left" vertical="center"/>
    </xf>
    <xf numFmtId="0" fontId="11" fillId="0" borderId="28" xfId="3" applyFont="1" applyFill="1" applyBorder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176" fontId="13" fillId="0" borderId="0" xfId="1" applyNumberFormat="1" applyFont="1" applyFill="1" applyAlignment="1">
      <alignment horizontal="right" vertical="center" shrinkToFit="1"/>
    </xf>
    <xf numFmtId="0" fontId="9" fillId="0" borderId="0" xfId="1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4" xfId="1" applyFont="1" applyFill="1" applyBorder="1" applyAlignment="1">
      <alignment horizontal="left" vertical="center" wrapText="1"/>
    </xf>
    <xf numFmtId="176" fontId="13" fillId="0" borderId="3" xfId="1" applyNumberFormat="1" applyFont="1" applyFill="1" applyBorder="1" applyAlignment="1">
      <alignment horizontal="right" vertical="center" shrinkToFit="1"/>
    </xf>
    <xf numFmtId="0" fontId="11" fillId="0" borderId="29" xfId="3" applyFont="1" applyFill="1" applyBorder="1" applyAlignment="1">
      <alignment vertical="center"/>
    </xf>
    <xf numFmtId="0" fontId="11" fillId="0" borderId="30" xfId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7" fillId="0" borderId="0" xfId="9" applyFo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3" fontId="28" fillId="0" borderId="0" xfId="0" applyNumberFormat="1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38" fontId="29" fillId="0" borderId="0" xfId="7" applyFont="1" applyFill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38" fontId="23" fillId="0" borderId="22" xfId="10" applyFont="1" applyFill="1" applyBorder="1" applyAlignment="1">
      <alignment vertical="center" wrapText="1"/>
    </xf>
    <xf numFmtId="38" fontId="23" fillId="0" borderId="23" xfId="10" applyFont="1" applyFill="1" applyBorder="1" applyAlignment="1">
      <alignment vertical="center"/>
    </xf>
    <xf numFmtId="38" fontId="23" fillId="0" borderId="6" xfId="10" applyFont="1" applyFill="1" applyBorder="1" applyAlignment="1">
      <alignment vertical="center"/>
    </xf>
    <xf numFmtId="0" fontId="23" fillId="0" borderId="0" xfId="0" applyFont="1"/>
    <xf numFmtId="0" fontId="23" fillId="0" borderId="31" xfId="0" applyFont="1" applyBorder="1" applyAlignment="1">
      <alignment vertical="center"/>
    </xf>
    <xf numFmtId="38" fontId="23" fillId="0" borderId="5" xfId="10" applyFont="1" applyFill="1" applyBorder="1" applyAlignment="1">
      <alignment vertical="center"/>
    </xf>
    <xf numFmtId="38" fontId="23" fillId="0" borderId="0" xfId="10" applyFont="1" applyFill="1" applyBorder="1" applyAlignment="1">
      <alignment vertical="center"/>
    </xf>
    <xf numFmtId="38" fontId="23" fillId="0" borderId="31" xfId="1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31" xfId="0" applyFont="1" applyBorder="1" applyAlignment="1">
      <alignment vertical="center"/>
    </xf>
    <xf numFmtId="38" fontId="33" fillId="0" borderId="5" xfId="10" applyFont="1" applyFill="1" applyBorder="1" applyAlignment="1">
      <alignment vertical="center" wrapText="1" shrinkToFit="1"/>
    </xf>
    <xf numFmtId="38" fontId="33" fillId="0" borderId="0" xfId="10" applyFont="1" applyFill="1" applyBorder="1" applyAlignment="1">
      <alignment vertical="center" wrapText="1" shrinkToFit="1"/>
    </xf>
    <xf numFmtId="38" fontId="33" fillId="0" borderId="31" xfId="10" applyFont="1" applyFill="1" applyBorder="1" applyAlignment="1">
      <alignment vertical="center" wrapText="1" shrinkToFi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38" fontId="33" fillId="0" borderId="5" xfId="10" applyFont="1" applyFill="1" applyBorder="1" applyAlignment="1">
      <alignment vertical="center" shrinkToFit="1"/>
    </xf>
    <xf numFmtId="38" fontId="33" fillId="0" borderId="0" xfId="10" applyFont="1" applyFill="1" applyBorder="1" applyAlignment="1">
      <alignment vertical="center" shrinkToFit="1"/>
    </xf>
    <xf numFmtId="38" fontId="33" fillId="0" borderId="31" xfId="10" applyFont="1" applyFill="1" applyBorder="1" applyAlignment="1">
      <alignment vertical="center" shrinkToFit="1"/>
    </xf>
    <xf numFmtId="0" fontId="23" fillId="0" borderId="2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3" fontId="33" fillId="0" borderId="7" xfId="0" applyNumberFormat="1" applyFont="1" applyBorder="1" applyAlignment="1">
      <alignment vertical="center" shrinkToFit="1"/>
    </xf>
    <xf numFmtId="0" fontId="33" fillId="0" borderId="7" xfId="0" applyFont="1" applyBorder="1" applyAlignment="1">
      <alignment vertical="center" shrinkToFit="1"/>
    </xf>
    <xf numFmtId="3" fontId="33" fillId="0" borderId="7" xfId="0" applyNumberFormat="1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8" fontId="23" fillId="0" borderId="2" xfId="10" applyFont="1" applyFill="1" applyBorder="1" applyAlignment="1">
      <alignment vertical="center"/>
    </xf>
    <xf numFmtId="38" fontId="23" fillId="0" borderId="7" xfId="10" applyFont="1" applyFill="1" applyBorder="1" applyAlignment="1">
      <alignment vertical="center"/>
    </xf>
    <xf numFmtId="38" fontId="23" fillId="0" borderId="8" xfId="10" applyFont="1" applyFill="1" applyBorder="1" applyAlignment="1">
      <alignment vertical="center"/>
    </xf>
    <xf numFmtId="49" fontId="11" fillId="0" borderId="22" xfId="1" applyNumberFormat="1" applyFont="1" applyFill="1" applyBorder="1" applyAlignment="1">
      <alignment vertical="center" wrapText="1"/>
    </xf>
    <xf numFmtId="49" fontId="11" fillId="0" borderId="6" xfId="1" applyNumberFormat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23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horizontal="left" vertical="center" wrapText="1"/>
    </xf>
    <xf numFmtId="49" fontId="11" fillId="0" borderId="11" xfId="1" applyNumberFormat="1" applyFont="1" applyFill="1" applyBorder="1" applyAlignment="1">
      <alignment horizontal="left" vertical="center" wrapText="1"/>
    </xf>
    <xf numFmtId="49" fontId="11" fillId="0" borderId="12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vertical="center" wrapText="1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right" vertical="center" wrapText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24" xfId="1" applyNumberFormat="1" applyFont="1" applyFill="1" applyBorder="1" applyAlignment="1">
      <alignment horizontal="distributed" vertical="center" wrapText="1" justifyLastLine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49" fontId="11" fillId="0" borderId="8" xfId="1" applyNumberFormat="1" applyFont="1" applyFill="1" applyBorder="1" applyAlignment="1">
      <alignment horizontal="distributed" vertical="center" wrapText="1" justifyLastLine="1"/>
    </xf>
    <xf numFmtId="0" fontId="11" fillId="0" borderId="15" xfId="1" applyFont="1" applyFill="1" applyBorder="1" applyAlignment="1">
      <alignment horizontal="distributed" vertical="center" wrapText="1" justifyLastLine="1"/>
    </xf>
    <xf numFmtId="0" fontId="11" fillId="0" borderId="1" xfId="1" applyFont="1" applyFill="1" applyBorder="1" applyAlignment="1">
      <alignment horizontal="distributed" vertical="center" wrapText="1" justifyLastLine="1"/>
    </xf>
    <xf numFmtId="0" fontId="11" fillId="0" borderId="21" xfId="1" applyFont="1" applyFill="1" applyBorder="1" applyAlignment="1">
      <alignment horizontal="distributed" vertical="center" justifyLastLine="1"/>
    </xf>
    <xf numFmtId="0" fontId="11" fillId="0" borderId="25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justifyLastLine="1"/>
    </xf>
    <xf numFmtId="0" fontId="11" fillId="0" borderId="26" xfId="1" applyFont="1" applyFill="1" applyBorder="1" applyAlignment="1">
      <alignment horizontal="distributed" vertical="center" justifyLastLine="1"/>
    </xf>
    <xf numFmtId="0" fontId="11" fillId="0" borderId="10" xfId="1" applyFont="1" applyFill="1" applyBorder="1" applyAlignment="1">
      <alignment horizontal="left" vertical="center"/>
    </xf>
    <xf numFmtId="0" fontId="11" fillId="0" borderId="27" xfId="1" applyFont="1" applyFill="1" applyBorder="1" applyAlignment="1">
      <alignment horizontal="lef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2" fillId="0" borderId="22" xfId="0" applyFont="1" applyBorder="1"/>
    <xf numFmtId="0" fontId="32" fillId="0" borderId="23" xfId="0" applyFont="1" applyBorder="1"/>
    <xf numFmtId="0" fontId="32" fillId="0" borderId="6" xfId="0" applyFont="1" applyBorder="1"/>
    <xf numFmtId="0" fontId="33" fillId="0" borderId="22" xfId="0" applyFont="1" applyBorder="1" applyAlignment="1">
      <alignment vertical="center" wrapText="1"/>
    </xf>
    <xf numFmtId="0" fontId="33" fillId="0" borderId="23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2" fillId="0" borderId="5" xfId="0" applyFont="1" applyBorder="1" applyAlignment="1">
      <alignment horizontal="left" shrinkToFit="1"/>
    </xf>
    <xf numFmtId="0" fontId="32" fillId="0" borderId="0" xfId="0" applyFont="1" applyAlignment="1">
      <alignment horizontal="left" shrinkToFit="1"/>
    </xf>
    <xf numFmtId="0" fontId="32" fillId="0" borderId="31" xfId="0" applyFont="1" applyBorder="1" applyAlignment="1">
      <alignment horizontal="left" shrinkToFi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38" fontId="34" fillId="0" borderId="5" xfId="10" applyFont="1" applyFill="1" applyBorder="1" applyAlignment="1">
      <alignment horizontal="center" vertical="center" wrapText="1" shrinkToFit="1"/>
    </xf>
    <xf numFmtId="38" fontId="34" fillId="0" borderId="0" xfId="10" applyFont="1" applyFill="1" applyBorder="1" applyAlignment="1">
      <alignment horizontal="center" vertical="center" wrapText="1" shrinkToFit="1"/>
    </xf>
    <xf numFmtId="38" fontId="34" fillId="0" borderId="31" xfId="10" applyFont="1" applyFill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</cellXfs>
  <cellStyles count="11">
    <cellStyle name="桁区切り" xfId="10" builtinId="6"/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2 2 2" xfId="9" xr:uid="{B6B49C87-7B72-4AB3-84DC-E4C3555369B9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7</xdr:row>
      <xdr:rowOff>28575</xdr:rowOff>
    </xdr:from>
    <xdr:to>
      <xdr:col>27</xdr:col>
      <xdr:colOff>89866</xdr:colOff>
      <xdr:row>8</xdr:row>
      <xdr:rowOff>12010</xdr:rowOff>
    </xdr:to>
    <xdr:sp macro="" textlink="">
      <xdr:nvSpPr>
        <xdr:cNvPr id="2" name="右矢印 5">
          <a:extLst>
            <a:ext uri="{FF2B5EF4-FFF2-40B4-BE49-F238E27FC236}">
              <a16:creationId xmlns:a16="http://schemas.microsoft.com/office/drawing/2014/main" id="{57854D69-5310-40D6-AFE3-AA7B35BA1BA8}"/>
            </a:ext>
          </a:extLst>
        </xdr:cNvPr>
        <xdr:cNvSpPr/>
      </xdr:nvSpPr>
      <xdr:spPr>
        <a:xfrm>
          <a:off x="3200400" y="2152650"/>
          <a:ext cx="223216" cy="212035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76200</xdr:colOff>
      <xdr:row>9</xdr:row>
      <xdr:rowOff>38100</xdr:rowOff>
    </xdr:from>
    <xdr:to>
      <xdr:col>27</xdr:col>
      <xdr:colOff>89866</xdr:colOff>
      <xdr:row>10</xdr:row>
      <xdr:rowOff>21535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8F58C4B9-CE37-4F71-A938-C3ACC2A31C6F}"/>
            </a:ext>
          </a:extLst>
        </xdr:cNvPr>
        <xdr:cNvSpPr/>
      </xdr:nvSpPr>
      <xdr:spPr>
        <a:xfrm>
          <a:off x="3200400" y="2619375"/>
          <a:ext cx="223216" cy="212035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H2" sqref="H2"/>
    </sheetView>
  </sheetViews>
  <sheetFormatPr defaultColWidth="8.625" defaultRowHeight="18" customHeight="1"/>
  <cols>
    <col min="1" max="1" width="3.75" style="42" customWidth="1"/>
    <col min="2" max="4" width="1.25" style="27" customWidth="1"/>
    <col min="5" max="5" width="25" style="27" customWidth="1"/>
    <col min="6" max="6" width="31.25" style="34" customWidth="1"/>
    <col min="7" max="8" width="11.25" style="30" customWidth="1"/>
    <col min="9" max="9" width="11.25" style="35" customWidth="1"/>
    <col min="10" max="10" width="5" style="36" customWidth="1"/>
    <col min="11" max="11" width="5" style="37" customWidth="1"/>
    <col min="12" max="141" width="8.625" style="10" customWidth="1"/>
    <col min="142" max="16384" width="8.625" style="10"/>
  </cols>
  <sheetData>
    <row r="1" spans="1:11" ht="18" customHeight="1">
      <c r="A1" s="26" t="s">
        <v>57</v>
      </c>
      <c r="C1" s="28"/>
      <c r="D1" s="28"/>
      <c r="E1" s="28"/>
      <c r="F1" s="29"/>
      <c r="I1" s="31"/>
      <c r="J1" s="135"/>
      <c r="K1" s="135"/>
    </row>
    <row r="2" spans="1:11" ht="14.25" customHeight="1">
      <c r="A2" s="10"/>
      <c r="C2" s="33"/>
      <c r="D2" s="33"/>
      <c r="E2" s="33"/>
    </row>
    <row r="3" spans="1:11" ht="12.75">
      <c r="A3" s="38"/>
      <c r="C3" s="39"/>
      <c r="D3" s="39"/>
      <c r="E3" s="39"/>
      <c r="F3" s="40"/>
      <c r="I3" s="41"/>
    </row>
    <row r="4" spans="1:11" ht="15" customHeight="1">
      <c r="G4" s="136"/>
      <c r="H4" s="136"/>
      <c r="I4" s="43"/>
      <c r="K4" s="44" t="s">
        <v>95</v>
      </c>
    </row>
    <row r="5" spans="1:11" ht="27.75" customHeight="1" thickBot="1">
      <c r="F5" s="45"/>
      <c r="G5" s="46"/>
      <c r="H5" s="46"/>
      <c r="I5" s="47"/>
      <c r="J5" s="48"/>
      <c r="K5" s="43" t="s">
        <v>64</v>
      </c>
    </row>
    <row r="6" spans="1:11" ht="15" customHeight="1">
      <c r="A6" s="49" t="s">
        <v>51</v>
      </c>
      <c r="B6" s="137" t="s">
        <v>0</v>
      </c>
      <c r="C6" s="138"/>
      <c r="D6" s="138"/>
      <c r="E6" s="139"/>
      <c r="F6" s="143" t="s">
        <v>45</v>
      </c>
      <c r="G6" s="50" t="s">
        <v>96</v>
      </c>
      <c r="H6" s="50" t="s">
        <v>115</v>
      </c>
      <c r="I6" s="51" t="s">
        <v>1</v>
      </c>
      <c r="J6" s="145" t="s">
        <v>53</v>
      </c>
      <c r="K6" s="146"/>
    </row>
    <row r="7" spans="1:11" ht="15" customHeight="1">
      <c r="A7" s="52" t="s">
        <v>52</v>
      </c>
      <c r="B7" s="140"/>
      <c r="C7" s="141"/>
      <c r="D7" s="141"/>
      <c r="E7" s="142"/>
      <c r="F7" s="144"/>
      <c r="G7" s="53" t="s">
        <v>91</v>
      </c>
      <c r="H7" s="53" t="s">
        <v>117</v>
      </c>
      <c r="I7" s="54" t="s">
        <v>50</v>
      </c>
      <c r="J7" s="147"/>
      <c r="K7" s="148"/>
    </row>
    <row r="8" spans="1:11" ht="14.25" customHeight="1">
      <c r="A8" s="15">
        <v>1</v>
      </c>
      <c r="B8" s="125" t="s">
        <v>81</v>
      </c>
      <c r="C8" s="126"/>
      <c r="D8" s="126"/>
      <c r="E8" s="127"/>
      <c r="F8" s="1"/>
      <c r="G8" s="6">
        <v>3171170</v>
      </c>
      <c r="H8" s="6">
        <f>SUM(H9,H16)</f>
        <v>3285397</v>
      </c>
      <c r="I8" s="7">
        <f t="shared" ref="I8:I21" si="0">+H8-G8</f>
        <v>114227</v>
      </c>
      <c r="J8" s="8"/>
      <c r="K8" s="55"/>
    </row>
    <row r="9" spans="1:11" ht="14.25" customHeight="1">
      <c r="A9" s="15">
        <f>A8+1</f>
        <v>2</v>
      </c>
      <c r="B9" s="16"/>
      <c r="C9" s="125" t="s">
        <v>2</v>
      </c>
      <c r="D9" s="126"/>
      <c r="E9" s="127"/>
      <c r="F9" s="1"/>
      <c r="G9" s="6">
        <v>3170717</v>
      </c>
      <c r="H9" s="6">
        <f>SUM(H10)</f>
        <v>3284939</v>
      </c>
      <c r="I9" s="7">
        <f t="shared" si="0"/>
        <v>114222</v>
      </c>
      <c r="J9" s="8"/>
      <c r="K9" s="9"/>
    </row>
    <row r="10" spans="1:11" ht="14.25" customHeight="1">
      <c r="A10" s="15">
        <f t="shared" ref="A10:A72" si="1">A9+1</f>
        <v>3</v>
      </c>
      <c r="B10" s="4"/>
      <c r="C10" s="4"/>
      <c r="D10" s="125" t="s">
        <v>4</v>
      </c>
      <c r="E10" s="127"/>
      <c r="F10" s="5"/>
      <c r="G10" s="6">
        <v>3170717</v>
      </c>
      <c r="H10" s="6">
        <f>SUM(H11:H15)</f>
        <v>3284939</v>
      </c>
      <c r="I10" s="7">
        <f t="shared" si="0"/>
        <v>114222</v>
      </c>
      <c r="J10" s="13"/>
      <c r="K10" s="9"/>
    </row>
    <row r="11" spans="1:11" ht="14.25" customHeight="1">
      <c r="A11" s="15">
        <f t="shared" si="1"/>
        <v>4</v>
      </c>
      <c r="B11" s="4"/>
      <c r="C11" s="4"/>
      <c r="D11" s="17"/>
      <c r="E11" s="18" t="s">
        <v>65</v>
      </c>
      <c r="F11" s="18" t="s">
        <v>58</v>
      </c>
      <c r="G11" s="6">
        <v>135512</v>
      </c>
      <c r="H11" s="6">
        <v>137820</v>
      </c>
      <c r="I11" s="7">
        <f t="shared" si="0"/>
        <v>2308</v>
      </c>
      <c r="J11" s="13"/>
      <c r="K11" s="9"/>
    </row>
    <row r="12" spans="1:11" ht="14.25" customHeight="1">
      <c r="A12" s="15">
        <f t="shared" si="1"/>
        <v>5</v>
      </c>
      <c r="B12" s="4"/>
      <c r="C12" s="4"/>
      <c r="D12" s="4"/>
      <c r="E12" s="18" t="s">
        <v>66</v>
      </c>
      <c r="F12" s="18" t="s">
        <v>59</v>
      </c>
      <c r="G12" s="6">
        <v>2591171</v>
      </c>
      <c r="H12" s="6">
        <v>2670988</v>
      </c>
      <c r="I12" s="7">
        <f t="shared" si="0"/>
        <v>79817</v>
      </c>
      <c r="J12" s="149" t="s">
        <v>116</v>
      </c>
      <c r="K12" s="150"/>
    </row>
    <row r="13" spans="1:11" ht="14.25" customHeight="1">
      <c r="A13" s="15">
        <f t="shared" si="1"/>
        <v>6</v>
      </c>
      <c r="B13" s="4"/>
      <c r="C13" s="4"/>
      <c r="D13" s="4"/>
      <c r="E13" s="18" t="s">
        <v>67</v>
      </c>
      <c r="F13" s="18" t="s">
        <v>60</v>
      </c>
      <c r="G13" s="6">
        <v>1278</v>
      </c>
      <c r="H13" s="6">
        <v>1324</v>
      </c>
      <c r="I13" s="7">
        <f t="shared" si="0"/>
        <v>46</v>
      </c>
      <c r="J13" s="13"/>
      <c r="K13" s="9"/>
    </row>
    <row r="14" spans="1:11" ht="14.25" customHeight="1">
      <c r="A14" s="15">
        <f t="shared" si="1"/>
        <v>7</v>
      </c>
      <c r="B14" s="4"/>
      <c r="C14" s="4"/>
      <c r="D14" s="4"/>
      <c r="E14" s="18" t="s">
        <v>68</v>
      </c>
      <c r="F14" s="18" t="s">
        <v>61</v>
      </c>
      <c r="G14" s="6">
        <v>146880</v>
      </c>
      <c r="H14" s="6">
        <v>143008</v>
      </c>
      <c r="I14" s="7">
        <f t="shared" si="0"/>
        <v>-3872</v>
      </c>
      <c r="J14" s="13"/>
      <c r="K14" s="9"/>
    </row>
    <row r="15" spans="1:11" ht="14.25" customHeight="1">
      <c r="A15" s="15">
        <f t="shared" si="1"/>
        <v>8</v>
      </c>
      <c r="B15" s="4"/>
      <c r="C15" s="19"/>
      <c r="D15" s="19"/>
      <c r="E15" s="18" t="s">
        <v>69</v>
      </c>
      <c r="F15" s="5" t="s">
        <v>62</v>
      </c>
      <c r="G15" s="6">
        <v>295876</v>
      </c>
      <c r="H15" s="6">
        <v>331799</v>
      </c>
      <c r="I15" s="7">
        <f t="shared" si="0"/>
        <v>35923</v>
      </c>
      <c r="J15" s="149" t="s">
        <v>116</v>
      </c>
      <c r="K15" s="150"/>
    </row>
    <row r="16" spans="1:11" ht="14.25" customHeight="1">
      <c r="A16" s="15">
        <f t="shared" si="1"/>
        <v>9</v>
      </c>
      <c r="B16" s="4"/>
      <c r="C16" s="123" t="s">
        <v>46</v>
      </c>
      <c r="D16" s="132"/>
      <c r="E16" s="127"/>
      <c r="F16" s="1"/>
      <c r="G16" s="6">
        <v>453</v>
      </c>
      <c r="H16" s="6">
        <f>SUM(H17)</f>
        <v>458</v>
      </c>
      <c r="I16" s="7">
        <f t="shared" si="0"/>
        <v>5</v>
      </c>
      <c r="J16" s="13"/>
      <c r="K16" s="9"/>
    </row>
    <row r="17" spans="1:11" ht="14.25" customHeight="1">
      <c r="A17" s="15">
        <f t="shared" si="1"/>
        <v>10</v>
      </c>
      <c r="B17" s="4"/>
      <c r="C17" s="4"/>
      <c r="D17" s="125" t="s">
        <v>6</v>
      </c>
      <c r="E17" s="127"/>
      <c r="F17" s="5"/>
      <c r="G17" s="6">
        <v>453</v>
      </c>
      <c r="H17" s="6">
        <f>SUM(H18:H19)</f>
        <v>458</v>
      </c>
      <c r="I17" s="7">
        <f t="shared" si="0"/>
        <v>5</v>
      </c>
      <c r="J17" s="8"/>
      <c r="K17" s="9"/>
    </row>
    <row r="18" spans="1:11" ht="14.25" customHeight="1">
      <c r="A18" s="15">
        <f t="shared" si="1"/>
        <v>11</v>
      </c>
      <c r="B18" s="4"/>
      <c r="C18" s="4"/>
      <c r="D18" s="4"/>
      <c r="E18" s="18" t="s">
        <v>5</v>
      </c>
      <c r="F18" s="5" t="s">
        <v>122</v>
      </c>
      <c r="G18" s="6">
        <v>430</v>
      </c>
      <c r="H18" s="6">
        <v>435</v>
      </c>
      <c r="I18" s="7">
        <f t="shared" si="0"/>
        <v>5</v>
      </c>
      <c r="J18" s="8"/>
      <c r="K18" s="9"/>
    </row>
    <row r="19" spans="1:11" ht="14.25" customHeight="1">
      <c r="A19" s="15">
        <f t="shared" si="1"/>
        <v>12</v>
      </c>
      <c r="B19" s="19"/>
      <c r="C19" s="19"/>
      <c r="D19" s="19"/>
      <c r="E19" s="18" t="s">
        <v>7</v>
      </c>
      <c r="F19" s="18" t="s">
        <v>41</v>
      </c>
      <c r="G19" s="6">
        <v>23</v>
      </c>
      <c r="H19" s="6">
        <v>23</v>
      </c>
      <c r="I19" s="7">
        <f t="shared" si="0"/>
        <v>0</v>
      </c>
      <c r="J19" s="8"/>
      <c r="K19" s="9"/>
    </row>
    <row r="20" spans="1:11" ht="14.25" customHeight="1">
      <c r="A20" s="15">
        <f t="shared" si="1"/>
        <v>13</v>
      </c>
      <c r="B20" s="123" t="s">
        <v>82</v>
      </c>
      <c r="C20" s="132"/>
      <c r="D20" s="132"/>
      <c r="E20" s="124"/>
      <c r="F20" s="2"/>
      <c r="G20" s="7">
        <v>4685000</v>
      </c>
      <c r="H20" s="7">
        <f>SUM(H21,H24)</f>
        <v>3403358</v>
      </c>
      <c r="I20" s="7">
        <f t="shared" si="0"/>
        <v>-1281642</v>
      </c>
      <c r="J20" s="13"/>
      <c r="K20" s="56"/>
    </row>
    <row r="21" spans="1:11" ht="14.25" customHeight="1">
      <c r="A21" s="15">
        <f t="shared" si="1"/>
        <v>14</v>
      </c>
      <c r="B21" s="16"/>
      <c r="C21" s="125" t="s">
        <v>3</v>
      </c>
      <c r="D21" s="126"/>
      <c r="E21" s="127"/>
      <c r="F21" s="1"/>
      <c r="G21" s="6">
        <v>4685000</v>
      </c>
      <c r="H21" s="6">
        <f t="shared" ref="H21" si="2">SUM(H22)</f>
        <v>3402400</v>
      </c>
      <c r="I21" s="7">
        <f t="shared" si="0"/>
        <v>-1282600</v>
      </c>
      <c r="J21" s="8"/>
      <c r="K21" s="9"/>
    </row>
    <row r="22" spans="1:11" ht="14.25" customHeight="1">
      <c r="A22" s="15">
        <f t="shared" si="1"/>
        <v>15</v>
      </c>
      <c r="B22" s="4"/>
      <c r="C22" s="4"/>
      <c r="D22" s="125" t="s">
        <v>90</v>
      </c>
      <c r="E22" s="127"/>
      <c r="F22" s="12"/>
      <c r="G22" s="7">
        <v>4685000</v>
      </c>
      <c r="H22" s="7">
        <f>SUM(H23)</f>
        <v>3402400</v>
      </c>
      <c r="I22" s="7">
        <f t="shared" ref="I22:I66" si="3">+H22-G22</f>
        <v>-1282600</v>
      </c>
      <c r="J22" s="13"/>
      <c r="K22" s="14"/>
    </row>
    <row r="23" spans="1:11" ht="28.5" customHeight="1">
      <c r="A23" s="15">
        <f t="shared" si="1"/>
        <v>16</v>
      </c>
      <c r="B23" s="4"/>
      <c r="C23" s="4"/>
      <c r="D23" s="4"/>
      <c r="E23" s="11" t="s">
        <v>70</v>
      </c>
      <c r="F23" s="11" t="s">
        <v>125</v>
      </c>
      <c r="G23" s="7">
        <v>4685000</v>
      </c>
      <c r="H23" s="7">
        <v>3402400</v>
      </c>
      <c r="I23" s="7">
        <f t="shared" si="3"/>
        <v>-1282600</v>
      </c>
      <c r="J23" s="13"/>
      <c r="K23" s="14"/>
    </row>
    <row r="24" spans="1:11" ht="14.25" customHeight="1">
      <c r="A24" s="15">
        <f t="shared" si="1"/>
        <v>17</v>
      </c>
      <c r="B24" s="4"/>
      <c r="C24" s="125" t="s">
        <v>114</v>
      </c>
      <c r="D24" s="126"/>
      <c r="E24" s="127"/>
      <c r="F24" s="1"/>
      <c r="G24" s="6">
        <v>0</v>
      </c>
      <c r="H24" s="6">
        <f t="shared" ref="H24" si="4">SUM(H25)</f>
        <v>958</v>
      </c>
      <c r="I24" s="7">
        <f t="shared" si="3"/>
        <v>958</v>
      </c>
      <c r="J24" s="8"/>
      <c r="K24" s="9"/>
    </row>
    <row r="25" spans="1:11" ht="14.25" customHeight="1">
      <c r="A25" s="15">
        <f t="shared" si="1"/>
        <v>18</v>
      </c>
      <c r="B25" s="4"/>
      <c r="C25" s="4"/>
      <c r="D25" s="125" t="s">
        <v>118</v>
      </c>
      <c r="E25" s="127"/>
      <c r="F25" s="5"/>
      <c r="G25" s="6">
        <v>0</v>
      </c>
      <c r="H25" s="7">
        <f>SUM(H26)</f>
        <v>958</v>
      </c>
      <c r="I25" s="7">
        <f>SUM(I26)</f>
        <v>958</v>
      </c>
      <c r="J25" s="8"/>
      <c r="K25" s="9"/>
    </row>
    <row r="26" spans="1:11" ht="28.5" customHeight="1">
      <c r="A26" s="15">
        <f t="shared" si="1"/>
        <v>19</v>
      </c>
      <c r="B26" s="4"/>
      <c r="C26" s="4"/>
      <c r="D26" s="4"/>
      <c r="E26" s="11" t="s">
        <v>83</v>
      </c>
      <c r="F26" s="12" t="s">
        <v>119</v>
      </c>
      <c r="G26" s="7">
        <v>0</v>
      </c>
      <c r="H26" s="7">
        <v>958</v>
      </c>
      <c r="I26" s="7">
        <f t="shared" si="3"/>
        <v>958</v>
      </c>
      <c r="J26" s="13"/>
      <c r="K26" s="14"/>
    </row>
    <row r="27" spans="1:11" ht="14.25" customHeight="1">
      <c r="A27" s="15">
        <f>A26+1</f>
        <v>20</v>
      </c>
      <c r="B27" s="125" t="s">
        <v>87</v>
      </c>
      <c r="C27" s="126"/>
      <c r="D27" s="126"/>
      <c r="E27" s="127"/>
      <c r="F27" s="1"/>
      <c r="G27" s="6">
        <v>898296</v>
      </c>
      <c r="H27" s="6">
        <f>SUM(H28,H32,H35)</f>
        <v>18440</v>
      </c>
      <c r="I27" s="7">
        <f t="shared" si="3"/>
        <v>-879856</v>
      </c>
      <c r="J27" s="8"/>
      <c r="K27" s="55"/>
    </row>
    <row r="28" spans="1:11" ht="14.25" customHeight="1">
      <c r="A28" s="15">
        <f t="shared" si="1"/>
        <v>21</v>
      </c>
      <c r="B28" s="4"/>
      <c r="C28" s="125" t="s">
        <v>9</v>
      </c>
      <c r="D28" s="126"/>
      <c r="E28" s="127"/>
      <c r="F28" s="2"/>
      <c r="G28" s="7">
        <v>897630</v>
      </c>
      <c r="H28" s="7">
        <f>SUM(H29)</f>
        <v>17663</v>
      </c>
      <c r="I28" s="7">
        <f t="shared" si="3"/>
        <v>-879967</v>
      </c>
      <c r="J28" s="13"/>
      <c r="K28" s="14"/>
    </row>
    <row r="29" spans="1:11" ht="14.25" customHeight="1">
      <c r="A29" s="15">
        <f t="shared" si="1"/>
        <v>22</v>
      </c>
      <c r="B29" s="4"/>
      <c r="C29" s="4"/>
      <c r="D29" s="125" t="s">
        <v>77</v>
      </c>
      <c r="E29" s="127"/>
      <c r="F29" s="5"/>
      <c r="G29" s="6">
        <v>897630</v>
      </c>
      <c r="H29" s="6">
        <f>SUM(H30,H31)</f>
        <v>17663</v>
      </c>
      <c r="I29" s="7">
        <f t="shared" si="3"/>
        <v>-879967</v>
      </c>
      <c r="J29" s="8"/>
      <c r="K29" s="9"/>
    </row>
    <row r="30" spans="1:11" ht="14.25" customHeight="1">
      <c r="A30" s="15">
        <f t="shared" si="1"/>
        <v>23</v>
      </c>
      <c r="B30" s="4"/>
      <c r="C30" s="4"/>
      <c r="D30" s="17"/>
      <c r="E30" s="18" t="s">
        <v>83</v>
      </c>
      <c r="F30" s="5" t="s">
        <v>123</v>
      </c>
      <c r="G30" s="6">
        <v>15915</v>
      </c>
      <c r="H30" s="6">
        <v>17663</v>
      </c>
      <c r="I30" s="7">
        <f t="shared" si="3"/>
        <v>1748</v>
      </c>
      <c r="J30" s="8"/>
      <c r="K30" s="9"/>
    </row>
    <row r="31" spans="1:11" ht="28.5" customHeight="1">
      <c r="A31" s="15">
        <f t="shared" si="1"/>
        <v>24</v>
      </c>
      <c r="B31" s="4"/>
      <c r="C31" s="4"/>
      <c r="D31" s="19"/>
      <c r="E31" s="11" t="s">
        <v>121</v>
      </c>
      <c r="F31" s="12" t="s">
        <v>124</v>
      </c>
      <c r="G31" s="7">
        <v>881715</v>
      </c>
      <c r="H31" s="7">
        <v>0</v>
      </c>
      <c r="I31" s="7">
        <f t="shared" si="3"/>
        <v>-881715</v>
      </c>
      <c r="J31" s="13"/>
      <c r="K31" s="14"/>
    </row>
    <row r="32" spans="1:11" ht="14.25" customHeight="1">
      <c r="A32" s="15">
        <f t="shared" si="1"/>
        <v>25</v>
      </c>
      <c r="B32" s="4"/>
      <c r="C32" s="125" t="s">
        <v>8</v>
      </c>
      <c r="D32" s="126"/>
      <c r="E32" s="127"/>
      <c r="F32" s="1"/>
      <c r="G32" s="6">
        <v>635</v>
      </c>
      <c r="H32" s="6">
        <f>SUM(H33)</f>
        <v>752</v>
      </c>
      <c r="I32" s="7">
        <f t="shared" si="3"/>
        <v>117</v>
      </c>
      <c r="J32" s="8"/>
      <c r="K32" s="9"/>
    </row>
    <row r="33" spans="1:11" ht="14.25" customHeight="1">
      <c r="A33" s="15">
        <f>A32+1</f>
        <v>26</v>
      </c>
      <c r="B33" s="4"/>
      <c r="C33" s="17"/>
      <c r="D33" s="125" t="s">
        <v>10</v>
      </c>
      <c r="E33" s="127"/>
      <c r="F33" s="5"/>
      <c r="G33" s="6">
        <v>635</v>
      </c>
      <c r="H33" s="6">
        <f>SUM(H34)</f>
        <v>752</v>
      </c>
      <c r="I33" s="7">
        <f t="shared" si="3"/>
        <v>117</v>
      </c>
      <c r="J33" s="8"/>
      <c r="K33" s="9"/>
    </row>
    <row r="34" spans="1:11" ht="14.25" customHeight="1">
      <c r="A34" s="15">
        <f>A33+1</f>
        <v>27</v>
      </c>
      <c r="B34" s="4"/>
      <c r="C34" s="19"/>
      <c r="D34" s="19"/>
      <c r="E34" s="11" t="s">
        <v>71</v>
      </c>
      <c r="F34" s="11" t="s">
        <v>63</v>
      </c>
      <c r="G34" s="7">
        <v>635</v>
      </c>
      <c r="H34" s="7">
        <v>752</v>
      </c>
      <c r="I34" s="7">
        <f t="shared" si="3"/>
        <v>117</v>
      </c>
      <c r="J34" s="13"/>
      <c r="K34" s="14"/>
    </row>
    <row r="35" spans="1:11" ht="14.25" customHeight="1">
      <c r="A35" s="15">
        <f t="shared" si="1"/>
        <v>28</v>
      </c>
      <c r="B35" s="4"/>
      <c r="C35" s="123" t="s">
        <v>11</v>
      </c>
      <c r="D35" s="132"/>
      <c r="E35" s="124"/>
      <c r="F35" s="2"/>
      <c r="G35" s="7">
        <v>31</v>
      </c>
      <c r="H35" s="7">
        <f>SUM(H36)</f>
        <v>25</v>
      </c>
      <c r="I35" s="7">
        <f t="shared" si="3"/>
        <v>-6</v>
      </c>
      <c r="J35" s="13"/>
      <c r="K35" s="14"/>
    </row>
    <row r="36" spans="1:11" ht="14.25" customHeight="1">
      <c r="A36" s="15">
        <f t="shared" si="1"/>
        <v>29</v>
      </c>
      <c r="B36" s="4"/>
      <c r="C36" s="4"/>
      <c r="D36" s="125" t="s">
        <v>12</v>
      </c>
      <c r="E36" s="127"/>
      <c r="F36" s="5"/>
      <c r="G36" s="6">
        <v>31</v>
      </c>
      <c r="H36" s="6">
        <f>SUM(H37)</f>
        <v>25</v>
      </c>
      <c r="I36" s="7">
        <f t="shared" si="3"/>
        <v>-6</v>
      </c>
      <c r="J36" s="8"/>
      <c r="K36" s="9"/>
    </row>
    <row r="37" spans="1:11" ht="28.5" customHeight="1">
      <c r="A37" s="15">
        <f t="shared" si="1"/>
        <v>30</v>
      </c>
      <c r="B37" s="19"/>
      <c r="C37" s="19"/>
      <c r="D37" s="19"/>
      <c r="E37" s="11" t="s">
        <v>72</v>
      </c>
      <c r="F37" s="18" t="s">
        <v>47</v>
      </c>
      <c r="G37" s="6">
        <v>31</v>
      </c>
      <c r="H37" s="6">
        <v>25</v>
      </c>
      <c r="I37" s="7">
        <f t="shared" si="3"/>
        <v>-6</v>
      </c>
      <c r="J37" s="8"/>
      <c r="K37" s="9"/>
    </row>
    <row r="38" spans="1:11" ht="14.25" customHeight="1">
      <c r="A38" s="15">
        <f t="shared" si="1"/>
        <v>31</v>
      </c>
      <c r="B38" s="125" t="s">
        <v>84</v>
      </c>
      <c r="C38" s="126"/>
      <c r="D38" s="126"/>
      <c r="E38" s="127"/>
      <c r="F38" s="1"/>
      <c r="G38" s="6">
        <v>5431212</v>
      </c>
      <c r="H38" s="6">
        <f>SUM(H39,H44)</f>
        <v>5411461</v>
      </c>
      <c r="I38" s="7">
        <f t="shared" si="3"/>
        <v>-19751</v>
      </c>
      <c r="J38" s="8"/>
      <c r="K38" s="55"/>
    </row>
    <row r="39" spans="1:11" ht="14.25" customHeight="1">
      <c r="A39" s="15">
        <f t="shared" si="1"/>
        <v>32</v>
      </c>
      <c r="B39" s="16"/>
      <c r="C39" s="125" t="s">
        <v>13</v>
      </c>
      <c r="D39" s="126"/>
      <c r="E39" s="127"/>
      <c r="F39" s="1"/>
      <c r="G39" s="6">
        <v>5430758</v>
      </c>
      <c r="H39" s="6">
        <f>SUM(H40)</f>
        <v>5411167</v>
      </c>
      <c r="I39" s="7">
        <f t="shared" si="3"/>
        <v>-19591</v>
      </c>
      <c r="J39" s="8"/>
      <c r="K39" s="9"/>
    </row>
    <row r="40" spans="1:11" ht="14.25" customHeight="1">
      <c r="A40" s="15">
        <f t="shared" si="1"/>
        <v>33</v>
      </c>
      <c r="B40" s="4"/>
      <c r="C40" s="17"/>
      <c r="D40" s="125" t="s">
        <v>14</v>
      </c>
      <c r="E40" s="127"/>
      <c r="F40" s="5"/>
      <c r="G40" s="6">
        <v>5430758</v>
      </c>
      <c r="H40" s="6">
        <f>SUM(H41,H42,H43)</f>
        <v>5411167</v>
      </c>
      <c r="I40" s="7">
        <f t="shared" si="3"/>
        <v>-19591</v>
      </c>
      <c r="J40" s="8"/>
      <c r="K40" s="9"/>
    </row>
    <row r="41" spans="1:11" ht="14.25" customHeight="1">
      <c r="A41" s="15">
        <f t="shared" si="1"/>
        <v>34</v>
      </c>
      <c r="B41" s="4"/>
      <c r="C41" s="4"/>
      <c r="D41" s="17"/>
      <c r="E41" s="18" t="s">
        <v>15</v>
      </c>
      <c r="F41" s="5" t="s">
        <v>113</v>
      </c>
      <c r="G41" s="6">
        <v>5249138</v>
      </c>
      <c r="H41" s="6">
        <v>5215942</v>
      </c>
      <c r="I41" s="7">
        <f t="shared" si="3"/>
        <v>-33196</v>
      </c>
      <c r="J41" s="8"/>
      <c r="K41" s="9"/>
    </row>
    <row r="42" spans="1:11" ht="14.25" customHeight="1">
      <c r="A42" s="15">
        <f t="shared" si="1"/>
        <v>35</v>
      </c>
      <c r="B42" s="4"/>
      <c r="C42" s="4"/>
      <c r="D42" s="4"/>
      <c r="E42" s="18" t="s">
        <v>16</v>
      </c>
      <c r="F42" s="5" t="s">
        <v>39</v>
      </c>
      <c r="G42" s="6">
        <v>93562</v>
      </c>
      <c r="H42" s="6">
        <v>90827</v>
      </c>
      <c r="I42" s="7">
        <f t="shared" si="3"/>
        <v>-2735</v>
      </c>
      <c r="J42" s="8"/>
      <c r="K42" s="9"/>
    </row>
    <row r="43" spans="1:11" ht="14.25" customHeight="1">
      <c r="A43" s="15">
        <f t="shared" si="1"/>
        <v>36</v>
      </c>
      <c r="B43" s="4"/>
      <c r="C43" s="4"/>
      <c r="D43" s="4"/>
      <c r="E43" s="18" t="s">
        <v>73</v>
      </c>
      <c r="F43" s="5" t="s">
        <v>48</v>
      </c>
      <c r="G43" s="6">
        <v>88058</v>
      </c>
      <c r="H43" s="6">
        <v>104398</v>
      </c>
      <c r="I43" s="7">
        <f t="shared" si="3"/>
        <v>16340</v>
      </c>
      <c r="J43" s="8"/>
      <c r="K43" s="9"/>
    </row>
    <row r="44" spans="1:11" ht="14.25" customHeight="1">
      <c r="A44" s="15">
        <f t="shared" si="1"/>
        <v>37</v>
      </c>
      <c r="B44" s="4"/>
      <c r="C44" s="125" t="s">
        <v>17</v>
      </c>
      <c r="D44" s="126"/>
      <c r="E44" s="127"/>
      <c r="F44" s="1"/>
      <c r="G44" s="6">
        <v>454</v>
      </c>
      <c r="H44" s="6">
        <f>SUM(H45)</f>
        <v>294</v>
      </c>
      <c r="I44" s="7">
        <f t="shared" si="3"/>
        <v>-160</v>
      </c>
      <c r="J44" s="8"/>
      <c r="K44" s="9"/>
    </row>
    <row r="45" spans="1:11" ht="14.25" customHeight="1">
      <c r="A45" s="15">
        <f t="shared" si="1"/>
        <v>38</v>
      </c>
      <c r="B45" s="4"/>
      <c r="C45" s="4"/>
      <c r="D45" s="125" t="s">
        <v>18</v>
      </c>
      <c r="E45" s="127"/>
      <c r="F45" s="5"/>
      <c r="G45" s="6">
        <v>454</v>
      </c>
      <c r="H45" s="6">
        <f>SUM(H46)</f>
        <v>294</v>
      </c>
      <c r="I45" s="7">
        <f t="shared" si="3"/>
        <v>-160</v>
      </c>
      <c r="J45" s="8"/>
      <c r="K45" s="9"/>
    </row>
    <row r="46" spans="1:11" ht="14.25" customHeight="1">
      <c r="A46" s="15">
        <f t="shared" si="1"/>
        <v>39</v>
      </c>
      <c r="B46" s="4"/>
      <c r="C46" s="4"/>
      <c r="D46" s="17"/>
      <c r="E46" s="18" t="s">
        <v>19</v>
      </c>
      <c r="F46" s="18" t="s">
        <v>42</v>
      </c>
      <c r="G46" s="6">
        <v>454</v>
      </c>
      <c r="H46" s="6">
        <v>294</v>
      </c>
      <c r="I46" s="7">
        <f t="shared" si="3"/>
        <v>-160</v>
      </c>
      <c r="J46" s="8"/>
      <c r="K46" s="9"/>
    </row>
    <row r="47" spans="1:11" ht="14.25" customHeight="1">
      <c r="A47" s="15">
        <f t="shared" si="1"/>
        <v>40</v>
      </c>
      <c r="B47" s="125" t="s">
        <v>85</v>
      </c>
      <c r="C47" s="126"/>
      <c r="D47" s="126"/>
      <c r="E47" s="127"/>
      <c r="F47" s="1"/>
      <c r="G47" s="6">
        <v>1073728</v>
      </c>
      <c r="H47" s="6">
        <f>SUM(H48,H51)</f>
        <v>2336771</v>
      </c>
      <c r="I47" s="7">
        <f t="shared" si="3"/>
        <v>1263043</v>
      </c>
      <c r="J47" s="8"/>
      <c r="K47" s="55"/>
    </row>
    <row r="48" spans="1:11" ht="14.25" customHeight="1">
      <c r="A48" s="15">
        <f t="shared" si="1"/>
        <v>41</v>
      </c>
      <c r="B48" s="4"/>
      <c r="C48" s="123" t="s">
        <v>20</v>
      </c>
      <c r="D48" s="132"/>
      <c r="E48" s="124"/>
      <c r="F48" s="2"/>
      <c r="G48" s="7">
        <v>1073292</v>
      </c>
      <c r="H48" s="7">
        <f>SUM(H49)</f>
        <v>2335720</v>
      </c>
      <c r="I48" s="7">
        <f t="shared" si="3"/>
        <v>1262428</v>
      </c>
      <c r="J48" s="13"/>
      <c r="K48" s="14"/>
    </row>
    <row r="49" spans="1:11" ht="14.25" customHeight="1">
      <c r="A49" s="15">
        <f t="shared" si="1"/>
        <v>42</v>
      </c>
      <c r="B49" s="4"/>
      <c r="C49" s="17"/>
      <c r="D49" s="125" t="s">
        <v>21</v>
      </c>
      <c r="E49" s="127"/>
      <c r="F49" s="5"/>
      <c r="G49" s="6">
        <v>1073292</v>
      </c>
      <c r="H49" s="6">
        <f>SUM(H50)</f>
        <v>2335720</v>
      </c>
      <c r="I49" s="7">
        <f t="shared" si="3"/>
        <v>1262428</v>
      </c>
      <c r="J49" s="8"/>
      <c r="K49" s="9"/>
    </row>
    <row r="50" spans="1:11" ht="14.25" customHeight="1">
      <c r="A50" s="15">
        <f t="shared" si="1"/>
        <v>43</v>
      </c>
      <c r="B50" s="4"/>
      <c r="C50" s="4"/>
      <c r="D50" s="4"/>
      <c r="E50" s="70" t="s">
        <v>76</v>
      </c>
      <c r="F50" s="12" t="s">
        <v>80</v>
      </c>
      <c r="G50" s="7">
        <v>1073292</v>
      </c>
      <c r="H50" s="7">
        <v>2335720</v>
      </c>
      <c r="I50" s="7">
        <f t="shared" si="3"/>
        <v>1262428</v>
      </c>
      <c r="J50" s="13"/>
      <c r="K50" s="14"/>
    </row>
    <row r="51" spans="1:11" ht="14.25" customHeight="1">
      <c r="A51" s="15">
        <f t="shared" si="1"/>
        <v>44</v>
      </c>
      <c r="B51" s="4"/>
      <c r="C51" s="125" t="s">
        <v>22</v>
      </c>
      <c r="D51" s="126"/>
      <c r="E51" s="127"/>
      <c r="F51" s="1"/>
      <c r="G51" s="6">
        <v>436</v>
      </c>
      <c r="H51" s="6">
        <f>SUM(H52)</f>
        <v>1051</v>
      </c>
      <c r="I51" s="7">
        <f t="shared" si="3"/>
        <v>615</v>
      </c>
      <c r="J51" s="8"/>
      <c r="K51" s="9"/>
    </row>
    <row r="52" spans="1:11" ht="14.25" customHeight="1">
      <c r="A52" s="15">
        <f t="shared" si="1"/>
        <v>45</v>
      </c>
      <c r="B52" s="4"/>
      <c r="C52" s="17"/>
      <c r="D52" s="125" t="s">
        <v>23</v>
      </c>
      <c r="E52" s="127"/>
      <c r="F52" s="5"/>
      <c r="G52" s="6">
        <v>436</v>
      </c>
      <c r="H52" s="6">
        <f>SUM(H53)</f>
        <v>1051</v>
      </c>
      <c r="I52" s="7">
        <f t="shared" si="3"/>
        <v>615</v>
      </c>
      <c r="J52" s="8"/>
      <c r="K52" s="9"/>
    </row>
    <row r="53" spans="1:11" ht="14.25" customHeight="1">
      <c r="A53" s="15">
        <f t="shared" si="1"/>
        <v>46</v>
      </c>
      <c r="B53" s="4"/>
      <c r="C53" s="20"/>
      <c r="D53" s="17"/>
      <c r="E53" s="69" t="s">
        <v>24</v>
      </c>
      <c r="F53" s="5" t="s">
        <v>40</v>
      </c>
      <c r="G53" s="6">
        <v>436</v>
      </c>
      <c r="H53" s="6">
        <v>1051</v>
      </c>
      <c r="I53" s="7">
        <f t="shared" si="3"/>
        <v>615</v>
      </c>
      <c r="J53" s="8"/>
      <c r="K53" s="9"/>
    </row>
    <row r="54" spans="1:11" ht="14.25" customHeight="1">
      <c r="A54" s="15">
        <f t="shared" si="1"/>
        <v>47</v>
      </c>
      <c r="B54" s="121" t="s">
        <v>97</v>
      </c>
      <c r="C54" s="128"/>
      <c r="D54" s="128"/>
      <c r="E54" s="122"/>
      <c r="F54" s="3"/>
      <c r="G54" s="21">
        <v>51000</v>
      </c>
      <c r="H54" s="21">
        <f t="shared" ref="H54:H56" si="5">SUM(H55)</f>
        <v>61720</v>
      </c>
      <c r="I54" s="7">
        <f t="shared" si="3"/>
        <v>10720</v>
      </c>
      <c r="J54" s="57"/>
      <c r="K54" s="58"/>
    </row>
    <row r="55" spans="1:11" ht="14.25" customHeight="1">
      <c r="A55" s="15">
        <f t="shared" si="1"/>
        <v>48</v>
      </c>
      <c r="B55" s="17"/>
      <c r="C55" s="125" t="s">
        <v>98</v>
      </c>
      <c r="D55" s="126"/>
      <c r="E55" s="127"/>
      <c r="F55" s="1"/>
      <c r="G55" s="6">
        <v>51000</v>
      </c>
      <c r="H55" s="6">
        <f t="shared" si="5"/>
        <v>61720</v>
      </c>
      <c r="I55" s="6">
        <f t="shared" si="3"/>
        <v>10720</v>
      </c>
      <c r="J55" s="8"/>
      <c r="K55" s="9"/>
    </row>
    <row r="56" spans="1:11" ht="14.25" customHeight="1">
      <c r="A56" s="15">
        <f t="shared" si="1"/>
        <v>49</v>
      </c>
      <c r="B56" s="4"/>
      <c r="C56" s="4"/>
      <c r="D56" s="123" t="s">
        <v>99</v>
      </c>
      <c r="E56" s="124"/>
      <c r="F56" s="12"/>
      <c r="G56" s="7">
        <v>51000</v>
      </c>
      <c r="H56" s="7">
        <f t="shared" si="5"/>
        <v>61720</v>
      </c>
      <c r="I56" s="7">
        <f t="shared" si="3"/>
        <v>10720</v>
      </c>
      <c r="J56" s="13"/>
      <c r="K56" s="14"/>
    </row>
    <row r="57" spans="1:11" ht="14.25" customHeight="1">
      <c r="A57" s="15">
        <f t="shared" si="1"/>
        <v>50</v>
      </c>
      <c r="B57" s="19"/>
      <c r="C57" s="19"/>
      <c r="D57" s="23"/>
      <c r="E57" s="18" t="s">
        <v>100</v>
      </c>
      <c r="F57" s="18" t="s">
        <v>101</v>
      </c>
      <c r="G57" s="6">
        <v>51000</v>
      </c>
      <c r="H57" s="6">
        <v>61720</v>
      </c>
      <c r="I57" s="7">
        <f t="shared" si="3"/>
        <v>10720</v>
      </c>
      <c r="J57" s="8"/>
      <c r="K57" s="9"/>
    </row>
    <row r="58" spans="1:11" ht="14.25" customHeight="1">
      <c r="A58" s="15">
        <f t="shared" si="1"/>
        <v>51</v>
      </c>
      <c r="B58" s="125" t="s">
        <v>86</v>
      </c>
      <c r="C58" s="126"/>
      <c r="D58" s="126"/>
      <c r="E58" s="127"/>
      <c r="F58" s="1"/>
      <c r="G58" s="6">
        <v>192125</v>
      </c>
      <c r="H58" s="6">
        <f>SUM(H60,H62)</f>
        <v>144040</v>
      </c>
      <c r="I58" s="7">
        <f t="shared" si="3"/>
        <v>-48085</v>
      </c>
      <c r="J58" s="8"/>
      <c r="K58" s="55"/>
    </row>
    <row r="59" spans="1:11" ht="14.25" customHeight="1">
      <c r="A59" s="15">
        <f t="shared" si="1"/>
        <v>52</v>
      </c>
      <c r="B59" s="22"/>
      <c r="C59" s="129" t="s">
        <v>93</v>
      </c>
      <c r="D59" s="130"/>
      <c r="E59" s="131"/>
      <c r="F59" s="1"/>
      <c r="G59" s="6">
        <v>192125</v>
      </c>
      <c r="H59" s="6">
        <f>SUM(H60,H62)</f>
        <v>144040</v>
      </c>
      <c r="I59" s="6">
        <f>SUM(I60,I62)</f>
        <v>-48085</v>
      </c>
      <c r="J59" s="8"/>
      <c r="K59" s="55"/>
    </row>
    <row r="60" spans="1:11" ht="14.25" customHeight="1">
      <c r="A60" s="15">
        <f t="shared" si="1"/>
        <v>53</v>
      </c>
      <c r="B60" s="4"/>
      <c r="C60" s="4"/>
      <c r="D60" s="123" t="s">
        <v>109</v>
      </c>
      <c r="E60" s="124"/>
      <c r="F60" s="5"/>
      <c r="G60" s="6">
        <v>14055</v>
      </c>
      <c r="H60" s="6">
        <f>SUM(H61)</f>
        <v>46460</v>
      </c>
      <c r="I60" s="7">
        <f t="shared" si="3"/>
        <v>32405</v>
      </c>
      <c r="J60" s="8"/>
      <c r="K60" s="9"/>
    </row>
    <row r="61" spans="1:11" ht="14.25" customHeight="1">
      <c r="A61" s="15">
        <f t="shared" si="1"/>
        <v>54</v>
      </c>
      <c r="B61" s="4"/>
      <c r="C61" s="4"/>
      <c r="D61" s="17"/>
      <c r="E61" s="69" t="s">
        <v>25</v>
      </c>
      <c r="F61" s="5" t="s">
        <v>43</v>
      </c>
      <c r="G61" s="6">
        <v>14055</v>
      </c>
      <c r="H61" s="6">
        <f>14858+31602</f>
        <v>46460</v>
      </c>
      <c r="I61" s="7">
        <f t="shared" si="3"/>
        <v>32405</v>
      </c>
      <c r="J61" s="8"/>
      <c r="K61" s="9"/>
    </row>
    <row r="62" spans="1:11" ht="14.25" customHeight="1">
      <c r="A62" s="68">
        <f t="shared" si="1"/>
        <v>55</v>
      </c>
      <c r="B62" s="4"/>
      <c r="C62" s="4"/>
      <c r="D62" s="121" t="s">
        <v>120</v>
      </c>
      <c r="E62" s="122"/>
      <c r="F62" s="65"/>
      <c r="G62" s="21">
        <v>178070</v>
      </c>
      <c r="H62" s="21">
        <f>SUM(H63)</f>
        <v>97580</v>
      </c>
      <c r="I62" s="66">
        <f t="shared" si="3"/>
        <v>-80490</v>
      </c>
      <c r="J62" s="57"/>
      <c r="K62" s="67"/>
    </row>
    <row r="63" spans="1:11" ht="14.25" customHeight="1">
      <c r="A63" s="15">
        <f t="shared" si="1"/>
        <v>56</v>
      </c>
      <c r="B63" s="19"/>
      <c r="C63" s="19"/>
      <c r="D63" s="23"/>
      <c r="E63" s="18" t="s">
        <v>26</v>
      </c>
      <c r="F63" s="18" t="s">
        <v>44</v>
      </c>
      <c r="G63" s="6">
        <v>178070</v>
      </c>
      <c r="H63" s="6">
        <v>97580</v>
      </c>
      <c r="I63" s="6">
        <f t="shared" si="3"/>
        <v>-80490</v>
      </c>
      <c r="J63" s="8"/>
      <c r="K63" s="9"/>
    </row>
    <row r="64" spans="1:11" ht="14.25" customHeight="1">
      <c r="A64" s="15">
        <f t="shared" si="1"/>
        <v>57</v>
      </c>
      <c r="B64" s="125" t="s">
        <v>104</v>
      </c>
      <c r="C64" s="126"/>
      <c r="D64" s="126"/>
      <c r="E64" s="127"/>
      <c r="F64" s="1"/>
      <c r="G64" s="6">
        <v>3638808</v>
      </c>
      <c r="H64" s="6">
        <f>SUM(H65,H68,H73)</f>
        <v>3842493</v>
      </c>
      <c r="I64" s="7">
        <f t="shared" si="3"/>
        <v>203685</v>
      </c>
      <c r="J64" s="8"/>
      <c r="K64" s="55"/>
    </row>
    <row r="65" spans="1:11" ht="14.25" customHeight="1">
      <c r="A65" s="15">
        <f t="shared" si="1"/>
        <v>58</v>
      </c>
      <c r="B65" s="4"/>
      <c r="C65" s="123" t="s">
        <v>27</v>
      </c>
      <c r="D65" s="132"/>
      <c r="E65" s="124"/>
      <c r="F65" s="2"/>
      <c r="G65" s="7">
        <v>11007</v>
      </c>
      <c r="H65" s="7">
        <f t="shared" ref="H65:I65" si="6">SUM(H66)</f>
        <v>10872</v>
      </c>
      <c r="I65" s="7">
        <f t="shared" si="6"/>
        <v>-135</v>
      </c>
      <c r="J65" s="13"/>
      <c r="K65" s="14"/>
    </row>
    <row r="66" spans="1:11" ht="14.25" customHeight="1">
      <c r="A66" s="15">
        <f t="shared" si="1"/>
        <v>59</v>
      </c>
      <c r="B66" s="4"/>
      <c r="C66" s="4"/>
      <c r="D66" s="123" t="s">
        <v>28</v>
      </c>
      <c r="E66" s="124"/>
      <c r="F66" s="12"/>
      <c r="G66" s="7">
        <v>11007</v>
      </c>
      <c r="H66" s="7">
        <f>SUM(H67)</f>
        <v>10872</v>
      </c>
      <c r="I66" s="7">
        <f t="shared" si="3"/>
        <v>-135</v>
      </c>
      <c r="J66" s="13"/>
      <c r="K66" s="14"/>
    </row>
    <row r="67" spans="1:11" ht="14.25" customHeight="1">
      <c r="A67" s="15">
        <f t="shared" si="1"/>
        <v>60</v>
      </c>
      <c r="B67" s="4"/>
      <c r="C67" s="19"/>
      <c r="D67" s="19"/>
      <c r="E67" s="70" t="s">
        <v>29</v>
      </c>
      <c r="F67" s="12" t="s">
        <v>56</v>
      </c>
      <c r="G67" s="7">
        <v>11007</v>
      </c>
      <c r="H67" s="7">
        <v>10872</v>
      </c>
      <c r="I67" s="7">
        <f t="shared" ref="I67:I90" si="7">+H67-G67</f>
        <v>-135</v>
      </c>
      <c r="J67" s="13"/>
      <c r="K67" s="14"/>
    </row>
    <row r="68" spans="1:11" ht="14.25" customHeight="1">
      <c r="A68" s="15">
        <f t="shared" si="1"/>
        <v>61</v>
      </c>
      <c r="B68" s="4"/>
      <c r="C68" s="125" t="s">
        <v>30</v>
      </c>
      <c r="D68" s="126"/>
      <c r="E68" s="127"/>
      <c r="F68" s="1"/>
      <c r="G68" s="6">
        <v>1365626</v>
      </c>
      <c r="H68" s="6">
        <f>SUM(H69)</f>
        <v>1382901</v>
      </c>
      <c r="I68" s="6">
        <f t="shared" si="7"/>
        <v>17275</v>
      </c>
      <c r="J68" s="8"/>
      <c r="K68" s="9"/>
    </row>
    <row r="69" spans="1:11" ht="14.25" customHeight="1">
      <c r="A69" s="15">
        <f t="shared" si="1"/>
        <v>62</v>
      </c>
      <c r="B69" s="4"/>
      <c r="C69" s="17"/>
      <c r="D69" s="125" t="s">
        <v>103</v>
      </c>
      <c r="E69" s="127"/>
      <c r="F69" s="5"/>
      <c r="G69" s="6">
        <v>1365626</v>
      </c>
      <c r="H69" s="6">
        <f>SUM(H70:H72)</f>
        <v>1382901</v>
      </c>
      <c r="I69" s="7">
        <f t="shared" si="7"/>
        <v>17275</v>
      </c>
      <c r="J69" s="8"/>
      <c r="K69" s="9"/>
    </row>
    <row r="70" spans="1:11" ht="28.5" customHeight="1">
      <c r="A70" s="15">
        <f t="shared" si="1"/>
        <v>63</v>
      </c>
      <c r="B70" s="4"/>
      <c r="C70" s="4"/>
      <c r="D70" s="4"/>
      <c r="E70" s="11" t="s">
        <v>110</v>
      </c>
      <c r="F70" s="11" t="s">
        <v>106</v>
      </c>
      <c r="G70" s="7">
        <v>327499</v>
      </c>
      <c r="H70" s="7">
        <v>312211</v>
      </c>
      <c r="I70" s="7">
        <f t="shared" si="7"/>
        <v>-15288</v>
      </c>
      <c r="J70" s="13"/>
      <c r="K70" s="14"/>
    </row>
    <row r="71" spans="1:11" ht="28.5" customHeight="1">
      <c r="A71" s="15">
        <f t="shared" si="1"/>
        <v>64</v>
      </c>
      <c r="B71" s="4"/>
      <c r="C71" s="4"/>
      <c r="D71" s="4"/>
      <c r="E71" s="11" t="s">
        <v>111</v>
      </c>
      <c r="F71" s="11" t="s">
        <v>107</v>
      </c>
      <c r="G71" s="7">
        <v>572105</v>
      </c>
      <c r="H71" s="7">
        <v>572106</v>
      </c>
      <c r="I71" s="7">
        <f t="shared" si="7"/>
        <v>1</v>
      </c>
      <c r="J71" s="13"/>
      <c r="K71" s="14"/>
    </row>
    <row r="72" spans="1:11" ht="28.5" customHeight="1">
      <c r="A72" s="15">
        <f t="shared" si="1"/>
        <v>65</v>
      </c>
      <c r="B72" s="4"/>
      <c r="C72" s="4"/>
      <c r="D72" s="4"/>
      <c r="E72" s="11" t="s">
        <v>112</v>
      </c>
      <c r="F72" s="11" t="s">
        <v>108</v>
      </c>
      <c r="G72" s="7">
        <v>466022</v>
      </c>
      <c r="H72" s="7">
        <v>498584</v>
      </c>
      <c r="I72" s="7">
        <f t="shared" si="7"/>
        <v>32562</v>
      </c>
      <c r="J72" s="13"/>
      <c r="K72" s="14"/>
    </row>
    <row r="73" spans="1:11" ht="14.25" customHeight="1">
      <c r="A73" s="15">
        <f t="shared" ref="A73:A89" si="8">A72+1</f>
        <v>66</v>
      </c>
      <c r="B73" s="4"/>
      <c r="C73" s="125" t="s">
        <v>31</v>
      </c>
      <c r="D73" s="126"/>
      <c r="E73" s="127"/>
      <c r="F73" s="1"/>
      <c r="G73" s="6">
        <v>2262175</v>
      </c>
      <c r="H73" s="6">
        <f>SUBTOTAL(9,H74,H76,H78)</f>
        <v>2448720</v>
      </c>
      <c r="I73" s="6">
        <f>SUBTOTAL(9,I74,I76,I78)</f>
        <v>186545</v>
      </c>
      <c r="J73" s="8"/>
      <c r="K73" s="9"/>
    </row>
    <row r="74" spans="1:11" ht="14.25" customHeight="1">
      <c r="A74" s="15">
        <f t="shared" si="8"/>
        <v>67</v>
      </c>
      <c r="B74" s="4"/>
      <c r="C74" s="4"/>
      <c r="D74" s="123" t="s">
        <v>75</v>
      </c>
      <c r="E74" s="124"/>
      <c r="F74" s="12"/>
      <c r="G74" s="7">
        <v>61000</v>
      </c>
      <c r="H74" s="7">
        <f>SUM(H75)</f>
        <v>57468</v>
      </c>
      <c r="I74" s="7">
        <f t="shared" si="7"/>
        <v>-3532</v>
      </c>
      <c r="J74" s="13"/>
      <c r="K74" s="14"/>
    </row>
    <row r="75" spans="1:11" ht="14.25" customHeight="1">
      <c r="A75" s="15">
        <f t="shared" si="8"/>
        <v>68</v>
      </c>
      <c r="B75" s="4"/>
      <c r="C75" s="4"/>
      <c r="D75" s="23"/>
      <c r="E75" s="18" t="s">
        <v>74</v>
      </c>
      <c r="F75" s="18" t="s">
        <v>49</v>
      </c>
      <c r="G75" s="6">
        <v>61000</v>
      </c>
      <c r="H75" s="6">
        <v>57468</v>
      </c>
      <c r="I75" s="7">
        <f t="shared" si="7"/>
        <v>-3532</v>
      </c>
      <c r="J75" s="8"/>
      <c r="K75" s="9"/>
    </row>
    <row r="76" spans="1:11" ht="14.25" customHeight="1">
      <c r="A76" s="15">
        <f t="shared" si="8"/>
        <v>69</v>
      </c>
      <c r="B76" s="4"/>
      <c r="C76" s="4"/>
      <c r="D76" s="125" t="s">
        <v>78</v>
      </c>
      <c r="E76" s="127"/>
      <c r="F76" s="5"/>
      <c r="G76" s="6">
        <v>383</v>
      </c>
      <c r="H76" s="6">
        <f>SUM(H77)</f>
        <v>163</v>
      </c>
      <c r="I76" s="7">
        <f t="shared" si="7"/>
        <v>-220</v>
      </c>
      <c r="J76" s="8"/>
      <c r="K76" s="9"/>
    </row>
    <row r="77" spans="1:11" ht="14.25" customHeight="1">
      <c r="A77" s="15">
        <f t="shared" si="8"/>
        <v>70</v>
      </c>
      <c r="B77" s="4"/>
      <c r="C77" s="4"/>
      <c r="D77" s="17"/>
      <c r="E77" s="69" t="s">
        <v>32</v>
      </c>
      <c r="F77" s="5" t="s">
        <v>89</v>
      </c>
      <c r="G77" s="6">
        <v>383</v>
      </c>
      <c r="H77" s="6">
        <v>163</v>
      </c>
      <c r="I77" s="7">
        <f t="shared" si="7"/>
        <v>-220</v>
      </c>
      <c r="J77" s="8"/>
      <c r="K77" s="9"/>
    </row>
    <row r="78" spans="1:11" ht="14.25" customHeight="1">
      <c r="A78" s="15">
        <f t="shared" si="8"/>
        <v>71</v>
      </c>
      <c r="B78" s="4"/>
      <c r="C78" s="4"/>
      <c r="D78" s="125" t="s">
        <v>79</v>
      </c>
      <c r="E78" s="127"/>
      <c r="F78" s="5"/>
      <c r="G78" s="6">
        <v>2200792</v>
      </c>
      <c r="H78" s="6">
        <f>SUM(H79)</f>
        <v>2391089</v>
      </c>
      <c r="I78" s="7">
        <f t="shared" si="7"/>
        <v>190297</v>
      </c>
      <c r="J78" s="8"/>
      <c r="K78" s="9"/>
    </row>
    <row r="79" spans="1:11" ht="14.25" customHeight="1">
      <c r="A79" s="15">
        <f t="shared" ref="A79:A85" si="9">A78+1</f>
        <v>72</v>
      </c>
      <c r="B79" s="4"/>
      <c r="C79" s="4"/>
      <c r="D79" s="17"/>
      <c r="E79" s="69" t="s">
        <v>33</v>
      </c>
      <c r="F79" s="5"/>
      <c r="G79" s="6">
        <v>2200792</v>
      </c>
      <c r="H79" s="6">
        <f>SUM(H80:H84)</f>
        <v>2391089</v>
      </c>
      <c r="I79" s="7">
        <f t="shared" ref="I79:I84" si="10">+H79-G79</f>
        <v>190297</v>
      </c>
      <c r="J79" s="8"/>
      <c r="K79" s="9"/>
    </row>
    <row r="80" spans="1:11" ht="14.25" customHeight="1">
      <c r="A80" s="15">
        <f t="shared" si="9"/>
        <v>73</v>
      </c>
      <c r="B80" s="4"/>
      <c r="C80" s="4"/>
      <c r="D80" s="4"/>
      <c r="E80" s="70"/>
      <c r="F80" s="5" t="s">
        <v>92</v>
      </c>
      <c r="G80" s="6">
        <v>1325898</v>
      </c>
      <c r="H80" s="6">
        <v>1382092</v>
      </c>
      <c r="I80" s="7">
        <f t="shared" si="10"/>
        <v>56194</v>
      </c>
      <c r="J80" s="8"/>
      <c r="K80" s="9"/>
    </row>
    <row r="81" spans="1:11" ht="14.25" customHeight="1">
      <c r="A81" s="15">
        <f t="shared" si="9"/>
        <v>74</v>
      </c>
      <c r="B81" s="4"/>
      <c r="C81" s="4"/>
      <c r="D81" s="4"/>
      <c r="E81" s="70"/>
      <c r="F81" s="12" t="s">
        <v>88</v>
      </c>
      <c r="G81" s="7">
        <v>140162</v>
      </c>
      <c r="H81" s="7">
        <v>144520</v>
      </c>
      <c r="I81" s="7">
        <f t="shared" si="10"/>
        <v>4358</v>
      </c>
      <c r="J81" s="13"/>
      <c r="K81" s="14"/>
    </row>
    <row r="82" spans="1:11" ht="14.25" customHeight="1">
      <c r="A82" s="15">
        <f t="shared" si="9"/>
        <v>75</v>
      </c>
      <c r="B82" s="4"/>
      <c r="C82" s="4"/>
      <c r="D82" s="4"/>
      <c r="E82" s="70"/>
      <c r="F82" s="12" t="s">
        <v>102</v>
      </c>
      <c r="G82" s="7">
        <v>578776</v>
      </c>
      <c r="H82" s="7">
        <v>578776</v>
      </c>
      <c r="I82" s="7">
        <f t="shared" si="10"/>
        <v>0</v>
      </c>
      <c r="J82" s="13"/>
      <c r="K82" s="14"/>
    </row>
    <row r="83" spans="1:11" ht="28.5" customHeight="1">
      <c r="A83" s="15">
        <f t="shared" si="9"/>
        <v>76</v>
      </c>
      <c r="B83" s="4"/>
      <c r="C83" s="4"/>
      <c r="D83" s="4"/>
      <c r="E83" s="70"/>
      <c r="F83" s="12" t="s">
        <v>126</v>
      </c>
      <c r="G83" s="7">
        <v>0</v>
      </c>
      <c r="H83" s="7">
        <v>128767</v>
      </c>
      <c r="I83" s="7">
        <f t="shared" si="10"/>
        <v>128767</v>
      </c>
      <c r="J83" s="13"/>
      <c r="K83" s="14"/>
    </row>
    <row r="84" spans="1:11" ht="14.25" customHeight="1">
      <c r="A84" s="15">
        <f t="shared" si="9"/>
        <v>77</v>
      </c>
      <c r="B84" s="4"/>
      <c r="C84" s="4"/>
      <c r="D84" s="4"/>
      <c r="E84" s="70"/>
      <c r="F84" s="12" t="s">
        <v>94</v>
      </c>
      <c r="G84" s="7">
        <v>155956</v>
      </c>
      <c r="H84" s="7">
        <v>156934</v>
      </c>
      <c r="I84" s="7">
        <f t="shared" si="10"/>
        <v>978</v>
      </c>
      <c r="J84" s="13"/>
      <c r="K84" s="14"/>
    </row>
    <row r="85" spans="1:11" ht="14.25" customHeight="1">
      <c r="A85" s="15">
        <f t="shared" si="9"/>
        <v>78</v>
      </c>
      <c r="B85" s="125" t="s">
        <v>105</v>
      </c>
      <c r="C85" s="126"/>
      <c r="D85" s="126"/>
      <c r="E85" s="127"/>
      <c r="F85" s="1"/>
      <c r="G85" s="6">
        <v>18065000</v>
      </c>
      <c r="H85" s="6">
        <f>SUM(H86)</f>
        <v>18538500</v>
      </c>
      <c r="I85" s="7">
        <f t="shared" si="7"/>
        <v>473500</v>
      </c>
      <c r="J85" s="8"/>
      <c r="K85" s="55"/>
    </row>
    <row r="86" spans="1:11" ht="14.25" customHeight="1">
      <c r="A86" s="15">
        <f t="shared" si="8"/>
        <v>79</v>
      </c>
      <c r="B86" s="17"/>
      <c r="C86" s="125" t="s">
        <v>34</v>
      </c>
      <c r="D86" s="126"/>
      <c r="E86" s="127"/>
      <c r="F86" s="1"/>
      <c r="G86" s="6">
        <v>18065000</v>
      </c>
      <c r="H86" s="6">
        <f>SUM(H87)</f>
        <v>18538500</v>
      </c>
      <c r="I86" s="6">
        <f t="shared" si="7"/>
        <v>473500</v>
      </c>
      <c r="J86" s="8"/>
      <c r="K86" s="9"/>
    </row>
    <row r="87" spans="1:11" ht="14.25" customHeight="1">
      <c r="A87" s="15">
        <f t="shared" si="8"/>
        <v>80</v>
      </c>
      <c r="B87" s="4"/>
      <c r="C87" s="17"/>
      <c r="D87" s="125" t="s">
        <v>35</v>
      </c>
      <c r="E87" s="127"/>
      <c r="F87" s="5"/>
      <c r="G87" s="6">
        <v>18065000</v>
      </c>
      <c r="H87" s="6">
        <f>SUM(H88:H89)</f>
        <v>18538500</v>
      </c>
      <c r="I87" s="6">
        <f t="shared" si="7"/>
        <v>473500</v>
      </c>
      <c r="J87" s="8"/>
      <c r="K87" s="9"/>
    </row>
    <row r="88" spans="1:11" ht="14.25" customHeight="1">
      <c r="A88" s="15">
        <f t="shared" si="8"/>
        <v>81</v>
      </c>
      <c r="B88" s="4"/>
      <c r="C88" s="4"/>
      <c r="D88" s="4"/>
      <c r="E88" s="11" t="s">
        <v>36</v>
      </c>
      <c r="F88" s="12" t="s">
        <v>54</v>
      </c>
      <c r="G88" s="7">
        <v>17331000</v>
      </c>
      <c r="H88" s="7">
        <v>15476000</v>
      </c>
      <c r="I88" s="7">
        <f t="shared" si="7"/>
        <v>-1855000</v>
      </c>
      <c r="J88" s="13"/>
      <c r="K88" s="14"/>
    </row>
    <row r="89" spans="1:11" ht="14.25" customHeight="1">
      <c r="A89" s="15">
        <f t="shared" si="8"/>
        <v>82</v>
      </c>
      <c r="B89" s="4"/>
      <c r="C89" s="4"/>
      <c r="D89" s="4"/>
      <c r="E89" s="11" t="s">
        <v>37</v>
      </c>
      <c r="F89" s="12" t="s">
        <v>55</v>
      </c>
      <c r="G89" s="7">
        <v>734000</v>
      </c>
      <c r="H89" s="7">
        <v>3062500</v>
      </c>
      <c r="I89" s="7">
        <f t="shared" si="7"/>
        <v>2328500</v>
      </c>
      <c r="J89" s="13"/>
      <c r="K89" s="14"/>
    </row>
    <row r="90" spans="1:11" ht="27.75" customHeight="1" thickBot="1">
      <c r="A90" s="133" t="s">
        <v>38</v>
      </c>
      <c r="B90" s="134"/>
      <c r="C90" s="134"/>
      <c r="D90" s="134"/>
      <c r="E90" s="134"/>
      <c r="F90" s="24"/>
      <c r="G90" s="25">
        <v>37206339</v>
      </c>
      <c r="H90" s="25">
        <v>37042180</v>
      </c>
      <c r="I90" s="25">
        <f t="shared" si="7"/>
        <v>-164159</v>
      </c>
      <c r="J90" s="59"/>
      <c r="K90" s="60"/>
    </row>
    <row r="91" spans="1:11" ht="8.25" customHeight="1">
      <c r="A91" s="32"/>
      <c r="B91" s="32"/>
      <c r="C91" s="32"/>
      <c r="D91" s="32"/>
      <c r="E91" s="32"/>
      <c r="F91" s="61"/>
      <c r="G91" s="62"/>
      <c r="H91" s="62"/>
      <c r="I91" s="62"/>
      <c r="J91" s="63"/>
      <c r="K91" s="64"/>
    </row>
    <row r="92" spans="1:11" s="30" customFormat="1" ht="18" customHeight="1">
      <c r="A92" s="42"/>
      <c r="B92" s="27"/>
      <c r="C92" s="27"/>
      <c r="D92" s="27"/>
      <c r="E92" s="27"/>
      <c r="F92" s="34"/>
      <c r="I92" s="35"/>
      <c r="J92" s="36"/>
      <c r="K92" s="37"/>
    </row>
    <row r="93" spans="1:11" s="30" customFormat="1" ht="18" customHeight="1">
      <c r="A93" s="42"/>
      <c r="B93" s="27"/>
      <c r="C93" s="27"/>
      <c r="D93" s="27"/>
      <c r="E93" s="27"/>
      <c r="F93" s="34"/>
      <c r="I93" s="35"/>
      <c r="J93" s="36"/>
      <c r="K93" s="37"/>
    </row>
    <row r="94" spans="1:11" s="30" customFormat="1" ht="18" customHeight="1">
      <c r="A94" s="42"/>
      <c r="B94" s="27"/>
      <c r="C94" s="27"/>
      <c r="D94" s="27"/>
      <c r="E94" s="27"/>
      <c r="F94" s="34"/>
      <c r="I94" s="35"/>
      <c r="J94" s="36"/>
      <c r="K94" s="37"/>
    </row>
    <row r="95" spans="1:11" s="30" customFormat="1" ht="18" customHeight="1">
      <c r="A95" s="42"/>
      <c r="B95" s="27"/>
      <c r="C95" s="27"/>
      <c r="D95" s="27"/>
      <c r="E95" s="27"/>
      <c r="F95" s="34"/>
      <c r="I95" s="35"/>
      <c r="J95" s="36"/>
      <c r="K95" s="37"/>
    </row>
    <row r="96" spans="1:11" s="30" customFormat="1" ht="18" customHeight="1">
      <c r="A96" s="42"/>
      <c r="B96" s="27"/>
      <c r="C96" s="27"/>
      <c r="D96" s="27"/>
      <c r="E96" s="27"/>
      <c r="F96" s="34"/>
      <c r="I96" s="35"/>
      <c r="J96" s="36"/>
      <c r="K96" s="37"/>
    </row>
    <row r="97" spans="1:11" s="30" customFormat="1" ht="18" customHeight="1">
      <c r="A97" s="42"/>
      <c r="B97" s="27"/>
      <c r="C97" s="27"/>
      <c r="D97" s="27"/>
      <c r="E97" s="27"/>
      <c r="F97" s="34"/>
      <c r="I97" s="35"/>
      <c r="J97" s="36"/>
      <c r="K97" s="37"/>
    </row>
    <row r="98" spans="1:11" s="30" customFormat="1" ht="18" customHeight="1">
      <c r="A98" s="42"/>
      <c r="B98" s="27"/>
      <c r="C98" s="27"/>
      <c r="D98" s="27"/>
      <c r="E98" s="27"/>
      <c r="F98" s="34"/>
      <c r="I98" s="35"/>
      <c r="J98" s="36"/>
      <c r="K98" s="37"/>
    </row>
    <row r="99" spans="1:11" s="30" customFormat="1" ht="18" customHeight="1">
      <c r="A99" s="42"/>
      <c r="B99" s="27"/>
      <c r="C99" s="27"/>
      <c r="D99" s="27"/>
      <c r="E99" s="27"/>
      <c r="F99" s="34"/>
      <c r="I99" s="35"/>
      <c r="J99" s="36"/>
      <c r="K99" s="37"/>
    </row>
    <row r="100" spans="1:11" s="30" customFormat="1" ht="18" customHeight="1">
      <c r="A100" s="42"/>
      <c r="B100" s="27"/>
      <c r="C100" s="27"/>
      <c r="D100" s="27"/>
      <c r="E100" s="27"/>
      <c r="F100" s="34"/>
      <c r="I100" s="35"/>
      <c r="J100" s="36"/>
      <c r="K100" s="37"/>
    </row>
    <row r="101" spans="1:11" s="30" customFormat="1" ht="18" customHeight="1">
      <c r="A101" s="42"/>
      <c r="B101" s="27"/>
      <c r="C101" s="27"/>
      <c r="D101" s="27"/>
      <c r="E101" s="27"/>
      <c r="F101" s="34"/>
      <c r="I101" s="35"/>
      <c r="J101" s="36"/>
      <c r="K101" s="37"/>
    </row>
    <row r="102" spans="1:11" s="30" customFormat="1" ht="18.75" customHeight="1">
      <c r="A102" s="42"/>
      <c r="B102" s="27"/>
      <c r="C102" s="27"/>
      <c r="D102" s="27"/>
      <c r="E102" s="27"/>
      <c r="F102" s="34"/>
      <c r="I102" s="35"/>
      <c r="J102" s="36"/>
      <c r="K102" s="37"/>
    </row>
    <row r="103" spans="1:11" s="30" customFormat="1" ht="18.75" customHeight="1">
      <c r="A103" s="42"/>
      <c r="B103" s="27"/>
      <c r="C103" s="27"/>
      <c r="D103" s="27"/>
      <c r="E103" s="27"/>
      <c r="F103" s="34"/>
      <c r="I103" s="35"/>
      <c r="J103" s="36"/>
      <c r="K103" s="37"/>
    </row>
  </sheetData>
  <mergeCells count="54">
    <mergeCell ref="J12:K12"/>
    <mergeCell ref="J15:K15"/>
    <mergeCell ref="D10:E10"/>
    <mergeCell ref="C9:E9"/>
    <mergeCell ref="B8:E8"/>
    <mergeCell ref="J1:K1"/>
    <mergeCell ref="G4:H4"/>
    <mergeCell ref="B6:E7"/>
    <mergeCell ref="F6:F7"/>
    <mergeCell ref="J6:K7"/>
    <mergeCell ref="C21:E21"/>
    <mergeCell ref="D22:E22"/>
    <mergeCell ref="D17:E17"/>
    <mergeCell ref="B20:E20"/>
    <mergeCell ref="C16:E16"/>
    <mergeCell ref="C32:E32"/>
    <mergeCell ref="C28:E28"/>
    <mergeCell ref="D29:E29"/>
    <mergeCell ref="B27:E27"/>
    <mergeCell ref="C24:E24"/>
    <mergeCell ref="D25:E25"/>
    <mergeCell ref="D36:E36"/>
    <mergeCell ref="B38:E38"/>
    <mergeCell ref="C39:E39"/>
    <mergeCell ref="D40:E40"/>
    <mergeCell ref="D33:E33"/>
    <mergeCell ref="C35:E35"/>
    <mergeCell ref="D49:E49"/>
    <mergeCell ref="C51:E51"/>
    <mergeCell ref="D52:E52"/>
    <mergeCell ref="C44:E44"/>
    <mergeCell ref="D45:E45"/>
    <mergeCell ref="B47:E47"/>
    <mergeCell ref="C48:E48"/>
    <mergeCell ref="A90:E90"/>
    <mergeCell ref="D87:E87"/>
    <mergeCell ref="B85:E85"/>
    <mergeCell ref="C86:E86"/>
    <mergeCell ref="C73:E73"/>
    <mergeCell ref="D76:E76"/>
    <mergeCell ref="D78:E78"/>
    <mergeCell ref="D74:E74"/>
    <mergeCell ref="C68:E68"/>
    <mergeCell ref="D69:E69"/>
    <mergeCell ref="B64:E64"/>
    <mergeCell ref="C65:E65"/>
    <mergeCell ref="D66:E66"/>
    <mergeCell ref="D62:E62"/>
    <mergeCell ref="D60:E60"/>
    <mergeCell ref="D56:E56"/>
    <mergeCell ref="B58:E58"/>
    <mergeCell ref="B54:E54"/>
    <mergeCell ref="C55:E55"/>
    <mergeCell ref="C59:E59"/>
  </mergeCells>
  <phoneticPr fontId="4"/>
  <conditionalFormatting sqref="I25 G8:H64 G66:H90">
    <cfRule type="expression" dxfId="41" priority="89">
      <formula>G8=""</formula>
    </cfRule>
  </conditionalFormatting>
  <conditionalFormatting sqref="I59 G65:I65 I73">
    <cfRule type="expression" dxfId="40" priority="1645">
      <formula>G59=""</formula>
    </cfRule>
  </conditionalFormatting>
  <conditionalFormatting sqref="E16">
    <cfRule type="expression" dxfId="39" priority="66200">
      <formula>#REF!="○"</formula>
    </cfRule>
  </conditionalFormatting>
  <conditionalFormatting sqref="E17">
    <cfRule type="expression" dxfId="38" priority="66201">
      <formula>#REF!="○"</formula>
    </cfRule>
  </conditionalFormatting>
  <conditionalFormatting sqref="E18">
    <cfRule type="expression" dxfId="37" priority="66202">
      <formula>#REF!="○"</formula>
    </cfRule>
  </conditionalFormatting>
  <conditionalFormatting sqref="E19">
    <cfRule type="expression" dxfId="36" priority="66203">
      <formula>#REF!="○"</formula>
    </cfRule>
  </conditionalFormatting>
  <conditionalFormatting sqref="E24">
    <cfRule type="expression" dxfId="35" priority="66204">
      <formula>#REF!="○"</formula>
    </cfRule>
  </conditionalFormatting>
  <conditionalFormatting sqref="E27">
    <cfRule type="expression" dxfId="34" priority="66205">
      <formula>#REF!="○"</formula>
    </cfRule>
  </conditionalFormatting>
  <conditionalFormatting sqref="E28">
    <cfRule type="expression" dxfId="33" priority="66206">
      <formula>#REF!="○"</formula>
    </cfRule>
  </conditionalFormatting>
  <conditionalFormatting sqref="E29">
    <cfRule type="expression" dxfId="32" priority="66207">
      <formula>#REF!="○"</formula>
    </cfRule>
  </conditionalFormatting>
  <conditionalFormatting sqref="E32">
    <cfRule type="expression" dxfId="31" priority="66208">
      <formula>#REF!="○"</formula>
    </cfRule>
  </conditionalFormatting>
  <conditionalFormatting sqref="E42">
    <cfRule type="expression" dxfId="30" priority="66209">
      <formula>#REF!="○"</formula>
    </cfRule>
  </conditionalFormatting>
  <conditionalFormatting sqref="E58">
    <cfRule type="expression" dxfId="29" priority="66210">
      <formula>#REF!="○"</formula>
    </cfRule>
  </conditionalFormatting>
  <conditionalFormatting sqref="E73">
    <cfRule type="expression" dxfId="28" priority="66211">
      <formula>#REF!="○"</formula>
    </cfRule>
  </conditionalFormatting>
  <conditionalFormatting sqref="E84">
    <cfRule type="expression" dxfId="27" priority="66212">
      <formula>#REF!="○"</formula>
    </cfRule>
  </conditionalFormatting>
  <conditionalFormatting sqref="E25">
    <cfRule type="expression" dxfId="26" priority="66213">
      <formula>#REF!="○"</formula>
    </cfRule>
  </conditionalFormatting>
  <conditionalFormatting sqref="E80">
    <cfRule type="expression" dxfId="25" priority="66214">
      <formula>#REF!="○"</formula>
    </cfRule>
  </conditionalFormatting>
  <conditionalFormatting sqref="E83">
    <cfRule type="expression" dxfId="24" priority="66215">
      <formula>#REF!="○"</formula>
    </cfRule>
  </conditionalFormatting>
  <conditionalFormatting sqref="E54:E55">
    <cfRule type="expression" dxfId="23" priority="66216">
      <formula>#REF!="○"</formula>
    </cfRule>
  </conditionalFormatting>
  <conditionalFormatting sqref="E85:E86">
    <cfRule type="expression" dxfId="22" priority="66217">
      <formula>#REF!="○"</formula>
    </cfRule>
  </conditionalFormatting>
  <conditionalFormatting sqref="E87:E89">
    <cfRule type="expression" dxfId="21" priority="66218">
      <formula>#REF!="○"</formula>
    </cfRule>
  </conditionalFormatting>
  <conditionalFormatting sqref="E81:E82">
    <cfRule type="expression" dxfId="20" priority="66219">
      <formula>#REF!="○"</formula>
    </cfRule>
  </conditionalFormatting>
  <conditionalFormatting sqref="E30:E31">
    <cfRule type="expression" dxfId="19" priority="66220">
      <formula>#REF!="○"</formula>
    </cfRule>
  </conditionalFormatting>
  <conditionalFormatting sqref="E33:E35">
    <cfRule type="expression" dxfId="18" priority="66221">
      <formula>#REF!="○"</formula>
    </cfRule>
  </conditionalFormatting>
  <conditionalFormatting sqref="E36:E37">
    <cfRule type="expression" dxfId="17" priority="66222">
      <formula>#REF!="○"</formula>
    </cfRule>
  </conditionalFormatting>
  <conditionalFormatting sqref="E38:E41">
    <cfRule type="expression" dxfId="16" priority="66223">
      <formula>#REF!="○"</formula>
    </cfRule>
  </conditionalFormatting>
  <conditionalFormatting sqref="E43:E46">
    <cfRule type="expression" dxfId="15" priority="66224">
      <formula>#REF!="○"</formula>
    </cfRule>
  </conditionalFormatting>
  <conditionalFormatting sqref="E47:E50">
    <cfRule type="expression" dxfId="14" priority="66225">
      <formula>#REF!="○"</formula>
    </cfRule>
  </conditionalFormatting>
  <conditionalFormatting sqref="E51:E53">
    <cfRule type="expression" dxfId="13" priority="66226">
      <formula>#REF!="○"</formula>
    </cfRule>
  </conditionalFormatting>
  <conditionalFormatting sqref="E56:E57">
    <cfRule type="expression" dxfId="12" priority="66227">
      <formula>#REF!="○"</formula>
    </cfRule>
  </conditionalFormatting>
  <conditionalFormatting sqref="E60:E61">
    <cfRule type="expression" dxfId="11" priority="66228">
      <formula>#REF!="○"</formula>
    </cfRule>
  </conditionalFormatting>
  <conditionalFormatting sqref="E62:E63">
    <cfRule type="expression" dxfId="10" priority="66229">
      <formula>#REF!="○"</formula>
    </cfRule>
  </conditionalFormatting>
  <conditionalFormatting sqref="E64:E67">
    <cfRule type="expression" dxfId="9" priority="66230">
      <formula>#REF!="○"</formula>
    </cfRule>
  </conditionalFormatting>
  <conditionalFormatting sqref="E68:E69">
    <cfRule type="expression" dxfId="8" priority="66231">
      <formula>#REF!="○"</formula>
    </cfRule>
  </conditionalFormatting>
  <conditionalFormatting sqref="E70:E72">
    <cfRule type="expression" dxfId="7" priority="66232">
      <formula>#REF!="○"</formula>
    </cfRule>
  </conditionalFormatting>
  <conditionalFormatting sqref="E74:E75">
    <cfRule type="expression" dxfId="6" priority="66233">
      <formula>#REF!="○"</formula>
    </cfRule>
  </conditionalFormatting>
  <conditionalFormatting sqref="E76:E77">
    <cfRule type="expression" dxfId="5" priority="66234">
      <formula>#REF!="○"</formula>
    </cfRule>
  </conditionalFormatting>
  <conditionalFormatting sqref="E78:E79">
    <cfRule type="expression" dxfId="4" priority="66235">
      <formula>#REF!="○"</formula>
    </cfRule>
  </conditionalFormatting>
  <conditionalFormatting sqref="E8:E9">
    <cfRule type="expression" dxfId="3" priority="66236">
      <formula>#REF!="○"</formula>
    </cfRule>
  </conditionalFormatting>
  <conditionalFormatting sqref="E10:E15">
    <cfRule type="expression" dxfId="2" priority="66237">
      <formula>#REF!="○"</formula>
    </cfRule>
  </conditionalFormatting>
  <conditionalFormatting sqref="E20:E21">
    <cfRule type="expression" dxfId="1" priority="66238">
      <formula>#REF!="○"</formula>
    </cfRule>
  </conditionalFormatting>
  <conditionalFormatting sqref="E22:E23">
    <cfRule type="expression" dxfId="0" priority="66239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  <headerFooter>
    <oddFooter>&amp;C&amp;P</oddFooter>
  </headerFooter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6CCE-CD87-4F82-B0AB-7A676D3F9E15}">
  <dimension ref="A1:BQ388"/>
  <sheetViews>
    <sheetView view="pageBreakPreview" zoomScale="84" zoomScaleNormal="115" zoomScaleSheetLayoutView="84" workbookViewId="0">
      <selection activeCell="H2" sqref="H2"/>
    </sheetView>
  </sheetViews>
  <sheetFormatPr defaultColWidth="9" defaultRowHeight="13.5"/>
  <cols>
    <col min="1" max="1" width="4.375" style="72" customWidth="1"/>
    <col min="2" max="10" width="1.375" style="72" customWidth="1"/>
    <col min="11" max="11" width="1.875" style="72" customWidth="1"/>
    <col min="12" max="13" width="1.375" style="72" customWidth="1"/>
    <col min="14" max="14" width="4.375" style="72" customWidth="1"/>
    <col min="15" max="15" width="1.5" style="72" customWidth="1"/>
    <col min="16" max="48" width="1.375" style="72" customWidth="1"/>
    <col min="49" max="49" width="2" style="72" customWidth="1"/>
    <col min="50" max="67" width="1.375" style="72" customWidth="1"/>
    <col min="68" max="68" width="2" style="72" customWidth="1"/>
    <col min="69" max="69" width="1.625" style="72" customWidth="1"/>
    <col min="70" max="76" width="1.375" style="72" customWidth="1"/>
    <col min="77" max="16384" width="9" style="72"/>
  </cols>
  <sheetData>
    <row r="1" spans="1:69" ht="24.75" customHeight="1">
      <c r="A1" s="71" t="s">
        <v>127</v>
      </c>
      <c r="C1" s="73"/>
      <c r="G1" s="74"/>
      <c r="BI1" s="75"/>
      <c r="BJ1" s="75"/>
      <c r="BK1" s="75"/>
      <c r="BL1" s="75"/>
      <c r="BM1" s="75"/>
      <c r="BN1" s="75"/>
      <c r="BO1" s="75"/>
      <c r="BP1" s="75"/>
      <c r="BQ1" s="75"/>
    </row>
    <row r="2" spans="1:69" ht="23.25" customHeight="1">
      <c r="A2" s="76" t="s">
        <v>128</v>
      </c>
      <c r="C2" s="73"/>
      <c r="G2" s="74"/>
    </row>
    <row r="3" spans="1:69" ht="24.75" customHeight="1">
      <c r="A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79"/>
      <c r="Q3" s="79"/>
      <c r="R3" s="80"/>
      <c r="S3" s="80"/>
      <c r="T3" s="80"/>
      <c r="U3" s="80"/>
      <c r="V3" s="80"/>
      <c r="W3" s="80"/>
      <c r="X3" s="81"/>
      <c r="Y3" s="81"/>
      <c r="Z3" s="79"/>
      <c r="AA3" s="79"/>
      <c r="AB3" s="80"/>
      <c r="AC3" s="80"/>
      <c r="AD3" s="80"/>
      <c r="AE3" s="80"/>
      <c r="AF3" s="80"/>
      <c r="AG3" s="80"/>
      <c r="AH3" s="81"/>
      <c r="AI3" s="81"/>
      <c r="AJ3" s="79"/>
      <c r="AK3" s="79"/>
      <c r="AL3" s="79"/>
      <c r="AM3" s="79"/>
      <c r="AN3" s="79"/>
      <c r="AO3" s="82"/>
      <c r="AP3" s="82"/>
      <c r="AQ3" s="82"/>
      <c r="AR3" s="82"/>
      <c r="AS3" s="82"/>
      <c r="AT3" s="82"/>
      <c r="AU3" s="82"/>
      <c r="AV3" s="82"/>
      <c r="AW3" s="82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</row>
    <row r="4" spans="1:69" ht="43.5" customHeight="1">
      <c r="A4" s="84"/>
      <c r="B4" s="151" t="s">
        <v>129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  <c r="O4" s="181" t="s">
        <v>130</v>
      </c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 t="s">
        <v>131</v>
      </c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3"/>
      <c r="AO4" s="184" t="s">
        <v>132</v>
      </c>
      <c r="AP4" s="185"/>
      <c r="AQ4" s="185"/>
      <c r="AR4" s="185"/>
      <c r="AS4" s="185"/>
      <c r="AT4" s="185"/>
      <c r="AU4" s="185"/>
      <c r="AV4" s="185"/>
      <c r="AW4" s="186"/>
      <c r="AX4" s="151" t="s">
        <v>133</v>
      </c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3"/>
    </row>
    <row r="5" spans="1:69" ht="16.5" customHeight="1">
      <c r="A5" s="154" t="s">
        <v>116</v>
      </c>
      <c r="B5" s="157" t="s">
        <v>134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  <c r="O5" s="85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7"/>
      <c r="AO5" s="88"/>
      <c r="AP5" s="89"/>
      <c r="AQ5" s="89"/>
      <c r="AR5" s="89"/>
      <c r="AS5" s="89"/>
      <c r="AT5" s="89"/>
      <c r="AU5" s="89"/>
      <c r="AV5" s="89"/>
      <c r="AW5" s="90"/>
      <c r="AX5" s="160" t="s">
        <v>135</v>
      </c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2"/>
    </row>
    <row r="6" spans="1:69" ht="16.5" customHeight="1">
      <c r="A6" s="155"/>
      <c r="B6" s="169" t="s">
        <v>136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AJ6" s="91"/>
      <c r="AK6" s="91"/>
      <c r="AL6" s="91"/>
      <c r="AM6" s="91"/>
      <c r="AN6" s="92"/>
      <c r="AO6" s="93"/>
      <c r="AP6" s="94"/>
      <c r="AQ6" s="94"/>
      <c r="AR6" s="94"/>
      <c r="AS6" s="94"/>
      <c r="AT6" s="94"/>
      <c r="AU6" s="94"/>
      <c r="AV6" s="94"/>
      <c r="AW6" s="95"/>
      <c r="AX6" s="163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5"/>
    </row>
    <row r="7" spans="1:69" ht="18" customHeight="1">
      <c r="A7" s="155"/>
      <c r="B7" s="172" t="s">
        <v>137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  <c r="O7" s="96" t="s">
        <v>138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7"/>
      <c r="AF7" s="97"/>
      <c r="AG7" s="97"/>
      <c r="AH7" s="97"/>
      <c r="AI7" s="97"/>
      <c r="AJ7" s="97"/>
      <c r="AK7" s="96"/>
      <c r="AL7" s="96"/>
      <c r="AM7" s="96"/>
      <c r="AN7" s="98"/>
      <c r="AO7" s="99"/>
      <c r="AP7" s="100"/>
      <c r="AQ7" s="100"/>
      <c r="AR7" s="100"/>
      <c r="AS7" s="100"/>
      <c r="AT7" s="100"/>
      <c r="AU7" s="100"/>
      <c r="AV7" s="100"/>
      <c r="AW7" s="101"/>
      <c r="AX7" s="163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5"/>
    </row>
    <row r="8" spans="1:69" ht="18" customHeight="1">
      <c r="A8" s="155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4"/>
      <c r="O8" s="102"/>
      <c r="P8" s="96" t="s">
        <v>139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 t="s">
        <v>140</v>
      </c>
      <c r="AD8" s="96"/>
      <c r="AE8" s="97"/>
      <c r="AF8" s="97"/>
      <c r="AG8" s="97"/>
      <c r="AH8" s="97"/>
      <c r="AI8" s="97"/>
      <c r="AJ8" s="97"/>
      <c r="AK8" s="96"/>
      <c r="AL8" s="96"/>
      <c r="AM8" s="96"/>
      <c r="AN8" s="98"/>
      <c r="AO8" s="175" t="s">
        <v>141</v>
      </c>
      <c r="AP8" s="176"/>
      <c r="AQ8" s="176"/>
      <c r="AR8" s="176"/>
      <c r="AS8" s="176"/>
      <c r="AT8" s="176"/>
      <c r="AU8" s="176"/>
      <c r="AV8" s="176"/>
      <c r="AW8" s="177"/>
      <c r="AX8" s="163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5"/>
    </row>
    <row r="9" spans="1:69" ht="18" customHeight="1">
      <c r="A9" s="155"/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  <c r="O9" s="96" t="s">
        <v>142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  <c r="AF9" s="97"/>
      <c r="AG9" s="97"/>
      <c r="AH9" s="97"/>
      <c r="AI9" s="97"/>
      <c r="AJ9" s="97"/>
      <c r="AK9" s="96"/>
      <c r="AL9" s="96"/>
      <c r="AM9" s="96"/>
      <c r="AN9" s="98"/>
      <c r="AO9" s="175"/>
      <c r="AP9" s="176"/>
      <c r="AQ9" s="176"/>
      <c r="AR9" s="176"/>
      <c r="AS9" s="176"/>
      <c r="AT9" s="176"/>
      <c r="AU9" s="176"/>
      <c r="AV9" s="176"/>
      <c r="AW9" s="177"/>
      <c r="AX9" s="163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5"/>
    </row>
    <row r="10" spans="1:69" ht="18" customHeight="1">
      <c r="A10" s="155"/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4"/>
      <c r="O10" s="102"/>
      <c r="P10" s="96" t="s">
        <v>143</v>
      </c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 t="s">
        <v>144</v>
      </c>
      <c r="AD10" s="96"/>
      <c r="AE10" s="103"/>
      <c r="AF10" s="103"/>
      <c r="AG10" s="103"/>
      <c r="AH10" s="103"/>
      <c r="AI10" s="103"/>
      <c r="AJ10" s="103"/>
      <c r="AK10" s="96"/>
      <c r="AL10" s="96"/>
      <c r="AM10" s="96"/>
      <c r="AN10" s="98"/>
      <c r="AO10" s="175"/>
      <c r="AP10" s="176"/>
      <c r="AQ10" s="176"/>
      <c r="AR10" s="176"/>
      <c r="AS10" s="176"/>
      <c r="AT10" s="176"/>
      <c r="AU10" s="176"/>
      <c r="AV10" s="176"/>
      <c r="AW10" s="177"/>
      <c r="AX10" s="163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5"/>
    </row>
    <row r="11" spans="1:69" ht="18" customHeight="1">
      <c r="A11" s="155"/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102"/>
      <c r="P11" s="96"/>
      <c r="Q11" s="96"/>
      <c r="R11" s="96"/>
      <c r="S11" s="96"/>
      <c r="T11" s="96"/>
      <c r="U11" s="96"/>
      <c r="V11" s="104"/>
      <c r="W11" s="96"/>
      <c r="X11" s="96"/>
      <c r="Y11" s="96"/>
      <c r="Z11" s="105"/>
      <c r="AA11" s="96"/>
      <c r="AB11" s="96"/>
      <c r="AC11" s="104"/>
      <c r="AD11" s="104"/>
      <c r="AE11" s="96"/>
      <c r="AF11" s="104"/>
      <c r="AG11" s="106"/>
      <c r="AH11" s="96"/>
      <c r="AI11" s="96"/>
      <c r="AJ11" s="96"/>
      <c r="AK11" s="96" t="s">
        <v>145</v>
      </c>
      <c r="AL11" s="96"/>
      <c r="AM11" s="96"/>
      <c r="AN11" s="98"/>
      <c r="AO11" s="175"/>
      <c r="AP11" s="176"/>
      <c r="AQ11" s="176"/>
      <c r="AR11" s="176"/>
      <c r="AS11" s="176"/>
      <c r="AT11" s="176"/>
      <c r="AU11" s="176"/>
      <c r="AV11" s="176"/>
      <c r="AW11" s="177"/>
      <c r="AX11" s="163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5"/>
    </row>
    <row r="12" spans="1:69" ht="18" customHeight="1">
      <c r="A12" s="155"/>
      <c r="B12" s="102" t="s">
        <v>146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8"/>
      <c r="AO12" s="109"/>
      <c r="AP12" s="110"/>
      <c r="AQ12" s="110"/>
      <c r="AR12" s="110"/>
      <c r="AS12" s="110"/>
      <c r="AT12" s="110"/>
      <c r="AU12" s="110"/>
      <c r="AV12" s="110"/>
      <c r="AW12" s="111"/>
      <c r="AX12" s="163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5"/>
    </row>
    <row r="13" spans="1:69" ht="16.5" customHeight="1">
      <c r="A13" s="156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O13" s="112"/>
      <c r="P13" s="113"/>
      <c r="Q13" s="113"/>
      <c r="R13" s="113"/>
      <c r="S13" s="113"/>
      <c r="T13" s="113"/>
      <c r="U13" s="114"/>
      <c r="V13" s="113"/>
      <c r="W13" s="113"/>
      <c r="X13" s="113"/>
      <c r="Y13" s="115"/>
      <c r="Z13" s="113"/>
      <c r="AA13" s="113"/>
      <c r="AB13" s="114"/>
      <c r="AC13" s="114"/>
      <c r="AD13" s="113"/>
      <c r="AE13" s="114"/>
      <c r="AF13" s="116"/>
      <c r="AG13" s="113"/>
      <c r="AH13" s="113"/>
      <c r="AI13" s="113"/>
      <c r="AJ13" s="113"/>
      <c r="AK13" s="113"/>
      <c r="AL13" s="113"/>
      <c r="AM13" s="113"/>
      <c r="AN13" s="117"/>
      <c r="AO13" s="118"/>
      <c r="AP13" s="119"/>
      <c r="AQ13" s="119"/>
      <c r="AR13" s="119"/>
      <c r="AS13" s="119"/>
      <c r="AT13" s="119"/>
      <c r="AU13" s="119"/>
      <c r="AV13" s="119"/>
      <c r="AW13" s="120"/>
      <c r="AX13" s="166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8"/>
    </row>
    <row r="14" spans="1:69" ht="18.75" customHeight="1"/>
    <row r="15" spans="1:69" ht="14.25" customHeight="1"/>
    <row r="33" ht="8.25" customHeight="1"/>
    <row r="34" ht="8.25" customHeight="1"/>
    <row r="35" ht="8.25" customHeight="1"/>
    <row r="36" ht="8.25" customHeight="1"/>
    <row r="37" ht="8.25" customHeight="1"/>
    <row r="38" ht="8.25" customHeight="1"/>
    <row r="39" ht="8.25" customHeight="1"/>
    <row r="40" ht="8.25" customHeight="1"/>
    <row r="41" ht="8.25" customHeight="1"/>
    <row r="42" ht="8.25" customHeight="1"/>
    <row r="43" ht="8.25" customHeight="1"/>
    <row r="44" ht="8.25" customHeight="1"/>
    <row r="45" ht="8.25" customHeight="1"/>
    <row r="46" ht="8.25" customHeight="1"/>
    <row r="47" ht="8.25" customHeight="1"/>
    <row r="48" ht="8.25" customHeight="1"/>
    <row r="49" ht="8.25" customHeight="1"/>
    <row r="50" ht="8.25" customHeight="1"/>
    <row r="51" ht="8.25" customHeight="1"/>
    <row r="52" ht="8.25" customHeight="1"/>
    <row r="53" ht="8.25" customHeight="1"/>
    <row r="54" ht="8.25" customHeight="1"/>
    <row r="55" ht="8.25" customHeight="1"/>
    <row r="56" ht="8.25" customHeight="1"/>
    <row r="57" ht="8.25" customHeight="1"/>
    <row r="58" ht="8.25" customHeight="1"/>
    <row r="59" ht="8.25" customHeight="1"/>
    <row r="60" ht="8.25" customHeight="1"/>
    <row r="61" ht="8.25" customHeight="1"/>
    <row r="62" ht="8.25" customHeight="1"/>
    <row r="63" ht="8.25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  <row r="195" ht="8.25" customHeight="1"/>
    <row r="196" ht="8.25" customHeight="1"/>
    <row r="197" ht="8.25" customHeight="1"/>
    <row r="198" ht="8.25" customHeight="1"/>
    <row r="199" ht="8.25" customHeight="1"/>
    <row r="200" ht="8.25" customHeight="1"/>
    <row r="201" ht="8.25" customHeight="1"/>
    <row r="202" ht="8.25" customHeight="1"/>
    <row r="203" ht="8.25" customHeight="1"/>
    <row r="204" ht="8.25" customHeight="1"/>
    <row r="205" ht="8.25" customHeight="1"/>
    <row r="206" ht="8.25" customHeight="1"/>
    <row r="207" ht="8.25" customHeight="1"/>
    <row r="208" ht="8.25" customHeight="1"/>
    <row r="209" ht="8.25" customHeight="1"/>
    <row r="210" ht="8.25" customHeight="1"/>
    <row r="211" ht="8.25" customHeight="1"/>
    <row r="212" ht="8.25" customHeight="1"/>
    <row r="213" ht="8.25" customHeight="1"/>
    <row r="214" ht="8.25" customHeight="1"/>
    <row r="215" ht="8.25" customHeight="1"/>
    <row r="216" ht="8.25" customHeight="1"/>
    <row r="217" ht="8.25" customHeight="1"/>
    <row r="218" ht="8.25" customHeight="1"/>
    <row r="219" ht="8.25" customHeight="1"/>
    <row r="220" ht="8.25" customHeight="1"/>
    <row r="221" ht="8.25" customHeight="1"/>
    <row r="222" ht="8.25" customHeight="1"/>
    <row r="223" ht="8.25" customHeight="1"/>
    <row r="224" ht="8.25" customHeight="1"/>
    <row r="225" ht="8.25" customHeight="1"/>
    <row r="226" ht="8.25" customHeight="1"/>
    <row r="227" ht="8.25" customHeight="1"/>
    <row r="228" ht="8.25" customHeight="1"/>
    <row r="229" ht="8.25" customHeight="1"/>
    <row r="230" ht="8.25" customHeight="1"/>
    <row r="231" ht="8.25" customHeight="1"/>
    <row r="232" ht="8.25" customHeight="1"/>
    <row r="233" ht="8.25" customHeight="1"/>
    <row r="234" ht="8.25" customHeight="1"/>
    <row r="235" ht="8.25" customHeight="1"/>
    <row r="236" ht="8.25" customHeight="1"/>
    <row r="237" ht="8.25" customHeight="1"/>
    <row r="238" ht="8.25" customHeight="1"/>
    <row r="239" ht="8.25" customHeight="1"/>
    <row r="240" ht="8.25" customHeight="1"/>
    <row r="241" ht="8.25" customHeight="1"/>
    <row r="242" ht="8.25" customHeight="1"/>
    <row r="243" ht="8.25" customHeight="1"/>
    <row r="244" ht="8.25" customHeight="1"/>
    <row r="245" ht="8.25" customHeight="1"/>
    <row r="246" ht="8.25" customHeight="1"/>
    <row r="247" ht="8.25" customHeight="1"/>
    <row r="248" ht="8.25" customHeight="1"/>
    <row r="249" ht="8.25" customHeight="1"/>
    <row r="250" ht="8.25" customHeight="1"/>
    <row r="251" ht="8.25" customHeight="1"/>
    <row r="252" ht="8.25" customHeight="1"/>
    <row r="253" ht="8.25" customHeight="1"/>
    <row r="254" ht="8.25" customHeight="1"/>
    <row r="255" ht="8.25" customHeight="1"/>
    <row r="256" ht="8.25" customHeight="1"/>
    <row r="257" ht="8.25" customHeight="1"/>
    <row r="258" ht="8.25" customHeight="1"/>
    <row r="259" ht="8.25" customHeight="1"/>
    <row r="260" ht="8.25" customHeight="1"/>
    <row r="261" ht="8.25" customHeight="1"/>
    <row r="262" ht="8.25" customHeight="1"/>
    <row r="263" ht="8.25" customHeight="1"/>
    <row r="264" ht="8.25" customHeight="1"/>
    <row r="265" ht="8.25" customHeight="1"/>
    <row r="266" ht="8.25" customHeight="1"/>
    <row r="267" ht="8.25" customHeight="1"/>
    <row r="268" ht="8.25" customHeight="1"/>
    <row r="269" ht="8.25" customHeight="1"/>
    <row r="270" ht="8.25" customHeight="1"/>
    <row r="271" ht="8.25" customHeight="1"/>
    <row r="272" ht="8.25" customHeight="1"/>
    <row r="273" ht="8.25" customHeight="1"/>
    <row r="274" ht="8.25" customHeight="1"/>
    <row r="275" ht="8.25" customHeight="1"/>
    <row r="276" ht="8.25" customHeight="1"/>
    <row r="277" ht="8.25" customHeight="1"/>
    <row r="278" ht="8.25" customHeight="1"/>
    <row r="279" ht="8.25" customHeight="1"/>
    <row r="280" ht="8.25" customHeight="1"/>
    <row r="281" ht="8.25" customHeight="1"/>
    <row r="282" ht="8.25" customHeight="1"/>
    <row r="283" ht="8.25" customHeight="1"/>
    <row r="284" ht="8.25" customHeight="1"/>
    <row r="285" ht="8.25" customHeight="1"/>
    <row r="286" ht="8.25" customHeight="1"/>
    <row r="287" ht="8.25" customHeight="1"/>
    <row r="288" ht="8.25" customHeight="1"/>
    <row r="289" ht="8.25" customHeight="1"/>
    <row r="290" ht="8.25" customHeight="1"/>
    <row r="291" ht="8.25" customHeight="1"/>
    <row r="292" ht="8.25" customHeight="1"/>
    <row r="293" ht="8.25" customHeight="1"/>
    <row r="294" ht="8.25" customHeight="1"/>
    <row r="295" ht="8.25" customHeight="1"/>
    <row r="296" ht="8.25" customHeight="1"/>
    <row r="297" ht="8.25" customHeight="1"/>
    <row r="298" ht="8.25" customHeight="1"/>
    <row r="299" ht="8.25" customHeight="1"/>
    <row r="300" ht="8.25" customHeight="1"/>
    <row r="301" ht="8.25" customHeight="1"/>
    <row r="302" ht="8.25" customHeight="1"/>
    <row r="303" ht="8.25" customHeight="1"/>
    <row r="304" ht="8.25" customHeight="1"/>
    <row r="305" ht="8.25" customHeight="1"/>
    <row r="306" ht="8.25" customHeight="1"/>
    <row r="307" ht="8.25" customHeight="1"/>
    <row r="308" ht="8.25" customHeight="1"/>
    <row r="309" ht="8.25" customHeight="1"/>
    <row r="310" ht="8.25" customHeight="1"/>
    <row r="311" ht="8.25" customHeight="1"/>
    <row r="312" ht="8.25" customHeight="1"/>
    <row r="313" ht="8.25" customHeight="1"/>
    <row r="314" ht="8.25" customHeight="1"/>
    <row r="315" ht="8.25" customHeight="1"/>
    <row r="316" ht="8.25" customHeight="1"/>
    <row r="317" ht="8.25" customHeight="1"/>
    <row r="318" ht="8.25" customHeight="1"/>
    <row r="319" ht="8.25" customHeight="1"/>
    <row r="320" ht="8.25" customHeight="1"/>
    <row r="321" ht="8.25" customHeight="1"/>
    <row r="322" ht="8.25" customHeight="1"/>
    <row r="323" ht="8.25" customHeight="1"/>
    <row r="324" ht="8.25" customHeight="1"/>
    <row r="325" ht="8.25" customHeight="1"/>
    <row r="326" ht="8.25" customHeight="1"/>
    <row r="327" ht="8.25" customHeight="1"/>
    <row r="328" ht="8.25" customHeight="1"/>
    <row r="329" ht="8.25" customHeight="1"/>
    <row r="330" ht="8.25" customHeight="1"/>
    <row r="331" ht="8.25" customHeight="1"/>
    <row r="332" ht="8.25" customHeight="1"/>
    <row r="333" ht="8.25" customHeight="1"/>
    <row r="334" ht="8.25" customHeight="1"/>
    <row r="335" ht="8.25" customHeight="1"/>
    <row r="336" ht="8.25" customHeight="1"/>
    <row r="337" ht="8.25" customHeight="1"/>
    <row r="338" ht="8.25" customHeight="1"/>
    <row r="339" ht="8.25" customHeight="1"/>
    <row r="340" ht="8.25" customHeight="1"/>
    <row r="341" ht="8.25" customHeight="1"/>
    <row r="342" ht="8.25" customHeight="1"/>
    <row r="343" ht="8.25" customHeight="1"/>
    <row r="344" ht="8.25" customHeight="1"/>
    <row r="345" ht="8.25" customHeight="1"/>
    <row r="346" ht="8.25" customHeight="1"/>
    <row r="347" ht="8.25" customHeight="1"/>
    <row r="348" ht="8.25" customHeight="1"/>
    <row r="349" ht="8.25" customHeight="1"/>
    <row r="350" ht="8.25" customHeight="1"/>
    <row r="351" ht="8.25" customHeight="1"/>
    <row r="352" ht="8.25" customHeight="1"/>
    <row r="353" ht="8.25" customHeight="1"/>
    <row r="354" ht="8.25" customHeight="1"/>
    <row r="355" ht="8.25" customHeight="1"/>
    <row r="356" ht="8.25" customHeight="1"/>
    <row r="357" ht="8.25" customHeight="1"/>
    <row r="358" ht="8.25" customHeight="1"/>
    <row r="359" ht="8.25" customHeight="1"/>
    <row r="360" ht="8.25" customHeight="1"/>
    <row r="361" ht="8.25" customHeight="1"/>
    <row r="362" ht="8.25" customHeight="1"/>
    <row r="363" ht="8.25" customHeight="1"/>
    <row r="364" ht="8.25" customHeight="1"/>
    <row r="365" ht="8.25" customHeight="1"/>
    <row r="366" ht="8.25" customHeight="1"/>
    <row r="367" ht="8.25" customHeight="1"/>
    <row r="368" ht="8.25" customHeight="1"/>
    <row r="369" ht="8.25" customHeight="1"/>
    <row r="370" ht="8.25" customHeight="1"/>
    <row r="371" ht="8.25" customHeight="1"/>
    <row r="372" ht="8.25" customHeight="1"/>
    <row r="373" ht="8.25" customHeight="1"/>
    <row r="374" ht="8.25" customHeight="1"/>
    <row r="375" ht="8.25" customHeight="1"/>
    <row r="376" ht="8.25" customHeight="1"/>
    <row r="377" ht="8.25" customHeight="1"/>
    <row r="378" ht="8.25" customHeight="1"/>
    <row r="379" ht="8.25" customHeight="1"/>
    <row r="380" ht="8.25" customHeight="1"/>
    <row r="381" ht="8.25" customHeight="1"/>
    <row r="382" ht="8.25" customHeight="1"/>
    <row r="383" ht="8.25" customHeight="1"/>
    <row r="384" ht="8.25" customHeight="1"/>
    <row r="385" ht="8.25" customHeight="1"/>
    <row r="386" ht="8.25" customHeight="1"/>
    <row r="387" ht="8.25" customHeight="1"/>
    <row r="388" ht="8.25" customHeight="1"/>
  </sheetData>
  <mergeCells count="12">
    <mergeCell ref="AX4:BQ4"/>
    <mergeCell ref="A5:A13"/>
    <mergeCell ref="B5:N5"/>
    <mergeCell ref="AX5:BQ13"/>
    <mergeCell ref="B6:N6"/>
    <mergeCell ref="B7:N11"/>
    <mergeCell ref="AO8:AW11"/>
    <mergeCell ref="B13:N13"/>
    <mergeCell ref="B4:N4"/>
    <mergeCell ref="O4:AA4"/>
    <mergeCell ref="AB4:AN4"/>
    <mergeCell ref="AO4:AW4"/>
  </mergeCells>
  <phoneticPr fontId="4"/>
  <pageMargins left="0.70866141732283472" right="0.51181102362204722" top="0.70866141732283472" bottom="0.35433070866141736" header="0.31496062992125984" footer="0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歳入一覧</vt:lpstr>
      <vt:lpstr>使用料・手数料の改定等</vt:lpstr>
      <vt:lpstr>歳入一覧!Print_Area</vt:lpstr>
      <vt:lpstr>使用料・手数料の改定等!Print_Area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2024-02-08T04:04:47Z</dcterms:created>
  <dcterms:modified xsi:type="dcterms:W3CDTF">2024-02-08T04:08:20Z</dcterms:modified>
</cp:coreProperties>
</file>