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A0CC37E0-8F67-41F7-8F08-87088DBC1B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歳入一覧" sheetId="1" r:id="rId1"/>
    <sheet name="使用料・手数料の改定等" sheetId="2" state="hidden" r:id="rId2"/>
  </sheets>
  <externalReferences>
    <externalReference r:id="rId3"/>
    <externalReference r:id="rId4"/>
  </externalReferences>
  <definedNames>
    <definedName name="_xlnm._FilterDatabase" localSheetId="0" hidden="1">歳入一覧!$A$6:$GP$93</definedName>
    <definedName name="①">#REF!</definedName>
    <definedName name="①1">#REF!</definedName>
    <definedName name="①2">#REF!</definedName>
    <definedName name="②1">#REF!</definedName>
    <definedName name="②2">#REF!</definedName>
    <definedName name="③1">#REF!</definedName>
    <definedName name="③2">#REF!</definedName>
    <definedName name="④1">#REF!</definedName>
    <definedName name="④2">#REF!</definedName>
    <definedName name="⑥1">#REF!</definedName>
    <definedName name="a">#REF!</definedName>
    <definedName name="b">#REF!</definedName>
    <definedName name="d">#REF!</definedName>
    <definedName name="_xlnm.Print_Area" localSheetId="0">歳入一覧!$A$1:$K$93</definedName>
    <definedName name="_xlnm.Print_Area" localSheetId="1">使用料・手数料の改定等!$A$1:$BQ$15</definedName>
    <definedName name="_xlnm.Print_Titles" localSheetId="0">歳入一覧!$4:$7</definedName>
    <definedName name="rrr">'[1]様式16（見直しチェックシート）'!$U$53:$V$53</definedName>
    <definedName name="Z_01EAA192_030B_4B32_8504_E8B9ACF08987_.wvu.FilterData" localSheetId="0" hidden="1">歳入一覧!$A$6:$AT$93</definedName>
    <definedName name="Z_03AE82A1_1BE2_4ECA_87A2_03B930490FC4_.wvu.FilterData" localSheetId="0" hidden="1">歳入一覧!$A$6:$GP$93</definedName>
    <definedName name="Z_04C8A1BA_9D22_46C9_9CEB_2BC0004FC685_.wvu.FilterData" localSheetId="0" hidden="1">歳入一覧!$B$6:$V$93</definedName>
    <definedName name="Z_04D09D8C_94A5_461B_8EBD_462A08259C45_.wvu.FilterData" localSheetId="0" hidden="1">歳入一覧!$A$6:$GP$93</definedName>
    <definedName name="Z_0984F2AA_60F2_4912_A9FF_2F9A955D5FE3_.wvu.FilterData" localSheetId="0" hidden="1">歳入一覧!$A$7:$GP$93</definedName>
    <definedName name="Z_0C68AD9F_EAAC_4D8C_8595_325E5145CCC9_.wvu.FilterData" localSheetId="0" hidden="1">歳入一覧!$B$6:$V$93</definedName>
    <definedName name="Z_0EC137BB_4649_439E_A306_A2900F1F636A_.wvu.FilterData" localSheetId="0" hidden="1">歳入一覧!$B$6:$V$93</definedName>
    <definedName name="Z_1199D24E_5AB2_4E7F_AA3B_409733D51AC4_.wvu.FilterData" localSheetId="0" hidden="1">歳入一覧!$A$6:$GP$93</definedName>
    <definedName name="Z_1E7D5732_EF56_415D_8F2A_A9A6136A4DC3_.wvu.FilterData" localSheetId="0" hidden="1">歳入一覧!$B$6:$V$93</definedName>
    <definedName name="Z_20E8B0EC_118D_49EF_9836_FFD168BFA307_.wvu.FilterData" localSheetId="0" hidden="1">歳入一覧!$A$6:$AU$93</definedName>
    <definedName name="Z_23F43B3A_3258_499E_84AA_5934348FFA54_.wvu.FilterData" localSheetId="0" hidden="1">歳入一覧!$A$6:$GP$93</definedName>
    <definedName name="Z_24D4AB45_3A64_4C2A_93AD_95EA6B944657_.wvu.FilterData" localSheetId="0" hidden="1">歳入一覧!$B$6:$V$93</definedName>
    <definedName name="Z_27FE125A_CAC0_4187_BAC1_FA85A21F8068_.wvu.FilterData" localSheetId="0" hidden="1">歳入一覧!$A$6:$GP$93</definedName>
    <definedName name="Z_291BEBD1_3E67_44D7_B7E4_9799E8B2AEED_.wvu.FilterData" localSheetId="0" hidden="1">歳入一覧!$B$6:$V$93</definedName>
    <definedName name="Z_2C82E193_3E09_4CE3_80B4_E2A9361A46F4_.wvu.FilterData" localSheetId="0" hidden="1">歳入一覧!$B$6:$V$93</definedName>
    <definedName name="Z_300532A4_C979_47B6_AE96_7529D1452A32_.wvu.FilterData" localSheetId="0" hidden="1">歳入一覧!$A$6:$GP$93</definedName>
    <definedName name="Z_340A5395_F3C0_4C00_AD4A_45ABD0096A3A_.wvu.FilterData" localSheetId="0" hidden="1">歳入一覧!$A$7:$GP$93</definedName>
    <definedName name="Z_374AF662_332C_4305_9FF2_82EBDABE1ECA_.wvu.FilterData" localSheetId="0" hidden="1">歳入一覧!$B$6:$V$93</definedName>
    <definedName name="Z_38677CFC_38FD_428F_B2E6_28D6556AF30E_.wvu.FilterData" localSheetId="0" hidden="1">歳入一覧!$A$6:$AT$93</definedName>
    <definedName name="Z_3EED8F5F_471C_4B50_994D_BB7BEF016969_.wvu.FilterData" localSheetId="0" hidden="1">歳入一覧!$B$6:$V$93</definedName>
    <definedName name="Z_443FC1F6_4EB0_4043_84B4_EA880B09B87F_.wvu.FilterData" localSheetId="0" hidden="1">歳入一覧!$A$6:$AU$93</definedName>
    <definedName name="Z_4FA438CA_84A7_4E4A_B647_D9C724313A30_.wvu.FilterData" localSheetId="0" hidden="1">歳入一覧!$A$6:$AT$93</definedName>
    <definedName name="Z_554CCE7A_C6CE_47E9_833C_4F6A16FE021F_.wvu.FilterData" localSheetId="0" hidden="1">歳入一覧!$A$6:$GP$93</definedName>
    <definedName name="Z_5668B71E_8807_468B_9970_38F9A9F9382A_.wvu.FilterData" localSheetId="0" hidden="1">歳入一覧!$B$6:$V$93</definedName>
    <definedName name="Z_56C3E958_62F0_4D5E_80EF_1B0A7490DD11_.wvu.FilterData" localSheetId="0" hidden="1">歳入一覧!$A$6:$GP$93</definedName>
    <definedName name="Z_571E855B_8DA1_45D3_B25A_CFB379B91A2B_.wvu.FilterData" localSheetId="0" hidden="1">歳入一覧!$A$7:$AY$93</definedName>
    <definedName name="Z_57745067_BF0B_4087_B5A6_8A5691A551DD_.wvu.FilterData" localSheetId="0" hidden="1">歳入一覧!$A$6:$AU$93</definedName>
    <definedName name="Z_593CF9A4_75B1_449B_AD6A_05BC18F73933_.wvu.FilterData" localSheetId="0" hidden="1">歳入一覧!$A$6:$GP$93</definedName>
    <definedName name="Z_640D24A1_F93A_49AE_989A_09EA35DB6178_.wvu.FilterData" localSheetId="0" hidden="1">歳入一覧!$A$7:$GP$93</definedName>
    <definedName name="Z_66224404_EA19_4356_92BE_A2F395931004_.wvu.FilterData" localSheetId="0" hidden="1">歳入一覧!$A$6:$AT$93</definedName>
    <definedName name="Z_665488CF_8ABE_4275_9644_48E5F5043390_.wvu.FilterData" localSheetId="0" hidden="1">歳入一覧!$B$6:$V$93</definedName>
    <definedName name="Z_70924426_1D8A_405C_99DB_5F184299D133_.wvu.FilterData" localSheetId="0" hidden="1">歳入一覧!$A$6:$GP$93</definedName>
    <definedName name="Z_749145BA_5224_4309_8744_80063D3AC2A1_.wvu.FilterData" localSheetId="0" hidden="1">歳入一覧!$B$6:$V$93</definedName>
    <definedName name="Z_7959981C_996C_4AED_A61B_9791C16E24F0_.wvu.FilterData" localSheetId="0" hidden="1">歳入一覧!$A$6:$GP$93</definedName>
    <definedName name="Z_7A18676E_04A4_4AFB_8334_7BB0F24E5EE3_.wvu.FilterData" localSheetId="0" hidden="1">歳入一覧!$A$7:$GP$93</definedName>
    <definedName name="Z_7D518F9E_8A7F_4DB5_A328_AF9BA1D8A68F_.wvu.FilterData" localSheetId="0" hidden="1">歳入一覧!$B$6:$V$93</definedName>
    <definedName name="Z_7D7B3232_DD2F_4BAD_9D61_7BB9E8FBC5D0_.wvu.FilterData" localSheetId="0" hidden="1">歳入一覧!$A$7:$GP$93</definedName>
    <definedName name="Z_7E2DCBD7_F134_4F01_A073_369742F025BC_.wvu.FilterData" localSheetId="0" hidden="1">歳入一覧!$B$6:$V$93</definedName>
    <definedName name="Z_7F9543F0_7900_417C_8668_8D9DC3C6A87C_.wvu.FilterData" localSheetId="0" hidden="1">歳入一覧!$B$6:$V$93</definedName>
    <definedName name="Z_81B5A484_EBF1_4915_9B07_DDCCFE2DB28C_.wvu.FilterData" localSheetId="0" hidden="1">歳入一覧!$B$6:$V$93</definedName>
    <definedName name="Z_86736FF6_D9DA_4CB4_A1A0_805D5D48FA90_.wvu.FilterData" localSheetId="0" hidden="1">歳入一覧!$B$6:$V$93</definedName>
    <definedName name="Z_88E44795_6332_42B5_AD03_CD37EB030AF2_.wvu.FilterData" localSheetId="0" hidden="1">歳入一覧!$B$6:$V$93</definedName>
    <definedName name="Z_89110E34_4E32_4289_9AEB_D2891C4E270B_.wvu.FilterData" localSheetId="0" hidden="1">歳入一覧!$A$6:$AU$93</definedName>
    <definedName name="Z_89C710E6_1500_4641_966A_C6D35D6B7EB2_.wvu.FilterData" localSheetId="0" hidden="1">歳入一覧!$B$6:$V$93</definedName>
    <definedName name="Z_8B9E1F4E_8704_47E3_AFC2_BD7B7399C304_.wvu.FilterData" localSheetId="0" hidden="1">歳入一覧!$B$6:$V$93</definedName>
    <definedName name="Z_901A4DB5_9501_4EB6_9268_72DC5604D1B1_.wvu.FilterData" localSheetId="0" hidden="1">歳入一覧!$A$7:$GP$93</definedName>
    <definedName name="Z_938E702C_B36A_4670_81CA_FE17F251577A_.wvu.FilterData" localSheetId="0" hidden="1">歳入一覧!$A$7:$GP$93</definedName>
    <definedName name="Z_97250119_8D07_4D98_BD4A_0062145CE139_.wvu.FilterData" localSheetId="0" hidden="1">歳入一覧!$A$7:$GP$93</definedName>
    <definedName name="Z_9B4A25DD_435F_45A5_893D_7D8E03D5FC78_.wvu.FilterData" localSheetId="0" hidden="1">歳入一覧!$B$6:$V$93</definedName>
    <definedName name="Z_9C40EDED_6440_486C_B2C2_1C1E7F80BEFD_.wvu.FilterData" localSheetId="0" hidden="1">歳入一覧!$A$6:$GP$93</definedName>
    <definedName name="Z_A1410A53_A816_48E6_BA3B_34AFBECBBF89_.wvu.FilterData" localSheetId="0" hidden="1">歳入一覧!$A$6:$GP$93</definedName>
    <definedName name="Z_A5081DD8_9472_4A84_A31C_C87428B96836_.wvu.FilterData" localSheetId="0" hidden="1">歳入一覧!$A$6:$GP$93</definedName>
    <definedName name="Z_A62B912E_02A1_47A6_A44F_AD1D542D7EAA_.wvu.FilterData" localSheetId="0" hidden="1">歳入一覧!$B$6:$V$93</definedName>
    <definedName name="Z_AB5F7232_79D3_4A00_BF97_AF858AB78B28_.wvu.FilterData" localSheetId="0" hidden="1">歳入一覧!$A$6:$AU$93</definedName>
    <definedName name="Z_ABE7CFFB_C659_4189_B81A_6BEE666EADF0_.wvu.FilterData" localSheetId="0" hidden="1">歳入一覧!$B$6:$V$93</definedName>
    <definedName name="Z_ACF9747A_930D_4496_B09E_8726FC61D724_.wvu.FilterData" localSheetId="0" hidden="1">歳入一覧!$B$6:$V$93</definedName>
    <definedName name="Z_AD4EEFD1_EF9D_4286_82C0_7E3CB759B6A3_.wvu.FilterData" localSheetId="0" hidden="1">歳入一覧!$A$7:$GP$93</definedName>
    <definedName name="Z_B02E5B7B_53CC_43E2_B229_62838E357858_.wvu.FilterData" localSheetId="0" hidden="1">歳入一覧!$A$6:$GP$93</definedName>
    <definedName name="Z_B0B21E7F_41F6_4286_9120_7856223C7AC9_.wvu.FilterData" localSheetId="0" hidden="1">歳入一覧!$A$6:$AY$93</definedName>
    <definedName name="Z_B1F42F59_5BB5_41C4_97C6_4484184E13F1_.wvu.FilterData" localSheetId="0" hidden="1">歳入一覧!$A$6:$AU$93</definedName>
    <definedName name="Z_B2687233_4AA3_4362_A023_25CC6BE303C3_.wvu.FilterData" localSheetId="0" hidden="1">歳入一覧!$A$7:$GP$93</definedName>
    <definedName name="Z_B4678970_F49A_41CB_BDF8_35F7BBC61272_.wvu.FilterData" localSheetId="0" hidden="1">歳入一覧!$A$6:$GP$93</definedName>
    <definedName name="Z_B4B87361_AF8D_47C5_957E_E5D261105FF8_.wvu.FilterData" localSheetId="0" hidden="1">歳入一覧!$B$6:$V$93</definedName>
    <definedName name="Z_B6553749_8496_48D9_9B28_2FAA782B16AA_.wvu.FilterData" localSheetId="0" hidden="1">歳入一覧!$A$6:$AU$93</definedName>
    <definedName name="Z_BEBE1D7C_DEFF_404E_81F6_1D5210FB524E_.wvu.FilterData" localSheetId="0" hidden="1">歳入一覧!$A$6:$AY$93</definedName>
    <definedName name="Z_C16C9525_F2AB_499F_8B03_B5D0380B83C8_.wvu.FilterData" localSheetId="0" hidden="1">歳入一覧!$A$6:$GP$93</definedName>
    <definedName name="Z_C54337A2_366C_46A1_A9F7_6549EFAAF442_.wvu.FilterData" localSheetId="0" hidden="1">歳入一覧!$A$6:$AU$93</definedName>
    <definedName name="Z_CA064EC8_4D5C_43EE_BBED_E1B6AF542620_.wvu.FilterData" localSheetId="0" hidden="1">歳入一覧!$A$6:$AT$93</definedName>
    <definedName name="Z_CB304CF9_F4A6_48BF_A213_8A97A2321FFB_.wvu.FilterData" localSheetId="0" hidden="1">歳入一覧!$A$7:$GP$93</definedName>
    <definedName name="Z_CC508307_D119_49FF_8BAA_92AABCA0A5FE_.wvu.FilterData" localSheetId="0" hidden="1">歳入一覧!$A$6:$AU$93</definedName>
    <definedName name="Z_CD5934FC_09B2_46D2_BD46_603DD634A2B3_.wvu.FilterData" localSheetId="0" hidden="1">歳入一覧!$B$6:$V$93</definedName>
    <definedName name="Z_CF210D75_E9EC_484F_8319_9012F4240FCE_.wvu.FilterData" localSheetId="0" hidden="1">歳入一覧!$B$6:$V$93</definedName>
    <definedName name="Z_D1B1F72B_6819_4930_8144_DE97EF61D4BF_.wvu.FilterData" localSheetId="0" hidden="1">歳入一覧!$A$6:$GP$93</definedName>
    <definedName name="Z_D256FE90_7AAC_4F17_90E9_624F563EB144_.wvu.FilterData" localSheetId="0" hidden="1">歳入一覧!$B$6:$V$93</definedName>
    <definedName name="Z_D6BF0446_50C6_4678_A04B_32751588DCF3_.wvu.FilterData" localSheetId="0" hidden="1">歳入一覧!$A$6:$AT$93</definedName>
    <definedName name="Z_D8CB58F5_96B6_4D98_AA0B_1C30DB37037E_.wvu.FilterData" localSheetId="0" hidden="1">歳入一覧!$A$6:$AU$93</definedName>
    <definedName name="Z_DBBA8445_9E0F_40D4_9DE9_2933FE897DAF_.wvu.FilterData" localSheetId="0" hidden="1">歳入一覧!$A$6:$AU$93</definedName>
    <definedName name="Z_DCF9EBB2_7E40_4D30_A631_26C53A48C875_.wvu.FilterData" localSheetId="0" hidden="1">歳入一覧!$A$6:$GP$93</definedName>
    <definedName name="Z_DD5041F1_D646_4B19_8029_60E491D20DFE_.wvu.FilterData" localSheetId="0" hidden="1">歳入一覧!$B$6:$V$93</definedName>
    <definedName name="Z_DE09C4E9_0758_44B2_A8EA_EB4A253DB03B_.wvu.FilterData" localSheetId="0" hidden="1">歳入一覧!$A$6:$AU$93</definedName>
    <definedName name="Z_E2E7A86C_90FB_4339_8885_AFCEC833D4CF_.wvu.FilterData" localSheetId="0" hidden="1">歳入一覧!$A$6:$GP$93</definedName>
    <definedName name="Z_E3738867_F5D5_4516_9C4E_FA0FEDF4A671_.wvu.FilterData" localSheetId="0" hidden="1">歳入一覧!$B$6:$V$93</definedName>
    <definedName name="Z_EA41A870_F127_49E7_A3AB_BAEABD1815B4_.wvu.FilterData" localSheetId="0" hidden="1">歳入一覧!$A$6:$AU$93</definedName>
    <definedName name="Z_EC7ABD86_73FB_4738_8E62_37D9777EF768_.wvu.FilterData" localSheetId="0" hidden="1">歳入一覧!$A$6:$AU$93</definedName>
    <definedName name="Z_ECE06993_6D41_42FC_98A7_AAC2020FADCC_.wvu.FilterData" localSheetId="0" hidden="1">歳入一覧!$B$6:$V$93</definedName>
    <definedName name="Z_EDE797E3_EF62_4135_93F5_F9D63E4A645A_.wvu.FilterData" localSheetId="0" hidden="1">歳入一覧!$A$6:$GP$93</definedName>
    <definedName name="Z_F060692F_E6DF_412F_9701_0C64A0D5BC00_.wvu.FilterData" localSheetId="0" hidden="1">歳入一覧!$A$6:$GP$93</definedName>
    <definedName name="Z_F20F9FC5_3352_4FFB_AB07_F5B59EDE673F_.wvu.FilterData" localSheetId="0" hidden="1">歳入一覧!$A$6:$AY$93</definedName>
    <definedName name="Z_F32AF5A1_2DE1_4018_B247_AC621BD307C4_.wvu.FilterData" localSheetId="0" hidden="1">歳入一覧!$A$7:$GP$93</definedName>
    <definedName name="Z_F4877DFA_CD25_4ACD_8FD8_51FEDFFE69C4_.wvu.FilterData" localSheetId="0" hidden="1">歳入一覧!$A$6:$GP$93</definedName>
    <definedName name="Z_F552F5E9_56D0_45EB_BAC2_4EDB8E6C3152_.wvu.FilterData" localSheetId="0" hidden="1">歳入一覧!$A$6:$AU$93</definedName>
    <definedName name="Z_F6ADF229_4919_4DA6_81C9_9FB0BF082A60_.wvu.FilterData" localSheetId="0" hidden="1">歳入一覧!$B$6:$V$93</definedName>
    <definedName name="Z_FC27523E_F7B2_4FC2_87C5_2688147494EC_.wvu.FilterData" localSheetId="0" hidden="1">歳入一覧!$B$6:$V$93</definedName>
    <definedName name="Z_FE190E17_C77D_49C1_A972_F9F2A53C5F62_.wvu.FilterData" localSheetId="0" hidden="1">歳入一覧!$A$6:$GP$93</definedName>
    <definedName name="分類">'[2]様式17(見直し一覧)'!$A$38:$A$47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8" i="1" l="1"/>
  <c r="H81" i="1"/>
  <c r="I92" i="1" l="1"/>
  <c r="H45" i="1" l="1"/>
  <c r="G90" i="1" l="1"/>
  <c r="G89" i="1" s="1"/>
  <c r="G88" i="1" s="1"/>
  <c r="G81" i="1"/>
  <c r="G78" i="1"/>
  <c r="G76" i="1"/>
  <c r="G71" i="1"/>
  <c r="G70" i="1" s="1"/>
  <c r="G68" i="1"/>
  <c r="G67" i="1" s="1"/>
  <c r="G64" i="1"/>
  <c r="G62" i="1"/>
  <c r="G60" i="1"/>
  <c r="G58" i="1"/>
  <c r="G57" i="1"/>
  <c r="G56" i="1" s="1"/>
  <c r="G54" i="1"/>
  <c r="G53" i="1" s="1"/>
  <c r="G51" i="1"/>
  <c r="G49" i="1"/>
  <c r="G48" i="1"/>
  <c r="G47" i="1" s="1"/>
  <c r="G45" i="1"/>
  <c r="G44" i="1" s="1"/>
  <c r="G40" i="1"/>
  <c r="G39" i="1" s="1"/>
  <c r="G38" i="1" s="1"/>
  <c r="G36" i="1"/>
  <c r="G35" i="1"/>
  <c r="G33" i="1"/>
  <c r="G32" i="1"/>
  <c r="G30" i="1"/>
  <c r="G29" i="1"/>
  <c r="G28" i="1" s="1"/>
  <c r="G25" i="1"/>
  <c r="G24" i="1" s="1"/>
  <c r="G22" i="1"/>
  <c r="G21" i="1" s="1"/>
  <c r="G20" i="1" s="1"/>
  <c r="G17" i="1"/>
  <c r="G16" i="1"/>
  <c r="G10" i="1"/>
  <c r="G9" i="1"/>
  <c r="G8" i="1" s="1"/>
  <c r="I87" i="1"/>
  <c r="G80" i="1" l="1"/>
  <c r="G61" i="1"/>
  <c r="G75" i="1"/>
  <c r="G66" i="1" s="1"/>
  <c r="H51" i="1"/>
  <c r="H49" i="1"/>
  <c r="I51" i="1" l="1"/>
  <c r="H48" i="1"/>
  <c r="H25" i="1"/>
  <c r="H24" i="1" s="1"/>
  <c r="I52" i="1"/>
  <c r="H30" i="1"/>
  <c r="I27" i="1"/>
  <c r="I85" i="1" l="1"/>
  <c r="I86" i="1"/>
  <c r="I83" i="1"/>
  <c r="I82" i="1"/>
  <c r="I84" i="1" l="1"/>
  <c r="H33" i="1"/>
  <c r="H76" i="1" l="1"/>
  <c r="H80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H17" i="1"/>
  <c r="H10" i="1"/>
  <c r="H9" i="1" l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I26" i="1"/>
  <c r="I25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I81" i="1"/>
  <c r="H71" i="1" l="1"/>
  <c r="I23" i="1"/>
  <c r="I31" i="1"/>
  <c r="I34" i="1"/>
  <c r="I37" i="1"/>
  <c r="I43" i="1"/>
  <c r="I59" i="1"/>
  <c r="I72" i="1"/>
  <c r="I73" i="1"/>
  <c r="I74" i="1"/>
  <c r="I77" i="1"/>
  <c r="I91" i="1"/>
  <c r="I11" i="1"/>
  <c r="I12" i="1"/>
  <c r="I13" i="1"/>
  <c r="I14" i="1"/>
  <c r="I15" i="1"/>
  <c r="H70" i="1" l="1"/>
  <c r="H36" i="1"/>
  <c r="H35" i="1" l="1"/>
  <c r="I36" i="1"/>
  <c r="I35" i="1" l="1"/>
  <c r="I69" i="1"/>
  <c r="I50" i="1"/>
  <c r="I55" i="1" l="1"/>
  <c r="G93" i="1" l="1"/>
  <c r="I19" i="1" l="1"/>
  <c r="H22" i="1"/>
  <c r="I41" i="1"/>
  <c r="I42" i="1"/>
  <c r="I46" i="1"/>
  <c r="H58" i="1"/>
  <c r="I63" i="1"/>
  <c r="H64" i="1"/>
  <c r="H90" i="1"/>
  <c r="H21" i="1" l="1"/>
  <c r="I21" i="1" s="1"/>
  <c r="I18" i="1"/>
  <c r="H16" i="1"/>
  <c r="I76" i="1"/>
  <c r="I90" i="1"/>
  <c r="H89" i="1"/>
  <c r="I58" i="1"/>
  <c r="H57" i="1"/>
  <c r="I33" i="1"/>
  <c r="H32" i="1"/>
  <c r="I79" i="1"/>
  <c r="I65" i="1"/>
  <c r="I9" i="1"/>
  <c r="I10" i="1"/>
  <c r="I22" i="1"/>
  <c r="H68" i="1"/>
  <c r="H54" i="1"/>
  <c r="H78" i="1"/>
  <c r="I64" i="1"/>
  <c r="H40" i="1"/>
  <c r="H62" i="1"/>
  <c r="I78" i="1" l="1"/>
  <c r="H67" i="1"/>
  <c r="I32" i="1"/>
  <c r="H56" i="1"/>
  <c r="H88" i="1"/>
  <c r="H8" i="1"/>
  <c r="I40" i="1"/>
  <c r="H61" i="1"/>
  <c r="H20" i="1"/>
  <c r="I8" i="1"/>
  <c r="I24" i="1"/>
  <c r="I62" i="1"/>
  <c r="I61" i="1" s="1"/>
  <c r="H60" i="1"/>
  <c r="H75" i="1"/>
  <c r="I68" i="1"/>
  <c r="I67" i="1" s="1"/>
  <c r="H53" i="1"/>
  <c r="I54" i="1"/>
  <c r="I49" i="1"/>
  <c r="I45" i="1"/>
  <c r="H44" i="1"/>
  <c r="H29" i="1"/>
  <c r="I30" i="1"/>
  <c r="I70" i="1"/>
  <c r="I71" i="1"/>
  <c r="I17" i="1"/>
  <c r="I16" i="1"/>
  <c r="I89" i="1"/>
  <c r="I57" i="1"/>
  <c r="H39" i="1"/>
  <c r="I44" i="1" l="1"/>
  <c r="H66" i="1"/>
  <c r="I53" i="1"/>
  <c r="H47" i="1"/>
  <c r="I48" i="1"/>
  <c r="I39" i="1"/>
  <c r="H38" i="1"/>
  <c r="I29" i="1"/>
  <c r="H28" i="1"/>
  <c r="I88" i="1"/>
  <c r="I60" i="1"/>
  <c r="I56" i="1"/>
  <c r="H93" i="1" l="1"/>
  <c r="I38" i="1"/>
  <c r="I28" i="1"/>
  <c r="I47" i="1"/>
  <c r="I80" i="1"/>
  <c r="I75" i="1" s="1"/>
  <c r="I20" i="1"/>
  <c r="I66" i="1"/>
  <c r="I93" i="1" l="1"/>
  <c r="A84" i="1" l="1"/>
  <c r="A89" i="1" s="1"/>
  <c r="A90" i="1" s="1"/>
  <c r="A91" i="1" s="1"/>
  <c r="A92" i="1" s="1"/>
</calcChain>
</file>

<file path=xl/sharedStrings.xml><?xml version="1.0" encoding="utf-8"?>
<sst xmlns="http://schemas.openxmlformats.org/spreadsheetml/2006/main" count="152" uniqueCount="151">
  <si>
    <t>科目</t>
    <rPh sb="0" eb="2">
      <t>カモク</t>
    </rPh>
    <phoneticPr fontId="6"/>
  </si>
  <si>
    <t>増減</t>
    <rPh sb="0" eb="2">
      <t>ゾウゲン</t>
    </rPh>
    <phoneticPr fontId="6"/>
  </si>
  <si>
    <t>1項　使用料</t>
    <rPh sb="1" eb="2">
      <t>コウ</t>
    </rPh>
    <rPh sb="3" eb="6">
      <t>シヨウリョウ</t>
    </rPh>
    <phoneticPr fontId="4"/>
  </si>
  <si>
    <t>1項　国庫負担金</t>
    <rPh sb="1" eb="2">
      <t>コウ</t>
    </rPh>
    <rPh sb="3" eb="5">
      <t>コッコ</t>
    </rPh>
    <rPh sb="5" eb="8">
      <t>フタンキン</t>
    </rPh>
    <phoneticPr fontId="4"/>
  </si>
  <si>
    <t>8目　港湾使用料</t>
    <rPh sb="1" eb="2">
      <t>モク</t>
    </rPh>
    <rPh sb="3" eb="5">
      <t>コウワン</t>
    </rPh>
    <rPh sb="5" eb="8">
      <t>シヨウリョウ</t>
    </rPh>
    <phoneticPr fontId="4"/>
  </si>
  <si>
    <t>2節　道路手数料</t>
    <rPh sb="1" eb="2">
      <t>セツ</t>
    </rPh>
    <rPh sb="3" eb="5">
      <t>ドウロ</t>
    </rPh>
    <rPh sb="5" eb="7">
      <t>テスウ</t>
    </rPh>
    <rPh sb="7" eb="8">
      <t>リョウ</t>
    </rPh>
    <phoneticPr fontId="4"/>
  </si>
  <si>
    <t>7目　土木手数料</t>
    <rPh sb="1" eb="2">
      <t>モク</t>
    </rPh>
    <rPh sb="3" eb="5">
      <t>ドボク</t>
    </rPh>
    <rPh sb="5" eb="7">
      <t>テスウ</t>
    </rPh>
    <rPh sb="7" eb="8">
      <t>リョウ</t>
    </rPh>
    <phoneticPr fontId="4"/>
  </si>
  <si>
    <t>4節　其他手数料</t>
    <rPh sb="1" eb="2">
      <t>セツ</t>
    </rPh>
    <rPh sb="3" eb="5">
      <t>ソノタ</t>
    </rPh>
    <rPh sb="5" eb="8">
      <t>テスウリョウ</t>
    </rPh>
    <phoneticPr fontId="4"/>
  </si>
  <si>
    <t>3項　委託金</t>
    <rPh sb="1" eb="2">
      <t>コウ</t>
    </rPh>
    <rPh sb="3" eb="5">
      <t>イタク</t>
    </rPh>
    <rPh sb="5" eb="6">
      <t>キン</t>
    </rPh>
    <phoneticPr fontId="4"/>
  </si>
  <si>
    <t>2項　府補助金</t>
    <rPh sb="1" eb="2">
      <t>コウ</t>
    </rPh>
    <rPh sb="3" eb="4">
      <t>フ</t>
    </rPh>
    <rPh sb="4" eb="7">
      <t>ホジョキン</t>
    </rPh>
    <phoneticPr fontId="4"/>
  </si>
  <si>
    <t>6目　港湾費委託金</t>
    <rPh sb="1" eb="2">
      <t>モク</t>
    </rPh>
    <rPh sb="3" eb="5">
      <t>コウワン</t>
    </rPh>
    <rPh sb="5" eb="6">
      <t>ヒ</t>
    </rPh>
    <rPh sb="6" eb="8">
      <t>イタク</t>
    </rPh>
    <rPh sb="8" eb="9">
      <t>キン</t>
    </rPh>
    <phoneticPr fontId="4"/>
  </si>
  <si>
    <t>4項　府交付金</t>
    <rPh sb="1" eb="2">
      <t>コウ</t>
    </rPh>
    <rPh sb="3" eb="4">
      <t>フ</t>
    </rPh>
    <rPh sb="4" eb="6">
      <t>コウフ</t>
    </rPh>
    <phoneticPr fontId="4"/>
  </si>
  <si>
    <t>8目　港湾費府交付金</t>
    <rPh sb="1" eb="2">
      <t>モク</t>
    </rPh>
    <rPh sb="3" eb="5">
      <t>コウワン</t>
    </rPh>
    <rPh sb="5" eb="6">
      <t>ヒ</t>
    </rPh>
    <rPh sb="6" eb="7">
      <t>フ</t>
    </rPh>
    <rPh sb="7" eb="10">
      <t>コウフキン</t>
    </rPh>
    <phoneticPr fontId="4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</si>
  <si>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4"/>
  </si>
  <si>
    <t>1目　賃貸料</t>
    <rPh sb="1" eb="2">
      <t>モク</t>
    </rPh>
    <rPh sb="3" eb="6">
      <t>チンタイリョウ</t>
    </rPh>
    <phoneticPr fontId="4"/>
  </si>
  <si>
    <t>1節　土地賃貸料</t>
    <rPh sb="1" eb="2">
      <t>セツ</t>
    </rPh>
    <rPh sb="3" eb="5">
      <t>トチ</t>
    </rPh>
    <rPh sb="5" eb="8">
      <t>チンタイリョウ</t>
    </rPh>
    <phoneticPr fontId="4"/>
  </si>
  <si>
    <t>2節　建物賃貸料</t>
    <rPh sb="1" eb="2">
      <t>セツ</t>
    </rPh>
    <rPh sb="3" eb="5">
      <t>タテモノ</t>
    </rPh>
    <rPh sb="5" eb="8">
      <t>チンタイリョウ</t>
    </rPh>
    <phoneticPr fontId="4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</si>
  <si>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4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</si>
  <si>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4"/>
  </si>
  <si>
    <t>1項　不動産売却代</t>
    <rPh sb="1" eb="2">
      <t>コウ</t>
    </rPh>
    <rPh sb="3" eb="6">
      <t>フドウサン</t>
    </rPh>
    <rPh sb="6" eb="8">
      <t>バイキャク</t>
    </rPh>
    <rPh sb="8" eb="9">
      <t>ダイ</t>
    </rPh>
    <phoneticPr fontId="4"/>
  </si>
  <si>
    <t>1目　土地売却代</t>
    <rPh sb="1" eb="2">
      <t>モク</t>
    </rPh>
    <rPh sb="3" eb="5">
      <t>トチ</t>
    </rPh>
    <rPh sb="5" eb="7">
      <t>バイキャク</t>
    </rPh>
    <rPh sb="7" eb="8">
      <t>ダイ</t>
    </rPh>
    <phoneticPr fontId="4"/>
  </si>
  <si>
    <t>2項　物品売却代</t>
    <rPh sb="1" eb="2">
      <t>コウ</t>
    </rPh>
    <rPh sb="3" eb="5">
      <t>ブッピン</t>
    </rPh>
    <rPh sb="5" eb="7">
      <t>バイキャク</t>
    </rPh>
    <rPh sb="7" eb="8">
      <t>ダイ</t>
    </rPh>
    <phoneticPr fontId="4"/>
  </si>
  <si>
    <t>1目　雑品売却代</t>
    <rPh sb="1" eb="2">
      <t>モク</t>
    </rPh>
    <rPh sb="3" eb="5">
      <t>ザッピン</t>
    </rPh>
    <rPh sb="5" eb="7">
      <t>バイキャク</t>
    </rPh>
    <rPh sb="7" eb="8">
      <t>ダイ</t>
    </rPh>
    <phoneticPr fontId="4"/>
  </si>
  <si>
    <t>1節　各種不用品</t>
    <rPh sb="1" eb="2">
      <t>セツ</t>
    </rPh>
    <rPh sb="3" eb="5">
      <t>カクシュ</t>
    </rPh>
    <rPh sb="5" eb="8">
      <t>フヨウヒン</t>
    </rPh>
    <phoneticPr fontId="4"/>
  </si>
  <si>
    <t>1節　大阪港振興基金繰入金</t>
    <rPh sb="1" eb="2">
      <t>セツ</t>
    </rPh>
    <rPh sb="3" eb="6">
      <t>オオサカコウ</t>
    </rPh>
    <rPh sb="6" eb="8">
      <t>シンコウ</t>
    </rPh>
    <rPh sb="8" eb="10">
      <t>キキン</t>
    </rPh>
    <rPh sb="10" eb="12">
      <t>クリイレ</t>
    </rPh>
    <rPh sb="12" eb="13">
      <t>キン</t>
    </rPh>
    <phoneticPr fontId="4"/>
  </si>
  <si>
    <t>1節　都市整備事業基金繰入金</t>
    <rPh sb="1" eb="2">
      <t>セツ</t>
    </rPh>
    <rPh sb="3" eb="5">
      <t>トシ</t>
    </rPh>
    <rPh sb="5" eb="7">
      <t>セイビ</t>
    </rPh>
    <rPh sb="7" eb="9">
      <t>ジギョウ</t>
    </rPh>
    <rPh sb="9" eb="11">
      <t>キキン</t>
    </rPh>
    <rPh sb="11" eb="13">
      <t>クリイレ</t>
    </rPh>
    <rPh sb="13" eb="14">
      <t>キン</t>
    </rPh>
    <phoneticPr fontId="4"/>
  </si>
  <si>
    <t>1項　延滞金、加算金及過料</t>
    <rPh sb="1" eb="2">
      <t>コウ</t>
    </rPh>
    <rPh sb="3" eb="6">
      <t>エンタイキン</t>
    </rPh>
    <rPh sb="7" eb="10">
      <t>カサンキン</t>
    </rPh>
    <rPh sb="10" eb="11">
      <t>オヨ</t>
    </rPh>
    <rPh sb="11" eb="13">
      <t>カリョウ</t>
    </rPh>
    <phoneticPr fontId="4"/>
  </si>
  <si>
    <t>1目　延滞金</t>
    <rPh sb="1" eb="2">
      <t>モク</t>
    </rPh>
    <rPh sb="3" eb="6">
      <t>エンタイキン</t>
    </rPh>
    <phoneticPr fontId="4"/>
  </si>
  <si>
    <t>1節　延滞金</t>
    <rPh sb="1" eb="2">
      <t>セツ</t>
    </rPh>
    <rPh sb="3" eb="6">
      <t>エンタイキン</t>
    </rPh>
    <phoneticPr fontId="4"/>
  </si>
  <si>
    <t>3項　貸付金元利収入</t>
    <rPh sb="1" eb="2">
      <t>コウ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4"/>
  </si>
  <si>
    <t>6項　雑入</t>
    <rPh sb="1" eb="2">
      <t>コウ</t>
    </rPh>
    <rPh sb="3" eb="5">
      <t>ザツニュウ</t>
    </rPh>
    <phoneticPr fontId="4"/>
  </si>
  <si>
    <t>1節　市税外収入</t>
    <rPh sb="1" eb="2">
      <t>セツ</t>
    </rPh>
    <rPh sb="3" eb="4">
      <t>シ</t>
    </rPh>
    <rPh sb="4" eb="5">
      <t>ゼイ</t>
    </rPh>
    <rPh sb="5" eb="6">
      <t>ガイ</t>
    </rPh>
    <rPh sb="6" eb="8">
      <t>シュウニュウ</t>
    </rPh>
    <phoneticPr fontId="4"/>
  </si>
  <si>
    <t>1節　雑収</t>
    <rPh sb="1" eb="2">
      <t>セツ</t>
    </rPh>
    <rPh sb="3" eb="4">
      <t>ザツ</t>
    </rPh>
    <rPh sb="4" eb="5">
      <t>シュウ</t>
    </rPh>
    <phoneticPr fontId="4"/>
  </si>
  <si>
    <t>1項　市債</t>
    <rPh sb="1" eb="2">
      <t>コウ</t>
    </rPh>
    <rPh sb="3" eb="5">
      <t>シサイ</t>
    </rPh>
    <phoneticPr fontId="4"/>
  </si>
  <si>
    <t>8目　港湾債</t>
    <rPh sb="1" eb="2">
      <t>モク</t>
    </rPh>
    <rPh sb="3" eb="5">
      <t>コウワン</t>
    </rPh>
    <rPh sb="5" eb="6">
      <t>サイ</t>
    </rPh>
    <phoneticPr fontId="4"/>
  </si>
  <si>
    <t>1節　港湾整備事業資金</t>
    <rPh sb="1" eb="2">
      <t>セツ</t>
    </rPh>
    <rPh sb="3" eb="5">
      <t>コウワン</t>
    </rPh>
    <rPh sb="5" eb="7">
      <t>セイビ</t>
    </rPh>
    <rPh sb="7" eb="9">
      <t>ジギョウ</t>
    </rPh>
    <rPh sb="9" eb="11">
      <t>シキン</t>
    </rPh>
    <phoneticPr fontId="4"/>
  </si>
  <si>
    <t>2節　港湾整備事業貸付資金</t>
    <rPh sb="1" eb="2">
      <t>セツ</t>
    </rPh>
    <rPh sb="3" eb="5">
      <t>コウワン</t>
    </rPh>
    <rPh sb="5" eb="7">
      <t>セイビ</t>
    </rPh>
    <rPh sb="7" eb="9">
      <t>ジギョウ</t>
    </rPh>
    <rPh sb="9" eb="11">
      <t>カシツケ</t>
    </rPh>
    <rPh sb="11" eb="13">
      <t>シキン</t>
    </rPh>
    <phoneticPr fontId="4"/>
  </si>
  <si>
    <t>歳入合計</t>
    <rPh sb="0" eb="2">
      <t>サイニュウ</t>
    </rPh>
    <rPh sb="2" eb="4">
      <t>ゴウケイ</t>
    </rPh>
    <phoneticPr fontId="4"/>
  </si>
  <si>
    <t>建物賃貸料</t>
    <rPh sb="0" eb="2">
      <t>タテモノ</t>
    </rPh>
    <rPh sb="2" eb="5">
      <t>チンタイリョウ</t>
    </rPh>
    <phoneticPr fontId="4"/>
  </si>
  <si>
    <t>各種不用品売却代</t>
    <rPh sb="0" eb="2">
      <t>カクシュ</t>
    </rPh>
    <rPh sb="2" eb="5">
      <t>フヨウヒン</t>
    </rPh>
    <rPh sb="5" eb="7">
      <t>バイキャク</t>
    </rPh>
    <rPh sb="7" eb="8">
      <t>ダイ</t>
    </rPh>
    <phoneticPr fontId="4"/>
  </si>
  <si>
    <t>各種証明の発行に係る手数料</t>
    <rPh sb="0" eb="2">
      <t>カクシュ</t>
    </rPh>
    <rPh sb="2" eb="4">
      <t>ショウメイ</t>
    </rPh>
    <rPh sb="5" eb="7">
      <t>ハッコウ</t>
    </rPh>
    <rPh sb="8" eb="9">
      <t>カカ</t>
    </rPh>
    <rPh sb="10" eb="13">
      <t>テスウリョウ</t>
    </rPh>
    <phoneticPr fontId="4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</si>
  <si>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4"/>
  </si>
  <si>
    <t>大阪港振興基金からの繰入金</t>
    <rPh sb="0" eb="3">
      <t>オオサカコウ</t>
    </rPh>
    <rPh sb="3" eb="5">
      <t>シンコウ</t>
    </rPh>
    <rPh sb="5" eb="7">
      <t>キキン</t>
    </rPh>
    <rPh sb="10" eb="12">
      <t>クリイレ</t>
    </rPh>
    <rPh sb="12" eb="13">
      <t>キン</t>
    </rPh>
    <phoneticPr fontId="4"/>
  </si>
  <si>
    <t>都市整備事業基金からの繰入金</t>
    <rPh sb="0" eb="2">
      <t>トシ</t>
    </rPh>
    <rPh sb="2" eb="4">
      <t>セイビ</t>
    </rPh>
    <rPh sb="4" eb="6">
      <t>ジギョウ</t>
    </rPh>
    <rPh sb="6" eb="8">
      <t>キキン</t>
    </rPh>
    <rPh sb="11" eb="13">
      <t>クリイレ</t>
    </rPh>
    <rPh sb="13" eb="14">
      <t>キン</t>
    </rPh>
    <phoneticPr fontId="4"/>
  </si>
  <si>
    <t>説明</t>
    <rPh sb="0" eb="2">
      <t>セツメイ</t>
    </rPh>
    <phoneticPr fontId="7"/>
  </si>
  <si>
    <t>2項　手数料</t>
    <rPh sb="1" eb="2">
      <t>コウ</t>
    </rPh>
    <rPh sb="3" eb="6">
      <t>テスウリョウ</t>
    </rPh>
    <phoneticPr fontId="4"/>
  </si>
  <si>
    <t>土地確認関係事務に対する交付金</t>
  </si>
  <si>
    <t>岸壁賃貸料</t>
  </si>
  <si>
    <t>港湾環境整備事業収入</t>
  </si>
  <si>
    <t>(②-①)</t>
  </si>
  <si>
    <t>通し</t>
    <phoneticPr fontId="6"/>
  </si>
  <si>
    <t>番号</t>
    <phoneticPr fontId="6"/>
  </si>
  <si>
    <t>備考</t>
    <phoneticPr fontId="6"/>
  </si>
  <si>
    <t>港湾整備事業に係る市債</t>
  </si>
  <si>
    <t>港湾整備事業貸付に係る市債</t>
  </si>
  <si>
    <t>土地賃貸料延滞金</t>
    <rPh sb="0" eb="2">
      <t>トチ</t>
    </rPh>
    <rPh sb="2" eb="5">
      <t>チンタイリョウ</t>
    </rPh>
    <rPh sb="5" eb="8">
      <t>エンタイキン</t>
    </rPh>
    <phoneticPr fontId="0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</si>
  <si>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6"/>
  </si>
  <si>
    <t>外航船舶等</t>
    <phoneticPr fontId="4"/>
  </si>
  <si>
    <t>廃棄物埋立護岸等</t>
    <phoneticPr fontId="4"/>
  </si>
  <si>
    <t>運動場</t>
    <phoneticPr fontId="4"/>
  </si>
  <si>
    <t>公有水面等</t>
    <phoneticPr fontId="4"/>
  </si>
  <si>
    <t>港湾調査に対する委託金</t>
    <phoneticPr fontId="4"/>
  </si>
  <si>
    <t>(単位：千円)</t>
    <phoneticPr fontId="4"/>
  </si>
  <si>
    <t>1節　入港料</t>
    <phoneticPr fontId="4"/>
  </si>
  <si>
    <t>2節　港湾施設使用料</t>
    <phoneticPr fontId="4"/>
  </si>
  <si>
    <t>3節　海浜施設使用料</t>
    <phoneticPr fontId="4"/>
  </si>
  <si>
    <t>4節　水面使用料</t>
    <phoneticPr fontId="4"/>
  </si>
  <si>
    <t>5節　其他使用料</t>
    <phoneticPr fontId="4"/>
  </si>
  <si>
    <t>1節　港湾整備費負担金</t>
    <phoneticPr fontId="4"/>
  </si>
  <si>
    <t>1節　港湾調査委託金</t>
    <phoneticPr fontId="4"/>
  </si>
  <si>
    <t>1節　土地確認関係事務費交付金</t>
    <phoneticPr fontId="4"/>
  </si>
  <si>
    <t>3節　岸壁賃貸料</t>
    <phoneticPr fontId="4"/>
  </si>
  <si>
    <t>1節　港湾環境整備事業収入</t>
    <phoneticPr fontId="4"/>
  </si>
  <si>
    <t>1節　其他不用地</t>
    <rPh sb="1" eb="2">
      <t>セツ</t>
    </rPh>
    <rPh sb="3" eb="5">
      <t>ソノタ</t>
    </rPh>
    <rPh sb="5" eb="7">
      <t>フヨウ</t>
    </rPh>
    <rPh sb="7" eb="8">
      <t>チ</t>
    </rPh>
    <phoneticPr fontId="2"/>
  </si>
  <si>
    <t>不用地売却代</t>
    <rPh sb="0" eb="2">
      <t>フヨウ</t>
    </rPh>
    <rPh sb="2" eb="3">
      <t>チ</t>
    </rPh>
    <rPh sb="3" eb="5">
      <t>バイキャク</t>
    </rPh>
    <rPh sb="5" eb="6">
      <t>ダイ</t>
    </rPh>
    <phoneticPr fontId="2"/>
  </si>
  <si>
    <t>1節　港湾管理費補助金</t>
    <rPh sb="1" eb="2">
      <t>セツ</t>
    </rPh>
    <rPh sb="3" eb="5">
      <t>コウワン</t>
    </rPh>
    <rPh sb="5" eb="7">
      <t>カンリ</t>
    </rPh>
    <rPh sb="7" eb="8">
      <t>ヒ</t>
    </rPh>
    <rPh sb="8" eb="11">
      <t>ホジョキン</t>
    </rPh>
    <phoneticPr fontId="4"/>
  </si>
  <si>
    <t>航行安全対策に係る負担金</t>
    <rPh sb="0" eb="2">
      <t>コウコウ</t>
    </rPh>
    <rPh sb="2" eb="4">
      <t>アンゼン</t>
    </rPh>
    <rPh sb="4" eb="6">
      <t>タイサク</t>
    </rPh>
    <rPh sb="7" eb="8">
      <t>カカ</t>
    </rPh>
    <rPh sb="9" eb="12">
      <t>フタンキン</t>
    </rPh>
    <phoneticPr fontId="4"/>
  </si>
  <si>
    <t>土地賃貸料等の過年度収入</t>
    <rPh sb="5" eb="6">
      <t>トウ</t>
    </rPh>
    <phoneticPr fontId="4"/>
  </si>
  <si>
    <t>4目　港湾費国庫負担金</t>
    <rPh sb="1" eb="2">
      <t>モク</t>
    </rPh>
    <rPh sb="3" eb="5">
      <t>コウワン</t>
    </rPh>
    <rPh sb="5" eb="6">
      <t>ヒ</t>
    </rPh>
    <rPh sb="6" eb="8">
      <t>コッコ</t>
    </rPh>
    <rPh sb="8" eb="11">
      <t>フタンキン</t>
    </rPh>
    <phoneticPr fontId="4"/>
  </si>
  <si>
    <t>当初①</t>
    <rPh sb="0" eb="2">
      <t>トウショ</t>
    </rPh>
    <phoneticPr fontId="4"/>
  </si>
  <si>
    <t>大阪港湾局関係費用負担金</t>
    <phoneticPr fontId="4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</si>
  <si>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9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</si>
  <si>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7" eb="11">
      <t>コウネツスイヒ</t>
    </rPh>
    <rPh sb="12" eb="13">
      <t>カカ</t>
    </rPh>
    <rPh sb="14" eb="16">
      <t>シュウニュウ</t>
    </rPh>
    <rPh sb="16" eb="17">
      <t>トウ</t>
    </rPh>
    <phoneticPr fontId="4"/>
  </si>
  <si>
    <t>所属名　大阪港湾局</t>
    <rPh sb="0" eb="2">
      <t>ショゾク</t>
    </rPh>
    <rPh sb="2" eb="3">
      <t>メイ</t>
    </rPh>
    <rPh sb="4" eb="6">
      <t>オオサカ</t>
    </rPh>
    <rPh sb="6" eb="8">
      <t>コウワン</t>
    </rPh>
    <rPh sb="8" eb="9">
      <t>キョク</t>
    </rPh>
    <phoneticPr fontId="6"/>
  </si>
  <si>
    <t>1項　寄附金</t>
    <rPh sb="1" eb="2">
      <t>コウ</t>
    </rPh>
    <phoneticPr fontId="4"/>
  </si>
  <si>
    <t>12目　港湾費寄附金</t>
    <rPh sb="2" eb="3">
      <t>モク</t>
    </rPh>
    <rPh sb="4" eb="6">
      <t>コウワン</t>
    </rPh>
    <rPh sb="6" eb="7">
      <t>ヒ</t>
    </rPh>
    <phoneticPr fontId="4"/>
  </si>
  <si>
    <t>1節　港湾費寄附金</t>
  </si>
  <si>
    <t>1目　貸付金元利収入</t>
    <rPh sb="1" eb="2">
      <t>モク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4"/>
  </si>
  <si>
    <t>大阪港埠頭株式会社貸付金元金の返還金及び利子収入</t>
    <rPh sb="18" eb="19">
      <t>オヨ</t>
    </rPh>
    <rPh sb="20" eb="24">
      <t>リシシュウニュウ</t>
    </rPh>
    <phoneticPr fontId="4"/>
  </si>
  <si>
    <t>夢洲コンテナターミナル株式会社貸付金元金の返還金及び利子収入</t>
    <phoneticPr fontId="4"/>
  </si>
  <si>
    <t>阪神国際港湾株式会社貸付金元金の返還金及び利子収入</t>
    <rPh sb="13" eb="15">
      <t>ガンキン</t>
    </rPh>
    <phoneticPr fontId="4"/>
  </si>
  <si>
    <t>未利用地賃貸料</t>
    <rPh sb="0" eb="4">
      <t>ミリヨウチ</t>
    </rPh>
    <rPh sb="4" eb="7">
      <t>チンタイリョウ</t>
    </rPh>
    <phoneticPr fontId="4"/>
  </si>
  <si>
    <t>2項　国庫補助金</t>
    <rPh sb="1" eb="2">
      <t>コウ</t>
    </rPh>
    <rPh sb="3" eb="5">
      <t>コッコ</t>
    </rPh>
    <rPh sb="5" eb="8">
      <t>ホジョキン</t>
    </rPh>
    <phoneticPr fontId="4"/>
  </si>
  <si>
    <t>※</t>
    <phoneticPr fontId="4"/>
  </si>
  <si>
    <t>予算案②</t>
    <rPh sb="0" eb="3">
      <t>ヨサンアン</t>
    </rPh>
    <phoneticPr fontId="4"/>
  </si>
  <si>
    <t>8目　港湾費国庫補助金</t>
    <rPh sb="1" eb="2">
      <t>モク</t>
    </rPh>
    <rPh sb="3" eb="5">
      <t>コウワン</t>
    </rPh>
    <rPh sb="5" eb="6">
      <t>ヒ</t>
    </rPh>
    <rPh sb="6" eb="8">
      <t>コッコ</t>
    </rPh>
    <rPh sb="8" eb="11">
      <t>ホジョキン</t>
    </rPh>
    <phoneticPr fontId="4"/>
  </si>
  <si>
    <t>訪日外国人旅行者周遊促進事業に対する補助金</t>
    <phoneticPr fontId="4"/>
  </si>
  <si>
    <t>港内清掃事業に対する補助金</t>
    <rPh sb="0" eb="2">
      <t>コウナイ</t>
    </rPh>
    <rPh sb="2" eb="4">
      <t>セイソウ</t>
    </rPh>
    <rPh sb="4" eb="6">
      <t>ジギョウ</t>
    </rPh>
    <rPh sb="7" eb="8">
      <t>タイ</t>
    </rPh>
    <rPh sb="10" eb="13">
      <t>ホジョキン</t>
    </rPh>
    <phoneticPr fontId="0"/>
  </si>
  <si>
    <t>港営事業会計負担金（港湾保安対策事業）</t>
    <rPh sb="0" eb="2">
      <t>ミナトエイ</t>
    </rPh>
    <rPh sb="2" eb="6">
      <t>ジギョウカイケイ</t>
    </rPh>
    <rPh sb="6" eb="9">
      <t>フタンキン</t>
    </rPh>
    <rPh sb="10" eb="12">
      <t>コウワン</t>
    </rPh>
    <rPh sb="12" eb="14">
      <t>ホアン</t>
    </rPh>
    <rPh sb="14" eb="16">
      <t>タイサク</t>
    </rPh>
    <rPh sb="16" eb="18">
      <t>ジギョウ</t>
    </rPh>
    <phoneticPr fontId="4"/>
  </si>
  <si>
    <t>使用料・手数料の改定等</t>
    <rPh sb="0" eb="3">
      <t>シヨウリョウ</t>
    </rPh>
    <rPh sb="4" eb="7">
      <t>テスウリョウ</t>
    </rPh>
    <rPh sb="8" eb="10">
      <t>カイテイ</t>
    </rPh>
    <rPh sb="10" eb="11">
      <t>トウ</t>
    </rPh>
    <phoneticPr fontId="7"/>
  </si>
  <si>
    <t>（歳入予算一覧中、備考欄に「※」の記載があるもの）</t>
    <phoneticPr fontId="7"/>
  </si>
  <si>
    <t>項目</t>
    <rPh sb="0" eb="2">
      <t>コウモク</t>
    </rPh>
    <phoneticPr fontId="4"/>
  </si>
  <si>
    <t>現行</t>
    <rPh sb="0" eb="2">
      <t>ゲンコウ</t>
    </rPh>
    <phoneticPr fontId="4"/>
  </si>
  <si>
    <t>改定後</t>
    <rPh sb="0" eb="2">
      <t>カイテイ</t>
    </rPh>
    <rPh sb="2" eb="3">
      <t>ゴ</t>
    </rPh>
    <phoneticPr fontId="4"/>
  </si>
  <si>
    <t>6年度増収額
〔平年度化〕</t>
    <phoneticPr fontId="4"/>
  </si>
  <si>
    <t>概要</t>
    <rPh sb="0" eb="2">
      <t>ガイヨウ</t>
    </rPh>
    <phoneticPr fontId="4"/>
  </si>
  <si>
    <t>≪一般会計≫</t>
    <rPh sb="1" eb="3">
      <t>イッパン</t>
    </rPh>
    <rPh sb="3" eb="5">
      <t>カイケイ</t>
    </rPh>
    <phoneticPr fontId="7"/>
  </si>
  <si>
    <t>　道路法施行令の改正（令和5年4月施行）に合わせて電柱等の単価を改定します。</t>
    <rPh sb="1" eb="3">
      <t>ドウロ</t>
    </rPh>
    <rPh sb="3" eb="4">
      <t>ホウ</t>
    </rPh>
    <rPh sb="4" eb="7">
      <t>シコウレイ</t>
    </rPh>
    <rPh sb="8" eb="10">
      <t>カイセイ</t>
    </rPh>
    <rPh sb="11" eb="13">
      <t>レイワ</t>
    </rPh>
    <rPh sb="14" eb="15">
      <t>ネン</t>
    </rPh>
    <rPh sb="16" eb="17">
      <t>ガツ</t>
    </rPh>
    <rPh sb="17" eb="19">
      <t>シコウ</t>
    </rPh>
    <rPh sb="21" eb="22">
      <t>ア</t>
    </rPh>
    <rPh sb="25" eb="27">
      <t>デンチュウ</t>
    </rPh>
    <rPh sb="27" eb="28">
      <t>トウ</t>
    </rPh>
    <rPh sb="29" eb="31">
      <t>タンカ</t>
    </rPh>
    <rPh sb="32" eb="34">
      <t>カイテイ</t>
    </rPh>
    <phoneticPr fontId="4"/>
  </si>
  <si>
    <t>≪下水道事業会計≫</t>
    <phoneticPr fontId="4"/>
  </si>
  <si>
    <t>道路占用料等</t>
    <rPh sb="0" eb="2">
      <t>ドウロ</t>
    </rPh>
    <rPh sb="2" eb="4">
      <t>センヨウ</t>
    </rPh>
    <rPh sb="4" eb="5">
      <t>リョウ</t>
    </rPh>
    <rPh sb="5" eb="6">
      <t>トウ</t>
    </rPh>
    <phoneticPr fontId="4"/>
  </si>
  <si>
    <t>電柱</t>
    <rPh sb="0" eb="2">
      <t>デンチュウ</t>
    </rPh>
    <phoneticPr fontId="4"/>
  </si>
  <si>
    <t>7,000円/本・年</t>
    <rPh sb="5" eb="6">
      <t>エン</t>
    </rPh>
    <rPh sb="7" eb="8">
      <t>ホン</t>
    </rPh>
    <rPh sb="9" eb="10">
      <t>ネン</t>
    </rPh>
    <phoneticPr fontId="4"/>
  </si>
  <si>
    <t>8,000円/本・年</t>
    <rPh sb="5" eb="6">
      <t>エン</t>
    </rPh>
    <rPh sb="7" eb="8">
      <t>ホン</t>
    </rPh>
    <rPh sb="9" eb="10">
      <t>ネン</t>
    </rPh>
    <phoneticPr fontId="4"/>
  </si>
  <si>
    <t>1,191百万円
〔1,191百万円〕</t>
    <phoneticPr fontId="4"/>
  </si>
  <si>
    <t>管路（外径1.0m以上）</t>
    <rPh sb="0" eb="2">
      <t>カンロ</t>
    </rPh>
    <rPh sb="3" eb="5">
      <t>ガイケイ</t>
    </rPh>
    <rPh sb="9" eb="11">
      <t>イジョウ</t>
    </rPh>
    <phoneticPr fontId="4"/>
  </si>
  <si>
    <t>4,900円/m・年</t>
    <rPh sb="5" eb="6">
      <t>エン</t>
    </rPh>
    <rPh sb="9" eb="10">
      <t>ネン</t>
    </rPh>
    <phoneticPr fontId="4"/>
  </si>
  <si>
    <t>5,600円/m・年</t>
    <rPh sb="5" eb="6">
      <t>エン</t>
    </rPh>
    <rPh sb="9" eb="10">
      <t>ネン</t>
    </rPh>
    <phoneticPr fontId="4"/>
  </si>
  <si>
    <t>など</t>
    <phoneticPr fontId="4"/>
  </si>
  <si>
    <t>（令和6年4月から）</t>
    <rPh sb="1" eb="3">
      <t>レイワ</t>
    </rPh>
    <rPh sb="4" eb="5">
      <t>ネン</t>
    </rPh>
    <rPh sb="6" eb="7">
      <t>ガツ</t>
    </rPh>
    <phoneticPr fontId="4"/>
  </si>
  <si>
    <t>７年度</t>
    <rPh sb="1" eb="3">
      <t>ネンド</t>
    </rPh>
    <phoneticPr fontId="4"/>
  </si>
  <si>
    <t>2目　建物売却代</t>
    <phoneticPr fontId="4"/>
  </si>
  <si>
    <t>1節　不用建物</t>
    <rPh sb="1" eb="2">
      <t>セツ</t>
    </rPh>
    <rPh sb="3" eb="5">
      <t>フヨウ</t>
    </rPh>
    <rPh sb="5" eb="7">
      <t>タテモノ</t>
    </rPh>
    <phoneticPr fontId="2"/>
  </si>
  <si>
    <t>公害防止対策事業に対する負担金等</t>
    <rPh sb="0" eb="2">
      <t>コウガイ</t>
    </rPh>
    <rPh sb="2" eb="4">
      <t>ボウシ</t>
    </rPh>
    <rPh sb="4" eb="6">
      <t>タイサク</t>
    </rPh>
    <rPh sb="6" eb="8">
      <t>ジギョウ</t>
    </rPh>
    <rPh sb="9" eb="10">
      <t>タイ</t>
    </rPh>
    <rPh sb="12" eb="15">
      <t>フタンキン</t>
    </rPh>
    <rPh sb="15" eb="16">
      <t>トウ</t>
    </rPh>
    <phoneticPr fontId="0"/>
  </si>
  <si>
    <t>行政財産の目的外使用料等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rPh sb="11" eb="12">
      <t>トウ</t>
    </rPh>
    <phoneticPr fontId="4"/>
  </si>
  <si>
    <t>不用建物売却代</t>
    <rPh sb="0" eb="2">
      <t>フヨウ</t>
    </rPh>
    <rPh sb="2" eb="4">
      <t>タテモノ</t>
    </rPh>
    <phoneticPr fontId="2"/>
  </si>
  <si>
    <t>道路占用許可に係る手数料</t>
    <rPh sb="2" eb="4">
      <t>センヨウ</t>
    </rPh>
    <rPh sb="4" eb="6">
      <t>キョカ</t>
    </rPh>
    <rPh sb="7" eb="8">
      <t>カカ</t>
    </rPh>
    <rPh sb="9" eb="12">
      <t>テスウリョウ</t>
    </rPh>
    <phoneticPr fontId="4"/>
  </si>
  <si>
    <t>23目　都市整備事業基金繰入金</t>
    <rPh sb="2" eb="3">
      <t>モク</t>
    </rPh>
    <rPh sb="4" eb="6">
      <t>トシ</t>
    </rPh>
    <rPh sb="6" eb="8">
      <t>セイビ</t>
    </rPh>
    <rPh sb="8" eb="10">
      <t>ジギョウ</t>
    </rPh>
    <rPh sb="10" eb="12">
      <t>キキン</t>
    </rPh>
    <rPh sb="12" eb="14">
      <t>クリイレ</t>
    </rPh>
    <rPh sb="14" eb="15">
      <t>キン</t>
    </rPh>
    <phoneticPr fontId="4"/>
  </si>
  <si>
    <t>大阪港振興関係事業に対する寄附金</t>
    <rPh sb="10" eb="11">
      <t>タイ</t>
    </rPh>
    <phoneticPr fontId="0"/>
  </si>
  <si>
    <t>８年度</t>
    <rPh sb="1" eb="3">
      <t>ネンド</t>
    </rPh>
    <phoneticPr fontId="4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</si>
  <si>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4"/>
  </si>
  <si>
    <t>16款　国庫支出金</t>
    <rPh sb="2" eb="3">
      <t>カン</t>
    </rPh>
    <rPh sb="4" eb="6">
      <t>コッコ</t>
    </rPh>
    <rPh sb="6" eb="9">
      <t>シシュツキン</t>
    </rPh>
    <phoneticPr fontId="4"/>
  </si>
  <si>
    <t>17款　府支出金</t>
    <rPh sb="2" eb="3">
      <t>カン</t>
    </rPh>
    <rPh sb="4" eb="5">
      <t>フ</t>
    </rPh>
    <rPh sb="5" eb="8">
      <t>シシュツキン</t>
    </rPh>
    <phoneticPr fontId="4"/>
  </si>
  <si>
    <t>8目　港湾費府補助金</t>
    <rPh sb="1" eb="2">
      <t>モク</t>
    </rPh>
    <rPh sb="3" eb="5">
      <t>コウワン</t>
    </rPh>
    <rPh sb="5" eb="6">
      <t>ヒ</t>
    </rPh>
    <rPh sb="6" eb="7">
      <t>フ</t>
    </rPh>
    <rPh sb="7" eb="10">
      <t>ホジョキン</t>
    </rPh>
    <phoneticPr fontId="4"/>
  </si>
  <si>
    <t>18款　財産収入</t>
    <rPh sb="2" eb="3">
      <t>カン</t>
    </rPh>
    <rPh sb="4" eb="6">
      <t>ザイサン</t>
    </rPh>
    <rPh sb="6" eb="8">
      <t>シュウニュウ</t>
    </rPh>
    <phoneticPr fontId="4"/>
  </si>
  <si>
    <t>2目　蓄積基金利子</t>
    <rPh sb="1" eb="2">
      <t>モク</t>
    </rPh>
    <rPh sb="3" eb="5">
      <t>チクセキ</t>
    </rPh>
    <rPh sb="5" eb="7">
      <t>キキン</t>
    </rPh>
    <rPh sb="7" eb="9">
      <t>リシ</t>
    </rPh>
    <phoneticPr fontId="4"/>
  </si>
  <si>
    <t>19款　財産売却代</t>
    <rPh sb="2" eb="3">
      <t>カン</t>
    </rPh>
    <rPh sb="4" eb="6">
      <t>ザイサン</t>
    </rPh>
    <rPh sb="6" eb="8">
      <t>バイキャク</t>
    </rPh>
    <rPh sb="8" eb="9">
      <t>ダイ</t>
    </rPh>
    <phoneticPr fontId="4"/>
  </si>
  <si>
    <t>20款　寄附金</t>
    <rPh sb="2" eb="3">
      <t>カン</t>
    </rPh>
    <phoneticPr fontId="4"/>
  </si>
  <si>
    <t>21款　繰入金</t>
    <rPh sb="2" eb="3">
      <t>カン</t>
    </rPh>
    <rPh sb="4" eb="6">
      <t>クリイレ</t>
    </rPh>
    <rPh sb="6" eb="7">
      <t>キン</t>
    </rPh>
    <phoneticPr fontId="4"/>
  </si>
  <si>
    <t>20目　大阪港振興基金繰入金</t>
    <rPh sb="2" eb="3">
      <t>モク</t>
    </rPh>
    <rPh sb="4" eb="7">
      <t>オオサカコウ</t>
    </rPh>
    <rPh sb="7" eb="9">
      <t>シンコウ</t>
    </rPh>
    <rPh sb="9" eb="11">
      <t>キキン</t>
    </rPh>
    <rPh sb="11" eb="13">
      <t>クリイレ</t>
    </rPh>
    <rPh sb="13" eb="14">
      <t>キン</t>
    </rPh>
    <phoneticPr fontId="4"/>
  </si>
  <si>
    <t>23款　諸収入</t>
    <rPh sb="2" eb="3">
      <t>カン</t>
    </rPh>
    <rPh sb="4" eb="5">
      <t>ショ</t>
    </rPh>
    <rPh sb="5" eb="7">
      <t>シュウニュウ</t>
    </rPh>
    <phoneticPr fontId="4"/>
  </si>
  <si>
    <t>12節　大阪港埠頭株式会社貸付金元利収入</t>
    <rPh sb="2" eb="3">
      <t>セツ</t>
    </rPh>
    <rPh sb="4" eb="7">
      <t>オオサカコウ</t>
    </rPh>
    <rPh sb="7" eb="9">
      <t>フトウ</t>
    </rPh>
    <rPh sb="9" eb="11">
      <t>カブシキ</t>
    </rPh>
    <rPh sb="11" eb="13">
      <t>カイシャ</t>
    </rPh>
    <rPh sb="13" eb="15">
      <t>カシツケ</t>
    </rPh>
    <rPh sb="15" eb="16">
      <t>キン</t>
    </rPh>
    <rPh sb="16" eb="18">
      <t>ガンリ</t>
    </rPh>
    <rPh sb="18" eb="20">
      <t>シュウニュウ</t>
    </rPh>
    <phoneticPr fontId="4"/>
  </si>
  <si>
    <t>13節　夢洲コンテナターミナル株式会社貸付金元利収入</t>
    <rPh sb="2" eb="3">
      <t>セツ</t>
    </rPh>
    <rPh sb="4" eb="6">
      <t>ユメシマ</t>
    </rPh>
    <rPh sb="15" eb="17">
      <t>カブシキ</t>
    </rPh>
    <rPh sb="17" eb="19">
      <t>カイシャ</t>
    </rPh>
    <rPh sb="19" eb="21">
      <t>カシツケ</t>
    </rPh>
    <rPh sb="21" eb="22">
      <t>キン</t>
    </rPh>
    <rPh sb="22" eb="24">
      <t>ガンリ</t>
    </rPh>
    <rPh sb="24" eb="26">
      <t>シュウニュウ</t>
    </rPh>
    <phoneticPr fontId="4"/>
  </si>
  <si>
    <t>14節　阪神国際港湾株式会社貸付金元利収入</t>
    <rPh sb="2" eb="3">
      <t>セツ</t>
    </rPh>
    <rPh sb="4" eb="6">
      <t>ハンシン</t>
    </rPh>
    <rPh sb="6" eb="8">
      <t>コクサイ</t>
    </rPh>
    <rPh sb="8" eb="10">
      <t>コウワン</t>
    </rPh>
    <rPh sb="10" eb="14">
      <t>カブシキガイシャ</t>
    </rPh>
    <rPh sb="14" eb="16">
      <t>カシツケ</t>
    </rPh>
    <rPh sb="16" eb="17">
      <t>キン</t>
    </rPh>
    <rPh sb="17" eb="19">
      <t>ガンリ</t>
    </rPh>
    <rPh sb="19" eb="21">
      <t>シュウニュウ</t>
    </rPh>
    <phoneticPr fontId="4"/>
  </si>
  <si>
    <t>14目　港湾環境整備事業収入</t>
    <rPh sb="2" eb="3">
      <t>モク</t>
    </rPh>
    <rPh sb="4" eb="6">
      <t>コウワン</t>
    </rPh>
    <rPh sb="6" eb="8">
      <t>カンキョウ</t>
    </rPh>
    <rPh sb="8" eb="10">
      <t>セイビ</t>
    </rPh>
    <rPh sb="10" eb="12">
      <t>ジギョウ</t>
    </rPh>
    <rPh sb="12" eb="14">
      <t>シュウニュウ</t>
    </rPh>
    <phoneticPr fontId="4"/>
  </si>
  <si>
    <t>20目　過年度収入</t>
    <rPh sb="2" eb="3">
      <t>モク</t>
    </rPh>
    <rPh sb="4" eb="7">
      <t>カネンド</t>
    </rPh>
    <rPh sb="7" eb="9">
      <t>シュウニュウ</t>
    </rPh>
    <phoneticPr fontId="4"/>
  </si>
  <si>
    <t>21目　雑収</t>
    <rPh sb="2" eb="3">
      <t>モク</t>
    </rPh>
    <rPh sb="4" eb="5">
      <t>ザツ</t>
    </rPh>
    <rPh sb="5" eb="6">
      <t>シュウ</t>
    </rPh>
    <phoneticPr fontId="4"/>
  </si>
  <si>
    <t>24款　市債</t>
    <rPh sb="2" eb="3">
      <t>カン</t>
    </rPh>
    <rPh sb="4" eb="6">
      <t>シサイ</t>
    </rPh>
    <phoneticPr fontId="4"/>
  </si>
  <si>
    <t>（港湾整備費補助金）</t>
    <phoneticPr fontId="0"/>
  </si>
  <si>
    <t>（訪日外国人旅行者周遊促進事業に対する補助金）</t>
    <phoneticPr fontId="0"/>
  </si>
  <si>
    <t>（新島2-1区事業継承費）</t>
    <rPh sb="1" eb="2">
      <t>シン</t>
    </rPh>
    <rPh sb="2" eb="3">
      <t>トウ</t>
    </rPh>
    <rPh sb="6" eb="7">
      <t>ク</t>
    </rPh>
    <rPh sb="7" eb="9">
      <t>ジギョウ</t>
    </rPh>
    <rPh sb="9" eb="11">
      <t>ケイショウ</t>
    </rPh>
    <rPh sb="11" eb="12">
      <t>ヒ</t>
    </rPh>
    <phoneticPr fontId="4"/>
  </si>
  <si>
    <t>（大阪市高速電気軌道（株）負担金）</t>
    <rPh sb="1" eb="4">
      <t>オオサカシ</t>
    </rPh>
    <rPh sb="4" eb="6">
      <t>コウソク</t>
    </rPh>
    <rPh sb="6" eb="8">
      <t>デンキ</t>
    </rPh>
    <rPh sb="8" eb="10">
      <t>キドウ</t>
    </rPh>
    <rPh sb="11" eb="12">
      <t>カブ</t>
    </rPh>
    <rPh sb="13" eb="16">
      <t>フタンキン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</si>
</sst>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;;@"/>
  </numFmts>
  <fonts count="3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9"/>
      <color theme="1"/>
      <name val="HGS創英角ｺﾞｼｯｸUB"/>
      <family val="3"/>
      <charset val="128"/>
    </font>
    <font>
      <sz val="14"/>
      <color indexed="8"/>
      <name val="ＭＳ 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.5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5" fillId="0" borderId="0"/>
    <xf numFmtId="38" fontId="8" fillId="0" borderId="0" applyFont="0" applyFill="0" applyBorder="0" applyAlignment="0" applyProtection="0"/>
    <xf numFmtId="0" fontId="8" fillId="0" borderId="0"/>
    <xf numFmtId="0" fontId="3" fillId="0" borderId="0">
      <alignment vertical="center"/>
    </xf>
    <xf numFmtId="38" fontId="8" fillId="0" borderId="0" applyFont="0" applyFill="0" applyBorder="0" applyAlignment="0" applyProtection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90">
    <xf numFmtId="0" fontId="0" fillId="0" borderId="0" xfId="0"/>
    <xf numFmtId="38" fontId="11" fillId="0" borderId="9" xfId="2" applyFont="1" applyFill="1" applyBorder="1" applyAlignment="1">
      <alignment horizontal="left" vertical="center" wrapText="1"/>
    </xf>
    <xf numFmtId="38" fontId="11" fillId="0" borderId="1" xfId="2" applyFont="1" applyFill="1" applyBorder="1" applyAlignment="1">
      <alignment horizontal="left" vertical="center" wrapText="1"/>
    </xf>
    <xf numFmtId="38" fontId="11" fillId="0" borderId="4" xfId="2" applyFont="1" applyFill="1" applyBorder="1" applyAlignment="1">
      <alignment horizontal="left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left" vertical="center" wrapText="1"/>
    </xf>
    <xf numFmtId="176" fontId="13" fillId="0" borderId="9" xfId="1" applyNumberFormat="1" applyFont="1" applyFill="1" applyBorder="1" applyAlignment="1">
      <alignment horizontal="right" vertical="center" shrinkToFit="1"/>
    </xf>
    <xf numFmtId="176" fontId="13" fillId="0" borderId="1" xfId="1" applyNumberFormat="1" applyFont="1" applyFill="1" applyBorder="1" applyAlignment="1">
      <alignment horizontal="right" vertical="center" shrinkToFit="1"/>
    </xf>
    <xf numFmtId="0" fontId="9" fillId="0" borderId="11" xfId="1" applyFont="1" applyFill="1" applyBorder="1" applyAlignment="1">
      <alignment horizontal="left" vertical="center"/>
    </xf>
    <xf numFmtId="0" fontId="11" fillId="0" borderId="28" xfId="3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177" fontId="13" fillId="0" borderId="0" xfId="1" applyNumberFormat="1" applyFont="1" applyFill="1" applyAlignment="1">
      <alignment vertical="center"/>
    </xf>
    <xf numFmtId="49" fontId="11" fillId="0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11" fillId="0" borderId="27" xfId="3" applyFont="1" applyFill="1" applyBorder="1" applyAlignment="1">
      <alignment vertical="center"/>
    </xf>
    <xf numFmtId="0" fontId="11" fillId="0" borderId="17" xfId="1" applyFont="1" applyFill="1" applyBorder="1" applyAlignment="1">
      <alignment horizontal="center" vertical="center" shrinkToFit="1"/>
    </xf>
    <xf numFmtId="49" fontId="11" fillId="0" borderId="6" xfId="1" applyNumberFormat="1" applyFont="1" applyFill="1" applyBorder="1" applyAlignment="1">
      <alignment horizontal="center" vertical="center" wrapText="1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176" fontId="13" fillId="0" borderId="4" xfId="1" applyNumberFormat="1" applyFont="1" applyFill="1" applyBorder="1" applyAlignment="1">
      <alignment horizontal="right" vertical="center" shrinkToFit="1"/>
    </xf>
    <xf numFmtId="49" fontId="11" fillId="0" borderId="5" xfId="1" applyNumberFormat="1" applyFont="1" applyFill="1" applyBorder="1" applyAlignment="1">
      <alignment vertical="center" wrapText="1"/>
    </xf>
    <xf numFmtId="49" fontId="11" fillId="0" borderId="9" xfId="1" applyNumberFormat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left" vertical="center" wrapText="1"/>
    </xf>
    <xf numFmtId="176" fontId="13" fillId="0" borderId="19" xfId="1" applyNumberFormat="1" applyFont="1" applyFill="1" applyBorder="1" applyAlignment="1">
      <alignment horizontal="right" vertical="center" shrinkToFit="1"/>
    </xf>
    <xf numFmtId="0" fontId="12" fillId="0" borderId="0" xfId="1" applyFont="1" applyFill="1" applyAlignment="1">
      <alignment vertical="center"/>
    </xf>
    <xf numFmtId="49" fontId="13" fillId="0" borderId="0" xfId="1" applyNumberFormat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 wrapText="1"/>
    </xf>
    <xf numFmtId="0" fontId="15" fillId="0" borderId="0" xfId="1" applyFont="1" applyFill="1" applyAlignment="1">
      <alignment horizontal="center" vertical="center" wrapText="1"/>
    </xf>
    <xf numFmtId="176" fontId="15" fillId="0" borderId="0" xfId="1" applyNumberFormat="1" applyFont="1" applyFill="1" applyAlignment="1">
      <alignment horizontal="left" vertical="center"/>
    </xf>
    <xf numFmtId="49" fontId="13" fillId="0" borderId="0" xfId="1" applyNumberFormat="1" applyFont="1" applyFill="1" applyAlignment="1">
      <alignment vertical="center"/>
    </xf>
    <xf numFmtId="0" fontId="16" fillId="0" borderId="0" xfId="1" applyFont="1" applyFill="1" applyAlignment="1">
      <alignment horizontal="right" vertical="center"/>
    </xf>
    <xf numFmtId="0" fontId="17" fillId="0" borderId="0" xfId="1" applyFont="1" applyFill="1" applyAlignment="1">
      <alignment horizontal="right" vertical="center"/>
    </xf>
    <xf numFmtId="0" fontId="18" fillId="0" borderId="0" xfId="1" applyFont="1" applyFill="1" applyAlignment="1">
      <alignment horizontal="center" vertical="center" wrapText="1"/>
    </xf>
    <xf numFmtId="176" fontId="18" fillId="0" borderId="0" xfId="1" applyNumberFormat="1" applyFont="1" applyFill="1" applyAlignment="1">
      <alignment horizontal="right" vertical="center" wrapText="1"/>
    </xf>
    <xf numFmtId="176" fontId="14" fillId="0" borderId="0" xfId="1" applyNumberFormat="1" applyFont="1" applyFill="1" applyAlignment="1">
      <alignment horizontal="right" vertical="center"/>
    </xf>
    <xf numFmtId="0" fontId="19" fillId="0" borderId="0" xfId="1" applyFont="1" applyFill="1" applyAlignment="1">
      <alignment horizontal="left" vertical="center"/>
    </xf>
    <xf numFmtId="0" fontId="11" fillId="0" borderId="14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distributed" vertical="center" justifyLastLine="1"/>
    </xf>
    <xf numFmtId="176" fontId="11" fillId="0" borderId="16" xfId="1" applyNumberFormat="1" applyFont="1" applyFill="1" applyBorder="1" applyAlignment="1">
      <alignment horizontal="distributed" vertical="center" justifyLastLine="1"/>
    </xf>
    <xf numFmtId="0" fontId="11" fillId="0" borderId="15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distributed" vertical="center" justifyLastLine="1"/>
    </xf>
    <xf numFmtId="176" fontId="11" fillId="0" borderId="1" xfId="1" applyNumberFormat="1" applyFont="1" applyFill="1" applyBorder="1" applyAlignment="1">
      <alignment horizontal="center" vertical="center"/>
    </xf>
    <xf numFmtId="176" fontId="11" fillId="0" borderId="28" xfId="1" applyNumberFormat="1" applyFont="1" applyFill="1" applyBorder="1" applyAlignment="1">
      <alignment horizontal="right" vertical="center" shrinkToFit="1"/>
    </xf>
    <xf numFmtId="176" fontId="11" fillId="0" borderId="27" xfId="1" applyNumberFormat="1" applyFont="1" applyFill="1" applyBorder="1" applyAlignment="1">
      <alignment horizontal="right" vertical="center" shrinkToFit="1"/>
    </xf>
    <xf numFmtId="0" fontId="9" fillId="0" borderId="23" xfId="1" applyFont="1" applyFill="1" applyBorder="1" applyAlignment="1">
      <alignment horizontal="left" vertical="center"/>
    </xf>
    <xf numFmtId="176" fontId="11" fillId="0" borderId="30" xfId="1" applyNumberFormat="1" applyFont="1" applyFill="1" applyBorder="1" applyAlignment="1">
      <alignment horizontal="right" vertical="center" shrinkToFit="1"/>
    </xf>
    <xf numFmtId="0" fontId="9" fillId="0" borderId="20" xfId="1" applyFont="1" applyFill="1" applyBorder="1" applyAlignment="1">
      <alignment horizontal="left" vertical="center"/>
    </xf>
    <xf numFmtId="0" fontId="11" fillId="0" borderId="29" xfId="3" applyFont="1" applyFill="1" applyBorder="1" applyAlignment="1">
      <alignment vertical="center"/>
    </xf>
    <xf numFmtId="0" fontId="11" fillId="0" borderId="4" xfId="1" applyFont="1" applyFill="1" applyBorder="1" applyAlignment="1">
      <alignment horizontal="left" vertical="center" wrapText="1"/>
    </xf>
    <xf numFmtId="176" fontId="13" fillId="0" borderId="3" xfId="1" applyNumberFormat="1" applyFont="1" applyFill="1" applyBorder="1" applyAlignment="1">
      <alignment horizontal="right" vertical="center" shrinkToFit="1"/>
    </xf>
    <xf numFmtId="0" fontId="11" fillId="0" borderId="30" xfId="3" applyFont="1" applyFill="1" applyBorder="1" applyAlignment="1">
      <alignment vertical="center"/>
    </xf>
    <xf numFmtId="0" fontId="11" fillId="0" borderId="31" xfId="1" applyFont="1" applyFill="1" applyBorder="1" applyAlignment="1">
      <alignment horizontal="center" vertical="center" shrinkToFit="1"/>
    </xf>
    <xf numFmtId="0" fontId="13" fillId="0" borderId="0" xfId="1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27" fillId="0" borderId="0" xfId="10" applyFo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3" fontId="28" fillId="0" borderId="0" xfId="0" applyNumberFormat="1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38" fontId="29" fillId="0" borderId="0" xfId="7" applyFont="1" applyFill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2" fillId="0" borderId="9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38" fontId="22" fillId="0" borderId="23" xfId="9" applyFont="1" applyFill="1" applyBorder="1" applyAlignment="1">
      <alignment vertical="center" wrapText="1"/>
    </xf>
    <xf numFmtId="38" fontId="22" fillId="0" borderId="24" xfId="9" applyFont="1" applyFill="1" applyBorder="1" applyAlignment="1">
      <alignment vertical="center"/>
    </xf>
    <xf numFmtId="38" fontId="22" fillId="0" borderId="6" xfId="9" applyFont="1" applyFill="1" applyBorder="1" applyAlignment="1">
      <alignment vertical="center"/>
    </xf>
    <xf numFmtId="0" fontId="22" fillId="0" borderId="0" xfId="0" applyFont="1"/>
    <xf numFmtId="0" fontId="22" fillId="0" borderId="10" xfId="0" applyFont="1" applyBorder="1" applyAlignment="1">
      <alignment vertical="center"/>
    </xf>
    <xf numFmtId="38" fontId="22" fillId="0" borderId="5" xfId="9" applyFont="1" applyFill="1" applyBorder="1" applyAlignment="1">
      <alignment vertical="center"/>
    </xf>
    <xf numFmtId="38" fontId="22" fillId="0" borderId="0" xfId="9" applyFont="1" applyFill="1" applyBorder="1" applyAlignment="1">
      <alignment vertical="center"/>
    </xf>
    <xf numFmtId="38" fontId="22" fillId="0" borderId="10" xfId="9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33" fillId="0" borderId="10" xfId="0" applyFont="1" applyBorder="1" applyAlignment="1">
      <alignment vertical="center"/>
    </xf>
    <xf numFmtId="38" fontId="33" fillId="0" borderId="5" xfId="9" applyFont="1" applyFill="1" applyBorder="1" applyAlignment="1">
      <alignment vertical="center" wrapText="1" shrinkToFit="1"/>
    </xf>
    <xf numFmtId="38" fontId="33" fillId="0" borderId="0" xfId="9" applyFont="1" applyFill="1" applyBorder="1" applyAlignment="1">
      <alignment vertical="center" wrapText="1" shrinkToFit="1"/>
    </xf>
    <xf numFmtId="38" fontId="33" fillId="0" borderId="10" xfId="9" applyFont="1" applyFill="1" applyBorder="1" applyAlignment="1">
      <alignment vertical="center" wrapText="1" shrinkToFit="1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/>
    </xf>
    <xf numFmtId="3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38" fontId="33" fillId="0" borderId="5" xfId="9" applyFont="1" applyFill="1" applyBorder="1" applyAlignment="1">
      <alignment vertical="center" shrinkToFit="1"/>
    </xf>
    <xf numFmtId="38" fontId="33" fillId="0" borderId="0" xfId="9" applyFont="1" applyFill="1" applyBorder="1" applyAlignment="1">
      <alignment vertical="center" shrinkToFit="1"/>
    </xf>
    <xf numFmtId="38" fontId="33" fillId="0" borderId="10" xfId="9" applyFont="1" applyFill="1" applyBorder="1" applyAlignment="1">
      <alignment vertical="center" shrinkToFit="1"/>
    </xf>
    <xf numFmtId="0" fontId="22" fillId="0" borderId="2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3" fontId="33" fillId="0" borderId="7" xfId="0" applyNumberFormat="1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3" fontId="33" fillId="0" borderId="7" xfId="0" applyNumberFormat="1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38" fontId="22" fillId="0" borderId="2" xfId="9" applyFont="1" applyFill="1" applyBorder="1" applyAlignment="1">
      <alignment vertical="center"/>
    </xf>
    <xf numFmtId="38" fontId="22" fillId="0" borderId="7" xfId="9" applyFont="1" applyFill="1" applyBorder="1" applyAlignment="1">
      <alignment vertical="center"/>
    </xf>
    <xf numFmtId="38" fontId="22" fillId="0" borderId="8" xfId="9" applyFont="1" applyFill="1" applyBorder="1" applyAlignment="1">
      <alignment vertical="center"/>
    </xf>
    <xf numFmtId="0" fontId="35" fillId="0" borderId="0" xfId="1" applyFont="1" applyFill="1" applyAlignment="1">
      <alignment vertical="center"/>
    </xf>
    <xf numFmtId="0" fontId="11" fillId="0" borderId="15" xfId="1" applyFont="1" applyFill="1" applyBorder="1" applyAlignment="1">
      <alignment horizontal="center" vertical="center" shrinkToFit="1"/>
    </xf>
    <xf numFmtId="49" fontId="11" fillId="0" borderId="13" xfId="1" applyNumberFormat="1" applyFont="1" applyFill="1" applyBorder="1" applyAlignment="1">
      <alignment vertical="center" wrapText="1"/>
    </xf>
    <xf numFmtId="49" fontId="11" fillId="0" borderId="8" xfId="1" applyNumberFormat="1" applyFont="1" applyFill="1" applyBorder="1" applyAlignment="1">
      <alignment vertical="center" wrapText="1"/>
    </xf>
    <xf numFmtId="0" fontId="0" fillId="0" borderId="0" xfId="0" applyFill="1"/>
    <xf numFmtId="49" fontId="11" fillId="0" borderId="23" xfId="1" applyNumberFormat="1" applyFont="1" applyFill="1" applyBorder="1" applyAlignment="1">
      <alignment vertical="center" wrapText="1"/>
    </xf>
    <xf numFmtId="49" fontId="11" fillId="0" borderId="6" xfId="1" applyNumberFormat="1" applyFont="1" applyFill="1" applyBorder="1" applyAlignment="1">
      <alignment vertical="center" wrapText="1"/>
    </xf>
    <xf numFmtId="49" fontId="11" fillId="0" borderId="2" xfId="1" applyNumberFormat="1" applyFont="1" applyFill="1" applyBorder="1" applyAlignment="1">
      <alignment vertical="center" wrapText="1"/>
    </xf>
    <xf numFmtId="49" fontId="11" fillId="0" borderId="8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49" fontId="11" fillId="0" borderId="12" xfId="1" applyNumberFormat="1" applyFont="1" applyFill="1" applyBorder="1" applyAlignment="1">
      <alignment vertical="center" wrapText="1"/>
    </xf>
    <xf numFmtId="49" fontId="11" fillId="0" borderId="13" xfId="1" applyNumberFormat="1" applyFont="1" applyFill="1" applyBorder="1" applyAlignment="1">
      <alignment vertical="center" wrapText="1"/>
    </xf>
    <xf numFmtId="49" fontId="11" fillId="0" borderId="24" xfId="1" applyNumberFormat="1" applyFont="1" applyFill="1" applyBorder="1" applyAlignment="1">
      <alignment vertical="center" wrapText="1"/>
    </xf>
    <xf numFmtId="49" fontId="11" fillId="0" borderId="7" xfId="1" applyNumberFormat="1" applyFont="1" applyFill="1" applyBorder="1" applyAlignment="1">
      <alignment vertical="center" wrapText="1"/>
    </xf>
    <xf numFmtId="0" fontId="11" fillId="0" borderId="18" xfId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/>
    </xf>
    <xf numFmtId="49" fontId="11" fillId="0" borderId="11" xfId="1" applyNumberFormat="1" applyFont="1" applyFill="1" applyBorder="1" applyAlignment="1">
      <alignment horizontal="left" vertical="center" wrapText="1"/>
    </xf>
    <xf numFmtId="49" fontId="11" fillId="0" borderId="12" xfId="1" applyNumberFormat="1" applyFont="1" applyFill="1" applyBorder="1" applyAlignment="1">
      <alignment horizontal="left" vertical="center" wrapText="1"/>
    </xf>
    <xf numFmtId="49" fontId="11" fillId="0" borderId="13" xfId="1" applyNumberFormat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right" vertical="center"/>
    </xf>
    <xf numFmtId="0" fontId="16" fillId="0" borderId="0" xfId="1" applyFont="1" applyFill="1" applyAlignment="1">
      <alignment horizontal="right" vertical="center" wrapText="1"/>
    </xf>
    <xf numFmtId="49" fontId="11" fillId="0" borderId="22" xfId="1" applyNumberFormat="1" applyFont="1" applyFill="1" applyBorder="1" applyAlignment="1">
      <alignment horizontal="distributed" vertical="center" wrapText="1" justifyLastLine="1"/>
    </xf>
    <xf numFmtId="49" fontId="11" fillId="0" borderId="25" xfId="1" applyNumberFormat="1" applyFont="1" applyFill="1" applyBorder="1" applyAlignment="1">
      <alignment horizontal="distributed" vertical="center" wrapText="1" justifyLastLine="1"/>
    </xf>
    <xf numFmtId="49" fontId="11" fillId="0" borderId="21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7" xfId="1" applyNumberFormat="1" applyFont="1" applyFill="1" applyBorder="1" applyAlignment="1">
      <alignment horizontal="distributed" vertical="center" wrapText="1" justifyLastLine="1"/>
    </xf>
    <xf numFmtId="49" fontId="11" fillId="0" borderId="8" xfId="1" applyNumberFormat="1" applyFont="1" applyFill="1" applyBorder="1" applyAlignment="1">
      <alignment horizontal="distributed" vertical="center" wrapText="1" justifyLastLine="1"/>
    </xf>
    <xf numFmtId="0" fontId="11" fillId="0" borderId="16" xfId="1" applyFont="1" applyFill="1" applyBorder="1" applyAlignment="1">
      <alignment horizontal="distributed" vertical="center" wrapText="1" justifyLastLine="1"/>
    </xf>
    <xf numFmtId="0" fontId="11" fillId="0" borderId="1" xfId="1" applyFont="1" applyFill="1" applyBorder="1" applyAlignment="1">
      <alignment horizontal="distributed" vertical="center" wrapText="1" justifyLastLine="1"/>
    </xf>
    <xf numFmtId="0" fontId="11" fillId="0" borderId="22" xfId="1" applyFont="1" applyFill="1" applyBorder="1" applyAlignment="1">
      <alignment horizontal="distributed" vertical="center" justifyLastLine="1"/>
    </xf>
    <xf numFmtId="0" fontId="11" fillId="0" borderId="26" xfId="1" applyFont="1" applyFill="1" applyBorder="1" applyAlignment="1">
      <alignment horizontal="distributed" vertical="center" justifyLastLine="1"/>
    </xf>
    <xf numFmtId="0" fontId="11" fillId="0" borderId="2" xfId="1" applyFont="1" applyFill="1" applyBorder="1" applyAlignment="1">
      <alignment horizontal="distributed" vertical="center" justifyLastLine="1"/>
    </xf>
    <xf numFmtId="0" fontId="11" fillId="0" borderId="27" xfId="1" applyFont="1" applyFill="1" applyBorder="1" applyAlignment="1">
      <alignment horizontal="distributed" vertical="center" justifyLastLine="1"/>
    </xf>
    <xf numFmtId="0" fontId="11" fillId="0" borderId="11" xfId="1" applyFont="1" applyFill="1" applyBorder="1" applyAlignment="1">
      <alignment horizontal="left" vertical="center"/>
    </xf>
    <xf numFmtId="0" fontId="11" fillId="0" borderId="28" xfId="1" applyFont="1" applyFill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2" fillId="0" borderId="23" xfId="0" applyFont="1" applyBorder="1"/>
    <xf numFmtId="0" fontId="32" fillId="0" borderId="24" xfId="0" applyFont="1" applyBorder="1"/>
    <xf numFmtId="0" fontId="32" fillId="0" borderId="6" xfId="0" applyFont="1" applyBorder="1"/>
    <xf numFmtId="0" fontId="33" fillId="0" borderId="23" xfId="0" applyFont="1" applyBorder="1" applyAlignment="1">
      <alignment vertical="center" wrapText="1"/>
    </xf>
    <xf numFmtId="0" fontId="33" fillId="0" borderId="24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3" fillId="0" borderId="5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2" fillId="0" borderId="5" xfId="0" applyFont="1" applyBorder="1" applyAlignment="1">
      <alignment horizontal="left" shrinkToFit="1"/>
    </xf>
    <xf numFmtId="0" fontId="32" fillId="0" borderId="0" xfId="0" applyFont="1" applyAlignment="1">
      <alignment horizontal="left" shrinkToFit="1"/>
    </xf>
    <xf numFmtId="0" fontId="32" fillId="0" borderId="10" xfId="0" applyFont="1" applyBorder="1" applyAlignment="1">
      <alignment horizontal="left" shrinkToFit="1"/>
    </xf>
    <xf numFmtId="0" fontId="33" fillId="0" borderId="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38" fontId="34" fillId="0" borderId="5" xfId="9" applyFont="1" applyFill="1" applyBorder="1" applyAlignment="1">
      <alignment horizontal="center" vertical="center" wrapText="1" shrinkToFit="1"/>
    </xf>
    <xf numFmtId="38" fontId="34" fillId="0" borderId="0" xfId="9" applyFont="1" applyFill="1" applyBorder="1" applyAlignment="1">
      <alignment horizontal="center" vertical="center" wrapText="1" shrinkToFit="1"/>
    </xf>
    <xf numFmtId="38" fontId="34" fillId="0" borderId="10" xfId="9" applyFont="1" applyFill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</cellXfs>
  <cellStyles count="11">
    <cellStyle name="桁区切り" xfId="9" builtinId="6"/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2 2 2" xfId="10" xr:uid="{B6B49C87-7B72-4AB3-84DC-E4C3555369B9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7</xdr:row>
      <xdr:rowOff>28575</xdr:rowOff>
    </xdr:from>
    <xdr:to>
      <xdr:col>27</xdr:col>
      <xdr:colOff>89866</xdr:colOff>
      <xdr:row>8</xdr:row>
      <xdr:rowOff>12010</xdr:rowOff>
    </xdr:to>
    <xdr:sp macro="" textlink="">
      <xdr:nvSpPr>
        <xdr:cNvPr id="2" name="右矢印 5">
          <a:extLst>
            <a:ext uri="{FF2B5EF4-FFF2-40B4-BE49-F238E27FC236}">
              <a16:creationId xmlns:a16="http://schemas.microsoft.com/office/drawing/2014/main" id="{7DAA1E33-5880-409F-B13B-B41C985FF2FC}"/>
            </a:ext>
          </a:extLst>
        </xdr:cNvPr>
        <xdr:cNvSpPr/>
      </xdr:nvSpPr>
      <xdr:spPr>
        <a:xfrm>
          <a:off x="3200400" y="2152650"/>
          <a:ext cx="223216" cy="212035"/>
        </a:xfrm>
        <a:prstGeom prst="rightArrow">
          <a:avLst>
            <a:gd name="adj1" fmla="val 50000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76200</xdr:colOff>
      <xdr:row>9</xdr:row>
      <xdr:rowOff>38100</xdr:rowOff>
    </xdr:from>
    <xdr:to>
      <xdr:col>27</xdr:col>
      <xdr:colOff>89866</xdr:colOff>
      <xdr:row>10</xdr:row>
      <xdr:rowOff>21535</xdr:rowOff>
    </xdr:to>
    <xdr:sp macro="" textlink="">
      <xdr:nvSpPr>
        <xdr:cNvPr id="3" name="右矢印 5">
          <a:extLst>
            <a:ext uri="{FF2B5EF4-FFF2-40B4-BE49-F238E27FC236}">
              <a16:creationId xmlns:a16="http://schemas.microsoft.com/office/drawing/2014/main" id="{AE35F544-B670-42D5-A3C5-85E0D4DF5F1B}"/>
            </a:ext>
          </a:extLst>
        </xdr:cNvPr>
        <xdr:cNvSpPr/>
      </xdr:nvSpPr>
      <xdr:spPr>
        <a:xfrm>
          <a:off x="3200400" y="2619375"/>
          <a:ext cx="223216" cy="212035"/>
        </a:xfrm>
        <a:prstGeom prst="rightArrow">
          <a:avLst>
            <a:gd name="adj1" fmla="val 50000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APFF001C\OA-da0001$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</sheetData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>
        <row r="50">
          <cell r="S50" t="str">
            <v>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93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/>
    </sheetView>
  </sheetViews>
  <sheetFormatPr defaultColWidth="8.6640625" defaultRowHeight="18" customHeight="1"/>
  <cols>
    <col min="1" max="1" width="3.77734375" style="45" customWidth="1"/>
    <col min="2" max="4" width="1.21875" style="30" customWidth="1"/>
    <col min="5" max="5" width="25" style="30" customWidth="1"/>
    <col min="6" max="6" width="31.21875" style="37" customWidth="1"/>
    <col min="7" max="8" width="11.21875" style="33" customWidth="1"/>
    <col min="9" max="9" width="11.21875" style="38" customWidth="1"/>
    <col min="10" max="10" width="5" style="39" customWidth="1"/>
    <col min="11" max="11" width="5" style="40" customWidth="1"/>
    <col min="12" max="12" width="6.44140625" style="35" customWidth="1"/>
    <col min="13" max="13" width="3.88671875" style="10" customWidth="1"/>
    <col min="14" max="14" width="4" style="10" customWidth="1"/>
    <col min="15" max="15" width="3.88671875" style="10" customWidth="1"/>
    <col min="16" max="16" width="3.21875" style="10" customWidth="1"/>
    <col min="17" max="17" width="5" style="10" customWidth="1"/>
    <col min="18" max="19" width="8.6640625" style="11" customWidth="1"/>
    <col min="20" max="20" width="23.88671875" style="11" bestFit="1" customWidth="1"/>
    <col min="21" max="21" width="16.109375" style="68" bestFit="1" customWidth="1"/>
    <col min="22" max="26" width="8.6640625" style="11" customWidth="1"/>
    <col min="27" max="27" width="8.6640625" style="12" customWidth="1"/>
    <col min="28" max="32" width="8.6640625" style="11" customWidth="1"/>
    <col min="33" max="37" width="8.6640625" style="13" customWidth="1"/>
    <col min="38" max="38" width="22.88671875" style="13" customWidth="1"/>
    <col min="39" max="198" width="8.6640625" style="11" customWidth="1"/>
    <col min="199" max="16384" width="8.6640625" style="11"/>
  </cols>
  <sheetData>
    <row r="1" spans="1:52" ht="18" customHeight="1">
      <c r="A1" s="29" t="s">
        <v>56</v>
      </c>
      <c r="C1" s="31"/>
      <c r="D1" s="31"/>
      <c r="E1" s="31"/>
      <c r="F1" s="32"/>
      <c r="I1" s="34"/>
      <c r="J1" s="138"/>
      <c r="K1" s="138"/>
      <c r="V1"/>
      <c r="W1"/>
      <c r="X1"/>
      <c r="Y1"/>
      <c r="Z1"/>
      <c r="AA1"/>
      <c r="AB1"/>
    </row>
    <row r="2" spans="1:52" ht="14.25" customHeight="1">
      <c r="A2" s="11"/>
      <c r="C2" s="36"/>
      <c r="D2" s="36"/>
      <c r="E2" s="36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2" ht="13.2">
      <c r="A3" s="41"/>
      <c r="C3" s="42"/>
      <c r="D3" s="42"/>
      <c r="E3" s="42"/>
      <c r="F3" s="43"/>
      <c r="I3" s="44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ht="15" customHeight="1">
      <c r="G4" s="139"/>
      <c r="H4" s="139"/>
      <c r="I4" s="46"/>
      <c r="K4" s="47" t="s">
        <v>83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ht="27.75" customHeight="1" thickBot="1">
      <c r="F5" s="48"/>
      <c r="G5" s="49"/>
      <c r="H5" s="49"/>
      <c r="I5" s="50"/>
      <c r="J5" s="51"/>
      <c r="K5" s="46" t="s">
        <v>62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15" customHeight="1">
      <c r="A6" s="52" t="s">
        <v>50</v>
      </c>
      <c r="B6" s="140" t="s">
        <v>0</v>
      </c>
      <c r="C6" s="141"/>
      <c r="D6" s="141"/>
      <c r="E6" s="142"/>
      <c r="F6" s="146" t="s">
        <v>44</v>
      </c>
      <c r="G6" s="53" t="s">
        <v>119</v>
      </c>
      <c r="H6" s="53" t="s">
        <v>128</v>
      </c>
      <c r="I6" s="54" t="s">
        <v>1</v>
      </c>
      <c r="J6" s="148" t="s">
        <v>52</v>
      </c>
      <c r="K6" s="14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ht="15" customHeight="1">
      <c r="A7" s="55" t="s">
        <v>51</v>
      </c>
      <c r="B7" s="143"/>
      <c r="C7" s="144"/>
      <c r="D7" s="144"/>
      <c r="E7" s="145"/>
      <c r="F7" s="147"/>
      <c r="G7" s="56" t="s">
        <v>79</v>
      </c>
      <c r="H7" s="56" t="s">
        <v>94</v>
      </c>
      <c r="I7" s="57" t="s">
        <v>49</v>
      </c>
      <c r="J7" s="150"/>
      <c r="K7" s="151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ht="26.4" customHeight="1">
      <c r="A8" s="18">
        <v>1</v>
      </c>
      <c r="B8" s="128" t="s">
        <v>129</v>
      </c>
      <c r="C8" s="129"/>
      <c r="D8" s="129"/>
      <c r="E8" s="130"/>
      <c r="F8" s="1"/>
      <c r="G8" s="6">
        <f>SUM(G9,G16)</f>
        <v>4295418</v>
      </c>
      <c r="H8" s="6">
        <f>SUM(H9,H16)</f>
        <v>3900388</v>
      </c>
      <c r="I8" s="7">
        <f>+H8-G8</f>
        <v>-395030</v>
      </c>
      <c r="J8" s="8"/>
      <c r="K8" s="5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ht="26.4" customHeight="1">
      <c r="A9" s="18">
        <f>A8+1</f>
        <v>2</v>
      </c>
      <c r="B9" s="19"/>
      <c r="C9" s="128" t="s">
        <v>2</v>
      </c>
      <c r="D9" s="129"/>
      <c r="E9" s="130"/>
      <c r="F9" s="1"/>
      <c r="G9" s="6">
        <f>SUM(G10)</f>
        <v>4294960</v>
      </c>
      <c r="H9" s="6">
        <f>SUM(H10)</f>
        <v>3899878</v>
      </c>
      <c r="I9" s="7">
        <f t="shared" ref="I9:I21" si="0">+H9-G9</f>
        <v>-395082</v>
      </c>
      <c r="J9" s="8"/>
      <c r="K9" s="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ht="26.4" customHeight="1">
      <c r="A10" s="18">
        <f t="shared" ref="A10:A74" si="1">A9+1</f>
        <v>3</v>
      </c>
      <c r="B10" s="4"/>
      <c r="C10" s="4"/>
      <c r="D10" s="128" t="s">
        <v>4</v>
      </c>
      <c r="E10" s="130"/>
      <c r="F10" s="5"/>
      <c r="G10" s="6">
        <f>SUM(G11:G15)</f>
        <v>4294960</v>
      </c>
      <c r="H10" s="6">
        <f>SUM(H11:H15)</f>
        <v>3899878</v>
      </c>
      <c r="I10" s="7">
        <f t="shared" si="0"/>
        <v>-395082</v>
      </c>
      <c r="J10" s="16"/>
      <c r="K10" s="9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ht="26.4" customHeight="1">
      <c r="A11" s="18">
        <f t="shared" si="1"/>
        <v>4</v>
      </c>
      <c r="B11" s="4"/>
      <c r="C11" s="4"/>
      <c r="D11" s="20"/>
      <c r="E11" s="21" t="s">
        <v>63</v>
      </c>
      <c r="F11" s="21" t="s">
        <v>57</v>
      </c>
      <c r="G11" s="6">
        <v>141231</v>
      </c>
      <c r="H11" s="6">
        <v>130737</v>
      </c>
      <c r="I11" s="7">
        <f t="shared" si="0"/>
        <v>-10494</v>
      </c>
      <c r="J11" s="16"/>
      <c r="K11" s="9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ht="26.4" customHeight="1">
      <c r="A12" s="18">
        <f t="shared" si="1"/>
        <v>5</v>
      </c>
      <c r="B12" s="4"/>
      <c r="C12" s="4"/>
      <c r="D12" s="4"/>
      <c r="E12" s="21" t="s">
        <v>64</v>
      </c>
      <c r="F12" s="21" t="s">
        <v>58</v>
      </c>
      <c r="G12" s="6">
        <v>3649641</v>
      </c>
      <c r="H12" s="6">
        <v>3242089</v>
      </c>
      <c r="I12" s="7">
        <f t="shared" si="0"/>
        <v>-407552</v>
      </c>
      <c r="J12" s="152"/>
      <c r="K12" s="153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6.4" customHeight="1">
      <c r="A13" s="18">
        <f t="shared" si="1"/>
        <v>6</v>
      </c>
      <c r="B13" s="4"/>
      <c r="C13" s="4"/>
      <c r="D13" s="4"/>
      <c r="E13" s="21" t="s">
        <v>65</v>
      </c>
      <c r="F13" s="21" t="s">
        <v>59</v>
      </c>
      <c r="G13" s="6">
        <v>1390</v>
      </c>
      <c r="H13" s="6">
        <v>468</v>
      </c>
      <c r="I13" s="7">
        <f t="shared" si="0"/>
        <v>-922</v>
      </c>
      <c r="J13" s="16"/>
      <c r="K13" s="9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ht="26.4" customHeight="1">
      <c r="A14" s="18">
        <f t="shared" si="1"/>
        <v>7</v>
      </c>
      <c r="B14" s="4"/>
      <c r="C14" s="4"/>
      <c r="D14" s="4"/>
      <c r="E14" s="21" t="s">
        <v>66</v>
      </c>
      <c r="F14" s="21" t="s">
        <v>60</v>
      </c>
      <c r="G14" s="6">
        <v>147684</v>
      </c>
      <c r="H14" s="6">
        <v>146832</v>
      </c>
      <c r="I14" s="7">
        <f t="shared" si="0"/>
        <v>-852</v>
      </c>
      <c r="J14" s="16"/>
      <c r="K14" s="9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 ht="26.4" customHeight="1">
      <c r="A15" s="18">
        <f t="shared" si="1"/>
        <v>8</v>
      </c>
      <c r="B15" s="4"/>
      <c r="C15" s="22"/>
      <c r="D15" s="22"/>
      <c r="E15" s="21" t="s">
        <v>67</v>
      </c>
      <c r="F15" s="5" t="s">
        <v>123</v>
      </c>
      <c r="G15" s="6">
        <v>355014</v>
      </c>
      <c r="H15" s="6">
        <v>379752</v>
      </c>
      <c r="I15" s="7">
        <f t="shared" si="0"/>
        <v>24738</v>
      </c>
      <c r="J15" s="152"/>
      <c r="K15" s="15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ht="26.4" customHeight="1">
      <c r="A16" s="18">
        <f t="shared" si="1"/>
        <v>9</v>
      </c>
      <c r="B16" s="4"/>
      <c r="C16" s="126" t="s">
        <v>45</v>
      </c>
      <c r="D16" s="132"/>
      <c r="E16" s="130"/>
      <c r="F16" s="1"/>
      <c r="G16" s="6">
        <f>SUM(G17)</f>
        <v>458</v>
      </c>
      <c r="H16" s="6">
        <f>SUM(H17)</f>
        <v>510</v>
      </c>
      <c r="I16" s="7">
        <f t="shared" si="0"/>
        <v>52</v>
      </c>
      <c r="J16" s="16"/>
      <c r="K16" s="9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ht="26.4" customHeight="1">
      <c r="A17" s="18">
        <f t="shared" si="1"/>
        <v>10</v>
      </c>
      <c r="B17" s="4"/>
      <c r="C17" s="4"/>
      <c r="D17" s="128" t="s">
        <v>6</v>
      </c>
      <c r="E17" s="130"/>
      <c r="F17" s="5"/>
      <c r="G17" s="6">
        <f>SUM(G18:G19)</f>
        <v>458</v>
      </c>
      <c r="H17" s="6">
        <f>SUM(H18:H19)</f>
        <v>510</v>
      </c>
      <c r="I17" s="7">
        <f t="shared" si="0"/>
        <v>52</v>
      </c>
      <c r="J17" s="8"/>
      <c r="K17" s="9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ht="26.4" customHeight="1">
      <c r="A18" s="18">
        <f t="shared" si="1"/>
        <v>11</v>
      </c>
      <c r="B18" s="4"/>
      <c r="C18" s="4"/>
      <c r="D18" s="4"/>
      <c r="E18" s="21" t="s">
        <v>5</v>
      </c>
      <c r="F18" s="5" t="s">
        <v>125</v>
      </c>
      <c r="G18" s="6">
        <v>435</v>
      </c>
      <c r="H18" s="6">
        <v>487</v>
      </c>
      <c r="I18" s="7">
        <f t="shared" si="0"/>
        <v>52</v>
      </c>
      <c r="J18" s="8"/>
      <c r="K18" s="9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6.4" customHeight="1">
      <c r="A19" s="18">
        <f t="shared" si="1"/>
        <v>12</v>
      </c>
      <c r="B19" s="22"/>
      <c r="C19" s="22"/>
      <c r="D19" s="22"/>
      <c r="E19" s="21" t="s">
        <v>7</v>
      </c>
      <c r="F19" s="21" t="s">
        <v>40</v>
      </c>
      <c r="G19" s="6">
        <v>23</v>
      </c>
      <c r="H19" s="6">
        <v>23</v>
      </c>
      <c r="I19" s="7">
        <f t="shared" si="0"/>
        <v>0</v>
      </c>
      <c r="J19" s="8"/>
      <c r="K19" s="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 ht="26.4" customHeight="1">
      <c r="A20" s="18">
        <f t="shared" si="1"/>
        <v>13</v>
      </c>
      <c r="B20" s="126" t="s">
        <v>130</v>
      </c>
      <c r="C20" s="132"/>
      <c r="D20" s="132"/>
      <c r="E20" s="127"/>
      <c r="F20" s="2"/>
      <c r="G20" s="7">
        <f>SUM(G21,G24)</f>
        <v>864624</v>
      </c>
      <c r="H20" s="7">
        <f>SUM(H21,H24)</f>
        <v>981500</v>
      </c>
      <c r="I20" s="7">
        <f t="shared" si="0"/>
        <v>116876</v>
      </c>
      <c r="J20" s="16"/>
      <c r="K20" s="5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 ht="26.4" customHeight="1">
      <c r="A21" s="18">
        <f t="shared" si="1"/>
        <v>14</v>
      </c>
      <c r="B21" s="19"/>
      <c r="C21" s="128" t="s">
        <v>3</v>
      </c>
      <c r="D21" s="129"/>
      <c r="E21" s="130"/>
      <c r="F21" s="1"/>
      <c r="G21" s="6">
        <f t="shared" ref="G21:H21" si="2">SUM(G22)</f>
        <v>863500</v>
      </c>
      <c r="H21" s="6">
        <f t="shared" si="2"/>
        <v>980900</v>
      </c>
      <c r="I21" s="7">
        <f t="shared" si="0"/>
        <v>117400</v>
      </c>
      <c r="J21" s="8"/>
      <c r="K21" s="9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 ht="26.4" customHeight="1">
      <c r="A22" s="18">
        <f t="shared" si="1"/>
        <v>15</v>
      </c>
      <c r="B22" s="4"/>
      <c r="C22" s="4"/>
      <c r="D22" s="128" t="s">
        <v>78</v>
      </c>
      <c r="E22" s="130"/>
      <c r="F22" s="15"/>
      <c r="G22" s="7">
        <f>SUM(G23)</f>
        <v>863500</v>
      </c>
      <c r="H22" s="7">
        <f>SUM(H23)</f>
        <v>980900</v>
      </c>
      <c r="I22" s="7">
        <f t="shared" ref="I22:I68" si="3">+H22-G22</f>
        <v>117400</v>
      </c>
      <c r="J22" s="16"/>
      <c r="K22" s="1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 ht="26.4" customHeight="1">
      <c r="A23" s="18">
        <f t="shared" si="1"/>
        <v>16</v>
      </c>
      <c r="B23" s="4"/>
      <c r="C23" s="4"/>
      <c r="D23" s="4"/>
      <c r="E23" s="14" t="s">
        <v>68</v>
      </c>
      <c r="F23" s="14" t="s">
        <v>122</v>
      </c>
      <c r="G23" s="7">
        <v>863500</v>
      </c>
      <c r="H23" s="7">
        <v>980900</v>
      </c>
      <c r="I23" s="7">
        <f t="shared" si="3"/>
        <v>117400</v>
      </c>
      <c r="J23" s="16"/>
      <c r="K23" s="1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 ht="26.4" customHeight="1">
      <c r="A24" s="18">
        <f t="shared" si="1"/>
        <v>17</v>
      </c>
      <c r="B24" s="4"/>
      <c r="C24" s="128" t="s">
        <v>92</v>
      </c>
      <c r="D24" s="129"/>
      <c r="E24" s="130"/>
      <c r="F24" s="1"/>
      <c r="G24" s="6">
        <f>SUM(G25)</f>
        <v>1124</v>
      </c>
      <c r="H24" s="6">
        <f>SUM(H25)</f>
        <v>600</v>
      </c>
      <c r="I24" s="7">
        <f t="shared" si="3"/>
        <v>-524</v>
      </c>
      <c r="J24" s="8"/>
      <c r="K24" s="9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 ht="26.4" customHeight="1">
      <c r="A25" s="18">
        <f t="shared" si="1"/>
        <v>18</v>
      </c>
      <c r="B25" s="4"/>
      <c r="C25" s="4"/>
      <c r="D25" s="128" t="s">
        <v>95</v>
      </c>
      <c r="E25" s="130"/>
      <c r="F25" s="5"/>
      <c r="G25" s="7">
        <f>SUM(G26:G27)</f>
        <v>1124</v>
      </c>
      <c r="H25" s="7">
        <f>SUM(H26:H27)</f>
        <v>600</v>
      </c>
      <c r="I25" s="7">
        <f>SUM(I26:I27)</f>
        <v>-524</v>
      </c>
      <c r="J25" s="8"/>
      <c r="K25" s="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 ht="38.1" customHeight="1">
      <c r="A26" s="18">
        <f t="shared" si="1"/>
        <v>19</v>
      </c>
      <c r="B26" s="4"/>
      <c r="C26" s="4"/>
      <c r="D26" s="20"/>
      <c r="E26" s="14" t="s">
        <v>75</v>
      </c>
      <c r="F26" s="15" t="s">
        <v>96</v>
      </c>
      <c r="G26" s="7">
        <v>600</v>
      </c>
      <c r="H26" s="7">
        <v>600</v>
      </c>
      <c r="I26" s="7">
        <f t="shared" si="3"/>
        <v>0</v>
      </c>
      <c r="J26" s="16"/>
      <c r="K26" s="17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</row>
    <row r="27" spans="1:52" ht="38.1" customHeight="1">
      <c r="A27" s="18">
        <f t="shared" si="1"/>
        <v>20</v>
      </c>
      <c r="B27" s="4"/>
      <c r="C27" s="4"/>
      <c r="D27" s="22"/>
      <c r="E27" s="21" t="s">
        <v>147</v>
      </c>
      <c r="F27" s="5" t="s">
        <v>148</v>
      </c>
      <c r="G27" s="6">
        <v>524</v>
      </c>
      <c r="H27" s="6">
        <v>0</v>
      </c>
      <c r="I27" s="7">
        <f t="shared" si="3"/>
        <v>-524</v>
      </c>
      <c r="J27" s="8"/>
      <c r="K27" s="9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</row>
    <row r="28" spans="1:52" ht="26.4" customHeight="1">
      <c r="A28" s="18">
        <f t="shared" si="1"/>
        <v>21</v>
      </c>
      <c r="B28" s="128" t="s">
        <v>131</v>
      </c>
      <c r="C28" s="129"/>
      <c r="D28" s="129"/>
      <c r="E28" s="130"/>
      <c r="F28" s="1"/>
      <c r="G28" s="6">
        <f>SUM(G29,G32,G35)</f>
        <v>20620</v>
      </c>
      <c r="H28" s="6">
        <f>SUM(H29,H32,H35)</f>
        <v>24257</v>
      </c>
      <c r="I28" s="7">
        <f t="shared" si="3"/>
        <v>3637</v>
      </c>
      <c r="J28" s="8"/>
      <c r="K28" s="5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ht="26.4" customHeight="1">
      <c r="A29" s="18">
        <f t="shared" si="1"/>
        <v>22</v>
      </c>
      <c r="B29" s="4"/>
      <c r="C29" s="128" t="s">
        <v>9</v>
      </c>
      <c r="D29" s="129"/>
      <c r="E29" s="130"/>
      <c r="F29" s="2"/>
      <c r="G29" s="7">
        <f>SUM(G30)</f>
        <v>19899</v>
      </c>
      <c r="H29" s="7">
        <f>SUM(H30)</f>
        <v>23480</v>
      </c>
      <c r="I29" s="7">
        <f t="shared" si="3"/>
        <v>3581</v>
      </c>
      <c r="J29" s="16"/>
      <c r="K29" s="1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ht="26.4" customHeight="1">
      <c r="A30" s="18">
        <f t="shared" si="1"/>
        <v>23</v>
      </c>
      <c r="B30" s="4"/>
      <c r="C30" s="4"/>
      <c r="D30" s="128" t="s">
        <v>132</v>
      </c>
      <c r="E30" s="130"/>
      <c r="F30" s="5"/>
      <c r="G30" s="6">
        <f>SUM(G31)</f>
        <v>19899</v>
      </c>
      <c r="H30" s="6">
        <f>SUM(H31)</f>
        <v>23480</v>
      </c>
      <c r="I30" s="7">
        <f t="shared" si="3"/>
        <v>3581</v>
      </c>
      <c r="J30" s="8"/>
      <c r="K30" s="9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ht="26.4" customHeight="1">
      <c r="A31" s="18">
        <f t="shared" si="1"/>
        <v>24</v>
      </c>
      <c r="B31" s="4"/>
      <c r="C31" s="4"/>
      <c r="D31" s="20"/>
      <c r="E31" s="21" t="s">
        <v>75</v>
      </c>
      <c r="F31" s="5" t="s">
        <v>97</v>
      </c>
      <c r="G31" s="6">
        <v>19899</v>
      </c>
      <c r="H31" s="6">
        <v>23480</v>
      </c>
      <c r="I31" s="7">
        <f t="shared" si="3"/>
        <v>3581</v>
      </c>
      <c r="J31" s="8"/>
      <c r="K31" s="9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ht="26.4" customHeight="1">
      <c r="A32" s="18">
        <f>A31+1</f>
        <v>25</v>
      </c>
      <c r="B32" s="4"/>
      <c r="C32" s="128" t="s">
        <v>8</v>
      </c>
      <c r="D32" s="129"/>
      <c r="E32" s="130"/>
      <c r="F32" s="1"/>
      <c r="G32" s="6">
        <f>SUM(G33)</f>
        <v>696</v>
      </c>
      <c r="H32" s="6">
        <f>SUM(H33)</f>
        <v>752</v>
      </c>
      <c r="I32" s="7">
        <f t="shared" si="3"/>
        <v>56</v>
      </c>
      <c r="J32" s="8"/>
      <c r="K32" s="9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1:52" ht="26.4" customHeight="1">
      <c r="A33" s="18">
        <f>A32+1</f>
        <v>26</v>
      </c>
      <c r="B33" s="4"/>
      <c r="C33" s="20"/>
      <c r="D33" s="128" t="s">
        <v>10</v>
      </c>
      <c r="E33" s="130"/>
      <c r="F33" s="5"/>
      <c r="G33" s="6">
        <f>SUM(G34)</f>
        <v>696</v>
      </c>
      <c r="H33" s="6">
        <f>SUM(H34)</f>
        <v>752</v>
      </c>
      <c r="I33" s="7">
        <f t="shared" si="3"/>
        <v>56</v>
      </c>
      <c r="J33" s="8"/>
      <c r="K33" s="9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1:52" ht="26.4" customHeight="1">
      <c r="A34" s="18">
        <f>A33+1</f>
        <v>27</v>
      </c>
      <c r="B34" s="4"/>
      <c r="C34" s="22"/>
      <c r="D34" s="22"/>
      <c r="E34" s="14" t="s">
        <v>69</v>
      </c>
      <c r="F34" s="14" t="s">
        <v>61</v>
      </c>
      <c r="G34" s="7">
        <v>696</v>
      </c>
      <c r="H34" s="7">
        <v>752</v>
      </c>
      <c r="I34" s="7">
        <f t="shared" si="3"/>
        <v>56</v>
      </c>
      <c r="J34" s="16"/>
      <c r="K34" s="17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1:52" ht="26.4" customHeight="1">
      <c r="A35" s="18">
        <f t="shared" si="1"/>
        <v>28</v>
      </c>
      <c r="B35" s="4"/>
      <c r="C35" s="126" t="s">
        <v>11</v>
      </c>
      <c r="D35" s="132"/>
      <c r="E35" s="127"/>
      <c r="F35" s="2"/>
      <c r="G35" s="7">
        <f>SUM(G36)</f>
        <v>25</v>
      </c>
      <c r="H35" s="7">
        <f>SUM(H36)</f>
        <v>25</v>
      </c>
      <c r="I35" s="7">
        <f t="shared" si="3"/>
        <v>0</v>
      </c>
      <c r="J35" s="16"/>
      <c r="K35" s="17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1:52" ht="26.4" customHeight="1">
      <c r="A36" s="18">
        <f t="shared" si="1"/>
        <v>29</v>
      </c>
      <c r="B36" s="4"/>
      <c r="C36" s="4"/>
      <c r="D36" s="128" t="s">
        <v>12</v>
      </c>
      <c r="E36" s="130"/>
      <c r="F36" s="5"/>
      <c r="G36" s="6">
        <f>SUM(G37)</f>
        <v>25</v>
      </c>
      <c r="H36" s="6">
        <f>SUM(H37)</f>
        <v>25</v>
      </c>
      <c r="I36" s="7">
        <f t="shared" si="3"/>
        <v>0</v>
      </c>
      <c r="J36" s="8"/>
      <c r="K36" s="9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1:52" ht="38.1" customHeight="1">
      <c r="A37" s="18">
        <f t="shared" si="1"/>
        <v>30</v>
      </c>
      <c r="B37" s="22"/>
      <c r="C37" s="22"/>
      <c r="D37" s="22"/>
      <c r="E37" s="14" t="s">
        <v>70</v>
      </c>
      <c r="F37" s="21" t="s">
        <v>46</v>
      </c>
      <c r="G37" s="6">
        <v>25</v>
      </c>
      <c r="H37" s="6">
        <v>25</v>
      </c>
      <c r="I37" s="7">
        <f t="shared" si="3"/>
        <v>0</v>
      </c>
      <c r="J37" s="8"/>
      <c r="K37" s="9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</row>
    <row r="38" spans="1:52" ht="26.4" customHeight="1">
      <c r="A38" s="18">
        <f t="shared" si="1"/>
        <v>31</v>
      </c>
      <c r="B38" s="128" t="s">
        <v>133</v>
      </c>
      <c r="C38" s="129"/>
      <c r="D38" s="129"/>
      <c r="E38" s="130"/>
      <c r="F38" s="1"/>
      <c r="G38" s="6">
        <f>SUM(G39,G44)</f>
        <v>5242975</v>
      </c>
      <c r="H38" s="6">
        <f>SUM(H39,H44)</f>
        <v>5197764</v>
      </c>
      <c r="I38" s="7">
        <f t="shared" si="3"/>
        <v>-45211</v>
      </c>
      <c r="J38" s="8"/>
      <c r="K38" s="5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ht="26.4" customHeight="1">
      <c r="A39" s="18">
        <f t="shared" si="1"/>
        <v>32</v>
      </c>
      <c r="B39" s="19"/>
      <c r="C39" s="128" t="s">
        <v>13</v>
      </c>
      <c r="D39" s="129"/>
      <c r="E39" s="130"/>
      <c r="F39" s="1"/>
      <c r="G39" s="6">
        <f>SUM(G40)</f>
        <v>5237524</v>
      </c>
      <c r="H39" s="6">
        <f>SUM(H40)</f>
        <v>5189635</v>
      </c>
      <c r="I39" s="7">
        <f t="shared" si="3"/>
        <v>-47889</v>
      </c>
      <c r="J39" s="8"/>
      <c r="K39" s="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ht="26.4" customHeight="1">
      <c r="A40" s="18">
        <f t="shared" si="1"/>
        <v>33</v>
      </c>
      <c r="B40" s="4"/>
      <c r="C40" s="20"/>
      <c r="D40" s="128" t="s">
        <v>14</v>
      </c>
      <c r="E40" s="130"/>
      <c r="F40" s="5"/>
      <c r="G40" s="6">
        <f>SUM(G41,G42,G43)</f>
        <v>5237524</v>
      </c>
      <c r="H40" s="6">
        <f>SUM(H41,H42,H43)</f>
        <v>5189635</v>
      </c>
      <c r="I40" s="7">
        <f t="shared" si="3"/>
        <v>-47889</v>
      </c>
      <c r="J40" s="8"/>
      <c r="K40" s="9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ht="26.4" customHeight="1">
      <c r="A41" s="18">
        <f t="shared" si="1"/>
        <v>34</v>
      </c>
      <c r="B41" s="4"/>
      <c r="C41" s="4"/>
      <c r="D41" s="20"/>
      <c r="E41" s="21" t="s">
        <v>15</v>
      </c>
      <c r="F41" s="5" t="s">
        <v>91</v>
      </c>
      <c r="G41" s="6">
        <v>5042291</v>
      </c>
      <c r="H41" s="6">
        <v>4989721</v>
      </c>
      <c r="I41" s="7">
        <f t="shared" si="3"/>
        <v>-52570</v>
      </c>
      <c r="J41" s="8"/>
      <c r="K41" s="9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1:52" ht="26.4" customHeight="1">
      <c r="A42" s="18">
        <f t="shared" si="1"/>
        <v>35</v>
      </c>
      <c r="B42" s="4"/>
      <c r="C42" s="4"/>
      <c r="D42" s="4"/>
      <c r="E42" s="21" t="s">
        <v>16</v>
      </c>
      <c r="F42" s="5" t="s">
        <v>38</v>
      </c>
      <c r="G42" s="6">
        <v>90835</v>
      </c>
      <c r="H42" s="6">
        <v>95515</v>
      </c>
      <c r="I42" s="7">
        <f t="shared" si="3"/>
        <v>4680</v>
      </c>
      <c r="J42" s="8"/>
      <c r="K42" s="9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1:52" ht="26.4" customHeight="1">
      <c r="A43" s="18">
        <f t="shared" si="1"/>
        <v>36</v>
      </c>
      <c r="B43" s="4"/>
      <c r="C43" s="4"/>
      <c r="D43" s="4"/>
      <c r="E43" s="21" t="s">
        <v>71</v>
      </c>
      <c r="F43" s="5" t="s">
        <v>47</v>
      </c>
      <c r="G43" s="6">
        <v>104398</v>
      </c>
      <c r="H43" s="6">
        <v>104399</v>
      </c>
      <c r="I43" s="7">
        <f t="shared" si="3"/>
        <v>1</v>
      </c>
      <c r="J43" s="8"/>
      <c r="K43" s="9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1:52" ht="26.4" customHeight="1">
      <c r="A44" s="18">
        <f t="shared" si="1"/>
        <v>37</v>
      </c>
      <c r="B44" s="4"/>
      <c r="C44" s="128" t="s">
        <v>17</v>
      </c>
      <c r="D44" s="129"/>
      <c r="E44" s="130"/>
      <c r="F44" s="1"/>
      <c r="G44" s="6">
        <f>SUM(G45)</f>
        <v>5451</v>
      </c>
      <c r="H44" s="6">
        <f>SUM(H45)</f>
        <v>8129</v>
      </c>
      <c r="I44" s="7">
        <f t="shared" si="3"/>
        <v>2678</v>
      </c>
      <c r="J44" s="8"/>
      <c r="K44" s="9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1:52" ht="26.4" customHeight="1">
      <c r="A45" s="18">
        <f t="shared" si="1"/>
        <v>38</v>
      </c>
      <c r="B45" s="4"/>
      <c r="C45" s="4"/>
      <c r="D45" s="128" t="s">
        <v>134</v>
      </c>
      <c r="E45" s="130"/>
      <c r="F45" s="5"/>
      <c r="G45" s="6">
        <f>SUM(G46)</f>
        <v>5451</v>
      </c>
      <c r="H45" s="6">
        <f>SUM(H46)</f>
        <v>8129</v>
      </c>
      <c r="I45" s="7">
        <f t="shared" si="3"/>
        <v>2678</v>
      </c>
      <c r="J45" s="8"/>
      <c r="K45" s="9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1:52" ht="26.4" customHeight="1">
      <c r="A46" s="18">
        <f t="shared" si="1"/>
        <v>39</v>
      </c>
      <c r="B46" s="4"/>
      <c r="C46" s="4"/>
      <c r="D46" s="20"/>
      <c r="E46" s="21" t="s">
        <v>18</v>
      </c>
      <c r="F46" s="21" t="s">
        <v>41</v>
      </c>
      <c r="G46" s="6">
        <v>5451</v>
      </c>
      <c r="H46" s="6">
        <v>8129</v>
      </c>
      <c r="I46" s="7">
        <f t="shared" si="3"/>
        <v>2678</v>
      </c>
      <c r="J46" s="8"/>
      <c r="K46" s="9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1:52" ht="26.4" customHeight="1">
      <c r="A47" s="18">
        <f t="shared" si="1"/>
        <v>40</v>
      </c>
      <c r="B47" s="128" t="s">
        <v>135</v>
      </c>
      <c r="C47" s="129"/>
      <c r="D47" s="129"/>
      <c r="E47" s="130"/>
      <c r="F47" s="1"/>
      <c r="G47" s="6">
        <f>SUM(G48,G53)</f>
        <v>2714175</v>
      </c>
      <c r="H47" s="6">
        <f>SUM(H48,H53)</f>
        <v>1957522</v>
      </c>
      <c r="I47" s="7">
        <f t="shared" si="3"/>
        <v>-756653</v>
      </c>
      <c r="J47" s="8"/>
      <c r="K47" s="58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1:52" ht="26.4" customHeight="1">
      <c r="A48" s="18">
        <f t="shared" si="1"/>
        <v>41</v>
      </c>
      <c r="B48" s="4"/>
      <c r="C48" s="126" t="s">
        <v>19</v>
      </c>
      <c r="D48" s="132"/>
      <c r="E48" s="127"/>
      <c r="F48" s="2"/>
      <c r="G48" s="7">
        <f>SUM(G49,G51)</f>
        <v>2714009</v>
      </c>
      <c r="H48" s="7">
        <f>SUM(H49,H51)</f>
        <v>1957256</v>
      </c>
      <c r="I48" s="7">
        <f t="shared" si="3"/>
        <v>-756753</v>
      </c>
      <c r="J48" s="16"/>
      <c r="K48" s="17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1:52" ht="26.4" customHeight="1">
      <c r="A49" s="18">
        <f>A48+1</f>
        <v>42</v>
      </c>
      <c r="B49" s="4"/>
      <c r="C49" s="20"/>
      <c r="D49" s="128" t="s">
        <v>20</v>
      </c>
      <c r="E49" s="130"/>
      <c r="F49" s="5"/>
      <c r="G49" s="6">
        <f>SUM(G50)</f>
        <v>2252009</v>
      </c>
      <c r="H49" s="6">
        <f>SUM(H50)</f>
        <v>1442456</v>
      </c>
      <c r="I49" s="7">
        <f t="shared" si="3"/>
        <v>-809553</v>
      </c>
      <c r="J49" s="8"/>
      <c r="K49" s="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1:52" ht="26.4" customHeight="1">
      <c r="A50" s="18">
        <f t="shared" si="1"/>
        <v>43</v>
      </c>
      <c r="B50" s="4"/>
      <c r="C50" s="4"/>
      <c r="D50" s="4"/>
      <c r="E50" s="122" t="s">
        <v>73</v>
      </c>
      <c r="F50" s="15" t="s">
        <v>74</v>
      </c>
      <c r="G50" s="7">
        <v>2252009</v>
      </c>
      <c r="H50" s="7">
        <v>1442456</v>
      </c>
      <c r="I50" s="7">
        <f t="shared" si="3"/>
        <v>-809553</v>
      </c>
      <c r="J50" s="16"/>
      <c r="K50" s="17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1:52" s="119" customFormat="1" ht="26.4" customHeight="1">
      <c r="A51" s="18">
        <f t="shared" si="1"/>
        <v>44</v>
      </c>
      <c r="B51" s="4"/>
      <c r="C51" s="4"/>
      <c r="D51" s="128" t="s">
        <v>120</v>
      </c>
      <c r="E51" s="130"/>
      <c r="F51" s="5"/>
      <c r="G51" s="6">
        <f>SUM(G52)</f>
        <v>462000</v>
      </c>
      <c r="H51" s="6">
        <f>SUM(H52)</f>
        <v>514800</v>
      </c>
      <c r="I51" s="7">
        <f>+H51-G51</f>
        <v>52800</v>
      </c>
      <c r="J51" s="8"/>
      <c r="K51" s="9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1:52" s="119" customFormat="1" ht="26.4" customHeight="1">
      <c r="A52" s="18">
        <f t="shared" si="1"/>
        <v>45</v>
      </c>
      <c r="B52" s="4"/>
      <c r="C52" s="22"/>
      <c r="D52" s="4"/>
      <c r="E52" s="122" t="s">
        <v>121</v>
      </c>
      <c r="F52" s="15" t="s">
        <v>124</v>
      </c>
      <c r="G52" s="7">
        <v>462000</v>
      </c>
      <c r="H52" s="7">
        <v>514800</v>
      </c>
      <c r="I52" s="7">
        <f t="shared" ref="I52" si="4">+H52-G52</f>
        <v>52800</v>
      </c>
      <c r="J52" s="16"/>
      <c r="K52" s="17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1:52" ht="26.4" customHeight="1">
      <c r="A53" s="18">
        <f>A52+1</f>
        <v>46</v>
      </c>
      <c r="B53" s="4"/>
      <c r="C53" s="128" t="s">
        <v>21</v>
      </c>
      <c r="D53" s="129"/>
      <c r="E53" s="130"/>
      <c r="F53" s="1"/>
      <c r="G53" s="6">
        <f>SUM(G54)</f>
        <v>166</v>
      </c>
      <c r="H53" s="6">
        <f>SUM(H54)</f>
        <v>266</v>
      </c>
      <c r="I53" s="7">
        <f t="shared" si="3"/>
        <v>100</v>
      </c>
      <c r="J53" s="8"/>
      <c r="K53" s="9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1:52" ht="26.4" customHeight="1">
      <c r="A54" s="18">
        <f t="shared" si="1"/>
        <v>47</v>
      </c>
      <c r="B54" s="4"/>
      <c r="C54" s="20"/>
      <c r="D54" s="128" t="s">
        <v>22</v>
      </c>
      <c r="E54" s="130"/>
      <c r="F54" s="5"/>
      <c r="G54" s="6">
        <f>SUM(G55)</f>
        <v>166</v>
      </c>
      <c r="H54" s="6">
        <f>SUM(H55)</f>
        <v>266</v>
      </c>
      <c r="I54" s="7">
        <f t="shared" si="3"/>
        <v>100</v>
      </c>
      <c r="J54" s="8"/>
      <c r="K54" s="9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1:52" ht="26.4" customHeight="1">
      <c r="A55" s="18">
        <f t="shared" si="1"/>
        <v>48</v>
      </c>
      <c r="B55" s="4"/>
      <c r="C55" s="23"/>
      <c r="D55" s="20"/>
      <c r="E55" s="121" t="s">
        <v>23</v>
      </c>
      <c r="F55" s="5" t="s">
        <v>39</v>
      </c>
      <c r="G55" s="6">
        <v>166</v>
      </c>
      <c r="H55" s="6">
        <v>266</v>
      </c>
      <c r="I55" s="7">
        <f t="shared" si="3"/>
        <v>100</v>
      </c>
      <c r="J55" s="8"/>
      <c r="K55" s="9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  <row r="56" spans="1:52" ht="26.4" customHeight="1">
      <c r="A56" s="18">
        <f t="shared" si="1"/>
        <v>49</v>
      </c>
      <c r="B56" s="124" t="s">
        <v>136</v>
      </c>
      <c r="C56" s="131"/>
      <c r="D56" s="131"/>
      <c r="E56" s="125"/>
      <c r="F56" s="3"/>
      <c r="G56" s="24">
        <f t="shared" ref="G56:H58" si="5">SUM(G57)</f>
        <v>52000</v>
      </c>
      <c r="H56" s="24">
        <f t="shared" si="5"/>
        <v>6500</v>
      </c>
      <c r="I56" s="7">
        <f t="shared" si="3"/>
        <v>-45500</v>
      </c>
      <c r="J56" s="60"/>
      <c r="K56" s="61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</row>
    <row r="57" spans="1:52" ht="26.4" customHeight="1">
      <c r="A57" s="18">
        <f t="shared" si="1"/>
        <v>50</v>
      </c>
      <c r="B57" s="20"/>
      <c r="C57" s="128" t="s">
        <v>84</v>
      </c>
      <c r="D57" s="129"/>
      <c r="E57" s="130"/>
      <c r="F57" s="1"/>
      <c r="G57" s="6">
        <f t="shared" si="5"/>
        <v>52000</v>
      </c>
      <c r="H57" s="6">
        <f t="shared" si="5"/>
        <v>6500</v>
      </c>
      <c r="I57" s="6">
        <f t="shared" si="3"/>
        <v>-45500</v>
      </c>
      <c r="J57" s="8"/>
      <c r="K57" s="9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  <row r="58" spans="1:52" ht="26.4" customHeight="1">
      <c r="A58" s="18">
        <f t="shared" si="1"/>
        <v>51</v>
      </c>
      <c r="B58" s="4"/>
      <c r="C58" s="4"/>
      <c r="D58" s="126" t="s">
        <v>85</v>
      </c>
      <c r="E58" s="127"/>
      <c r="F58" s="15"/>
      <c r="G58" s="7">
        <f t="shared" si="5"/>
        <v>52000</v>
      </c>
      <c r="H58" s="7">
        <f t="shared" si="5"/>
        <v>6500</v>
      </c>
      <c r="I58" s="7">
        <f t="shared" si="3"/>
        <v>-45500</v>
      </c>
      <c r="J58" s="16"/>
      <c r="K58" s="17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1:52" ht="26.4" customHeight="1">
      <c r="A59" s="18">
        <f t="shared" si="1"/>
        <v>52</v>
      </c>
      <c r="B59" s="4"/>
      <c r="C59" s="4"/>
      <c r="D59" s="20"/>
      <c r="E59" s="21" t="s">
        <v>86</v>
      </c>
      <c r="F59" s="21" t="s">
        <v>127</v>
      </c>
      <c r="G59" s="6">
        <v>52000</v>
      </c>
      <c r="H59" s="6">
        <v>6500</v>
      </c>
      <c r="I59" s="7">
        <f t="shared" si="3"/>
        <v>-45500</v>
      </c>
      <c r="J59" s="8"/>
      <c r="K59" s="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</row>
    <row r="60" spans="1:52" ht="26.4" customHeight="1">
      <c r="A60" s="18">
        <f t="shared" si="1"/>
        <v>53</v>
      </c>
      <c r="B60" s="128" t="s">
        <v>137</v>
      </c>
      <c r="C60" s="129"/>
      <c r="D60" s="129"/>
      <c r="E60" s="130"/>
      <c r="F60" s="1"/>
      <c r="G60" s="6">
        <f>SUM(G62,G64)</f>
        <v>81325</v>
      </c>
      <c r="H60" s="6">
        <f>SUM(H62,H64)</f>
        <v>73479</v>
      </c>
      <c r="I60" s="7">
        <f t="shared" si="3"/>
        <v>-7846</v>
      </c>
      <c r="J60" s="8"/>
      <c r="K60" s="58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</row>
    <row r="61" spans="1:52" ht="26.4" customHeight="1">
      <c r="A61" s="18">
        <f t="shared" si="1"/>
        <v>54</v>
      </c>
      <c r="B61" s="25"/>
      <c r="C61" s="135" t="s">
        <v>81</v>
      </c>
      <c r="D61" s="136"/>
      <c r="E61" s="137"/>
      <c r="F61" s="1"/>
      <c r="G61" s="6">
        <f>SUM(G62,G64)</f>
        <v>81325</v>
      </c>
      <c r="H61" s="6">
        <f>SUM(H62,H64)</f>
        <v>73479</v>
      </c>
      <c r="I61" s="6">
        <f>SUM(I62,I64)</f>
        <v>-7846</v>
      </c>
      <c r="J61" s="8"/>
      <c r="K61" s="58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1:52" ht="26.4" customHeight="1">
      <c r="A62" s="18">
        <f t="shared" si="1"/>
        <v>55</v>
      </c>
      <c r="B62" s="4"/>
      <c r="C62" s="4"/>
      <c r="D62" s="126" t="s">
        <v>138</v>
      </c>
      <c r="E62" s="127"/>
      <c r="F62" s="5"/>
      <c r="G62" s="6">
        <f>SUM(G63)</f>
        <v>65405</v>
      </c>
      <c r="H62" s="6">
        <f>SUM(H63)</f>
        <v>22379</v>
      </c>
      <c r="I62" s="7">
        <f t="shared" si="3"/>
        <v>-43026</v>
      </c>
      <c r="J62" s="8"/>
      <c r="K62" s="9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1:52" ht="26.4" customHeight="1">
      <c r="A63" s="18">
        <f t="shared" si="1"/>
        <v>56</v>
      </c>
      <c r="B63" s="4"/>
      <c r="C63" s="4"/>
      <c r="D63" s="20"/>
      <c r="E63" s="121" t="s">
        <v>24</v>
      </c>
      <c r="F63" s="5" t="s">
        <v>42</v>
      </c>
      <c r="G63" s="6">
        <v>65405</v>
      </c>
      <c r="H63" s="6">
        <v>22379</v>
      </c>
      <c r="I63" s="7">
        <f t="shared" si="3"/>
        <v>-43026</v>
      </c>
      <c r="J63" s="8"/>
      <c r="K63" s="9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1:52" ht="26.4" customHeight="1">
      <c r="A64" s="67">
        <f t="shared" si="1"/>
        <v>57</v>
      </c>
      <c r="B64" s="4"/>
      <c r="C64" s="4"/>
      <c r="D64" s="124" t="s">
        <v>126</v>
      </c>
      <c r="E64" s="125"/>
      <c r="F64" s="64"/>
      <c r="G64" s="24">
        <f>SUM(G65)</f>
        <v>15920</v>
      </c>
      <c r="H64" s="24">
        <f>SUM(H65)</f>
        <v>51100</v>
      </c>
      <c r="I64" s="65">
        <f t="shared" si="3"/>
        <v>35180</v>
      </c>
      <c r="J64" s="60"/>
      <c r="K64" s="66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</row>
    <row r="65" spans="1:52" ht="26.4" customHeight="1">
      <c r="A65" s="18">
        <f t="shared" si="1"/>
        <v>58</v>
      </c>
      <c r="B65" s="22"/>
      <c r="C65" s="22"/>
      <c r="D65" s="26"/>
      <c r="E65" s="21" t="s">
        <v>25</v>
      </c>
      <c r="F65" s="21" t="s">
        <v>43</v>
      </c>
      <c r="G65" s="6">
        <v>15920</v>
      </c>
      <c r="H65" s="6">
        <v>51100</v>
      </c>
      <c r="I65" s="6">
        <f t="shared" si="3"/>
        <v>35180</v>
      </c>
      <c r="J65" s="8"/>
      <c r="K65" s="9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1:52" ht="26.4" customHeight="1">
      <c r="A66" s="18">
        <f t="shared" si="1"/>
        <v>59</v>
      </c>
      <c r="B66" s="128" t="s">
        <v>139</v>
      </c>
      <c r="C66" s="129"/>
      <c r="D66" s="129"/>
      <c r="E66" s="130"/>
      <c r="F66" s="1"/>
      <c r="G66" s="6">
        <f>SUM(G67,G70,G75)</f>
        <v>3879400</v>
      </c>
      <c r="H66" s="6">
        <f>SUM(H67,H70,H75)</f>
        <v>3346584</v>
      </c>
      <c r="I66" s="7">
        <f t="shared" si="3"/>
        <v>-532816</v>
      </c>
      <c r="J66" s="8"/>
      <c r="K66" s="58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</row>
    <row r="67" spans="1:52" ht="26.4" customHeight="1">
      <c r="A67" s="18">
        <f t="shared" si="1"/>
        <v>60</v>
      </c>
      <c r="B67" s="4"/>
      <c r="C67" s="126" t="s">
        <v>26</v>
      </c>
      <c r="D67" s="132"/>
      <c r="E67" s="127"/>
      <c r="F67" s="2"/>
      <c r="G67" s="7">
        <f t="shared" ref="G67:I67" si="6">SUM(G68)</f>
        <v>6898</v>
      </c>
      <c r="H67" s="7">
        <f t="shared" si="6"/>
        <v>6820</v>
      </c>
      <c r="I67" s="7">
        <f t="shared" si="6"/>
        <v>-78</v>
      </c>
      <c r="J67" s="16"/>
      <c r="K67" s="1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</row>
    <row r="68" spans="1:52" ht="26.4" customHeight="1">
      <c r="A68" s="18">
        <f t="shared" si="1"/>
        <v>61</v>
      </c>
      <c r="B68" s="4"/>
      <c r="C68" s="4"/>
      <c r="D68" s="126" t="s">
        <v>27</v>
      </c>
      <c r="E68" s="127"/>
      <c r="F68" s="15"/>
      <c r="G68" s="7">
        <f>SUM(G69)</f>
        <v>6898</v>
      </c>
      <c r="H68" s="7">
        <f>SUM(H69)</f>
        <v>6820</v>
      </c>
      <c r="I68" s="7">
        <f t="shared" si="3"/>
        <v>-78</v>
      </c>
      <c r="J68" s="16"/>
      <c r="K68" s="17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</row>
    <row r="69" spans="1:52" ht="26.4" customHeight="1">
      <c r="A69" s="18">
        <f t="shared" si="1"/>
        <v>62</v>
      </c>
      <c r="B69" s="22"/>
      <c r="C69" s="22"/>
      <c r="D69" s="22"/>
      <c r="E69" s="122" t="s">
        <v>28</v>
      </c>
      <c r="F69" s="15" t="s">
        <v>55</v>
      </c>
      <c r="G69" s="7">
        <v>6898</v>
      </c>
      <c r="H69" s="7">
        <v>6820</v>
      </c>
      <c r="I69" s="7">
        <f t="shared" ref="I69:I91" si="7">+H69-G69</f>
        <v>-78</v>
      </c>
      <c r="J69" s="16"/>
      <c r="K69" s="17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</row>
    <row r="70" spans="1:52" ht="26.4" customHeight="1">
      <c r="A70" s="120">
        <f t="shared" si="1"/>
        <v>63</v>
      </c>
      <c r="B70" s="4"/>
      <c r="C70" s="126" t="s">
        <v>29</v>
      </c>
      <c r="D70" s="132"/>
      <c r="E70" s="127"/>
      <c r="F70" s="1"/>
      <c r="G70" s="6">
        <f>SUM(G71)</f>
        <v>1371388</v>
      </c>
      <c r="H70" s="6">
        <f>SUM(H71)</f>
        <v>1431056</v>
      </c>
      <c r="I70" s="6">
        <f t="shared" si="7"/>
        <v>59668</v>
      </c>
      <c r="J70" s="8"/>
      <c r="K70" s="9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</row>
    <row r="71" spans="1:52" ht="26.4" customHeight="1">
      <c r="A71" s="18">
        <f t="shared" si="1"/>
        <v>64</v>
      </c>
      <c r="B71" s="4"/>
      <c r="C71" s="20"/>
      <c r="D71" s="128" t="s">
        <v>87</v>
      </c>
      <c r="E71" s="130"/>
      <c r="F71" s="5"/>
      <c r="G71" s="6">
        <f>SUM(G72:G74)</f>
        <v>1371388</v>
      </c>
      <c r="H71" s="6">
        <f>SUM(H72:H74)</f>
        <v>1431056</v>
      </c>
      <c r="I71" s="7">
        <f t="shared" si="7"/>
        <v>59668</v>
      </c>
      <c r="J71" s="8"/>
      <c r="K71" s="9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</row>
    <row r="72" spans="1:52" ht="38.1" customHeight="1">
      <c r="A72" s="18">
        <f t="shared" si="1"/>
        <v>65</v>
      </c>
      <c r="B72" s="4"/>
      <c r="C72" s="4"/>
      <c r="D72" s="4"/>
      <c r="E72" s="14" t="s">
        <v>140</v>
      </c>
      <c r="F72" s="14" t="s">
        <v>88</v>
      </c>
      <c r="G72" s="7">
        <v>287464</v>
      </c>
      <c r="H72" s="7">
        <v>292067</v>
      </c>
      <c r="I72" s="7">
        <f t="shared" si="7"/>
        <v>4603</v>
      </c>
      <c r="J72" s="16"/>
      <c r="K72" s="17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</row>
    <row r="73" spans="1:52" ht="38.1" customHeight="1">
      <c r="A73" s="18">
        <f t="shared" si="1"/>
        <v>66</v>
      </c>
      <c r="B73" s="4"/>
      <c r="C73" s="4"/>
      <c r="D73" s="4"/>
      <c r="E73" s="14" t="s">
        <v>141</v>
      </c>
      <c r="F73" s="14" t="s">
        <v>89</v>
      </c>
      <c r="G73" s="7">
        <v>572106</v>
      </c>
      <c r="H73" s="7">
        <v>572106</v>
      </c>
      <c r="I73" s="7">
        <f t="shared" si="7"/>
        <v>0</v>
      </c>
      <c r="J73" s="16"/>
      <c r="K73" s="17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</row>
    <row r="74" spans="1:52" ht="38.1" customHeight="1">
      <c r="A74" s="18">
        <f t="shared" si="1"/>
        <v>67</v>
      </c>
      <c r="B74" s="4"/>
      <c r="C74" s="4"/>
      <c r="D74" s="4"/>
      <c r="E74" s="14" t="s">
        <v>142</v>
      </c>
      <c r="F74" s="14" t="s">
        <v>90</v>
      </c>
      <c r="G74" s="7">
        <v>511818</v>
      </c>
      <c r="H74" s="7">
        <v>566883</v>
      </c>
      <c r="I74" s="7">
        <f t="shared" si="7"/>
        <v>55065</v>
      </c>
      <c r="J74" s="16"/>
      <c r="K74" s="17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</row>
    <row r="75" spans="1:52" ht="26.4" customHeight="1">
      <c r="A75" s="18">
        <f t="shared" ref="A75:A92" si="8">A74+1</f>
        <v>68</v>
      </c>
      <c r="B75" s="4"/>
      <c r="C75" s="128" t="s">
        <v>30</v>
      </c>
      <c r="D75" s="129"/>
      <c r="E75" s="130"/>
      <c r="F75" s="1"/>
      <c r="G75" s="6">
        <f>SUBTOTAL(9,G76,G78,G80)</f>
        <v>2501114</v>
      </c>
      <c r="H75" s="6">
        <f>SUBTOTAL(9,H76,H78,H80)</f>
        <v>1908708</v>
      </c>
      <c r="I75" s="6">
        <f>SUBTOTAL(9,I76,I78,I80)</f>
        <v>-592406</v>
      </c>
      <c r="J75" s="8"/>
      <c r="K75" s="9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</row>
    <row r="76" spans="1:52" ht="26.4" customHeight="1">
      <c r="A76" s="18">
        <f t="shared" si="8"/>
        <v>69</v>
      </c>
      <c r="B76" s="4"/>
      <c r="C76" s="4"/>
      <c r="D76" s="126" t="s">
        <v>143</v>
      </c>
      <c r="E76" s="127"/>
      <c r="F76" s="15"/>
      <c r="G76" s="7">
        <f>SUM(G77)</f>
        <v>50324</v>
      </c>
      <c r="H76" s="7">
        <f>SUM(H77)</f>
        <v>49519</v>
      </c>
      <c r="I76" s="7">
        <f t="shared" si="7"/>
        <v>-805</v>
      </c>
      <c r="J76" s="16"/>
      <c r="K76" s="17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  <row r="77" spans="1:52" ht="26.4" customHeight="1">
      <c r="A77" s="18">
        <f t="shared" si="8"/>
        <v>70</v>
      </c>
      <c r="B77" s="4"/>
      <c r="C77" s="4"/>
      <c r="D77" s="26"/>
      <c r="E77" s="21" t="s">
        <v>72</v>
      </c>
      <c r="F77" s="21" t="s">
        <v>48</v>
      </c>
      <c r="G77" s="6">
        <v>50324</v>
      </c>
      <c r="H77" s="6">
        <v>49519</v>
      </c>
      <c r="I77" s="7">
        <f t="shared" si="7"/>
        <v>-805</v>
      </c>
      <c r="J77" s="8"/>
      <c r="K77" s="9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</row>
    <row r="78" spans="1:52" ht="26.4" customHeight="1">
      <c r="A78" s="18">
        <f t="shared" si="8"/>
        <v>71</v>
      </c>
      <c r="B78" s="4"/>
      <c r="C78" s="4"/>
      <c r="D78" s="128" t="s">
        <v>144</v>
      </c>
      <c r="E78" s="130"/>
      <c r="F78" s="5"/>
      <c r="G78" s="6">
        <f>SUM(G79)</f>
        <v>221</v>
      </c>
      <c r="H78" s="6">
        <f>SUM(H79)</f>
        <v>60</v>
      </c>
      <c r="I78" s="7">
        <f t="shared" si="7"/>
        <v>-161</v>
      </c>
      <c r="J78" s="8"/>
      <c r="K78" s="9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</row>
    <row r="79" spans="1:52" ht="26.4" customHeight="1">
      <c r="A79" s="18">
        <f t="shared" si="8"/>
        <v>72</v>
      </c>
      <c r="B79" s="4"/>
      <c r="C79" s="4"/>
      <c r="D79" s="20"/>
      <c r="E79" s="121" t="s">
        <v>31</v>
      </c>
      <c r="F79" s="5" t="s">
        <v>77</v>
      </c>
      <c r="G79" s="6">
        <v>221</v>
      </c>
      <c r="H79" s="6">
        <v>60</v>
      </c>
      <c r="I79" s="7">
        <f t="shared" si="7"/>
        <v>-161</v>
      </c>
      <c r="J79" s="8"/>
      <c r="K79" s="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  <row r="80" spans="1:52" ht="26.4" customHeight="1">
      <c r="A80" s="18">
        <f t="shared" si="8"/>
        <v>73</v>
      </c>
      <c r="B80" s="4"/>
      <c r="C80" s="4"/>
      <c r="D80" s="128" t="s">
        <v>145</v>
      </c>
      <c r="E80" s="130"/>
      <c r="F80" s="5"/>
      <c r="G80" s="6">
        <f>SUM(G81)</f>
        <v>2450569</v>
      </c>
      <c r="H80" s="6">
        <f>SUM(H81)</f>
        <v>1859129</v>
      </c>
      <c r="I80" s="7">
        <f t="shared" si="7"/>
        <v>-591440</v>
      </c>
      <c r="J80" s="8"/>
      <c r="K80" s="9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</row>
    <row r="81" spans="1:52" ht="26.4" customHeight="1">
      <c r="A81" s="18">
        <f t="shared" ref="A81" si="9">A80+1</f>
        <v>74</v>
      </c>
      <c r="B81" s="4"/>
      <c r="C81" s="4"/>
      <c r="D81" s="20"/>
      <c r="E81" s="121" t="s">
        <v>32</v>
      </c>
      <c r="F81" s="5"/>
      <c r="G81" s="6">
        <f>SUM(G82:G87)</f>
        <v>2450569</v>
      </c>
      <c r="H81" s="6">
        <f>SUM(H82:H87)</f>
        <v>1859129</v>
      </c>
      <c r="I81" s="7">
        <f t="shared" ref="I81:I84" si="10">+H81-G81</f>
        <v>-591440</v>
      </c>
      <c r="J81" s="8"/>
      <c r="K81" s="9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</row>
    <row r="82" spans="1:52" ht="26.4" customHeight="1">
      <c r="A82" s="18">
        <f t="shared" ref="A82:A84" si="11">A81+1</f>
        <v>75</v>
      </c>
      <c r="B82" s="4"/>
      <c r="C82" s="4"/>
      <c r="D82" s="4"/>
      <c r="E82" s="122"/>
      <c r="F82" s="5" t="s">
        <v>80</v>
      </c>
      <c r="G82" s="6">
        <v>1435386</v>
      </c>
      <c r="H82" s="6">
        <v>1515351</v>
      </c>
      <c r="I82" s="7">
        <f t="shared" si="10"/>
        <v>79965</v>
      </c>
      <c r="J82" s="8"/>
      <c r="K82" s="9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</row>
    <row r="83" spans="1:52" ht="26.4" customHeight="1">
      <c r="A83" s="18">
        <v>76</v>
      </c>
      <c r="B83" s="4"/>
      <c r="C83" s="4"/>
      <c r="D83" s="4"/>
      <c r="E83" s="122"/>
      <c r="F83" s="15" t="s">
        <v>76</v>
      </c>
      <c r="G83" s="7">
        <v>145494</v>
      </c>
      <c r="H83" s="7">
        <v>156001</v>
      </c>
      <c r="I83" s="7">
        <f t="shared" si="10"/>
        <v>10507</v>
      </c>
      <c r="J83" s="16"/>
      <c r="K83" s="17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</row>
    <row r="84" spans="1:52" ht="26.4" customHeight="1">
      <c r="A84" s="18">
        <f t="shared" si="11"/>
        <v>77</v>
      </c>
      <c r="B84" s="4"/>
      <c r="C84" s="4"/>
      <c r="D84" s="4"/>
      <c r="E84" s="122"/>
      <c r="F84" s="15" t="s">
        <v>98</v>
      </c>
      <c r="G84" s="7">
        <v>132724</v>
      </c>
      <c r="H84" s="7">
        <v>145832</v>
      </c>
      <c r="I84" s="7">
        <f t="shared" si="10"/>
        <v>13108</v>
      </c>
      <c r="J84" s="16"/>
      <c r="K84" s="17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</row>
    <row r="85" spans="1:52" ht="26.4" customHeight="1">
      <c r="A85" s="18">
        <v>78</v>
      </c>
      <c r="B85" s="4"/>
      <c r="C85" s="4"/>
      <c r="D85" s="4"/>
      <c r="E85" s="122"/>
      <c r="F85" s="15" t="s">
        <v>82</v>
      </c>
      <c r="G85" s="7">
        <v>51189</v>
      </c>
      <c r="H85" s="7">
        <v>41945</v>
      </c>
      <c r="I85" s="7">
        <f>+H85-G85</f>
        <v>-9244</v>
      </c>
      <c r="J85" s="16"/>
      <c r="K85" s="17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</row>
    <row r="86" spans="1:52" ht="26.4" customHeight="1">
      <c r="A86" s="18">
        <v>79</v>
      </c>
      <c r="B86" s="4"/>
      <c r="C86" s="4"/>
      <c r="D86" s="4"/>
      <c r="E86" s="122"/>
      <c r="F86" s="15" t="s">
        <v>149</v>
      </c>
      <c r="G86" s="7">
        <v>578776</v>
      </c>
      <c r="H86" s="7">
        <v>0</v>
      </c>
      <c r="I86" s="7">
        <f>+H86-G86</f>
        <v>-578776</v>
      </c>
      <c r="J86" s="16"/>
      <c r="K86" s="17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</row>
    <row r="87" spans="1:52" ht="26.4" customHeight="1">
      <c r="A87" s="18">
        <v>80</v>
      </c>
      <c r="B87" s="4"/>
      <c r="C87" s="4"/>
      <c r="D87" s="4"/>
      <c r="E87" s="122"/>
      <c r="F87" s="15" t="s">
        <v>150</v>
      </c>
      <c r="G87" s="7">
        <v>107000</v>
      </c>
      <c r="H87" s="7">
        <v>0</v>
      </c>
      <c r="I87" s="7">
        <f t="shared" ref="I87" si="12">+H87-G87</f>
        <v>-107000</v>
      </c>
      <c r="J87" s="16"/>
      <c r="K87" s="1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</row>
    <row r="88" spans="1:52" ht="26.4" customHeight="1">
      <c r="A88" s="18">
        <f>A87+1</f>
        <v>81</v>
      </c>
      <c r="B88" s="128" t="s">
        <v>146</v>
      </c>
      <c r="C88" s="129"/>
      <c r="D88" s="129"/>
      <c r="E88" s="130"/>
      <c r="F88" s="1"/>
      <c r="G88" s="6">
        <f>SUM(G89)</f>
        <v>11605500</v>
      </c>
      <c r="H88" s="6">
        <f>SUM(H89)</f>
        <v>11751000</v>
      </c>
      <c r="I88" s="7">
        <f t="shared" si="7"/>
        <v>145500</v>
      </c>
      <c r="J88" s="8"/>
      <c r="K88" s="5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</row>
    <row r="89" spans="1:52" ht="26.4" customHeight="1">
      <c r="A89" s="18">
        <f t="shared" si="8"/>
        <v>82</v>
      </c>
      <c r="B89" s="20"/>
      <c r="C89" s="128" t="s">
        <v>33</v>
      </c>
      <c r="D89" s="129"/>
      <c r="E89" s="130"/>
      <c r="F89" s="1"/>
      <c r="G89" s="6">
        <f>SUM(G90)</f>
        <v>11605500</v>
      </c>
      <c r="H89" s="6">
        <f>SUM(H90)</f>
        <v>11751000</v>
      </c>
      <c r="I89" s="6">
        <f t="shared" si="7"/>
        <v>145500</v>
      </c>
      <c r="J89" s="8"/>
      <c r="K89" s="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</row>
    <row r="90" spans="1:52" ht="26.4" customHeight="1">
      <c r="A90" s="18">
        <f t="shared" si="8"/>
        <v>83</v>
      </c>
      <c r="B90" s="4"/>
      <c r="C90" s="20"/>
      <c r="D90" s="128" t="s">
        <v>34</v>
      </c>
      <c r="E90" s="130"/>
      <c r="F90" s="5"/>
      <c r="G90" s="6">
        <f>SUM(G91:G92)</f>
        <v>11605500</v>
      </c>
      <c r="H90" s="6">
        <f>SUM(H91:H92)</f>
        <v>11751000</v>
      </c>
      <c r="I90" s="6">
        <f t="shared" si="7"/>
        <v>145500</v>
      </c>
      <c r="J90" s="8"/>
      <c r="K90" s="9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</row>
    <row r="91" spans="1:52" ht="26.4" customHeight="1">
      <c r="A91" s="18">
        <f t="shared" si="8"/>
        <v>84</v>
      </c>
      <c r="B91" s="4"/>
      <c r="C91" s="4"/>
      <c r="D91" s="4"/>
      <c r="E91" s="14" t="s">
        <v>35</v>
      </c>
      <c r="F91" s="15" t="s">
        <v>53</v>
      </c>
      <c r="G91" s="7">
        <v>10981000</v>
      </c>
      <c r="H91" s="7">
        <v>10655000</v>
      </c>
      <c r="I91" s="7">
        <f t="shared" si="7"/>
        <v>-326000</v>
      </c>
      <c r="J91" s="16"/>
      <c r="K91" s="17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</row>
    <row r="92" spans="1:52" ht="26.4" customHeight="1">
      <c r="A92" s="18">
        <f t="shared" si="8"/>
        <v>85</v>
      </c>
      <c r="B92" s="4"/>
      <c r="C92" s="4"/>
      <c r="D92" s="4"/>
      <c r="E92" s="14" t="s">
        <v>36</v>
      </c>
      <c r="F92" s="15" t="s">
        <v>54</v>
      </c>
      <c r="G92" s="7">
        <v>624500</v>
      </c>
      <c r="H92" s="7">
        <v>1096000</v>
      </c>
      <c r="I92" s="7">
        <f>+H92-G92</f>
        <v>471500</v>
      </c>
      <c r="J92" s="16"/>
      <c r="K92" s="17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  <row r="93" spans="1:52" ht="26.4" customHeight="1" thickBot="1">
      <c r="A93" s="133" t="s">
        <v>37</v>
      </c>
      <c r="B93" s="134"/>
      <c r="C93" s="134"/>
      <c r="D93" s="134"/>
      <c r="E93" s="134"/>
      <c r="F93" s="27"/>
      <c r="G93" s="28">
        <f>SUMIF($M:$M,"款",$G:$G)</f>
        <v>0</v>
      </c>
      <c r="H93" s="28">
        <f>SUMIF($M:$M,"款",$H:$H)</f>
        <v>0</v>
      </c>
      <c r="I93" s="28">
        <f>+H93-G93</f>
        <v>0</v>
      </c>
      <c r="J93" s="62"/>
      <c r="K93" s="6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</row>
  </sheetData>
  <mergeCells count="55">
    <mergeCell ref="J12:K12"/>
    <mergeCell ref="J15:K15"/>
    <mergeCell ref="D10:E10"/>
    <mergeCell ref="C9:E9"/>
    <mergeCell ref="B8:E8"/>
    <mergeCell ref="J1:K1"/>
    <mergeCell ref="G4:H4"/>
    <mergeCell ref="B6:E7"/>
    <mergeCell ref="F6:F7"/>
    <mergeCell ref="J6:K7"/>
    <mergeCell ref="C21:E21"/>
    <mergeCell ref="D22:E22"/>
    <mergeCell ref="D17:E17"/>
    <mergeCell ref="B20:E20"/>
    <mergeCell ref="C16:E16"/>
    <mergeCell ref="C32:E32"/>
    <mergeCell ref="C29:E29"/>
    <mergeCell ref="D30:E30"/>
    <mergeCell ref="B28:E28"/>
    <mergeCell ref="C24:E24"/>
    <mergeCell ref="D25:E25"/>
    <mergeCell ref="D36:E36"/>
    <mergeCell ref="B38:E38"/>
    <mergeCell ref="C39:E39"/>
    <mergeCell ref="D40:E40"/>
    <mergeCell ref="D33:E33"/>
    <mergeCell ref="C35:E35"/>
    <mergeCell ref="D49:E49"/>
    <mergeCell ref="C53:E53"/>
    <mergeCell ref="D54:E54"/>
    <mergeCell ref="C44:E44"/>
    <mergeCell ref="D45:E45"/>
    <mergeCell ref="B47:E47"/>
    <mergeCell ref="C48:E48"/>
    <mergeCell ref="D51:E51"/>
    <mergeCell ref="A93:E93"/>
    <mergeCell ref="D90:E90"/>
    <mergeCell ref="B88:E88"/>
    <mergeCell ref="C89:E89"/>
    <mergeCell ref="C75:E75"/>
    <mergeCell ref="D78:E78"/>
    <mergeCell ref="D80:E80"/>
    <mergeCell ref="D76:E76"/>
    <mergeCell ref="C70:E70"/>
    <mergeCell ref="D71:E71"/>
    <mergeCell ref="B66:E66"/>
    <mergeCell ref="C67:E67"/>
    <mergeCell ref="D68:E68"/>
    <mergeCell ref="D64:E64"/>
    <mergeCell ref="D62:E62"/>
    <mergeCell ref="D58:E58"/>
    <mergeCell ref="B60:E60"/>
    <mergeCell ref="B56:E56"/>
    <mergeCell ref="C57:E57"/>
    <mergeCell ref="C61:E61"/>
  </mergeCells>
  <phoneticPr fontId="0"/>
  <conditionalFormatting sqref="E8:E9">
    <cfRule type="expression" dxfId="44" priority="66401">
      <formula>L8:L93="○"</formula>
    </cfRule>
  </conditionalFormatting>
  <conditionalFormatting sqref="E10:E15">
    <cfRule type="expression" dxfId="43" priority="66402">
      <formula>L10:L93="○"</formula>
    </cfRule>
  </conditionalFormatting>
  <conditionalFormatting sqref="E16">
    <cfRule type="expression" dxfId="42" priority="66403">
      <formula>L16:L93="○"</formula>
    </cfRule>
  </conditionalFormatting>
  <conditionalFormatting sqref="E17">
    <cfRule type="expression" dxfId="41" priority="66404">
      <formula>L17:L93="○"</formula>
    </cfRule>
  </conditionalFormatting>
  <conditionalFormatting sqref="E18">
    <cfRule type="expression" dxfId="40" priority="66405">
      <formula>L18:L93="○"</formula>
    </cfRule>
  </conditionalFormatting>
  <conditionalFormatting sqref="E19">
    <cfRule type="expression" dxfId="39" priority="66406">
      <formula>L19:L93="○"</formula>
    </cfRule>
  </conditionalFormatting>
  <conditionalFormatting sqref="E20:E21">
    <cfRule type="expression" dxfId="38" priority="66407">
      <formula>L20:L93="○"</formula>
    </cfRule>
  </conditionalFormatting>
  <conditionalFormatting sqref="E22:E23">
    <cfRule type="expression" dxfId="37" priority="66408">
      <formula>L22:L93="○"</formula>
    </cfRule>
  </conditionalFormatting>
  <conditionalFormatting sqref="E24">
    <cfRule type="expression" dxfId="36" priority="66409">
      <formula>L24:L93="○"</formula>
    </cfRule>
  </conditionalFormatting>
  <conditionalFormatting sqref="E25">
    <cfRule type="expression" dxfId="35" priority="66410">
      <formula>L25:L93="○"</formula>
    </cfRule>
  </conditionalFormatting>
  <conditionalFormatting sqref="E26">
    <cfRule type="expression" dxfId="34" priority="66411">
      <formula>L26:L93="○"</formula>
    </cfRule>
  </conditionalFormatting>
  <conditionalFormatting sqref="E28">
    <cfRule type="expression" dxfId="33" priority="66412">
      <formula>L28:L93="○"</formula>
    </cfRule>
  </conditionalFormatting>
  <conditionalFormatting sqref="E29">
    <cfRule type="expression" dxfId="32" priority="66413">
      <formula>L29:L93="○"</formula>
    </cfRule>
  </conditionalFormatting>
  <conditionalFormatting sqref="E30">
    <cfRule type="expression" dxfId="31" priority="66414">
      <formula>L30:L93="○"</formula>
    </cfRule>
  </conditionalFormatting>
  <conditionalFormatting sqref="E31">
    <cfRule type="expression" dxfId="30" priority="66415">
      <formula>L31:L93="○"</formula>
    </cfRule>
  </conditionalFormatting>
  <conditionalFormatting sqref="E32">
    <cfRule type="expression" dxfId="29" priority="66416">
      <formula>L32:L93="○"</formula>
    </cfRule>
  </conditionalFormatting>
  <conditionalFormatting sqref="E33:E35">
    <cfRule type="expression" dxfId="28" priority="66417">
      <formula>L33:L93="○"</formula>
    </cfRule>
  </conditionalFormatting>
  <conditionalFormatting sqref="E36:E37">
    <cfRule type="expression" dxfId="27" priority="66418">
      <formula>L36:L93="○"</formula>
    </cfRule>
  </conditionalFormatting>
  <conditionalFormatting sqref="E38:E41">
    <cfRule type="expression" dxfId="26" priority="66419">
      <formula>L38:L93="○"</formula>
    </cfRule>
  </conditionalFormatting>
  <conditionalFormatting sqref="E42">
    <cfRule type="expression" dxfId="25" priority="66420">
      <formula>L42:L93="○"</formula>
    </cfRule>
  </conditionalFormatting>
  <conditionalFormatting sqref="E43:E46">
    <cfRule type="expression" dxfId="24" priority="66421">
      <formula>L43:L93="○"</formula>
    </cfRule>
  </conditionalFormatting>
  <conditionalFormatting sqref="E47:E51">
    <cfRule type="expression" dxfId="23" priority="66422">
      <formula>L47:L93="○"</formula>
    </cfRule>
  </conditionalFormatting>
  <conditionalFormatting sqref="E53:E55">
    <cfRule type="expression" dxfId="22" priority="66423">
      <formula>L53:L93="○"</formula>
    </cfRule>
  </conditionalFormatting>
  <conditionalFormatting sqref="E56:E57">
    <cfRule type="expression" dxfId="21" priority="66424">
      <formula>L56:L93="○"</formula>
    </cfRule>
  </conditionalFormatting>
  <conditionalFormatting sqref="E58:E59">
    <cfRule type="expression" dxfId="20" priority="66425">
      <formula>L58:L93="○"</formula>
    </cfRule>
  </conditionalFormatting>
  <conditionalFormatting sqref="E60">
    <cfRule type="expression" dxfId="19" priority="66426">
      <formula>L60:L93="○"</formula>
    </cfRule>
  </conditionalFormatting>
  <conditionalFormatting sqref="E62:E63">
    <cfRule type="expression" dxfId="18" priority="66427">
      <formula>L62:L93="○"</formula>
    </cfRule>
  </conditionalFormatting>
  <conditionalFormatting sqref="E64:E65">
    <cfRule type="expression" dxfId="17" priority="66428">
      <formula>L64:L93="○"</formula>
    </cfRule>
  </conditionalFormatting>
  <conditionalFormatting sqref="E66:E69">
    <cfRule type="expression" dxfId="16" priority="66429">
      <formula>L66:L93="○"</formula>
    </cfRule>
  </conditionalFormatting>
  <conditionalFormatting sqref="E70:E71">
    <cfRule type="expression" dxfId="15" priority="66430">
      <formula>L70:L93="○"</formula>
    </cfRule>
  </conditionalFormatting>
  <conditionalFormatting sqref="E72:E74">
    <cfRule type="expression" dxfId="14" priority="66431">
      <formula>L72:L93="○"</formula>
    </cfRule>
  </conditionalFormatting>
  <conditionalFormatting sqref="E75">
    <cfRule type="expression" dxfId="13" priority="66432">
      <formula>L75:L93="○"</formula>
    </cfRule>
  </conditionalFormatting>
  <conditionalFormatting sqref="E76:E77">
    <cfRule type="expression" dxfId="12" priority="66433">
      <formula>L76:L93="○"</formula>
    </cfRule>
  </conditionalFormatting>
  <conditionalFormatting sqref="E78:E79">
    <cfRule type="expression" dxfId="11" priority="66434">
      <formula>L78:L93="○"</formula>
    </cfRule>
  </conditionalFormatting>
  <conditionalFormatting sqref="E80:E81">
    <cfRule type="expression" dxfId="10" priority="66435">
      <formula>L80:L93="○"</formula>
    </cfRule>
  </conditionalFormatting>
  <conditionalFormatting sqref="E82">
    <cfRule type="expression" dxfId="9" priority="66436">
      <formula>L82:L93="○"</formula>
    </cfRule>
  </conditionalFormatting>
  <conditionalFormatting sqref="E83">
    <cfRule type="expression" dxfId="8" priority="66437">
      <formula>L83:L93="○"</formula>
    </cfRule>
  </conditionalFormatting>
  <conditionalFormatting sqref="E84">
    <cfRule type="expression" dxfId="7" priority="66438">
      <formula>L83:L93="○"</formula>
    </cfRule>
  </conditionalFormatting>
  <conditionalFormatting sqref="E85">
    <cfRule type="expression" dxfId="6" priority="66439">
      <formula>L85:L93="○"</formula>
    </cfRule>
  </conditionalFormatting>
  <conditionalFormatting sqref="E86">
    <cfRule type="expression" dxfId="5" priority="66440">
      <formula>L83:L93="○"</formula>
    </cfRule>
  </conditionalFormatting>
  <conditionalFormatting sqref="E87">
    <cfRule type="expression" dxfId="4" priority="66441">
      <formula>L87:L93="○"</formula>
    </cfRule>
  </conditionalFormatting>
  <conditionalFormatting sqref="E88:E89">
    <cfRule type="expression" dxfId="3" priority="66442">
      <formula>L88:L93="○"</formula>
    </cfRule>
  </conditionalFormatting>
  <conditionalFormatting sqref="E90:E92">
    <cfRule type="expression" dxfId="2" priority="66443">
      <formula>L90:L93="○"</formula>
    </cfRule>
  </conditionalFormatting>
  <conditionalFormatting sqref="G8:H66 I25 G68:H93">
    <cfRule type="expression" dxfId="1" priority="90">
      <formula>G8=""</formula>
    </cfRule>
  </conditionalFormatting>
  <conditionalFormatting sqref="I61 G67:I67 I75">
    <cfRule type="expression" dxfId="0" priority="1646">
      <formula>G61=""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  <headerFooter>
    <oddFooter>&amp;C&amp;P</oddFooter>
  </headerFooter>
  <rowBreaks count="2" manualBreakCount="2">
    <brk id="37" max="10" man="1"/>
    <brk id="6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5BD1-551C-4FDD-A837-18E6487FD51D}">
  <sheetPr>
    <tabColor rgb="FFC00000"/>
  </sheetPr>
  <dimension ref="A1:BQ388"/>
  <sheetViews>
    <sheetView view="pageBreakPreview" zoomScaleNormal="115" zoomScaleSheetLayoutView="100" workbookViewId="0">
      <selection activeCell="BP20" sqref="BP20"/>
    </sheetView>
  </sheetViews>
  <sheetFormatPr defaultColWidth="9" defaultRowHeight="13.2"/>
  <cols>
    <col min="1" max="1" width="4.33203125" style="70" customWidth="1"/>
    <col min="2" max="10" width="1.33203125" style="70" customWidth="1"/>
    <col min="11" max="11" width="1.88671875" style="70" customWidth="1"/>
    <col min="12" max="13" width="1.33203125" style="70" customWidth="1"/>
    <col min="14" max="14" width="4.33203125" style="70" customWidth="1"/>
    <col min="15" max="15" width="1.44140625" style="70" customWidth="1"/>
    <col min="16" max="48" width="1.33203125" style="70" customWidth="1"/>
    <col min="49" max="49" width="2" style="70" customWidth="1"/>
    <col min="50" max="67" width="1.33203125" style="70" customWidth="1"/>
    <col min="68" max="68" width="2" style="70" customWidth="1"/>
    <col min="69" max="69" width="1.6640625" style="70" customWidth="1"/>
    <col min="70" max="76" width="1.33203125" style="70" customWidth="1"/>
    <col min="77" max="16384" width="9" style="70"/>
  </cols>
  <sheetData>
    <row r="1" spans="1:69" ht="24.75" customHeight="1">
      <c r="A1" s="69" t="s">
        <v>99</v>
      </c>
      <c r="C1" s="71"/>
      <c r="G1" s="72"/>
      <c r="BI1" s="73"/>
      <c r="BJ1" s="73"/>
      <c r="BK1" s="73"/>
      <c r="BL1" s="73"/>
      <c r="BM1" s="73"/>
      <c r="BN1" s="73"/>
      <c r="BO1" s="73"/>
      <c r="BP1" s="73"/>
      <c r="BQ1" s="73"/>
    </row>
    <row r="2" spans="1:69" ht="23.25" customHeight="1">
      <c r="A2" s="74" t="s">
        <v>100</v>
      </c>
      <c r="C2" s="71"/>
      <c r="G2" s="72"/>
    </row>
    <row r="3" spans="1:69" ht="24.75" customHeight="1">
      <c r="A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77"/>
      <c r="Q3" s="77"/>
      <c r="R3" s="78"/>
      <c r="S3" s="78"/>
      <c r="T3" s="78"/>
      <c r="U3" s="78"/>
      <c r="V3" s="78"/>
      <c r="W3" s="78"/>
      <c r="X3" s="79"/>
      <c r="Y3" s="79"/>
      <c r="Z3" s="77"/>
      <c r="AA3" s="77"/>
      <c r="AB3" s="78"/>
      <c r="AC3" s="78"/>
      <c r="AD3" s="78"/>
      <c r="AE3" s="78"/>
      <c r="AF3" s="78"/>
      <c r="AG3" s="78"/>
      <c r="AH3" s="79"/>
      <c r="AI3" s="79"/>
      <c r="AJ3" s="77"/>
      <c r="AK3" s="77"/>
      <c r="AL3" s="77"/>
      <c r="AM3" s="77"/>
      <c r="AN3" s="77"/>
      <c r="AO3" s="80"/>
      <c r="AP3" s="80"/>
      <c r="AQ3" s="80"/>
      <c r="AR3" s="80"/>
      <c r="AS3" s="80"/>
      <c r="AT3" s="80"/>
      <c r="AU3" s="80"/>
      <c r="AV3" s="80"/>
      <c r="AW3" s="80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</row>
    <row r="4" spans="1:69" ht="43.5" customHeight="1">
      <c r="A4" s="82"/>
      <c r="B4" s="154" t="s">
        <v>101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6"/>
      <c r="O4" s="184" t="s">
        <v>102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 t="s">
        <v>103</v>
      </c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6"/>
      <c r="AO4" s="187" t="s">
        <v>104</v>
      </c>
      <c r="AP4" s="188"/>
      <c r="AQ4" s="188"/>
      <c r="AR4" s="188"/>
      <c r="AS4" s="188"/>
      <c r="AT4" s="188"/>
      <c r="AU4" s="188"/>
      <c r="AV4" s="188"/>
      <c r="AW4" s="189"/>
      <c r="AX4" s="154" t="s">
        <v>105</v>
      </c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6"/>
    </row>
    <row r="5" spans="1:69" ht="16.5" customHeight="1">
      <c r="A5" s="157" t="s">
        <v>93</v>
      </c>
      <c r="B5" s="160" t="s">
        <v>106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2"/>
      <c r="O5" s="83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5"/>
      <c r="AO5" s="86"/>
      <c r="AP5" s="87"/>
      <c r="AQ5" s="87"/>
      <c r="AR5" s="87"/>
      <c r="AS5" s="87"/>
      <c r="AT5" s="87"/>
      <c r="AU5" s="87"/>
      <c r="AV5" s="87"/>
      <c r="AW5" s="88"/>
      <c r="AX5" s="163" t="s">
        <v>107</v>
      </c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5"/>
    </row>
    <row r="6" spans="1:69" ht="16.5" customHeight="1">
      <c r="A6" s="158"/>
      <c r="B6" s="172" t="s">
        <v>108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4"/>
      <c r="AJ6" s="89"/>
      <c r="AK6" s="89"/>
      <c r="AL6" s="89"/>
      <c r="AM6" s="89"/>
      <c r="AN6" s="90"/>
      <c r="AO6" s="91"/>
      <c r="AP6" s="92"/>
      <c r="AQ6" s="92"/>
      <c r="AR6" s="92"/>
      <c r="AS6" s="92"/>
      <c r="AT6" s="92"/>
      <c r="AU6" s="92"/>
      <c r="AV6" s="92"/>
      <c r="AW6" s="93"/>
      <c r="AX6" s="166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8"/>
    </row>
    <row r="7" spans="1:69" ht="18" customHeight="1">
      <c r="A7" s="158"/>
      <c r="B7" s="175" t="s">
        <v>109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7"/>
      <c r="O7" s="94" t="s">
        <v>110</v>
      </c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5"/>
      <c r="AF7" s="95"/>
      <c r="AG7" s="95"/>
      <c r="AH7" s="95"/>
      <c r="AI7" s="95"/>
      <c r="AJ7" s="95"/>
      <c r="AK7" s="94"/>
      <c r="AL7" s="94"/>
      <c r="AM7" s="94"/>
      <c r="AN7" s="96"/>
      <c r="AO7" s="97"/>
      <c r="AP7" s="98"/>
      <c r="AQ7" s="98"/>
      <c r="AR7" s="98"/>
      <c r="AS7" s="98"/>
      <c r="AT7" s="98"/>
      <c r="AU7" s="98"/>
      <c r="AV7" s="98"/>
      <c r="AW7" s="99"/>
      <c r="AX7" s="166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8"/>
    </row>
    <row r="8" spans="1:69" ht="18" customHeight="1">
      <c r="A8" s="158"/>
      <c r="B8" s="17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7"/>
      <c r="O8" s="100"/>
      <c r="P8" s="94" t="s">
        <v>111</v>
      </c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 t="s">
        <v>112</v>
      </c>
      <c r="AD8" s="94"/>
      <c r="AE8" s="95"/>
      <c r="AF8" s="95"/>
      <c r="AG8" s="95"/>
      <c r="AH8" s="95"/>
      <c r="AI8" s="95"/>
      <c r="AJ8" s="95"/>
      <c r="AK8" s="94"/>
      <c r="AL8" s="94"/>
      <c r="AM8" s="94"/>
      <c r="AN8" s="96"/>
      <c r="AO8" s="178" t="s">
        <v>113</v>
      </c>
      <c r="AP8" s="179"/>
      <c r="AQ8" s="179"/>
      <c r="AR8" s="179"/>
      <c r="AS8" s="179"/>
      <c r="AT8" s="179"/>
      <c r="AU8" s="179"/>
      <c r="AV8" s="179"/>
      <c r="AW8" s="180"/>
      <c r="AX8" s="166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8"/>
    </row>
    <row r="9" spans="1:69" ht="18" customHeight="1">
      <c r="A9" s="158"/>
      <c r="B9" s="175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7"/>
      <c r="O9" s="94" t="s">
        <v>114</v>
      </c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5"/>
      <c r="AF9" s="95"/>
      <c r="AG9" s="95"/>
      <c r="AH9" s="95"/>
      <c r="AI9" s="95"/>
      <c r="AJ9" s="95"/>
      <c r="AK9" s="94"/>
      <c r="AL9" s="94"/>
      <c r="AM9" s="94"/>
      <c r="AN9" s="96"/>
      <c r="AO9" s="178"/>
      <c r="AP9" s="179"/>
      <c r="AQ9" s="179"/>
      <c r="AR9" s="179"/>
      <c r="AS9" s="179"/>
      <c r="AT9" s="179"/>
      <c r="AU9" s="179"/>
      <c r="AV9" s="179"/>
      <c r="AW9" s="180"/>
      <c r="AX9" s="166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8"/>
    </row>
    <row r="10" spans="1:69" ht="18" customHeight="1">
      <c r="A10" s="158"/>
      <c r="B10" s="175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7"/>
      <c r="O10" s="100"/>
      <c r="P10" s="94" t="s">
        <v>115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 t="s">
        <v>116</v>
      </c>
      <c r="AD10" s="94"/>
      <c r="AE10" s="101"/>
      <c r="AF10" s="101"/>
      <c r="AG10" s="101"/>
      <c r="AH10" s="101"/>
      <c r="AI10" s="101"/>
      <c r="AJ10" s="101"/>
      <c r="AK10" s="94"/>
      <c r="AL10" s="94"/>
      <c r="AM10" s="94"/>
      <c r="AN10" s="96"/>
      <c r="AO10" s="178"/>
      <c r="AP10" s="179"/>
      <c r="AQ10" s="179"/>
      <c r="AR10" s="179"/>
      <c r="AS10" s="179"/>
      <c r="AT10" s="179"/>
      <c r="AU10" s="179"/>
      <c r="AV10" s="179"/>
      <c r="AW10" s="180"/>
      <c r="AX10" s="166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8"/>
    </row>
    <row r="11" spans="1:69" ht="18" customHeight="1">
      <c r="A11" s="158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7"/>
      <c r="O11" s="100"/>
      <c r="P11" s="94"/>
      <c r="Q11" s="94"/>
      <c r="R11" s="94"/>
      <c r="S11" s="94"/>
      <c r="T11" s="94"/>
      <c r="U11" s="94"/>
      <c r="V11" s="102"/>
      <c r="W11" s="94"/>
      <c r="X11" s="94"/>
      <c r="Y11" s="94"/>
      <c r="Z11" s="103"/>
      <c r="AA11" s="94"/>
      <c r="AB11" s="94"/>
      <c r="AC11" s="102"/>
      <c r="AD11" s="102"/>
      <c r="AE11" s="94"/>
      <c r="AF11" s="102"/>
      <c r="AG11" s="104"/>
      <c r="AH11" s="94"/>
      <c r="AI11" s="94"/>
      <c r="AJ11" s="94"/>
      <c r="AK11" s="94" t="s">
        <v>117</v>
      </c>
      <c r="AL11" s="94"/>
      <c r="AM11" s="94"/>
      <c r="AN11" s="96"/>
      <c r="AO11" s="178"/>
      <c r="AP11" s="179"/>
      <c r="AQ11" s="179"/>
      <c r="AR11" s="179"/>
      <c r="AS11" s="179"/>
      <c r="AT11" s="179"/>
      <c r="AU11" s="179"/>
      <c r="AV11" s="179"/>
      <c r="AW11" s="180"/>
      <c r="AX11" s="166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8"/>
    </row>
    <row r="12" spans="1:69" ht="18" customHeight="1">
      <c r="A12" s="158"/>
      <c r="B12" s="100" t="s">
        <v>118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6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6"/>
      <c r="AO12" s="107"/>
      <c r="AP12" s="108"/>
      <c r="AQ12" s="108"/>
      <c r="AR12" s="108"/>
      <c r="AS12" s="108"/>
      <c r="AT12" s="108"/>
      <c r="AU12" s="108"/>
      <c r="AV12" s="108"/>
      <c r="AW12" s="109"/>
      <c r="AX12" s="166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8"/>
    </row>
    <row r="13" spans="1:69" ht="16.5" customHeight="1">
      <c r="A13" s="159"/>
      <c r="B13" s="181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3"/>
      <c r="O13" s="110"/>
      <c r="P13" s="111"/>
      <c r="Q13" s="111"/>
      <c r="R13" s="111"/>
      <c r="S13" s="111"/>
      <c r="T13" s="111"/>
      <c r="U13" s="112"/>
      <c r="V13" s="111"/>
      <c r="W13" s="111"/>
      <c r="X13" s="111"/>
      <c r="Y13" s="113"/>
      <c r="Z13" s="111"/>
      <c r="AA13" s="111"/>
      <c r="AB13" s="112"/>
      <c r="AC13" s="112"/>
      <c r="AD13" s="111"/>
      <c r="AE13" s="112"/>
      <c r="AF13" s="114"/>
      <c r="AG13" s="111"/>
      <c r="AH13" s="111"/>
      <c r="AI13" s="111"/>
      <c r="AJ13" s="111"/>
      <c r="AK13" s="111"/>
      <c r="AL13" s="111"/>
      <c r="AM13" s="111"/>
      <c r="AN13" s="115"/>
      <c r="AO13" s="116"/>
      <c r="AP13" s="117"/>
      <c r="AQ13" s="117"/>
      <c r="AR13" s="117"/>
      <c r="AS13" s="117"/>
      <c r="AT13" s="117"/>
      <c r="AU13" s="117"/>
      <c r="AV13" s="117"/>
      <c r="AW13" s="118"/>
      <c r="AX13" s="169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1"/>
    </row>
    <row r="14" spans="1:69" ht="18.75" customHeight="1"/>
    <row r="15" spans="1:69" ht="14.25" customHeight="1"/>
    <row r="33" ht="8.25" customHeight="1"/>
    <row r="34" ht="8.25" customHeight="1"/>
    <row r="35" ht="8.25" customHeight="1"/>
    <row r="36" ht="8.25" customHeight="1"/>
    <row r="37" ht="8.25" customHeight="1"/>
    <row r="38" ht="8.25" customHeight="1"/>
    <row r="39" ht="8.25" customHeight="1"/>
    <row r="40" ht="8.25" customHeight="1"/>
    <row r="41" ht="8.25" customHeight="1"/>
    <row r="42" ht="8.25" customHeight="1"/>
    <row r="43" ht="8.25" customHeight="1"/>
    <row r="44" ht="8.25" customHeight="1"/>
    <row r="45" ht="8.25" customHeight="1"/>
    <row r="46" ht="8.25" customHeight="1"/>
    <row r="47" ht="8.25" customHeight="1"/>
    <row r="48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  <row r="103" ht="8.25" customHeight="1"/>
    <row r="104" ht="8.25" customHeight="1"/>
    <row r="105" ht="8.25" customHeight="1"/>
    <row r="106" ht="8.25" customHeight="1"/>
    <row r="107" ht="8.25" customHeight="1"/>
    <row r="108" ht="8.25" customHeight="1"/>
    <row r="109" ht="8.25" customHeight="1"/>
    <row r="110" ht="8.25" customHeight="1"/>
    <row r="111" ht="8.25" customHeight="1"/>
    <row r="112" ht="8.25" customHeight="1"/>
    <row r="113" ht="8.25" customHeight="1"/>
    <row r="114" ht="8.25" customHeight="1"/>
    <row r="115" ht="8.25" customHeight="1"/>
    <row r="116" ht="8.25" customHeight="1"/>
    <row r="117" ht="8.25" customHeight="1"/>
    <row r="118" ht="8.25" customHeight="1"/>
    <row r="119" ht="8.25" customHeight="1"/>
    <row r="120" ht="8.25" customHeight="1"/>
    <row r="121" ht="8.25" customHeight="1"/>
    <row r="122" ht="8.25" customHeight="1"/>
    <row r="123" ht="8.25" customHeight="1"/>
    <row r="124" ht="8.25" customHeight="1"/>
    <row r="125" ht="8.25" customHeight="1"/>
    <row r="126" ht="8.25" customHeight="1"/>
    <row r="127" ht="8.25" customHeight="1"/>
    <row r="128" ht="8.25" customHeight="1"/>
    <row r="129" ht="8.25" customHeight="1"/>
    <row r="130" ht="8.25" customHeight="1"/>
    <row r="131" ht="8.25" customHeight="1"/>
    <row r="132" ht="8.25" customHeight="1"/>
    <row r="133" ht="8.25" customHeight="1"/>
    <row r="134" ht="8.25" customHeight="1"/>
    <row r="135" ht="8.25" customHeight="1"/>
    <row r="136" ht="8.25" customHeight="1"/>
    <row r="137" ht="8.25" customHeight="1"/>
    <row r="138" ht="8.25" customHeight="1"/>
    <row r="139" ht="8.25" customHeight="1"/>
    <row r="140" ht="8.25" customHeight="1"/>
    <row r="141" ht="8.25" customHeight="1"/>
    <row r="142" ht="8.25" customHeight="1"/>
    <row r="143" ht="8.25" customHeight="1"/>
    <row r="144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  <row r="197" ht="8.25" customHeight="1"/>
    <row r="198" ht="8.25" customHeight="1"/>
    <row r="199" ht="8.25" customHeight="1"/>
    <row r="200" ht="8.25" customHeight="1"/>
    <row r="201" ht="8.25" customHeight="1"/>
    <row r="202" ht="8.25" customHeight="1"/>
    <row r="203" ht="8.25" customHeight="1"/>
    <row r="204" ht="8.25" customHeight="1"/>
    <row r="205" ht="8.25" customHeight="1"/>
    <row r="206" ht="8.25" customHeight="1"/>
    <row r="207" ht="8.25" customHeight="1"/>
    <row r="208" ht="8.25" customHeight="1"/>
    <row r="209" ht="8.25" customHeight="1"/>
    <row r="210" ht="8.25" customHeight="1"/>
    <row r="211" ht="8.25" customHeight="1"/>
    <row r="212" ht="8.25" customHeight="1"/>
    <row r="213" ht="8.25" customHeight="1"/>
    <row r="214" ht="8.25" customHeight="1"/>
    <row r="215" ht="8.25" customHeight="1"/>
    <row r="216" ht="8.25" customHeight="1"/>
    <row r="217" ht="8.25" customHeight="1"/>
    <row r="218" ht="8.25" customHeight="1"/>
    <row r="219" ht="8.25" customHeight="1"/>
    <row r="220" ht="8.25" customHeight="1"/>
    <row r="221" ht="8.25" customHeight="1"/>
    <row r="222" ht="8.25" customHeight="1"/>
    <row r="223" ht="8.25" customHeight="1"/>
    <row r="224" ht="8.25" customHeight="1"/>
    <row r="225" ht="8.25" customHeight="1"/>
    <row r="226" ht="8.25" customHeight="1"/>
    <row r="227" ht="8.25" customHeight="1"/>
    <row r="228" ht="8.25" customHeight="1"/>
    <row r="229" ht="8.25" customHeight="1"/>
    <row r="230" ht="8.25" customHeight="1"/>
    <row r="231" ht="8.25" customHeight="1"/>
    <row r="232" ht="8.25" customHeight="1"/>
    <row r="233" ht="8.25" customHeight="1"/>
    <row r="234" ht="8.25" customHeight="1"/>
    <row r="235" ht="8.25" customHeight="1"/>
    <row r="236" ht="8.25" customHeight="1"/>
    <row r="237" ht="8.25" customHeight="1"/>
    <row r="238" ht="8.25" customHeight="1"/>
    <row r="239" ht="8.25" customHeight="1"/>
    <row r="240" ht="8.25" customHeight="1"/>
    <row r="241" ht="8.25" customHeight="1"/>
    <row r="242" ht="8.25" customHeight="1"/>
    <row r="243" ht="8.25" customHeight="1"/>
    <row r="244" ht="8.25" customHeight="1"/>
    <row r="245" ht="8.25" customHeight="1"/>
    <row r="246" ht="8.25" customHeight="1"/>
    <row r="247" ht="8.25" customHeight="1"/>
    <row r="248" ht="8.25" customHeight="1"/>
    <row r="249" ht="8.25" customHeight="1"/>
    <row r="250" ht="8.25" customHeight="1"/>
    <row r="251" ht="8.25" customHeight="1"/>
    <row r="252" ht="8.25" customHeight="1"/>
    <row r="253" ht="8.25" customHeight="1"/>
    <row r="254" ht="8.25" customHeight="1"/>
    <row r="255" ht="8.25" customHeight="1"/>
    <row r="256" ht="8.25" customHeight="1"/>
    <row r="257" ht="8.25" customHeight="1"/>
    <row r="258" ht="8.25" customHeight="1"/>
    <row r="259" ht="8.25" customHeight="1"/>
    <row r="260" ht="8.25" customHeight="1"/>
    <row r="261" ht="8.25" customHeight="1"/>
    <row r="262" ht="8.25" customHeight="1"/>
    <row r="263" ht="8.25" customHeight="1"/>
    <row r="264" ht="8.25" customHeight="1"/>
    <row r="265" ht="8.25" customHeight="1"/>
    <row r="266" ht="8.25" customHeight="1"/>
    <row r="267" ht="8.25" customHeight="1"/>
    <row r="268" ht="8.25" customHeight="1"/>
    <row r="269" ht="8.25" customHeight="1"/>
    <row r="270" ht="8.25" customHeight="1"/>
    <row r="271" ht="8.25" customHeight="1"/>
    <row r="272" ht="8.25" customHeight="1"/>
    <row r="273" ht="8.25" customHeight="1"/>
    <row r="274" ht="8.25" customHeight="1"/>
    <row r="275" ht="8.25" customHeight="1"/>
    <row r="276" ht="8.25" customHeight="1"/>
    <row r="277" ht="8.25" customHeight="1"/>
    <row r="278" ht="8.25" customHeight="1"/>
    <row r="279" ht="8.25" customHeight="1"/>
    <row r="280" ht="8.25" customHeight="1"/>
    <row r="281" ht="8.25" customHeight="1"/>
    <row r="282" ht="8.25" customHeight="1"/>
    <row r="283" ht="8.25" customHeight="1"/>
    <row r="284" ht="8.25" customHeight="1"/>
    <row r="285" ht="8.25" customHeight="1"/>
    <row r="286" ht="8.25" customHeight="1"/>
    <row r="287" ht="8.25" customHeight="1"/>
    <row r="288" ht="8.25" customHeight="1"/>
    <row r="289" ht="8.25" customHeight="1"/>
    <row r="290" ht="8.25" customHeight="1"/>
    <row r="291" ht="8.25" customHeight="1"/>
    <row r="292" ht="8.25" customHeight="1"/>
    <row r="293" ht="8.25" customHeight="1"/>
    <row r="294" ht="8.25" customHeight="1"/>
    <row r="295" ht="8.25" customHeight="1"/>
    <row r="296" ht="8.25" customHeight="1"/>
    <row r="297" ht="8.25" customHeight="1"/>
    <row r="298" ht="8.25" customHeight="1"/>
    <row r="299" ht="8.25" customHeight="1"/>
    <row r="300" ht="8.25" customHeight="1"/>
    <row r="301" ht="8.25" customHeight="1"/>
    <row r="302" ht="8.25" customHeight="1"/>
    <row r="303" ht="8.25" customHeight="1"/>
    <row r="304" ht="8.25" customHeight="1"/>
    <row r="305" ht="8.25" customHeight="1"/>
    <row r="306" ht="8.25" customHeight="1"/>
    <row r="307" ht="8.25" customHeight="1"/>
    <row r="308" ht="8.25" customHeight="1"/>
    <row r="309" ht="8.25" customHeight="1"/>
    <row r="310" ht="8.25" customHeight="1"/>
    <row r="311" ht="8.25" customHeight="1"/>
    <row r="312" ht="8.25" customHeight="1"/>
    <row r="313" ht="8.25" customHeight="1"/>
    <row r="314" ht="8.25" customHeight="1"/>
    <row r="315" ht="8.25" customHeight="1"/>
    <row r="316" ht="8.25" customHeight="1"/>
    <row r="317" ht="8.25" customHeight="1"/>
    <row r="318" ht="8.25" customHeight="1"/>
    <row r="319" ht="8.25" customHeight="1"/>
    <row r="320" ht="8.25" customHeight="1"/>
    <row r="321" ht="8.25" customHeight="1"/>
    <row r="322" ht="8.25" customHeight="1"/>
    <row r="323" ht="8.25" customHeight="1"/>
    <row r="324" ht="8.25" customHeight="1"/>
    <row r="325" ht="8.25" customHeight="1"/>
    <row r="326" ht="8.25" customHeight="1"/>
    <row r="327" ht="8.25" customHeight="1"/>
    <row r="328" ht="8.25" customHeight="1"/>
    <row r="329" ht="8.25" customHeight="1"/>
    <row r="330" ht="8.25" customHeight="1"/>
    <row r="331" ht="8.25" customHeight="1"/>
    <row r="332" ht="8.25" customHeight="1"/>
    <row r="333" ht="8.25" customHeight="1"/>
    <row r="334" ht="8.25" customHeight="1"/>
    <row r="335" ht="8.25" customHeight="1"/>
    <row r="336" ht="8.25" customHeight="1"/>
    <row r="337" ht="8.25" customHeight="1"/>
    <row r="338" ht="8.25" customHeight="1"/>
    <row r="339" ht="8.25" customHeight="1"/>
    <row r="340" ht="8.25" customHeight="1"/>
    <row r="341" ht="8.25" customHeight="1"/>
    <row r="342" ht="8.25" customHeight="1"/>
    <row r="343" ht="8.25" customHeight="1"/>
    <row r="344" ht="8.25" customHeight="1"/>
    <row r="345" ht="8.25" customHeight="1"/>
    <row r="346" ht="8.25" customHeight="1"/>
    <row r="347" ht="8.25" customHeight="1"/>
    <row r="348" ht="8.25" customHeight="1"/>
    <row r="349" ht="8.25" customHeight="1"/>
    <row r="350" ht="8.25" customHeight="1"/>
    <row r="351" ht="8.25" customHeight="1"/>
    <row r="352" ht="8.25" customHeight="1"/>
    <row r="353" ht="8.25" customHeight="1"/>
    <row r="354" ht="8.25" customHeight="1"/>
    <row r="355" ht="8.25" customHeight="1"/>
    <row r="356" ht="8.25" customHeight="1"/>
    <row r="357" ht="8.25" customHeight="1"/>
    <row r="358" ht="8.25" customHeight="1"/>
    <row r="359" ht="8.25" customHeight="1"/>
    <row r="360" ht="8.25" customHeight="1"/>
    <row r="361" ht="8.25" customHeight="1"/>
    <row r="362" ht="8.25" customHeight="1"/>
    <row r="363" ht="8.25" customHeight="1"/>
    <row r="364" ht="8.25" customHeight="1"/>
    <row r="365" ht="8.25" customHeight="1"/>
    <row r="366" ht="8.25" customHeight="1"/>
    <row r="367" ht="8.25" customHeight="1"/>
    <row r="368" ht="8.25" customHeight="1"/>
    <row r="369" ht="8.25" customHeight="1"/>
    <row r="370" ht="8.25" customHeight="1"/>
    <row r="371" ht="8.25" customHeight="1"/>
    <row r="372" ht="8.25" customHeight="1"/>
    <row r="373" ht="8.25" customHeight="1"/>
    <row r="374" ht="8.25" customHeight="1"/>
    <row r="375" ht="8.25" customHeight="1"/>
    <row r="376" ht="8.25" customHeight="1"/>
    <row r="377" ht="8.25" customHeight="1"/>
    <row r="378" ht="8.25" customHeight="1"/>
    <row r="379" ht="8.25" customHeight="1"/>
    <row r="380" ht="8.25" customHeight="1"/>
    <row r="381" ht="8.25" customHeight="1"/>
    <row r="382" ht="8.25" customHeight="1"/>
    <row r="383" ht="8.25" customHeight="1"/>
    <row r="384" ht="8.25" customHeight="1"/>
    <row r="385" ht="8.25" customHeight="1"/>
    <row r="386" ht="8.25" customHeight="1"/>
    <row r="387" ht="8.25" customHeight="1"/>
    <row r="388" ht="8.25" customHeight="1"/>
  </sheetData>
  <mergeCells count="12">
    <mergeCell ref="AX4:BQ4"/>
    <mergeCell ref="A5:A13"/>
    <mergeCell ref="B5:N5"/>
    <mergeCell ref="AX5:BQ13"/>
    <mergeCell ref="B6:N6"/>
    <mergeCell ref="B7:N11"/>
    <mergeCell ref="AO8:AW11"/>
    <mergeCell ref="B13:N13"/>
    <mergeCell ref="B4:N4"/>
    <mergeCell ref="O4:AA4"/>
    <mergeCell ref="AB4:AN4"/>
    <mergeCell ref="AO4:AW4"/>
  </mergeCells>
  <phoneticPr fontId="4"/>
  <pageMargins left="0.70866141732283472" right="0.51181102362204722" top="0.70866141732283472" bottom="0.35433070866141736" header="0.31496062992125984" footer="0"/>
  <pageSetup paperSize="9"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歳入一覧</vt:lpstr>
      <vt:lpstr>使用料・手数料の改定等</vt:lpstr>
      <vt:lpstr>歳入一覧!Print_Area</vt:lpstr>
      <vt:lpstr>使用料・手数料の改定等!Print_Area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2026-02-12T05:14:50Z</dcterms:created>
  <dcterms:modified xsi:type="dcterms:W3CDTF">2026-02-12T05:37:54Z</dcterms:modified>
</cp:coreProperties>
</file>