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6736664-BC8C-4749-9D5E-656988A18CA2}" xr6:coauthVersionLast="47" xr6:coauthVersionMax="47" xr10:uidLastSave="{00000000-0000-0000-0000-000000000000}"/>
  <bookViews>
    <workbookView xWindow="28665" yWindow="-135" windowWidth="29070" windowHeight="16470" tabRatio="866" xr2:uid="{5B2E9739-206B-4298-A6FB-04D67DCDC65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  <sheet name="基金明細表" sheetId="8" r:id="rId8"/>
    <sheet name="出資金明細表" sheetId="9" r:id="rId9"/>
    <sheet name="貸付金明細表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7">基金明細表!$A$1:$O$13</definedName>
    <definedName name="_xlnm.Print_Area" localSheetId="1">行政コスト計算書!$A$1:$M$71</definedName>
    <definedName name="_xlnm.Print_Area" localSheetId="8">出資金明細表!$A$1:$R$25</definedName>
    <definedName name="_xlnm.Print_Area" localSheetId="2">純資産変動計算書!$A$1:$N$68</definedName>
    <definedName name="_xlnm.Print_Area" localSheetId="0">貸借対照表!$A$1:$T$71</definedName>
    <definedName name="_xlnm.Print_Area" localSheetId="9">貸付金明細表!$A$1:$O$14</definedName>
    <definedName name="_xlnm.Print_Area" localSheetId="4">注記!$A$1:$D$38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0" l="1"/>
  <c r="K13" i="10"/>
  <c r="J13" i="10"/>
  <c r="I13" i="10"/>
  <c r="N12" i="10"/>
  <c r="M12" i="10"/>
  <c r="N11" i="10"/>
  <c r="M11" i="10"/>
  <c r="N10" i="10"/>
  <c r="N13" i="10"/>
  <c r="M10" i="10"/>
  <c r="M13" i="10"/>
  <c r="P24" i="9"/>
  <c r="J24" i="9"/>
  <c r="I24" i="9"/>
  <c r="Q23" i="9"/>
  <c r="M23" i="9"/>
  <c r="O23" i="9"/>
  <c r="Q22" i="9"/>
  <c r="M22" i="9"/>
  <c r="O22" i="9"/>
  <c r="Q21" i="9"/>
  <c r="O21" i="9"/>
  <c r="M21" i="9"/>
  <c r="Q20" i="9"/>
  <c r="Q24" i="9"/>
  <c r="M20" i="9"/>
  <c r="O20" i="9"/>
  <c r="N15" i="9"/>
  <c r="J15" i="9"/>
  <c r="I15" i="9"/>
  <c r="O14" i="9"/>
  <c r="M14" i="9"/>
  <c r="O13" i="9"/>
  <c r="M13" i="9"/>
  <c r="O12" i="9"/>
  <c r="M12" i="9"/>
  <c r="O11" i="9"/>
  <c r="O15" i="9"/>
  <c r="M11" i="9"/>
  <c r="M11" i="8"/>
  <c r="L11" i="8"/>
  <c r="K11" i="8"/>
  <c r="J11" i="8"/>
  <c r="I11" i="8"/>
  <c r="N10" i="8"/>
  <c r="N11" i="8"/>
  <c r="L19" i="6"/>
  <c r="K19" i="6"/>
</calcChain>
</file>

<file path=xl/sharedStrings.xml><?xml version="1.0" encoding="utf-8"?>
<sst xmlns="http://schemas.openxmlformats.org/spreadsheetml/2006/main" count="395" uniqueCount="287">
  <si>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</si>
  <si>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</si>
  <si>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</si>
  <si>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</si>
  <si>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</si>
  <si>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</si>
  <si>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</si>
  <si>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</si>
  <si>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</si>
  <si>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</si>
  <si>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</si>
  <si>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</si>
  <si>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</si>
  <si>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</si>
  <si>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</si>
  <si>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</si>
  <si>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</si>
  <si>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</si>
  <si>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</si>
  <si>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</si>
  <si>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</si>
  <si>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</si>
  <si>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</si>
  <si>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</si>
  <si>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</si>
  <si>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</si>
  <si>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</si>
  <si>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</si>
  <si>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</si>
  <si>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</si>
  <si>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</si>
  <si>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</si>
  <si>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</si>
  <si>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</si>
  <si>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</si>
  <si>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</si>
  <si>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</si>
  <si>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</si>
  <si>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</si>
  <si>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</si>
  <si>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</si>
  <si>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</si>
  <si>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</si>
  <si>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</si>
  <si>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</si>
  <si>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</si>
  <si>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</si>
  <si>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</si>
  <si>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</si>
  <si>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</si>
  <si>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</si>
  <si>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</si>
  <si>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</si>
  <si>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</si>
  <si>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</si>
  <si>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</si>
  <si>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</si>
  <si>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</si>
  <si>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</si>
  <si>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</si>
  <si>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</si>
  <si>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</si>
  <si>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</si>
  <si>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</si>
  <si>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</si>
  <si>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</si>
  <si>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</si>
  <si>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大阪港湾局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</si>
  <si>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</si>
  <si>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</si>
  <si>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</si>
  <si>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</si>
  <si>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</si>
  <si>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</si>
  <si>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</si>
  <si>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</si>
  <si>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</si>
  <si>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</si>
  <si>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</si>
  <si>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</si>
  <si>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</si>
  <si>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</si>
  <si>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</si>
  <si>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</si>
  <si>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</si>
  <si>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</si>
  <si>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</si>
  <si>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</si>
  <si>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</si>
  <si>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</si>
  <si>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</si>
  <si>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</si>
  <si>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</si>
  <si>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</si>
  <si>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</si>
  <si>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</si>
  <si>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</si>
  <si>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</si>
  <si>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</si>
  <si>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</si>
  <si>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</si>
  <si>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</si>
  <si>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</si>
  <si>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</si>
  <si>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</si>
  <si>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</si>
  <si>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</si>
  <si>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</si>
  <si>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</si>
  <si>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</si>
  <si>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</si>
  <si>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</si>
  <si>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</si>
  <si>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</si>
  <si>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</si>
  <si>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</si>
  <si>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</si>
  <si>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</si>
  <si>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</si>
  <si>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</si>
  <si>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</si>
  <si>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</si>
  <si>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</si>
  <si>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</si>
  <si>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</si>
  <si>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</si>
  <si>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</si>
  <si>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</si>
  <si>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</si>
  <si>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</si>
  <si>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</si>
  <si>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</si>
  <si>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</si>
  <si>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</si>
  <si>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</si>
  <si>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</si>
  <si>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</si>
  <si>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</si>
  <si>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</si>
  <si>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</si>
  <si>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</si>
  <si>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</si>
  <si>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</si>
  <si>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</si>
  <si>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</si>
  <si>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</si>
  <si>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</si>
  <si>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</si>
  <si>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</si>
  <si>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</si>
  <si>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</si>
  <si>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</si>
  <si>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</si>
  <si>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</si>
  <si>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</si>
  <si>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</si>
  <si>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</si>
  <si>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</si>
  <si>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</si>
  <si>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</si>
  <si>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</si>
  <si>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</si>
  <si>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</si>
  <si>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</si>
  <si>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</si>
  <si>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</si>
  <si>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</si>
  <si>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</si>
  <si>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</si>
  <si>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</si>
  <si>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</si>
  <si>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</si>
  <si>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</si>
  <si>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</si>
  <si>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</si>
  <si>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</si>
  <si>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</si>
  <si>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</si>
  <si>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</si>
  <si>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</si>
  <si>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</si>
  <si>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</si>
  <si>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</si>
  <si>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</si>
  <si>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</si>
  <si>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</si>
  <si>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</si>
  <si>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</si>
  <si>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</si>
  <si>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</si>
  <si>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</si>
  <si>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</si>
  <si>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</si>
  <si>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</si>
  <si>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</si>
  <si>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</si>
  <si>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</si>
  <si>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</si>
  <si>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</si>
  <si>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</si>
  <si>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</si>
  <si>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</si>
  <si>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</si>
  <si>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</si>
  <si>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</si>
  <si>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</si>
  <si>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</si>
  <si>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</si>
  <si>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</si>
  <si>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</si>
  <si>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</si>
  <si>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</si>
  <si>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</si>
  <si>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</si>
  <si>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</si>
  <si>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</si>
  <si>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</si>
  <si>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</si>
  <si>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</si>
  <si>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</si>
  <si>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</si>
  <si>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</si>
  <si>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</si>
  <si>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</si>
  <si>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</si>
  <si>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8"/>
  </si>
  <si>
    <t>大阪港湾局</t>
    <rPh sb="0" eb="2">
      <t>オオサカ</t>
    </rPh>
    <rPh sb="2" eb="4">
      <t>コウワン</t>
    </rPh>
    <rPh sb="4" eb="5">
      <t>キョク</t>
    </rPh>
    <phoneticPr fontId="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</si>
  <si>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8"/>
  </si>
  <si>
    <t>該当事項はありません。</t>
    <rPh sb="0" eb="2">
      <t>ガイトウ</t>
    </rPh>
    <rPh sb="2" eb="4">
      <t>ジコウ</t>
    </rPh>
    <phoneticPr fontId="8"/>
  </si>
  <si>
    <t>大阪港湾局</t>
    <rPh sb="0" eb="4">
      <t>オオサカコウワン</t>
    </rPh>
    <rPh sb="4" eb="5">
      <t>キョク</t>
    </rPh>
    <phoneticPr fontId="8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</si>
  <si>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</si>
  <si>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7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</si>
  <si>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</si>
  <si>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7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</si>
  <si>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</si>
  <si>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</si>
  <si>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</si>
  <si>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</si>
  <si>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</si>
  <si>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大阪港振興基金</t>
    <rPh sb="0" eb="7">
      <t>オオサカコウシンコウキキン</t>
    </rPh>
    <phoneticPr fontId="7"/>
  </si>
  <si>
    <t>合　　　　計</t>
    <rPh sb="0" eb="1">
      <t>ア</t>
    </rPh>
    <rPh sb="5" eb="6">
      <t>ケイ</t>
    </rPh>
    <phoneticPr fontId="1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</si>
  <si>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</si>
  <si>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7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</si>
  <si>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</si>
  <si>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7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</si>
  <si>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7"/>
  </si>
  <si>
    <t>株数・口数など</t>
    <rPh sb="0" eb="2">
      <t>カブスウ</t>
    </rPh>
    <rPh sb="3" eb="4">
      <t>クチ</t>
    </rPh>
    <rPh sb="4" eb="5">
      <t>スウ</t>
    </rPh>
    <phoneticPr fontId="7"/>
  </si>
  <si>
    <t>一株あたり純資産額</t>
    <rPh sb="0" eb="2">
      <t>ヒトカブ</t>
    </rPh>
    <rPh sb="5" eb="8">
      <t>ジュンシサン</t>
    </rPh>
    <rPh sb="8" eb="9">
      <t>ガク</t>
    </rPh>
    <phoneticPr fontId="1"/>
  </si>
  <si>
    <t>実質価額</t>
    <rPh sb="0" eb="2">
      <t>ジッシツ</t>
    </rPh>
    <rPh sb="2" eb="4">
      <t>カガク</t>
    </rPh>
    <phoneticPr fontId="7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</si>
  <si>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</si>
  <si>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</si>
  <si>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</si>
  <si>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</si>
  <si>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7"/>
  </si>
  <si>
    <t>④＝②×③</t>
    <phoneticPr fontId="7"/>
  </si>
  <si>
    <t>⑤</t>
    <phoneticPr fontId="7"/>
  </si>
  <si>
    <t>①－⑤</t>
    <phoneticPr fontId="7"/>
  </si>
  <si>
    <t>大阪港埠頭ターミナル（株）</t>
  </si>
  <si>
    <t>（株）大阪港トランスポートシステム</t>
  </si>
  <si>
    <t>大阪港埠頭（株）</t>
  </si>
  <si>
    <t>阪神国際港湾（株）</t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</si>
  <si>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7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</si>
  <si>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</si>
  <si>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</si>
  <si>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</si>
  <si>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</si>
  <si>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</si>
  <si>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</si>
  <si>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</si>
  <si>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</si>
  <si>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</si>
  <si>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</si>
  <si>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</si>
  <si>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大阪湾広域臨海環境整備センター</t>
    <rPh sb="0" eb="3">
      <t>オオサカワン</t>
    </rPh>
    <rPh sb="3" eb="5">
      <t>コウイキ</t>
    </rPh>
    <rPh sb="5" eb="11">
      <t>リンカイカンキョウセイビ</t>
    </rPh>
    <phoneticPr fontId="7"/>
  </si>
  <si>
    <t>（一財）みなと総合研究財団</t>
    <rPh sb="1" eb="2">
      <t>イチ</t>
    </rPh>
    <rPh sb="2" eb="3">
      <t>ザイ</t>
    </rPh>
    <rPh sb="7" eb="9">
      <t>ソウゴウ</t>
    </rPh>
    <rPh sb="9" eb="11">
      <t>ケンキュウ</t>
    </rPh>
    <rPh sb="11" eb="13">
      <t>ザイダン</t>
    </rPh>
    <phoneticPr fontId="7"/>
  </si>
  <si>
    <t>（一財）港湾空港総合技術センター</t>
    <rPh sb="1" eb="3">
      <t>イチザイ</t>
    </rPh>
    <rPh sb="4" eb="12">
      <t>コウワンクウコウソウゴウギジュツ</t>
    </rPh>
    <phoneticPr fontId="7"/>
  </si>
  <si>
    <t>大阪市港営事業会計</t>
    <rPh sb="0" eb="9">
      <t>オオサカシコウエイジギョウカイケイ</t>
    </rPh>
    <phoneticPr fontId="7"/>
  </si>
  <si>
    <t>貸 付 金 明 細 表</t>
    <rPh sb="0" eb="1">
      <t>カシ</t>
    </rPh>
    <rPh sb="2" eb="3">
      <t>ツキ</t>
    </rPh>
    <rPh sb="4" eb="5">
      <t>キン</t>
    </rPh>
    <phoneticPr fontId="1"/>
  </si>
  <si>
    <t>貸付金名称</t>
    <rPh sb="0" eb="2">
      <t>カシツケ</t>
    </rPh>
    <rPh sb="2" eb="3">
      <t>キン</t>
    </rPh>
    <rPh sb="3" eb="5">
      <t>メイショウ</t>
    </rPh>
    <phoneticPr fontId="1"/>
  </si>
  <si>
    <t>長期貸付金</t>
    <rPh sb="0" eb="2">
      <t>チョウキ</t>
    </rPh>
    <rPh sb="2" eb="4">
      <t>カシツケ</t>
    </rPh>
    <rPh sb="4" eb="5">
      <t>キン</t>
    </rPh>
    <phoneticPr fontId="1"/>
  </si>
  <si>
    <t>短期貸付金</t>
    <rPh sb="0" eb="2">
      <t>タンキ</t>
    </rPh>
    <rPh sb="2" eb="4">
      <t>カシツケ</t>
    </rPh>
    <rPh sb="4" eb="5">
      <t>キン</t>
    </rPh>
    <phoneticPr fontId="1"/>
  </si>
  <si>
    <t>計</t>
    <rPh sb="0" eb="1">
      <t>ケイ</t>
    </rPh>
    <phoneticPr fontId="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</si>
  <si>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</si>
  <si>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1"/>
  </si>
  <si>
    <t>外貿埠頭建設資金貸付金</t>
  </si>
  <si>
    <t>フェリー埠頭建設資金貸付金</t>
  </si>
  <si>
    <t>特定国際コンテナ埠頭港湾施設建設等資金貸付金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</si>
</sst>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78" formatCode="#,##0.00;&quot;▲ &quot;#,##0.00"/>
    <numFmt numFmtId="179" formatCode="#,##0;&quot;△ &quot;#,##0"/>
    <numFmt numFmtId="180" formatCode="0.0%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97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8" fontId="15" fillId="0" borderId="10" xfId="2" applyNumberFormat="1" applyFont="1" applyBorder="1">
      <alignment vertical="center"/>
    </xf>
    <xf numFmtId="179" fontId="15" fillId="0" borderId="0" xfId="2" applyNumberFormat="1" applyFont="1">
      <alignment vertical="center"/>
    </xf>
    <xf numFmtId="176" fontId="15" fillId="0" borderId="16" xfId="2" applyNumberFormat="1" applyFont="1" applyBorder="1">
      <alignment vertical="center"/>
    </xf>
    <xf numFmtId="180" fontId="15" fillId="0" borderId="10" xfId="2" applyNumberFormat="1" applyFont="1" applyBorder="1">
      <alignment vertical="center"/>
    </xf>
    <xf numFmtId="179" fontId="15" fillId="0" borderId="10" xfId="2" applyNumberFormat="1" applyFont="1" applyBorder="1">
      <alignment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>
      <alignment vertical="center"/>
    </xf>
    <xf numFmtId="0" fontId="15" fillId="0" borderId="14" xfId="2" applyFont="1" applyBorder="1">
      <alignment vertical="center"/>
    </xf>
    <xf numFmtId="0" fontId="15" fillId="0" borderId="15" xfId="2" applyFont="1" applyBorder="1">
      <alignment vertical="center"/>
    </xf>
    <xf numFmtId="0" fontId="15" fillId="0" borderId="13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</cellXfs>
  <cellStyles count="8">
    <cellStyle name="標準" xfId="0" builtinId="0"/>
    <cellStyle name="標準 2" xfId="1" xr:uid="{0D63B7D3-E7D9-414D-AAC1-AD797A1DA7FF}"/>
    <cellStyle name="標準 2 2" xfId="2" xr:uid="{EBD55D02-E269-4837-850B-26191412CE57}"/>
    <cellStyle name="標準 3" xfId="3" xr:uid="{C1AE503F-2656-45F7-82F6-6D81F89FE886}"/>
    <cellStyle name="標準 4" xfId="4" xr:uid="{F610126C-37F0-4DBB-B953-0AFEB08C083D}"/>
    <cellStyle name="標準 4 2" xfId="5" xr:uid="{38F8A9B2-627A-42C4-8390-D8EA84761251}"/>
    <cellStyle name="標準 5 2" xfId="6" xr:uid="{C22D8D17-712B-493E-A8C1-35BDF3F96D9B}"/>
    <cellStyle name="標準 6 2" xfId="7" xr:uid="{39B09999-56FC-4262-B0E8-5A2738A3E2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6530233/Desktop/&#36001;&#21209;&#35576;&#34920;&#31561;&#20316;&#25104;&#12510;&#12463;&#12525;.xls" TargetMode="External"/><Relationship Id="rId1" Type="http://schemas.openxmlformats.org/officeDocument/2006/relationships/externalLinkPath" Target="/Users/i653023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9B76-9807-41A6-A59E-35C49E7B48FF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8" t="s">
        <v>0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9"/>
      <c r="T6" s="8"/>
    </row>
    <row r="7" spans="1:20" ht="22.5" customHeight="1" x14ac:dyDescent="0.2">
      <c r="A7" s="6"/>
      <c r="B7" s="139" t="s">
        <v>65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5"/>
      <c r="C9" s="135"/>
      <c r="D9" s="135"/>
      <c r="E9" s="11"/>
      <c r="F9" s="11"/>
      <c r="G9" s="11"/>
      <c r="H9" s="11"/>
      <c r="I9" s="11"/>
      <c r="J9" s="133"/>
      <c r="K9" s="133"/>
      <c r="L9" s="133"/>
      <c r="M9" s="133"/>
      <c r="N9" s="134"/>
      <c r="O9" s="134"/>
      <c r="P9" s="134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3"/>
      <c r="K10" s="133"/>
      <c r="L10" s="133"/>
      <c r="M10" s="133"/>
      <c r="N10" s="134"/>
      <c r="O10" s="134"/>
      <c r="P10" s="134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3"/>
      <c r="K11" s="133"/>
      <c r="L11" s="133"/>
      <c r="M11" s="133"/>
      <c r="N11" s="134"/>
      <c r="O11" s="134"/>
      <c r="P11" s="134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3"/>
      <c r="K12" s="133"/>
      <c r="L12" s="133"/>
      <c r="M12" s="133"/>
      <c r="N12" s="134"/>
      <c r="O12" s="134"/>
      <c r="P12" s="134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3"/>
      <c r="K13" s="133"/>
      <c r="L13" s="133"/>
      <c r="M13" s="133"/>
      <c r="N13" s="134" t="s">
        <v>1</v>
      </c>
      <c r="O13" s="134"/>
      <c r="P13" s="134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5"/>
      <c r="L14" s="135"/>
      <c r="M14" s="135"/>
      <c r="N14" s="136" t="s">
        <v>1</v>
      </c>
      <c r="O14" s="136"/>
      <c r="P14" s="136"/>
      <c r="Q14" s="12"/>
      <c r="R14" s="11"/>
      <c r="S14" s="11"/>
      <c r="T14" s="8"/>
    </row>
    <row r="15" spans="1:20" ht="19.2" x14ac:dyDescent="0.2">
      <c r="A15" s="6"/>
      <c r="B15" s="137"/>
      <c r="C15" s="137"/>
      <c r="D15" s="137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1440363369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9728266990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9299145914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226510853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-201844077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371289137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11189434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46642505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1406364886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102075588053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98391231579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9331707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3205445663980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1701911403075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1701776310019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3674278054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1695725459807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2804175475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2702454709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10078420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249976046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111803855043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294243982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3095082172306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135093056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135093056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1320311043672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1319456281968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1050853167054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9868546218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258734568696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854761704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854761704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790230840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21255662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57297540574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110289202877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31027418800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27500000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79234284077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584792379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584792379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14240194901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74322939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-74322939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3095082172306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3206886027349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3206886027349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40D7-97BD-43C1-A87D-3A009937EF1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40" t="s">
        <v>3</v>
      </c>
      <c r="C6" s="140"/>
      <c r="D6" s="140"/>
      <c r="E6" s="140"/>
      <c r="F6" s="140"/>
      <c r="G6" s="140"/>
      <c r="H6" s="140"/>
      <c r="I6" s="140"/>
      <c r="J6" s="140"/>
      <c r="K6" s="140"/>
      <c r="L6" s="141"/>
      <c r="M6" s="32"/>
    </row>
    <row r="7" spans="1:13" ht="22.5" customHeight="1" x14ac:dyDescent="0.25">
      <c r="A7" s="28"/>
      <c r="B7" s="142" t="s">
        <v>111</v>
      </c>
      <c r="C7" s="142"/>
      <c r="D7" s="142"/>
      <c r="E7" s="142"/>
      <c r="F7" s="142"/>
      <c r="G7" s="142"/>
      <c r="H7" s="142"/>
      <c r="I7" s="142"/>
      <c r="J7" s="142"/>
      <c r="K7" s="142"/>
      <c r="L7" s="143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4"/>
      <c r="C16" s="144"/>
      <c r="D16" s="144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13890341133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5542145049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1110346780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29592974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7208256330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30049373314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4300494051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370474054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301014534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3659578478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5279507345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12368489590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889577740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-399781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2880637303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-16159032181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9779950066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90926548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9689023518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8935337060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5041849616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3893487444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844613006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12682890007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2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-2631529166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D881-B683-4F42-8F50-BD98F7B9E059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2" t="s">
        <v>4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47"/>
    </row>
    <row r="7" spans="1:14" ht="22.5" customHeight="1" x14ac:dyDescent="0.2">
      <c r="A7" s="44"/>
      <c r="B7" s="154" t="s">
        <v>111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47"/>
    </row>
    <row r="8" spans="1:14" ht="22.5" hidden="1" customHeight="1" x14ac:dyDescent="0.2">
      <c r="A8" s="44"/>
      <c r="C8" s="148"/>
      <c r="D8" s="148"/>
      <c r="E8" s="148"/>
      <c r="F8" s="48"/>
      <c r="H8" s="48"/>
      <c r="L8" s="49"/>
      <c r="N8" s="47"/>
    </row>
    <row r="9" spans="1:14" ht="22.5" hidden="1" customHeight="1" x14ac:dyDescent="0.2">
      <c r="A9" s="44"/>
      <c r="C9" s="148"/>
      <c r="D9" s="148"/>
      <c r="E9" s="14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8"/>
      <c r="D11" s="148"/>
      <c r="E11" s="148"/>
      <c r="F11" s="149"/>
      <c r="G11" s="148"/>
      <c r="H11" s="148"/>
      <c r="I11" s="50"/>
      <c r="N11" s="47"/>
    </row>
    <row r="12" spans="1:14" ht="22.5" hidden="1" customHeight="1" x14ac:dyDescent="0.2">
      <c r="A12" s="44"/>
      <c r="C12" s="148"/>
      <c r="D12" s="148"/>
      <c r="E12" s="148"/>
      <c r="F12" s="149"/>
      <c r="G12" s="148"/>
      <c r="H12" s="148"/>
      <c r="I12" s="50"/>
      <c r="N12" s="47"/>
    </row>
    <row r="13" spans="1:14" ht="22.5" hidden="1" customHeight="1" x14ac:dyDescent="0.2">
      <c r="A13" s="44"/>
      <c r="C13" s="148"/>
      <c r="D13" s="148"/>
      <c r="E13" s="148"/>
      <c r="F13" s="149"/>
      <c r="G13" s="148"/>
      <c r="H13" s="148"/>
      <c r="I13" s="50"/>
      <c r="N13" s="47"/>
    </row>
    <row r="14" spans="1:14" ht="22.5" hidden="1" customHeight="1" x14ac:dyDescent="0.2">
      <c r="A14" s="44"/>
      <c r="C14" s="148"/>
      <c r="D14" s="148"/>
      <c r="E14" s="148"/>
      <c r="F14" s="149"/>
      <c r="G14" s="148"/>
      <c r="H14" s="148"/>
      <c r="N14" s="47"/>
    </row>
    <row r="15" spans="1:14" ht="19.2" hidden="1" x14ac:dyDescent="0.2">
      <c r="A15" s="28"/>
      <c r="B15" s="21"/>
      <c r="C15" s="150"/>
      <c r="D15" s="150"/>
      <c r="E15" s="150"/>
      <c r="F15" s="151"/>
      <c r="G15" s="150"/>
      <c r="H15" s="15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0"/>
      <c r="D16" s="150"/>
      <c r="E16" s="150"/>
      <c r="F16" s="151"/>
      <c r="G16" s="150"/>
      <c r="H16" s="15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6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4"/>
      <c r="D19" s="144"/>
      <c r="E19" s="144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3097713701472</v>
      </c>
      <c r="K21" s="54">
        <v>0</v>
      </c>
      <c r="L21" s="54">
        <v>3097713701472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-2631529166</v>
      </c>
      <c r="K22" s="54">
        <v>0</v>
      </c>
      <c r="L22" s="54">
        <v>-2631529166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3095082172306</v>
      </c>
      <c r="K23" s="54">
        <v>0</v>
      </c>
      <c r="L23" s="54">
        <v>3095082172306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A501-DDB0-4F0A-A3D3-BB11FD895D9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7" t="s">
        <v>12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60"/>
      <c r="U6" s="8"/>
    </row>
    <row r="7" spans="1:21" ht="22.5" customHeight="1" x14ac:dyDescent="0.2">
      <c r="A7" s="6"/>
      <c r="B7" s="158" t="s">
        <v>111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6"/>
      <c r="C9" s="156"/>
      <c r="D9" s="156"/>
      <c r="E9" s="63"/>
      <c r="F9" s="63"/>
      <c r="G9" s="63"/>
      <c r="H9" s="62"/>
      <c r="I9" s="62"/>
      <c r="J9" s="62"/>
      <c r="K9" s="155"/>
      <c r="L9" s="155"/>
      <c r="M9" s="155"/>
      <c r="N9" s="155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5"/>
      <c r="L10" s="155"/>
      <c r="M10" s="155"/>
      <c r="N10" s="155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5"/>
      <c r="L11" s="155"/>
      <c r="M11" s="155"/>
      <c r="N11" s="155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5"/>
      <c r="L12" s="155"/>
      <c r="M12" s="155"/>
      <c r="N12" s="155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5"/>
      <c r="L13" s="155"/>
      <c r="M13" s="155"/>
      <c r="N13" s="155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6"/>
      <c r="M14" s="156"/>
      <c r="N14" s="156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7"/>
      <c r="C15" s="137"/>
      <c r="D15" s="137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6199701461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13881697942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5384804976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5396485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5396485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809500000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5533167079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1110346780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-4128998181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7244500000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7244500000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29592974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7208591109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17523017330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4760862593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3659578478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5279507345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889577740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12157072438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12136662102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2884794174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20410336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48697000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-3641319388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-4912572438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2070703280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-12682890007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663651563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12682890007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59862558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59862558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1347189159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B4E2-C2FC-4E60-A8FC-EB55EF45A275}">
  <sheetPr>
    <pageSetUpPr fitToPage="1"/>
  </sheetPr>
  <dimension ref="A1:D75"/>
  <sheetViews>
    <sheetView showGridLines="0" zoomScale="60" zoomScaleNormal="60" workbookViewId="0"/>
  </sheetViews>
  <sheetFormatPr defaultColWidth="9" defaultRowHeight="13.2" x14ac:dyDescent="0.2"/>
  <cols>
    <col min="1" max="1" width="4" style="127" customWidth="1"/>
    <col min="2" max="2" width="54.109375" style="119" customWidth="1"/>
    <col min="3" max="3" width="60.44140625" style="119" customWidth="1"/>
    <col min="4" max="4" width="52.77734375" style="119" customWidth="1"/>
    <col min="5" max="16384" width="9" style="119"/>
  </cols>
  <sheetData>
    <row r="1" spans="1:4" s="1" customFormat="1" ht="22.5" customHeight="1" x14ac:dyDescent="0.2">
      <c r="B1" s="118" t="s">
        <v>225</v>
      </c>
    </row>
    <row r="2" spans="1:4" s="1" customFormat="1" ht="22.5" customHeight="1" x14ac:dyDescent="0.2">
      <c r="B2" s="118" t="s">
        <v>226</v>
      </c>
    </row>
    <row r="3" spans="1:4" s="1" customFormat="1" ht="22.5" customHeight="1" x14ac:dyDescent="0.2">
      <c r="B3" s="118"/>
    </row>
    <row r="4" spans="1:4" ht="122.25" customHeight="1" x14ac:dyDescent="0.2">
      <c r="A4" s="160" t="s">
        <v>227</v>
      </c>
      <c r="B4" s="160"/>
      <c r="C4" s="160"/>
      <c r="D4" s="160"/>
    </row>
    <row r="5" spans="1:4" s="121" customFormat="1" ht="36" customHeight="1" x14ac:dyDescent="0.2">
      <c r="A5" s="120"/>
    </row>
    <row r="6" spans="1:4" s="121" customFormat="1" ht="36" customHeight="1" x14ac:dyDescent="0.2">
      <c r="A6" s="120"/>
      <c r="B6" s="121" t="s">
        <v>228</v>
      </c>
    </row>
    <row r="7" spans="1:4" s="121" customFormat="1" ht="36" customHeight="1" x14ac:dyDescent="0.2">
      <c r="A7" s="120"/>
      <c r="B7" s="122"/>
      <c r="C7" s="159"/>
      <c r="D7" s="159"/>
    </row>
    <row r="8" spans="1:4" s="121" customFormat="1" ht="36" customHeight="1" x14ac:dyDescent="0.2">
      <c r="A8" s="120"/>
      <c r="B8" s="122"/>
      <c r="C8" s="159"/>
      <c r="D8" s="159"/>
    </row>
    <row r="9" spans="1:4" s="121" customFormat="1" ht="36" customHeight="1" x14ac:dyDescent="0.2">
      <c r="A9" s="120"/>
      <c r="B9" s="123"/>
      <c r="C9" s="159"/>
      <c r="D9" s="159"/>
    </row>
    <row r="10" spans="1:4" s="121" customFormat="1" ht="36" customHeight="1" x14ac:dyDescent="0.2">
      <c r="A10" s="120"/>
      <c r="B10" s="122"/>
      <c r="C10" s="159"/>
      <c r="D10" s="159"/>
    </row>
    <row r="11" spans="1:4" s="121" customFormat="1" ht="36" customHeight="1" x14ac:dyDescent="0.2">
      <c r="A11" s="120"/>
      <c r="B11" s="122"/>
      <c r="C11" s="161"/>
      <c r="D11" s="161"/>
    </row>
    <row r="12" spans="1:4" s="121" customFormat="1" ht="36" customHeight="1" x14ac:dyDescent="0.2">
      <c r="A12" s="120"/>
      <c r="B12" s="122"/>
      <c r="C12" s="159"/>
      <c r="D12" s="159"/>
    </row>
    <row r="13" spans="1:4" s="121" customFormat="1" ht="36" customHeight="1" x14ac:dyDescent="0.2">
      <c r="A13" s="120"/>
      <c r="B13" s="124"/>
      <c r="C13" s="124"/>
    </row>
    <row r="14" spans="1:4" s="121" customFormat="1" ht="36" customHeight="1" x14ac:dyDescent="0.2">
      <c r="A14" s="120"/>
    </row>
    <row r="15" spans="1:4" s="121" customFormat="1" ht="36" customHeight="1" x14ac:dyDescent="0.2">
      <c r="A15" s="120"/>
    </row>
    <row r="16" spans="1:4" s="121" customFormat="1" ht="36" customHeight="1" x14ac:dyDescent="0.2">
      <c r="A16" s="120"/>
    </row>
    <row r="17" spans="1:1" s="121" customFormat="1" ht="36" customHeight="1" x14ac:dyDescent="0.2">
      <c r="A17" s="120"/>
    </row>
    <row r="18" spans="1:1" s="121" customFormat="1" ht="36" customHeight="1" x14ac:dyDescent="0.2">
      <c r="A18" s="120"/>
    </row>
    <row r="19" spans="1:1" s="121" customFormat="1" ht="36" customHeight="1" x14ac:dyDescent="0.2">
      <c r="A19" s="120"/>
    </row>
    <row r="20" spans="1:1" s="121" customFormat="1" ht="36" customHeight="1" x14ac:dyDescent="0.2">
      <c r="A20" s="120"/>
    </row>
    <row r="21" spans="1:1" s="121" customFormat="1" ht="36" customHeight="1" x14ac:dyDescent="0.2">
      <c r="A21" s="120"/>
    </row>
    <row r="22" spans="1:1" s="121" customFormat="1" ht="36" customHeight="1" x14ac:dyDescent="0.2">
      <c r="A22" s="120"/>
    </row>
    <row r="23" spans="1:1" s="121" customFormat="1" ht="36" customHeight="1" x14ac:dyDescent="0.2">
      <c r="A23" s="120"/>
    </row>
    <row r="24" spans="1:1" s="121" customFormat="1" ht="36" customHeight="1" x14ac:dyDescent="0.2">
      <c r="A24" s="120"/>
    </row>
    <row r="25" spans="1:1" s="121" customFormat="1" ht="36" customHeight="1" x14ac:dyDescent="0.2">
      <c r="A25" s="120"/>
    </row>
    <row r="26" spans="1:1" s="121" customFormat="1" ht="36" customHeight="1" x14ac:dyDescent="0.2">
      <c r="A26" s="120"/>
    </row>
    <row r="27" spans="1:1" s="121" customFormat="1" ht="36" customHeight="1" x14ac:dyDescent="0.2">
      <c r="A27" s="120"/>
    </row>
    <row r="28" spans="1:1" s="121" customFormat="1" ht="36" customHeight="1" x14ac:dyDescent="0.2">
      <c r="A28" s="120"/>
    </row>
    <row r="29" spans="1:1" s="121" customFormat="1" ht="36" customHeight="1" x14ac:dyDescent="0.2">
      <c r="A29" s="120"/>
    </row>
    <row r="30" spans="1:1" s="121" customFormat="1" ht="36" customHeight="1" x14ac:dyDescent="0.2">
      <c r="A30" s="120"/>
    </row>
    <row r="31" spans="1:1" s="121" customFormat="1" ht="36" customHeight="1" x14ac:dyDescent="0.2">
      <c r="A31" s="120"/>
    </row>
    <row r="32" spans="1:1" s="121" customFormat="1" ht="36" customHeight="1" x14ac:dyDescent="0.2">
      <c r="A32" s="120"/>
    </row>
    <row r="33" spans="1:1" s="121" customFormat="1" ht="36" customHeight="1" x14ac:dyDescent="0.2">
      <c r="A33" s="120"/>
    </row>
    <row r="34" spans="1:1" s="121" customFormat="1" ht="36" customHeight="1" x14ac:dyDescent="0.2">
      <c r="A34" s="120"/>
    </row>
    <row r="35" spans="1:1" s="121" customFormat="1" ht="36" customHeight="1" x14ac:dyDescent="0.2">
      <c r="A35" s="120"/>
    </row>
    <row r="36" spans="1:1" s="121" customFormat="1" ht="36" customHeight="1" x14ac:dyDescent="0.2">
      <c r="A36" s="120"/>
    </row>
    <row r="37" spans="1:1" s="121" customFormat="1" ht="36" customHeight="1" x14ac:dyDescent="0.2">
      <c r="A37" s="120"/>
    </row>
    <row r="38" spans="1:1" s="121" customFormat="1" ht="36" customHeight="1" x14ac:dyDescent="0.2">
      <c r="A38" s="120"/>
    </row>
    <row r="39" spans="1:1" s="121" customFormat="1" ht="36" customHeight="1" x14ac:dyDescent="0.2">
      <c r="A39" s="120"/>
    </row>
    <row r="40" spans="1:1" s="121" customFormat="1" ht="36" customHeight="1" x14ac:dyDescent="0.2">
      <c r="A40" s="120"/>
    </row>
    <row r="41" spans="1:1" s="126" customFormat="1" ht="36" customHeight="1" x14ac:dyDescent="0.2">
      <c r="A41" s="125"/>
    </row>
    <row r="42" spans="1:1" s="126" customFormat="1" ht="36" customHeight="1" x14ac:dyDescent="0.2">
      <c r="A42" s="125"/>
    </row>
    <row r="43" spans="1:1" s="126" customFormat="1" ht="36" customHeight="1" x14ac:dyDescent="0.2">
      <c r="A43" s="125"/>
    </row>
    <row r="44" spans="1:1" s="126" customFormat="1" ht="36" customHeight="1" x14ac:dyDescent="0.2">
      <c r="A44" s="125"/>
    </row>
    <row r="45" spans="1:1" s="126" customFormat="1" ht="36" customHeight="1" x14ac:dyDescent="0.2">
      <c r="A45" s="125"/>
    </row>
    <row r="46" spans="1:1" s="126" customFormat="1" ht="36" customHeight="1" x14ac:dyDescent="0.2">
      <c r="A46" s="125"/>
    </row>
    <row r="47" spans="1:1" s="126" customFormat="1" ht="36" customHeight="1" x14ac:dyDescent="0.2">
      <c r="A47" s="125"/>
    </row>
    <row r="48" spans="1:1" s="126" customFormat="1" ht="36" customHeight="1" x14ac:dyDescent="0.2">
      <c r="A48" s="125"/>
    </row>
    <row r="49" spans="1:1" s="126" customFormat="1" ht="36" customHeight="1" x14ac:dyDescent="0.2">
      <c r="A49" s="125"/>
    </row>
    <row r="50" spans="1:1" s="126" customFormat="1" ht="36" customHeight="1" x14ac:dyDescent="0.2">
      <c r="A50" s="125"/>
    </row>
    <row r="51" spans="1:1" s="126" customFormat="1" ht="36" customHeight="1" x14ac:dyDescent="0.2">
      <c r="A51" s="125"/>
    </row>
    <row r="52" spans="1:1" s="126" customFormat="1" ht="36" customHeight="1" x14ac:dyDescent="0.2">
      <c r="A52" s="125"/>
    </row>
    <row r="53" spans="1:1" s="126" customFormat="1" ht="36" customHeight="1" x14ac:dyDescent="0.2">
      <c r="A53" s="125"/>
    </row>
    <row r="54" spans="1:1" s="126" customFormat="1" ht="36" customHeight="1" x14ac:dyDescent="0.2">
      <c r="A54" s="125"/>
    </row>
    <row r="55" spans="1:1" s="126" customFormat="1" ht="36" customHeight="1" x14ac:dyDescent="0.2">
      <c r="A55" s="125"/>
    </row>
    <row r="56" spans="1:1" s="126" customFormat="1" ht="36" customHeight="1" x14ac:dyDescent="0.2">
      <c r="A56" s="125"/>
    </row>
    <row r="57" spans="1:1" s="126" customFormat="1" ht="23.4" x14ac:dyDescent="0.2">
      <c r="A57" s="125"/>
    </row>
    <row r="58" spans="1:1" s="126" customFormat="1" ht="23.4" x14ac:dyDescent="0.2">
      <c r="A58" s="125"/>
    </row>
    <row r="59" spans="1:1" s="126" customFormat="1" ht="23.4" x14ac:dyDescent="0.2">
      <c r="A59" s="125"/>
    </row>
    <row r="60" spans="1:1" s="126" customFormat="1" ht="23.4" x14ac:dyDescent="0.2">
      <c r="A60" s="125"/>
    </row>
    <row r="61" spans="1:1" s="126" customFormat="1" ht="23.4" x14ac:dyDescent="0.2">
      <c r="A61" s="125"/>
    </row>
    <row r="62" spans="1:1" s="126" customFormat="1" ht="23.4" x14ac:dyDescent="0.2">
      <c r="A62" s="125"/>
    </row>
    <row r="63" spans="1:1" s="126" customFormat="1" ht="23.4" x14ac:dyDescent="0.2">
      <c r="A63" s="125"/>
    </row>
    <row r="64" spans="1:1" s="126" customFormat="1" ht="23.4" x14ac:dyDescent="0.2">
      <c r="A64" s="125"/>
    </row>
    <row r="65" spans="1:1" s="126" customFormat="1" ht="23.4" x14ac:dyDescent="0.2">
      <c r="A65" s="125"/>
    </row>
    <row r="66" spans="1:1" s="126" customFormat="1" ht="23.4" x14ac:dyDescent="0.2">
      <c r="A66" s="125"/>
    </row>
    <row r="67" spans="1:1" s="126" customFormat="1" ht="23.4" x14ac:dyDescent="0.2">
      <c r="A67" s="125"/>
    </row>
    <row r="68" spans="1:1" s="126" customFormat="1" ht="23.4" x14ac:dyDescent="0.2">
      <c r="A68" s="125"/>
    </row>
    <row r="69" spans="1:1" s="126" customFormat="1" ht="23.4" x14ac:dyDescent="0.2">
      <c r="A69" s="125"/>
    </row>
    <row r="70" spans="1:1" s="126" customFormat="1" ht="23.4" x14ac:dyDescent="0.2">
      <c r="A70" s="125"/>
    </row>
    <row r="71" spans="1:1" s="126" customFormat="1" ht="23.4" x14ac:dyDescent="0.2">
      <c r="A71" s="125"/>
    </row>
    <row r="72" spans="1:1" s="126" customFormat="1" ht="23.4" x14ac:dyDescent="0.2">
      <c r="A72" s="125"/>
    </row>
    <row r="73" spans="1:1" s="126" customFormat="1" ht="23.4" x14ac:dyDescent="0.2">
      <c r="A73" s="125"/>
    </row>
    <row r="74" spans="1:1" s="126" customFormat="1" ht="23.4" x14ac:dyDescent="0.2">
      <c r="A74" s="125"/>
    </row>
    <row r="75" spans="1:1" s="126" customFormat="1" ht="23.4" x14ac:dyDescent="0.2">
      <c r="A75" s="125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7"/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BFDD-642E-4964-881A-454FB20D6060}">
  <sheetPr codeName="Sheet19"/>
  <dimension ref="B1:O37"/>
  <sheetViews>
    <sheetView showGridLines="0" zoomScale="60" zoomScaleNormal="60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9" width="33.21875" style="73" bestFit="1" customWidth="1"/>
    <col min="10" max="11" width="27.6640625" style="73" bestFit="1" customWidth="1"/>
    <col min="12" max="12" width="33.21875" style="73" bestFit="1" customWidth="1"/>
    <col min="13" max="13" width="42.77734375" style="73" bestFit="1" customWidth="1"/>
    <col min="14" max="14" width="27.6640625" style="73" bestFit="1" customWidth="1"/>
    <col min="15" max="15" width="33.21875" style="73" bestFit="1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62" t="s">
        <v>13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15" ht="23.25" customHeight="1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</row>
    <row r="7" spans="2:15" x14ac:dyDescent="0.2">
      <c r="O7" s="74" t="s">
        <v>2</v>
      </c>
    </row>
    <row r="8" spans="2:15" ht="21.9" customHeight="1" x14ac:dyDescent="0.2">
      <c r="B8" s="164" t="s">
        <v>14</v>
      </c>
      <c r="C8" s="165"/>
      <c r="D8" s="165"/>
      <c r="E8" s="165"/>
      <c r="F8" s="165"/>
      <c r="G8" s="165"/>
      <c r="H8" s="16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7"/>
      <c r="C9" s="168"/>
      <c r="D9" s="168"/>
      <c r="E9" s="168"/>
      <c r="F9" s="168"/>
      <c r="G9" s="168"/>
      <c r="H9" s="16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1755391789740</v>
      </c>
      <c r="J10" s="81">
        <v>3297189090</v>
      </c>
      <c r="K10" s="81">
        <v>14396553626</v>
      </c>
      <c r="L10" s="81">
        <v>1744292425204</v>
      </c>
      <c r="M10" s="81">
        <v>42381022129</v>
      </c>
      <c r="N10" s="81">
        <v>785621684</v>
      </c>
      <c r="O10" s="81">
        <v>1701911403075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1755256696684</v>
      </c>
      <c r="J11" s="81">
        <v>3297189090</v>
      </c>
      <c r="K11" s="81">
        <v>14396553626</v>
      </c>
      <c r="L11" s="81">
        <v>1744157332148</v>
      </c>
      <c r="M11" s="81">
        <v>42381022129</v>
      </c>
      <c r="N11" s="81">
        <v>785621684</v>
      </c>
      <c r="O11" s="81">
        <v>1701776310019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1706822814580</v>
      </c>
      <c r="J12" s="81">
        <v>3297189090</v>
      </c>
      <c r="K12" s="81">
        <v>14394543863</v>
      </c>
      <c r="L12" s="81">
        <v>1695725459807</v>
      </c>
      <c r="M12" s="81">
        <v>0</v>
      </c>
      <c r="N12" s="81">
        <v>0</v>
      </c>
      <c r="O12" s="81">
        <v>1695725459807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6708898612</v>
      </c>
      <c r="J13" s="81">
        <v>0</v>
      </c>
      <c r="K13" s="81">
        <v>2009763</v>
      </c>
      <c r="L13" s="81">
        <v>6706888849</v>
      </c>
      <c r="M13" s="81">
        <v>3902713374</v>
      </c>
      <c r="N13" s="81">
        <v>135862904</v>
      </c>
      <c r="O13" s="81">
        <v>2804175475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40312968767</v>
      </c>
      <c r="J14" s="81">
        <v>0</v>
      </c>
      <c r="K14" s="81">
        <v>0</v>
      </c>
      <c r="L14" s="81">
        <v>40312968767</v>
      </c>
      <c r="M14" s="81">
        <v>37610514058</v>
      </c>
      <c r="N14" s="81">
        <v>597307704</v>
      </c>
      <c r="O14" s="81">
        <v>2702454709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655870000</v>
      </c>
      <c r="J16" s="81">
        <v>0</v>
      </c>
      <c r="K16" s="81">
        <v>0</v>
      </c>
      <c r="L16" s="81">
        <v>655870000</v>
      </c>
      <c r="M16" s="81">
        <v>405893954</v>
      </c>
      <c r="N16" s="81">
        <v>16573008</v>
      </c>
      <c r="O16" s="81">
        <v>249976046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756144725</v>
      </c>
      <c r="J17" s="81">
        <v>0</v>
      </c>
      <c r="K17" s="81">
        <v>0</v>
      </c>
      <c r="L17" s="81">
        <v>756144725</v>
      </c>
      <c r="M17" s="81">
        <v>461900743</v>
      </c>
      <c r="N17" s="81">
        <v>35878068</v>
      </c>
      <c r="O17" s="81">
        <v>294243982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135093056</v>
      </c>
      <c r="J19" s="81">
        <v>0</v>
      </c>
      <c r="K19" s="81">
        <v>0</v>
      </c>
      <c r="L19" s="81">
        <v>135093056</v>
      </c>
      <c r="M19" s="81">
        <v>0</v>
      </c>
      <c r="N19" s="81">
        <v>0</v>
      </c>
      <c r="O19" s="81">
        <v>135093056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135093056</v>
      </c>
      <c r="J20" s="81">
        <v>0</v>
      </c>
      <c r="K20" s="81">
        <v>0</v>
      </c>
      <c r="L20" s="81">
        <v>135093056</v>
      </c>
      <c r="M20" s="81">
        <v>0</v>
      </c>
      <c r="N20" s="81">
        <v>0</v>
      </c>
      <c r="O20" s="81">
        <v>135093056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1782536005098</v>
      </c>
      <c r="J22" s="81">
        <v>16227806328</v>
      </c>
      <c r="K22" s="81">
        <v>7077494464</v>
      </c>
      <c r="L22" s="81">
        <v>1791686316962</v>
      </c>
      <c r="M22" s="81">
        <v>471375273290</v>
      </c>
      <c r="N22" s="81">
        <v>11462621523</v>
      </c>
      <c r="O22" s="81">
        <v>1320311043672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1781681243394</v>
      </c>
      <c r="J23" s="81">
        <v>16227806328</v>
      </c>
      <c r="K23" s="81">
        <v>7077494464</v>
      </c>
      <c r="L23" s="81">
        <v>1790831555258</v>
      </c>
      <c r="M23" s="81">
        <v>471375273290</v>
      </c>
      <c r="N23" s="81">
        <v>11462621523</v>
      </c>
      <c r="O23" s="81">
        <v>1319456281968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1053326359490</v>
      </c>
      <c r="J24" s="81">
        <v>1690154128</v>
      </c>
      <c r="K24" s="81">
        <v>4163346564</v>
      </c>
      <c r="L24" s="81">
        <v>1050853167054</v>
      </c>
      <c r="M24" s="81">
        <v>0</v>
      </c>
      <c r="N24" s="81">
        <v>0</v>
      </c>
      <c r="O24" s="81">
        <v>1050853167054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12325607284</v>
      </c>
      <c r="J25" s="81">
        <v>0</v>
      </c>
      <c r="K25" s="81">
        <v>0</v>
      </c>
      <c r="L25" s="81">
        <v>12325607284</v>
      </c>
      <c r="M25" s="81">
        <v>2457061066</v>
      </c>
      <c r="N25" s="81">
        <v>247073268</v>
      </c>
      <c r="O25" s="81">
        <v>9868546218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716029276620</v>
      </c>
      <c r="J26" s="81">
        <v>14537652200</v>
      </c>
      <c r="K26" s="81">
        <v>2914147900</v>
      </c>
      <c r="L26" s="81">
        <v>727652780920</v>
      </c>
      <c r="M26" s="81">
        <v>468918212224</v>
      </c>
      <c r="N26" s="81">
        <v>11215548255</v>
      </c>
      <c r="O26" s="81">
        <v>258734568696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854761704</v>
      </c>
      <c r="J27" s="81">
        <v>0</v>
      </c>
      <c r="K27" s="81">
        <v>0</v>
      </c>
      <c r="L27" s="81">
        <v>854761704</v>
      </c>
      <c r="M27" s="81">
        <v>0</v>
      </c>
      <c r="N27" s="81">
        <v>0</v>
      </c>
      <c r="O27" s="81">
        <v>854761704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854761704</v>
      </c>
      <c r="J28" s="81">
        <v>0</v>
      </c>
      <c r="K28" s="81">
        <v>0</v>
      </c>
      <c r="L28" s="81">
        <v>854761704</v>
      </c>
      <c r="M28" s="81">
        <v>0</v>
      </c>
      <c r="N28" s="81">
        <v>0</v>
      </c>
      <c r="O28" s="81">
        <v>854761704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3747098862</v>
      </c>
      <c r="J30" s="81">
        <v>353816300</v>
      </c>
      <c r="K30" s="81">
        <v>1365000</v>
      </c>
      <c r="L30" s="81">
        <v>4099550162</v>
      </c>
      <c r="M30" s="81">
        <v>3309319322</v>
      </c>
      <c r="N30" s="81">
        <v>100605379</v>
      </c>
      <c r="O30" s="81">
        <v>790230840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131337760</v>
      </c>
      <c r="J31" s="81">
        <v>3286800</v>
      </c>
      <c r="K31" s="81">
        <v>27984000</v>
      </c>
      <c r="L31" s="81">
        <v>106640560</v>
      </c>
      <c r="M31" s="81">
        <v>85384898</v>
      </c>
      <c r="N31" s="81">
        <v>19641004</v>
      </c>
      <c r="O31" s="81">
        <v>21255662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73794143</v>
      </c>
      <c r="J32" s="81">
        <v>9331707</v>
      </c>
      <c r="K32" s="81">
        <v>9331707</v>
      </c>
      <c r="L32" s="81">
        <v>73794143</v>
      </c>
      <c r="M32" s="81">
        <v>73794143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55488769205</v>
      </c>
      <c r="J33" s="81">
        <v>6549497476</v>
      </c>
      <c r="K33" s="81">
        <v>4740726107</v>
      </c>
      <c r="L33" s="81">
        <v>57297540574</v>
      </c>
      <c r="M33" s="81">
        <v>0</v>
      </c>
      <c r="N33" s="81">
        <v>0</v>
      </c>
      <c r="O33" s="81">
        <v>57297540574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70" t="s">
        <v>49</v>
      </c>
      <c r="C35" s="171"/>
      <c r="D35" s="171"/>
      <c r="E35" s="171"/>
      <c r="F35" s="171"/>
      <c r="G35" s="171"/>
      <c r="H35" s="172"/>
      <c r="I35" s="81">
        <v>3597368794808</v>
      </c>
      <c r="J35" s="81">
        <v>26440927701</v>
      </c>
      <c r="K35" s="81">
        <v>26253454904</v>
      </c>
      <c r="L35" s="81">
        <v>3597556267605</v>
      </c>
      <c r="M35" s="81">
        <v>517224793782</v>
      </c>
      <c r="N35" s="81">
        <v>12368489590</v>
      </c>
      <c r="O35" s="81">
        <v>3080331473823</v>
      </c>
    </row>
    <row r="36" spans="2:15" ht="12" customHeight="1" x14ac:dyDescent="0.2"/>
    <row r="37" spans="2:15" ht="21.9" customHeight="1" x14ac:dyDescent="0.2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CDE1-CC8F-4E5D-91AC-121E0F113FFD}">
  <sheetPr codeName="Sheet23"/>
  <dimension ref="B1:N19"/>
  <sheetViews>
    <sheetView showGridLines="0" zoomScale="60" zoomScaleNormal="60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76" t="s">
        <v>50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2:14" x14ac:dyDescent="0.2"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2:14" x14ac:dyDescent="0.2">
      <c r="B7" s="178"/>
      <c r="C7" s="178"/>
      <c r="D7" s="178"/>
      <c r="F7" s="82"/>
      <c r="N7" s="83" t="s">
        <v>2</v>
      </c>
    </row>
    <row r="8" spans="2:14" ht="20.100000000000001" customHeight="1" x14ac:dyDescent="0.2">
      <c r="B8" s="179" t="s">
        <v>5</v>
      </c>
      <c r="C8" s="180"/>
      <c r="D8" s="180"/>
      <c r="E8" s="180"/>
      <c r="F8" s="180"/>
      <c r="G8" s="180"/>
      <c r="H8" s="181"/>
      <c r="I8" s="185" t="s">
        <v>15</v>
      </c>
      <c r="J8" s="185" t="s">
        <v>16</v>
      </c>
      <c r="K8" s="187" t="s">
        <v>17</v>
      </c>
      <c r="L8" s="188"/>
      <c r="M8" s="189"/>
      <c r="N8" s="190" t="s">
        <v>51</v>
      </c>
    </row>
    <row r="9" spans="2:14" ht="20.100000000000001" customHeight="1" x14ac:dyDescent="0.2">
      <c r="B9" s="182"/>
      <c r="C9" s="183"/>
      <c r="D9" s="183"/>
      <c r="E9" s="183"/>
      <c r="F9" s="183"/>
      <c r="G9" s="183"/>
      <c r="H9" s="184"/>
      <c r="I9" s="186"/>
      <c r="J9" s="186"/>
      <c r="K9" s="84" t="s">
        <v>52</v>
      </c>
      <c r="L9" s="84" t="s">
        <v>53</v>
      </c>
      <c r="M9" s="84" t="s">
        <v>54</v>
      </c>
      <c r="N9" s="191"/>
    </row>
    <row r="10" spans="2:14" ht="31.65" customHeight="1" x14ac:dyDescent="0.2">
      <c r="B10" s="174" t="s">
        <v>55</v>
      </c>
      <c r="C10" s="174"/>
      <c r="D10" s="174"/>
      <c r="E10" s="174"/>
      <c r="F10" s="174"/>
      <c r="G10" s="174"/>
      <c r="H10" s="174"/>
      <c r="I10" s="85">
        <v>203026271</v>
      </c>
      <c r="J10" s="85">
        <v>0</v>
      </c>
      <c r="K10" s="85">
        <v>782413</v>
      </c>
      <c r="L10" s="85">
        <v>399781</v>
      </c>
      <c r="M10" s="85">
        <v>1182194</v>
      </c>
      <c r="N10" s="85">
        <v>201844077</v>
      </c>
    </row>
    <row r="11" spans="2:14" ht="31.65" customHeight="1" x14ac:dyDescent="0.2">
      <c r="B11" s="174" t="s">
        <v>56</v>
      </c>
      <c r="C11" s="174"/>
      <c r="D11" s="174"/>
      <c r="E11" s="174"/>
      <c r="F11" s="174"/>
      <c r="G11" s="174"/>
      <c r="H11" s="17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4" t="s">
        <v>57</v>
      </c>
      <c r="C12" s="174"/>
      <c r="D12" s="174"/>
      <c r="E12" s="174"/>
      <c r="F12" s="174"/>
      <c r="G12" s="174"/>
      <c r="H12" s="17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4" t="s">
        <v>58</v>
      </c>
      <c r="C13" s="174"/>
      <c r="D13" s="174"/>
      <c r="E13" s="174"/>
      <c r="F13" s="174"/>
      <c r="G13" s="174"/>
      <c r="H13" s="17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4" t="s">
        <v>59</v>
      </c>
      <c r="C14" s="174"/>
      <c r="D14" s="174"/>
      <c r="E14" s="174"/>
      <c r="F14" s="174"/>
      <c r="G14" s="174"/>
      <c r="H14" s="17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4" t="s">
        <v>60</v>
      </c>
      <c r="C15" s="174"/>
      <c r="D15" s="174"/>
      <c r="E15" s="174"/>
      <c r="F15" s="174"/>
      <c r="G15" s="174"/>
      <c r="H15" s="174"/>
      <c r="I15" s="85">
        <v>74322939</v>
      </c>
      <c r="J15" s="85">
        <v>0</v>
      </c>
      <c r="K15" s="85">
        <v>0</v>
      </c>
      <c r="L15" s="85">
        <v>0</v>
      </c>
      <c r="M15" s="85">
        <v>0</v>
      </c>
      <c r="N15" s="85">
        <v>74322939</v>
      </c>
    </row>
    <row r="16" spans="2:14" ht="31.65" customHeight="1" x14ac:dyDescent="0.2">
      <c r="B16" s="174" t="s">
        <v>61</v>
      </c>
      <c r="C16" s="174"/>
      <c r="D16" s="174"/>
      <c r="E16" s="174"/>
      <c r="F16" s="174"/>
      <c r="G16" s="174"/>
      <c r="H16" s="174"/>
      <c r="I16" s="85">
        <v>348990825</v>
      </c>
      <c r="J16" s="85">
        <v>371289137</v>
      </c>
      <c r="K16" s="85">
        <v>348175742</v>
      </c>
      <c r="L16" s="85">
        <v>815083</v>
      </c>
      <c r="M16" s="85">
        <v>348990825</v>
      </c>
      <c r="N16" s="85">
        <v>371289137</v>
      </c>
    </row>
    <row r="17" spans="2:14" ht="31.65" customHeight="1" x14ac:dyDescent="0.2">
      <c r="B17" s="174" t="s">
        <v>62</v>
      </c>
      <c r="C17" s="174"/>
      <c r="D17" s="174"/>
      <c r="E17" s="174"/>
      <c r="F17" s="174"/>
      <c r="G17" s="174"/>
      <c r="H17" s="174"/>
      <c r="I17" s="85">
        <v>3485456320</v>
      </c>
      <c r="J17" s="85">
        <v>431784425</v>
      </c>
      <c r="K17" s="85">
        <v>112192800</v>
      </c>
      <c r="L17" s="85">
        <v>130769891</v>
      </c>
      <c r="M17" s="85">
        <v>242962691</v>
      </c>
      <c r="N17" s="85">
        <v>3674278054</v>
      </c>
    </row>
    <row r="18" spans="2:14" ht="31.65" customHeight="1" x14ac:dyDescent="0.2">
      <c r="B18" s="174" t="s">
        <v>63</v>
      </c>
      <c r="C18" s="174"/>
      <c r="D18" s="174"/>
      <c r="E18" s="174"/>
      <c r="F18" s="174"/>
      <c r="G18" s="174"/>
      <c r="H18" s="17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5" t="s">
        <v>64</v>
      </c>
      <c r="C19" s="175"/>
      <c r="D19" s="175"/>
      <c r="E19" s="175"/>
      <c r="F19" s="175"/>
      <c r="G19" s="175"/>
      <c r="H19" s="175"/>
      <c r="I19" s="85">
        <v>4111796355</v>
      </c>
      <c r="J19" s="85">
        <v>803073562</v>
      </c>
      <c r="K19" s="85">
        <f>SUM(K10:K18)</f>
        <v>461150955</v>
      </c>
      <c r="L19" s="85">
        <f>SUM(L10:L18)</f>
        <v>131984755</v>
      </c>
      <c r="M19" s="85">
        <v>593135710</v>
      </c>
      <c r="N19" s="85">
        <v>4321734207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FB80-6F3A-42F5-8EA1-253EBDE3D16A}">
  <sheetPr>
    <pageSetUpPr fitToPage="1"/>
  </sheetPr>
  <dimension ref="A1:IV11"/>
  <sheetViews>
    <sheetView showGridLines="0" zoomScale="60" zoomScaleNormal="60" workbookViewId="0"/>
  </sheetViews>
  <sheetFormatPr defaultRowHeight="19.2" x14ac:dyDescent="0.2"/>
  <cols>
    <col min="1" max="1" width="2.6640625" style="72" customWidth="1"/>
    <col min="2" max="7" width="3.44140625" style="72" customWidth="1"/>
    <col min="8" max="8" width="15.6640625" style="72" customWidth="1"/>
    <col min="9" max="14" width="31.109375" style="72" customWidth="1"/>
    <col min="15" max="15" width="2.6640625" style="72" customWidth="1"/>
    <col min="16" max="18" width="25.6640625" style="72" customWidth="1"/>
    <col min="19" max="16384" width="8.88671875" style="72"/>
  </cols>
  <sheetData>
    <row r="1" spans="1:256" x14ac:dyDescent="0.2">
      <c r="B1" s="2" t="s">
        <v>225</v>
      </c>
    </row>
    <row r="2" spans="1:256" x14ac:dyDescent="0.2">
      <c r="B2" s="2" t="s">
        <v>229</v>
      </c>
    </row>
    <row r="3" spans="1:256" x14ac:dyDescent="0.2">
      <c r="B3" s="2"/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230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x14ac:dyDescent="0.2">
      <c r="M7" s="83"/>
      <c r="N7" s="83" t="s">
        <v>231</v>
      </c>
    </row>
    <row r="8" spans="1:256" x14ac:dyDescent="0.2">
      <c r="B8" s="179" t="s">
        <v>232</v>
      </c>
      <c r="C8" s="180"/>
      <c r="D8" s="180"/>
      <c r="E8" s="180"/>
      <c r="F8" s="180"/>
      <c r="G8" s="180"/>
      <c r="H8" s="181"/>
      <c r="I8" s="190" t="s">
        <v>233</v>
      </c>
      <c r="J8" s="185" t="s">
        <v>234</v>
      </c>
      <c r="K8" s="185" t="s">
        <v>235</v>
      </c>
      <c r="L8" s="185" t="s">
        <v>236</v>
      </c>
      <c r="M8" s="185" t="s">
        <v>237</v>
      </c>
      <c r="N8" s="185" t="s">
        <v>238</v>
      </c>
    </row>
    <row r="9" spans="1:256" x14ac:dyDescent="0.2">
      <c r="B9" s="182"/>
      <c r="C9" s="183"/>
      <c r="D9" s="183"/>
      <c r="E9" s="183"/>
      <c r="F9" s="183"/>
      <c r="G9" s="183"/>
      <c r="H9" s="184"/>
      <c r="I9" s="191"/>
      <c r="J9" s="186"/>
      <c r="K9" s="186"/>
      <c r="L9" s="186"/>
      <c r="M9" s="186"/>
      <c r="N9" s="186"/>
    </row>
    <row r="10" spans="1:256" x14ac:dyDescent="0.2">
      <c r="B10" s="192" t="s">
        <v>239</v>
      </c>
      <c r="C10" s="193"/>
      <c r="D10" s="193"/>
      <c r="E10" s="193"/>
      <c r="F10" s="193"/>
      <c r="G10" s="193"/>
      <c r="H10" s="194"/>
      <c r="I10" s="85">
        <v>584792379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584792379</v>
      </c>
    </row>
    <row r="11" spans="1:256" x14ac:dyDescent="0.2">
      <c r="B11" s="187" t="s">
        <v>240</v>
      </c>
      <c r="C11" s="188"/>
      <c r="D11" s="188"/>
      <c r="E11" s="188"/>
      <c r="F11" s="188"/>
      <c r="G11" s="188"/>
      <c r="H11" s="189"/>
      <c r="I11" s="85">
        <f t="shared" ref="I11:N11" si="0">SUM(I10:I10)</f>
        <v>584792379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584792379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7"/>
  <pageMargins left="0.7" right="0.7" top="0.75" bottom="0.75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A8FD-786A-4E2D-A5A6-E44BB879DCB7}">
  <sheetPr>
    <pageSetUpPr fitToPage="1"/>
  </sheetPr>
  <dimension ref="A1:IV24"/>
  <sheetViews>
    <sheetView showGridLines="0" zoomScale="60" zoomScaleNormal="60" workbookViewId="0"/>
  </sheetViews>
  <sheetFormatPr defaultColWidth="3.44140625" defaultRowHeight="19.2" x14ac:dyDescent="0.2"/>
  <cols>
    <col min="1" max="1" width="2.6640625" style="72" customWidth="1"/>
    <col min="2" max="7" width="3.44140625" style="72" customWidth="1"/>
    <col min="8" max="8" width="33.5546875" style="72" customWidth="1"/>
    <col min="9" max="9" width="29.44140625" style="72" bestFit="1" customWidth="1"/>
    <col min="10" max="10" width="33.6640625" style="72" customWidth="1"/>
    <col min="11" max="11" width="33.6640625" style="72" bestFit="1" customWidth="1"/>
    <col min="12" max="12" width="37.6640625" style="72" bestFit="1" customWidth="1"/>
    <col min="13" max="13" width="27.33203125" style="72" bestFit="1" customWidth="1"/>
    <col min="14" max="14" width="37.6640625" style="72" bestFit="1" customWidth="1"/>
    <col min="15" max="15" width="34.21875" style="72" bestFit="1" customWidth="1"/>
    <col min="16" max="16" width="25.6640625" style="72" customWidth="1"/>
    <col min="17" max="17" width="34.21875" style="72" bestFit="1" customWidth="1"/>
    <col min="18" max="18" width="2.6640625" style="72" customWidth="1"/>
    <col min="19" max="255" width="8.88671875" style="72" customWidth="1"/>
    <col min="256" max="16384" width="3.44140625" style="72"/>
  </cols>
  <sheetData>
    <row r="1" spans="1:256" x14ac:dyDescent="0.2">
      <c r="B1" s="2" t="s">
        <v>225</v>
      </c>
    </row>
    <row r="2" spans="1:256" x14ac:dyDescent="0.2">
      <c r="B2" s="2" t="s">
        <v>229</v>
      </c>
    </row>
    <row r="3" spans="1:256" x14ac:dyDescent="0.2">
      <c r="B3" s="2"/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241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8" spans="1:256" x14ac:dyDescent="0.2">
      <c r="B8" s="72" t="s">
        <v>242</v>
      </c>
      <c r="M8" s="83"/>
      <c r="N8" s="83"/>
      <c r="O8" s="83" t="s">
        <v>231</v>
      </c>
    </row>
    <row r="9" spans="1:256" x14ac:dyDescent="0.2">
      <c r="B9" s="179" t="s">
        <v>243</v>
      </c>
      <c r="C9" s="180"/>
      <c r="D9" s="180"/>
      <c r="E9" s="180"/>
      <c r="F9" s="180"/>
      <c r="G9" s="180"/>
      <c r="H9" s="181"/>
      <c r="I9" s="190" t="s">
        <v>244</v>
      </c>
      <c r="J9" s="117" t="s">
        <v>245</v>
      </c>
      <c r="K9" s="117" t="s">
        <v>246</v>
      </c>
      <c r="L9" s="115" t="s">
        <v>247</v>
      </c>
      <c r="M9" s="115" t="s">
        <v>248</v>
      </c>
      <c r="N9" s="115" t="s">
        <v>249</v>
      </c>
      <c r="O9" s="115" t="s">
        <v>250</v>
      </c>
    </row>
    <row r="10" spans="1:256" x14ac:dyDescent="0.2">
      <c r="B10" s="182"/>
      <c r="C10" s="183"/>
      <c r="D10" s="183"/>
      <c r="E10" s="183"/>
      <c r="F10" s="183"/>
      <c r="G10" s="183"/>
      <c r="H10" s="184"/>
      <c r="I10" s="191"/>
      <c r="J10" s="116" t="s">
        <v>251</v>
      </c>
      <c r="K10" s="116" t="s">
        <v>252</v>
      </c>
      <c r="L10" s="116" t="s">
        <v>253</v>
      </c>
      <c r="M10" s="116" t="s">
        <v>254</v>
      </c>
      <c r="N10" s="116" t="s">
        <v>255</v>
      </c>
      <c r="O10" s="116" t="s">
        <v>256</v>
      </c>
    </row>
    <row r="11" spans="1:256" x14ac:dyDescent="0.2">
      <c r="B11" s="192" t="s">
        <v>257</v>
      </c>
      <c r="C11" s="193"/>
      <c r="D11" s="193"/>
      <c r="E11" s="193"/>
      <c r="F11" s="193"/>
      <c r="G11" s="193"/>
      <c r="H11" s="194"/>
      <c r="I11" s="85">
        <v>245800000</v>
      </c>
      <c r="J11" s="85">
        <v>245800000</v>
      </c>
      <c r="K11" s="128">
        <v>4916000</v>
      </c>
      <c r="L11" s="128">
        <v>409.81</v>
      </c>
      <c r="M11" s="85">
        <f>ROUND(K11*L11,0.1)</f>
        <v>2014625960</v>
      </c>
      <c r="N11" s="85">
        <v>0</v>
      </c>
      <c r="O11" s="85">
        <f>J11-N11</f>
        <v>245800000</v>
      </c>
      <c r="P11" s="129"/>
    </row>
    <row r="12" spans="1:256" x14ac:dyDescent="0.2">
      <c r="B12" s="192" t="s">
        <v>258</v>
      </c>
      <c r="C12" s="193"/>
      <c r="D12" s="193"/>
      <c r="E12" s="193"/>
      <c r="F12" s="193"/>
      <c r="G12" s="193"/>
      <c r="H12" s="194"/>
      <c r="I12" s="85">
        <v>211618800</v>
      </c>
      <c r="J12" s="85">
        <v>211618800</v>
      </c>
      <c r="K12" s="128">
        <v>267600</v>
      </c>
      <c r="L12" s="128">
        <v>1208.27</v>
      </c>
      <c r="M12" s="85">
        <f>ROUND(K12*L12,0.1)</f>
        <v>323333052</v>
      </c>
      <c r="N12" s="85">
        <v>0</v>
      </c>
      <c r="O12" s="85">
        <f>J12-N12</f>
        <v>211618800</v>
      </c>
      <c r="P12" s="129"/>
    </row>
    <row r="13" spans="1:256" x14ac:dyDescent="0.2">
      <c r="B13" s="192" t="s">
        <v>259</v>
      </c>
      <c r="C13" s="193"/>
      <c r="D13" s="193"/>
      <c r="E13" s="193"/>
      <c r="F13" s="193"/>
      <c r="G13" s="193"/>
      <c r="H13" s="194"/>
      <c r="I13" s="85">
        <v>30120000000</v>
      </c>
      <c r="J13" s="85">
        <v>30120000000</v>
      </c>
      <c r="K13" s="128">
        <v>602400</v>
      </c>
      <c r="L13" s="128">
        <v>55495.14</v>
      </c>
      <c r="M13" s="85">
        <f>ROUND(K13*L13,0.1)</f>
        <v>33430272336</v>
      </c>
      <c r="N13" s="85">
        <v>0</v>
      </c>
      <c r="O13" s="85">
        <f>J13-N13</f>
        <v>30120000000</v>
      </c>
      <c r="P13" s="129"/>
    </row>
    <row r="14" spans="1:256" x14ac:dyDescent="0.2">
      <c r="B14" s="192" t="s">
        <v>260</v>
      </c>
      <c r="C14" s="193"/>
      <c r="D14" s="193"/>
      <c r="E14" s="193"/>
      <c r="F14" s="193"/>
      <c r="G14" s="193"/>
      <c r="H14" s="194"/>
      <c r="I14" s="85">
        <v>450000000</v>
      </c>
      <c r="J14" s="85">
        <v>450000000</v>
      </c>
      <c r="K14" s="128">
        <v>9000</v>
      </c>
      <c r="L14" s="128">
        <v>297874.99</v>
      </c>
      <c r="M14" s="85">
        <f>ROUND(K14*L14,0.1)</f>
        <v>2680874910</v>
      </c>
      <c r="N14" s="85">
        <v>0</v>
      </c>
      <c r="O14" s="85">
        <f>J14-N14</f>
        <v>450000000</v>
      </c>
      <c r="P14" s="129"/>
    </row>
    <row r="15" spans="1:256" x14ac:dyDescent="0.2">
      <c r="B15" s="187" t="s">
        <v>240</v>
      </c>
      <c r="C15" s="188"/>
      <c r="D15" s="188"/>
      <c r="E15" s="188"/>
      <c r="F15" s="188"/>
      <c r="G15" s="188"/>
      <c r="H15" s="189"/>
      <c r="I15" s="85">
        <f>SUM(I11:I14)</f>
        <v>31027418800</v>
      </c>
      <c r="J15" s="85">
        <f>SUM(J11:J14)</f>
        <v>31027418800</v>
      </c>
      <c r="K15" s="130"/>
      <c r="L15" s="130"/>
      <c r="M15" s="130"/>
      <c r="N15" s="85">
        <f>SUM(N11:N14)</f>
        <v>0</v>
      </c>
      <c r="O15" s="85">
        <f>SUM(O11:O14)</f>
        <v>31027418800</v>
      </c>
      <c r="P15" s="129"/>
    </row>
    <row r="16" spans="1:256" x14ac:dyDescent="0.2">
      <c r="B16" s="114"/>
      <c r="C16" s="114"/>
      <c r="D16" s="114"/>
      <c r="E16" s="114"/>
      <c r="F16" s="114"/>
      <c r="G16" s="114"/>
      <c r="H16" s="114"/>
      <c r="I16" s="129"/>
      <c r="J16" s="129"/>
      <c r="K16" s="129"/>
      <c r="L16" s="129"/>
      <c r="M16" s="129"/>
      <c r="N16" s="129"/>
      <c r="O16" s="129"/>
    </row>
    <row r="17" spans="2:17" x14ac:dyDescent="0.2">
      <c r="B17" s="72" t="s">
        <v>261</v>
      </c>
      <c r="P17" s="83"/>
      <c r="Q17" s="83" t="s">
        <v>231</v>
      </c>
    </row>
    <row r="18" spans="2:17" x14ac:dyDescent="0.2">
      <c r="B18" s="179" t="s">
        <v>243</v>
      </c>
      <c r="C18" s="180"/>
      <c r="D18" s="180"/>
      <c r="E18" s="180"/>
      <c r="F18" s="180"/>
      <c r="G18" s="180"/>
      <c r="H18" s="181"/>
      <c r="I18" s="190" t="s">
        <v>244</v>
      </c>
      <c r="J18" s="117" t="s">
        <v>245</v>
      </c>
      <c r="K18" s="115" t="s">
        <v>262</v>
      </c>
      <c r="L18" s="115" t="s">
        <v>263</v>
      </c>
      <c r="M18" s="115" t="s">
        <v>264</v>
      </c>
      <c r="N18" s="115" t="s">
        <v>265</v>
      </c>
      <c r="O18" s="115" t="s">
        <v>266</v>
      </c>
      <c r="P18" s="115" t="s">
        <v>249</v>
      </c>
      <c r="Q18" s="115" t="s">
        <v>250</v>
      </c>
    </row>
    <row r="19" spans="2:17" x14ac:dyDescent="0.2">
      <c r="B19" s="182"/>
      <c r="C19" s="183"/>
      <c r="D19" s="183"/>
      <c r="E19" s="183"/>
      <c r="F19" s="183"/>
      <c r="G19" s="183"/>
      <c r="H19" s="184"/>
      <c r="I19" s="191"/>
      <c r="J19" s="116" t="s">
        <v>251</v>
      </c>
      <c r="K19" s="116" t="s">
        <v>252</v>
      </c>
      <c r="L19" s="116" t="s">
        <v>267</v>
      </c>
      <c r="M19" s="116" t="s">
        <v>268</v>
      </c>
      <c r="N19" s="116" t="s">
        <v>269</v>
      </c>
      <c r="O19" s="116" t="s">
        <v>270</v>
      </c>
      <c r="P19" s="116" t="s">
        <v>271</v>
      </c>
      <c r="Q19" s="116" t="s">
        <v>272</v>
      </c>
    </row>
    <row r="20" spans="2:17" x14ac:dyDescent="0.2">
      <c r="B20" s="192" t="s">
        <v>273</v>
      </c>
      <c r="C20" s="193"/>
      <c r="D20" s="193"/>
      <c r="E20" s="193"/>
      <c r="F20" s="193"/>
      <c r="G20" s="193"/>
      <c r="H20" s="194"/>
      <c r="I20" s="85">
        <v>12500000</v>
      </c>
      <c r="J20" s="85">
        <v>12500000</v>
      </c>
      <c r="K20" s="85">
        <v>46725297427</v>
      </c>
      <c r="L20" s="85">
        <v>28757613273</v>
      </c>
      <c r="M20" s="85">
        <f>K20-L20</f>
        <v>17967684154</v>
      </c>
      <c r="N20" s="131">
        <v>9.0999999999999998E-2</v>
      </c>
      <c r="O20" s="85">
        <f>ROUND(M20*N20,0.1)</f>
        <v>1635059258</v>
      </c>
      <c r="P20" s="85">
        <v>0</v>
      </c>
      <c r="Q20" s="85">
        <f>J20-P20</f>
        <v>12500000</v>
      </c>
    </row>
    <row r="21" spans="2:17" x14ac:dyDescent="0.2">
      <c r="B21" s="192" t="s">
        <v>274</v>
      </c>
      <c r="C21" s="193"/>
      <c r="D21" s="193"/>
      <c r="E21" s="193"/>
      <c r="F21" s="193"/>
      <c r="G21" s="193"/>
      <c r="H21" s="194"/>
      <c r="I21" s="85">
        <v>5000000</v>
      </c>
      <c r="J21" s="85">
        <v>5000000</v>
      </c>
      <c r="K21" s="85">
        <v>1343191521</v>
      </c>
      <c r="L21" s="85">
        <v>93745876</v>
      </c>
      <c r="M21" s="85">
        <f>K21-L21</f>
        <v>1249445645</v>
      </c>
      <c r="N21" s="131">
        <v>0.01</v>
      </c>
      <c r="O21" s="85">
        <f>ROUND(M21*N21,0.1)</f>
        <v>12494456</v>
      </c>
      <c r="P21" s="85">
        <v>0</v>
      </c>
      <c r="Q21" s="85">
        <f>J21-P21</f>
        <v>5000000</v>
      </c>
    </row>
    <row r="22" spans="2:17" x14ac:dyDescent="0.2">
      <c r="B22" s="192" t="s">
        <v>275</v>
      </c>
      <c r="C22" s="193"/>
      <c r="D22" s="193"/>
      <c r="E22" s="193"/>
      <c r="F22" s="193"/>
      <c r="G22" s="193"/>
      <c r="H22" s="194"/>
      <c r="I22" s="85">
        <v>10000000</v>
      </c>
      <c r="J22" s="85">
        <v>10000000</v>
      </c>
      <c r="K22" s="85">
        <v>11685262153</v>
      </c>
      <c r="L22" s="85">
        <v>5631575813</v>
      </c>
      <c r="M22" s="85">
        <f>K22-L22</f>
        <v>6053686340</v>
      </c>
      <c r="N22" s="131">
        <v>2.1000000000000001E-2</v>
      </c>
      <c r="O22" s="85">
        <f>ROUND(M22*N22,0.1)</f>
        <v>127127413</v>
      </c>
      <c r="P22" s="85">
        <v>0</v>
      </c>
      <c r="Q22" s="85">
        <f>J22-P22</f>
        <v>10000000</v>
      </c>
    </row>
    <row r="23" spans="2:17" x14ac:dyDescent="0.2">
      <c r="B23" s="192" t="s">
        <v>276</v>
      </c>
      <c r="C23" s="193"/>
      <c r="D23" s="193"/>
      <c r="E23" s="193"/>
      <c r="F23" s="193"/>
      <c r="G23" s="193"/>
      <c r="H23" s="194"/>
      <c r="I23" s="85">
        <v>79234284077</v>
      </c>
      <c r="J23" s="85">
        <v>79234284077</v>
      </c>
      <c r="K23" s="85">
        <v>366202970069</v>
      </c>
      <c r="L23" s="85">
        <v>229692616295</v>
      </c>
      <c r="M23" s="85">
        <f>K23-L23</f>
        <v>136510353774</v>
      </c>
      <c r="N23" s="131">
        <v>1</v>
      </c>
      <c r="O23" s="85">
        <f>ROUND(M23*N23,0.1)</f>
        <v>136510353774</v>
      </c>
      <c r="P23" s="85">
        <v>0</v>
      </c>
      <c r="Q23" s="85">
        <f>J23-P23</f>
        <v>79234284077</v>
      </c>
    </row>
    <row r="24" spans="2:17" x14ac:dyDescent="0.2">
      <c r="B24" s="187" t="s">
        <v>240</v>
      </c>
      <c r="C24" s="188"/>
      <c r="D24" s="188"/>
      <c r="E24" s="188"/>
      <c r="F24" s="188"/>
      <c r="G24" s="188"/>
      <c r="H24" s="189"/>
      <c r="I24" s="85">
        <f>SUM(I20:I23)</f>
        <v>79261784077</v>
      </c>
      <c r="J24" s="85">
        <f>SUM(J20:J23)</f>
        <v>79261784077</v>
      </c>
      <c r="K24" s="130"/>
      <c r="L24" s="130"/>
      <c r="M24" s="130"/>
      <c r="N24" s="130"/>
      <c r="O24" s="130"/>
      <c r="P24" s="85">
        <f>SUM(P20:P23)</f>
        <v>0</v>
      </c>
      <c r="Q24" s="85">
        <f>SUM(Q20:Q23)</f>
        <v>79261784077</v>
      </c>
    </row>
  </sheetData>
  <mergeCells count="15">
    <mergeCell ref="I18:I19"/>
    <mergeCell ref="B14:H14"/>
    <mergeCell ref="A5:R6"/>
    <mergeCell ref="B9:H10"/>
    <mergeCell ref="I9:I10"/>
    <mergeCell ref="B11:H11"/>
    <mergeCell ref="B12:H12"/>
    <mergeCell ref="B13:H13"/>
    <mergeCell ref="B15:H15"/>
    <mergeCell ref="B18:H19"/>
    <mergeCell ref="B24:H24"/>
    <mergeCell ref="B20:H20"/>
    <mergeCell ref="B21:H21"/>
    <mergeCell ref="B22:H22"/>
    <mergeCell ref="B23:H23"/>
  </mergeCells>
  <phoneticPr fontId="7"/>
  <pageMargins left="0.7" right="0.7" top="0.75" bottom="0.75" header="0.3" footer="0.3"/>
  <pageSetup paperSize="9" scale="3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006A-B2FD-450E-9128-1FD0F8BC76B3}">
  <sheetPr>
    <pageSetUpPr fitToPage="1"/>
  </sheetPr>
  <dimension ref="A1:IV13"/>
  <sheetViews>
    <sheetView showGridLines="0" zoomScale="60" zoomScaleNormal="60" workbookViewId="0"/>
  </sheetViews>
  <sheetFormatPr defaultColWidth="3.44140625" defaultRowHeight="19.2" x14ac:dyDescent="0.2"/>
  <cols>
    <col min="1" max="1" width="2.6640625" style="72" customWidth="1"/>
    <col min="2" max="7" width="3.44140625" style="72" customWidth="1"/>
    <col min="8" max="8" width="42.44140625" style="72" customWidth="1"/>
    <col min="9" max="12" width="31.109375" style="72" customWidth="1"/>
    <col min="13" max="14" width="25.6640625" style="72" hidden="1" customWidth="1"/>
    <col min="15" max="15" width="2.6640625" style="72" customWidth="1"/>
    <col min="16" max="252" width="8.88671875" style="72" customWidth="1"/>
    <col min="253" max="16384" width="3.44140625" style="72"/>
  </cols>
  <sheetData>
    <row r="1" spans="1:256" x14ac:dyDescent="0.2">
      <c r="B1" s="2" t="s">
        <v>225</v>
      </c>
    </row>
    <row r="2" spans="1:256" x14ac:dyDescent="0.2">
      <c r="B2" s="2" t="s">
        <v>229</v>
      </c>
    </row>
    <row r="3" spans="1:256" x14ac:dyDescent="0.2">
      <c r="B3" s="2"/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277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x14ac:dyDescent="0.2">
      <c r="L7" s="83" t="s">
        <v>231</v>
      </c>
      <c r="N7" s="83"/>
    </row>
    <row r="8" spans="1:256" x14ac:dyDescent="0.2">
      <c r="B8" s="179" t="s">
        <v>278</v>
      </c>
      <c r="C8" s="180"/>
      <c r="D8" s="180"/>
      <c r="E8" s="180"/>
      <c r="F8" s="180"/>
      <c r="G8" s="180"/>
      <c r="H8" s="181"/>
      <c r="I8" s="195" t="s">
        <v>279</v>
      </c>
      <c r="J8" s="196"/>
      <c r="K8" s="187" t="s">
        <v>280</v>
      </c>
      <c r="L8" s="189"/>
      <c r="M8" s="187" t="s">
        <v>281</v>
      </c>
      <c r="N8" s="189"/>
    </row>
    <row r="9" spans="1:256" x14ac:dyDescent="0.2">
      <c r="B9" s="182"/>
      <c r="C9" s="183"/>
      <c r="D9" s="183"/>
      <c r="E9" s="183"/>
      <c r="F9" s="183"/>
      <c r="G9" s="183"/>
      <c r="H9" s="184"/>
      <c r="I9" s="116" t="s">
        <v>282</v>
      </c>
      <c r="J9" s="116" t="s">
        <v>283</v>
      </c>
      <c r="K9" s="116" t="s">
        <v>282</v>
      </c>
      <c r="L9" s="116" t="s">
        <v>283</v>
      </c>
      <c r="M9" s="116" t="s">
        <v>282</v>
      </c>
      <c r="N9" s="116" t="s">
        <v>283</v>
      </c>
    </row>
    <row r="10" spans="1:256" x14ac:dyDescent="0.2">
      <c r="B10" s="192" t="s">
        <v>284</v>
      </c>
      <c r="C10" s="193"/>
      <c r="D10" s="193"/>
      <c r="E10" s="193"/>
      <c r="F10" s="193"/>
      <c r="G10" s="193"/>
      <c r="H10" s="194"/>
      <c r="I10" s="85">
        <v>12196826647</v>
      </c>
      <c r="J10" s="85">
        <v>0</v>
      </c>
      <c r="K10" s="85">
        <v>773210683</v>
      </c>
      <c r="L10" s="85">
        <v>0</v>
      </c>
      <c r="M10" s="132">
        <f t="shared" ref="M10:N12" si="0">I10+K10</f>
        <v>12970037330</v>
      </c>
      <c r="N10" s="132">
        <f t="shared" si="0"/>
        <v>0</v>
      </c>
    </row>
    <row r="11" spans="1:256" x14ac:dyDescent="0.2">
      <c r="B11" s="192" t="s">
        <v>285</v>
      </c>
      <c r="C11" s="193"/>
      <c r="D11" s="193"/>
      <c r="E11" s="193"/>
      <c r="F11" s="193"/>
      <c r="G11" s="193"/>
      <c r="H11" s="194"/>
      <c r="I11" s="85">
        <v>498784444</v>
      </c>
      <c r="J11" s="85">
        <v>0</v>
      </c>
      <c r="K11" s="85">
        <v>64810890</v>
      </c>
      <c r="L11" s="85">
        <v>0</v>
      </c>
      <c r="M11" s="132">
        <f t="shared" si="0"/>
        <v>563595334</v>
      </c>
      <c r="N11" s="132">
        <f t="shared" si="0"/>
        <v>0</v>
      </c>
    </row>
    <row r="12" spans="1:256" x14ac:dyDescent="0.2">
      <c r="B12" s="192" t="s">
        <v>286</v>
      </c>
      <c r="C12" s="193"/>
      <c r="D12" s="193"/>
      <c r="E12" s="193"/>
      <c r="F12" s="193"/>
      <c r="G12" s="193"/>
      <c r="H12" s="194"/>
      <c r="I12" s="85">
        <v>1544583810</v>
      </c>
      <c r="J12" s="85">
        <v>0</v>
      </c>
      <c r="K12" s="85">
        <v>568343313</v>
      </c>
      <c r="L12" s="85">
        <v>0</v>
      </c>
      <c r="M12" s="132">
        <f t="shared" si="0"/>
        <v>2112927123</v>
      </c>
      <c r="N12" s="132">
        <f t="shared" si="0"/>
        <v>0</v>
      </c>
    </row>
    <row r="13" spans="1:256" x14ac:dyDescent="0.2">
      <c r="B13" s="187" t="s">
        <v>240</v>
      </c>
      <c r="C13" s="188"/>
      <c r="D13" s="188"/>
      <c r="E13" s="188"/>
      <c r="F13" s="188"/>
      <c r="G13" s="188"/>
      <c r="H13" s="189"/>
      <c r="I13" s="85">
        <f t="shared" ref="I13:N13" si="1">SUM(I10:I12)</f>
        <v>14240194901</v>
      </c>
      <c r="J13" s="85">
        <f t="shared" si="1"/>
        <v>0</v>
      </c>
      <c r="K13" s="85">
        <f t="shared" si="1"/>
        <v>1406364886</v>
      </c>
      <c r="L13" s="85">
        <f t="shared" si="1"/>
        <v>0</v>
      </c>
      <c r="M13" s="132">
        <f t="shared" si="1"/>
        <v>15646559787</v>
      </c>
      <c r="N13" s="132">
        <f t="shared" si="1"/>
        <v>0</v>
      </c>
    </row>
  </sheetData>
  <mergeCells count="9">
    <mergeCell ref="B11:H11"/>
    <mergeCell ref="B12:H12"/>
    <mergeCell ref="B13:H13"/>
    <mergeCell ref="A5:N6"/>
    <mergeCell ref="B8:H9"/>
    <mergeCell ref="I8:J8"/>
    <mergeCell ref="K8:L8"/>
    <mergeCell ref="M8:N8"/>
    <mergeCell ref="B10:H10"/>
  </mergeCells>
  <phoneticPr fontId="7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基金明細表</vt:lpstr>
      <vt:lpstr>出資金明細表</vt:lpstr>
      <vt:lpstr>貸付金明細表</vt:lpstr>
      <vt:lpstr>キャッシュフロー計算書!Print_Area</vt:lpstr>
      <vt:lpstr>引当金明細表!Print_Area</vt:lpstr>
      <vt:lpstr>基金明細表!Print_Area</vt:lpstr>
      <vt:lpstr>行政コスト計算書!Print_Area</vt:lpstr>
      <vt:lpstr>出資金明細表!Print_Area</vt:lpstr>
      <vt:lpstr>純資産変動計算書!Print_Area</vt:lpstr>
      <vt:lpstr>貸借対照表!Print_Area</vt:lpstr>
      <vt:lpstr>貸付金明細表!Print_Area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2026-10-08T10:52:55Z</dcterms:created>
  <dcterms:modified xsi:type="dcterms:W3CDTF">2026-10-13T03:16:53Z</dcterms:modified>
</cp:coreProperties>
</file>