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集計表" sheetId="1" r:id="rId1"/>
  </sheets>
  <definedNames>
    <definedName name="a">#N/A</definedName>
    <definedName name="aaa">#N/A</definedName>
    <definedName name="_xlnm.Print_Area" localSheetId="0">集計表!$A$1:$M$29</definedName>
    <definedName name="Record45">#N/A</definedName>
    <definedName name="あ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I27" i="1"/>
  <c r="L25" i="1"/>
  <c r="H25" i="1"/>
  <c r="K25" i="1"/>
  <c r="D25" i="1"/>
  <c r="C26" i="1"/>
  <c r="F26" i="1"/>
  <c r="E26" i="1"/>
  <c r="B26" i="1"/>
  <c r="G22" i="1"/>
  <c r="K22" i="1"/>
  <c r="H22" i="1"/>
  <c r="C23" i="1"/>
  <c r="B23" i="1"/>
  <c r="B20" i="1"/>
  <c r="L19" i="1"/>
  <c r="K19" i="1"/>
  <c r="L18" i="1"/>
  <c r="E20" i="1"/>
  <c r="H18" i="1"/>
  <c r="H16" i="1"/>
  <c r="F17" i="1"/>
  <c r="K15" i="1"/>
  <c r="C14" i="1"/>
  <c r="L13" i="1"/>
  <c r="H13" i="1"/>
  <c r="D13" i="1"/>
  <c r="I13" i="1"/>
  <c r="I12" i="1"/>
  <c r="E14" i="1"/>
  <c r="B14" i="1"/>
  <c r="F11" i="1"/>
  <c r="H10" i="1"/>
  <c r="L10" i="1"/>
  <c r="G10" i="1"/>
  <c r="D10" i="1"/>
  <c r="I10" i="1"/>
  <c r="L9" i="1"/>
  <c r="B11" i="1"/>
  <c r="B8" i="1"/>
  <c r="L7" i="1"/>
  <c r="K7" i="1"/>
  <c r="L6" i="1"/>
  <c r="E8" i="1"/>
  <c r="H6" i="1"/>
  <c r="K20" i="1" l="1"/>
  <c r="M10" i="1"/>
  <c r="J10" i="1"/>
  <c r="K18" i="1"/>
  <c r="F23" i="1"/>
  <c r="I24" i="1"/>
  <c r="G27" i="1"/>
  <c r="C8" i="1"/>
  <c r="G6" i="1"/>
  <c r="H7" i="1"/>
  <c r="G7" i="1"/>
  <c r="F8" i="1"/>
  <c r="G8" i="1" s="1"/>
  <c r="H9" i="1"/>
  <c r="B17" i="1"/>
  <c r="G15" i="1"/>
  <c r="K16" i="1"/>
  <c r="C20" i="1"/>
  <c r="G18" i="1"/>
  <c r="H19" i="1"/>
  <c r="G19" i="1"/>
  <c r="F20" i="1"/>
  <c r="H21" i="1"/>
  <c r="L22" i="1"/>
  <c r="I25" i="1"/>
  <c r="H27" i="1"/>
  <c r="K6" i="1"/>
  <c r="I9" i="1"/>
  <c r="C11" i="1"/>
  <c r="I11" i="1" s="1"/>
  <c r="E17" i="1"/>
  <c r="H20" i="1"/>
  <c r="L21" i="1"/>
  <c r="L26" i="1"/>
  <c r="D9" i="1"/>
  <c r="K10" i="1"/>
  <c r="D21" i="1"/>
  <c r="D6" i="1"/>
  <c r="J6" i="1" s="1"/>
  <c r="I7" i="1"/>
  <c r="C17" i="1"/>
  <c r="I17" i="1" s="1"/>
  <c r="I16" i="1"/>
  <c r="D18" i="1"/>
  <c r="I19" i="1"/>
  <c r="K26" i="1"/>
  <c r="G26" i="1"/>
  <c r="H14" i="1"/>
  <c r="D14" i="1"/>
  <c r="B28" i="1"/>
  <c r="K14" i="1"/>
  <c r="K17" i="1"/>
  <c r="I23" i="1"/>
  <c r="H17" i="1"/>
  <c r="L20" i="1"/>
  <c r="H26" i="1"/>
  <c r="D26" i="1"/>
  <c r="I26" i="1"/>
  <c r="I6" i="1"/>
  <c r="D7" i="1"/>
  <c r="K8" i="1"/>
  <c r="G12" i="1"/>
  <c r="K12" i="1"/>
  <c r="D15" i="1"/>
  <c r="H15" i="1"/>
  <c r="L15" i="1"/>
  <c r="G16" i="1"/>
  <c r="I18" i="1"/>
  <c r="D19" i="1"/>
  <c r="G20" i="1"/>
  <c r="I22" i="1"/>
  <c r="D23" i="1"/>
  <c r="L23" i="1"/>
  <c r="G24" i="1"/>
  <c r="K24" i="1"/>
  <c r="D27" i="1"/>
  <c r="L27" i="1"/>
  <c r="H8" i="1"/>
  <c r="G9" i="1"/>
  <c r="K9" i="1"/>
  <c r="E11" i="1"/>
  <c r="D12" i="1"/>
  <c r="H12" i="1"/>
  <c r="L12" i="1"/>
  <c r="G13" i="1"/>
  <c r="M13" i="1" s="1"/>
  <c r="K13" i="1"/>
  <c r="F14" i="1"/>
  <c r="L14" i="1" s="1"/>
  <c r="I15" i="1"/>
  <c r="D16" i="1"/>
  <c r="L16" i="1"/>
  <c r="G17" i="1"/>
  <c r="D20" i="1"/>
  <c r="G21" i="1"/>
  <c r="K21" i="1"/>
  <c r="E23" i="1"/>
  <c r="H23" i="1" s="1"/>
  <c r="D24" i="1"/>
  <c r="J24" i="1" s="1"/>
  <c r="H24" i="1"/>
  <c r="L24" i="1"/>
  <c r="G25" i="1"/>
  <c r="M25" i="1" s="1"/>
  <c r="I21" i="1"/>
  <c r="D22" i="1"/>
  <c r="J22" i="1" s="1"/>
  <c r="J20" i="1" l="1"/>
  <c r="J16" i="1"/>
  <c r="I8" i="1"/>
  <c r="M18" i="1"/>
  <c r="M9" i="1"/>
  <c r="D8" i="1"/>
  <c r="J19" i="1"/>
  <c r="D11" i="1"/>
  <c r="L11" i="1"/>
  <c r="J12" i="1"/>
  <c r="L8" i="1"/>
  <c r="J15" i="1"/>
  <c r="M21" i="1"/>
  <c r="E28" i="1"/>
  <c r="K28" i="1" s="1"/>
  <c r="F28" i="1"/>
  <c r="J7" i="1"/>
  <c r="D17" i="1"/>
  <c r="J17" i="1" s="1"/>
  <c r="C28" i="1"/>
  <c r="L17" i="1"/>
  <c r="I20" i="1"/>
  <c r="M6" i="1"/>
  <c r="J26" i="1"/>
  <c r="J27" i="1"/>
  <c r="I14" i="1"/>
  <c r="I28" i="1" s="1"/>
  <c r="J18" i="1"/>
  <c r="K11" i="1"/>
  <c r="G11" i="1"/>
  <c r="M11" i="1" s="1"/>
  <c r="M27" i="1"/>
  <c r="M22" i="1"/>
  <c r="H11" i="1"/>
  <c r="H28" i="1" s="1"/>
  <c r="J8" i="1"/>
  <c r="M24" i="1"/>
  <c r="M16" i="1"/>
  <c r="M8" i="1"/>
  <c r="J21" i="1"/>
  <c r="M15" i="1"/>
  <c r="J25" i="1"/>
  <c r="J13" i="1"/>
  <c r="M19" i="1"/>
  <c r="K23" i="1"/>
  <c r="G23" i="1"/>
  <c r="M20" i="1"/>
  <c r="M12" i="1"/>
  <c r="J9" i="1"/>
  <c r="G14" i="1"/>
  <c r="M14" i="1" s="1"/>
  <c r="M26" i="1"/>
  <c r="M7" i="1"/>
  <c r="J11" i="1" l="1"/>
  <c r="D28" i="1"/>
  <c r="M17" i="1"/>
  <c r="L28" i="1"/>
  <c r="M23" i="1"/>
  <c r="G28" i="1"/>
  <c r="M28" i="1" s="1"/>
  <c r="J14" i="1"/>
  <c r="J23" i="1"/>
  <c r="J28" i="1" l="1"/>
</calcChain>
</file>

<file path=xl/sharedStrings.xml><?xml version="1.0" encoding="utf-8"?>
<sst xmlns="http://schemas.openxmlformats.org/spreadsheetml/2006/main" count="43" uniqueCount="34">
  <si>
    <t>令和４年７月10日執行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phoneticPr fontId="4"/>
  </si>
  <si>
    <r>
      <t>参議院議員通常選挙における年齢別投票行動集計表</t>
    </r>
    <r>
      <rPr>
        <u/>
        <sz val="14"/>
        <rFont val="ＭＳ Ｐゴシック"/>
        <family val="3"/>
        <charset val="128"/>
      </rPr>
      <t>(ただし、在外を除く国内の有権者数</t>
    </r>
    <r>
      <rPr>
        <sz val="14"/>
        <rFont val="ＭＳ Ｐゴシック"/>
        <family val="3"/>
        <charset val="128"/>
      </rPr>
      <t>）</t>
    </r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8" eb="30">
      <t>ザイガイ</t>
    </rPh>
    <rPh sb="31" eb="32">
      <t>ノゾ</t>
    </rPh>
    <rPh sb="33" eb="35">
      <t>コクナイ</t>
    </rPh>
    <rPh sb="36" eb="39">
      <t>ユウケンシャ</t>
    </rPh>
    <rPh sb="39" eb="40">
      <t>スウ</t>
    </rPh>
    <phoneticPr fontId="4"/>
  </si>
  <si>
    <t>年齢別</t>
    <rPh sb="0" eb="2">
      <t>ネンレイ</t>
    </rPh>
    <rPh sb="2" eb="3">
      <t>ベツ</t>
    </rPh>
    <phoneticPr fontId="4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</si>
  <si>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4"/>
  </si>
  <si>
    <t>投票者数</t>
    <rPh sb="0" eb="3">
      <t>トウヒョウシャ</t>
    </rPh>
    <rPh sb="3" eb="4">
      <t>スウ</t>
    </rPh>
    <phoneticPr fontId="4"/>
  </si>
  <si>
    <t>棄権者数</t>
    <rPh sb="0" eb="3">
      <t>キケンシャ</t>
    </rPh>
    <rPh sb="3" eb="4">
      <t>スウ</t>
    </rPh>
    <phoneticPr fontId="4"/>
  </si>
  <si>
    <t>投票率（％）</t>
    <rPh sb="0" eb="2">
      <t>トウヒョウ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</si>
  <si>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</si>
  <si>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</si>
  <si>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</si>
  <si>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１８・１９歳計</t>
    <rPh sb="5" eb="6">
      <t>サイ</t>
    </rPh>
    <rPh sb="6" eb="7">
      <t>ケイ</t>
    </rPh>
    <phoneticPr fontId="4"/>
  </si>
  <si>
    <t>２０～２４</t>
    <phoneticPr fontId="4"/>
  </si>
  <si>
    <t>２５～２９</t>
    <phoneticPr fontId="4"/>
  </si>
  <si>
    <t>２０代計</t>
    <rPh sb="2" eb="3">
      <t>ダイ</t>
    </rPh>
    <rPh sb="3" eb="4">
      <t>ケイ</t>
    </rPh>
    <phoneticPr fontId="4"/>
  </si>
  <si>
    <t>３０～３４</t>
    <phoneticPr fontId="4"/>
  </si>
  <si>
    <t>３５～３９</t>
    <phoneticPr fontId="4"/>
  </si>
  <si>
    <t>３０代計</t>
    <rPh sb="2" eb="3">
      <t>ダイ</t>
    </rPh>
    <rPh sb="3" eb="4">
      <t>ケイ</t>
    </rPh>
    <phoneticPr fontId="4"/>
  </si>
  <si>
    <t>４０～４４</t>
    <phoneticPr fontId="4"/>
  </si>
  <si>
    <t>４５～４９</t>
    <phoneticPr fontId="4"/>
  </si>
  <si>
    <t>４０代計</t>
    <rPh sb="2" eb="3">
      <t>ダイ</t>
    </rPh>
    <rPh sb="3" eb="4">
      <t>ケイ</t>
    </rPh>
    <phoneticPr fontId="4"/>
  </si>
  <si>
    <t>５０～５４</t>
    <phoneticPr fontId="4"/>
  </si>
  <si>
    <t>５５～５９</t>
    <phoneticPr fontId="4"/>
  </si>
  <si>
    <t>５０代計</t>
    <rPh sb="2" eb="3">
      <t>ダイ</t>
    </rPh>
    <rPh sb="3" eb="4">
      <t>ケイ</t>
    </rPh>
    <phoneticPr fontId="4"/>
  </si>
  <si>
    <t>６０～６４</t>
    <phoneticPr fontId="4"/>
  </si>
  <si>
    <t>６５～６９</t>
    <phoneticPr fontId="4"/>
  </si>
  <si>
    <t>６０代計</t>
    <rPh sb="2" eb="3">
      <t>ダイ</t>
    </rPh>
    <rPh sb="3" eb="4">
      <t>ケイ</t>
    </rPh>
    <phoneticPr fontId="4"/>
  </si>
  <si>
    <t>７０～７４</t>
    <phoneticPr fontId="4"/>
  </si>
  <si>
    <t>７５～７９</t>
    <phoneticPr fontId="4"/>
  </si>
  <si>
    <t>７０代計</t>
    <rPh sb="2" eb="3">
      <t>ダイ</t>
    </rPh>
    <rPh sb="3" eb="4">
      <t>ケイ</t>
    </rPh>
    <phoneticPr fontId="4"/>
  </si>
  <si>
    <t>８０以上</t>
    <rPh sb="2" eb="4">
      <t>イジョウ</t>
    </rPh>
    <phoneticPr fontId="4"/>
  </si>
  <si>
    <t>合計</t>
    <rPh sb="0" eb="2">
      <t>ゴウケイ</t>
    </rPh>
    <phoneticPr fontId="4"/>
  </si>
  <si>
    <t>（備考）
投票率は、小数点以下３位まで計算し、四捨五入して小数点以下２位までとしている。　　　　　　　　　　　　　　　　　　　　　　　　　　　　　　　　　　　　　　　　　　　　　　　　　　　　　　　　　　　　　　　</t>
    <rPh sb="1" eb="3">
      <t>ビコウ</t>
    </rPh>
    <rPh sb="5" eb="7">
      <t>トウヒョウ</t>
    </rPh>
    <rPh sb="7" eb="8">
      <t>リツ</t>
    </rPh>
    <rPh sb="10" eb="13">
      <t>ショウスウテン</t>
    </rPh>
    <rPh sb="13" eb="15">
      <t>イカ</t>
    </rPh>
    <rPh sb="16" eb="17">
      <t>イ</t>
    </rPh>
    <rPh sb="19" eb="21">
      <t>ケイサン</t>
    </rPh>
    <rPh sb="23" eb="27">
      <t>シシャゴニュウ</t>
    </rPh>
    <rPh sb="29" eb="32">
      <t>ショウスウテン</t>
    </rPh>
    <rPh sb="32" eb="34">
      <t>イカ</t>
    </rPh>
    <rPh sb="35" eb="36">
      <t>イ</t>
    </rPh>
    <phoneticPr fontId="4"/>
  </si>
  <si>
    <t xml:space="preserve">参考（在外選挙人を含む投票率）：
</t>
    <rPh sb="0" eb="2">
      <t>サンコウ</t>
    </rPh>
    <rPh sb="3" eb="8">
      <t>ザイガイセンキョニン</t>
    </rPh>
    <rPh sb="9" eb="10">
      <t>フク</t>
    </rPh>
    <rPh sb="11" eb="13">
      <t>トウヒョウ</t>
    </rPh>
    <rPh sb="13" eb="14">
      <t>リツ</t>
    </rPh>
    <phoneticPr fontId="4"/>
  </si>
  <si>
    <t>全　国　５２．０５％
大阪府　５２．４５％
大阪市　５２．２１％</t>
    <rPh sb="0" eb="1">
      <t>ゼン</t>
    </rPh>
    <rPh sb="2" eb="3">
      <t>クニ</t>
    </rPh>
    <rPh sb="11" eb="14">
      <t>オオサカフ</t>
    </rPh>
    <rPh sb="22" eb="25">
      <t>オオサカシ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</si>
</sst>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vertical="center"/>
    </xf>
    <xf numFmtId="38" fontId="6" fillId="2" borderId="12" xfId="2" applyFont="1" applyFill="1" applyBorder="1" applyAlignment="1">
      <alignment vertical="center"/>
    </xf>
    <xf numFmtId="38" fontId="6" fillId="2" borderId="13" xfId="2" applyFont="1" applyFill="1" applyBorder="1" applyAlignment="1">
      <alignment vertical="center"/>
    </xf>
    <xf numFmtId="38" fontId="6" fillId="2" borderId="14" xfId="2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38" fontId="6" fillId="2" borderId="17" xfId="2" applyFont="1" applyFill="1" applyBorder="1" applyAlignment="1">
      <alignment vertical="center"/>
    </xf>
    <xf numFmtId="38" fontId="6" fillId="2" borderId="18" xfId="2" applyFont="1" applyFill="1" applyBorder="1" applyAlignment="1">
      <alignment vertical="center"/>
    </xf>
    <xf numFmtId="38" fontId="6" fillId="2" borderId="19" xfId="2" applyFont="1" applyFill="1" applyBorder="1" applyAlignment="1">
      <alignment vertical="center"/>
    </xf>
    <xf numFmtId="38" fontId="6" fillId="2" borderId="20" xfId="2" applyFont="1" applyFill="1" applyBorder="1" applyAlignment="1">
      <alignment vertical="center"/>
    </xf>
    <xf numFmtId="2" fontId="6" fillId="2" borderId="19" xfId="1" applyNumberFormat="1" applyFont="1" applyFill="1" applyBorder="1" applyAlignment="1">
      <alignment vertical="center"/>
    </xf>
    <xf numFmtId="2" fontId="6" fillId="2" borderId="21" xfId="1" applyNumberFormat="1" applyFont="1" applyFill="1" applyBorder="1" applyAlignment="1">
      <alignment vertical="center"/>
    </xf>
    <xf numFmtId="0" fontId="7" fillId="3" borderId="22" xfId="1" applyFont="1" applyFill="1" applyBorder="1" applyAlignment="1">
      <alignment horizontal="center" vertical="center"/>
    </xf>
    <xf numFmtId="38" fontId="6" fillId="3" borderId="11" xfId="2" applyFont="1" applyFill="1" applyBorder="1" applyAlignment="1">
      <alignment vertical="center"/>
    </xf>
    <xf numFmtId="38" fontId="6" fillId="3" borderId="7" xfId="2" applyFont="1" applyFill="1" applyBorder="1" applyAlignment="1">
      <alignment vertical="center"/>
    </xf>
    <xf numFmtId="38" fontId="6" fillId="3" borderId="12" xfId="2" applyFont="1" applyFill="1" applyBorder="1" applyAlignment="1">
      <alignment vertical="center"/>
    </xf>
    <xf numFmtId="2" fontId="6" fillId="3" borderId="11" xfId="1" applyNumberFormat="1" applyFont="1" applyFill="1" applyBorder="1" applyAlignment="1">
      <alignment vertical="center"/>
    </xf>
    <xf numFmtId="2" fontId="6" fillId="3" borderId="23" xfId="1" applyNumberFormat="1" applyFont="1" applyFill="1" applyBorder="1" applyAlignment="1">
      <alignment vertical="center"/>
    </xf>
    <xf numFmtId="0" fontId="6" fillId="4" borderId="0" xfId="1" applyFont="1" applyFill="1" applyAlignment="1">
      <alignment vertical="center"/>
    </xf>
    <xf numFmtId="0" fontId="6" fillId="3" borderId="22" xfId="1" applyFont="1" applyFill="1" applyBorder="1" applyAlignment="1">
      <alignment horizontal="center" vertical="center"/>
    </xf>
    <xf numFmtId="2" fontId="6" fillId="2" borderId="11" xfId="1" applyNumberFormat="1" applyFont="1" applyFill="1" applyBorder="1" applyAlignment="1">
      <alignment vertical="center"/>
    </xf>
    <xf numFmtId="2" fontId="6" fillId="2" borderId="23" xfId="1" applyNumberFormat="1" applyFont="1" applyFill="1" applyBorder="1" applyAlignment="1">
      <alignment vertical="center"/>
    </xf>
    <xf numFmtId="38" fontId="6" fillId="2" borderId="24" xfId="2" applyFont="1" applyFill="1" applyBorder="1" applyAlignment="1">
      <alignment vertical="center"/>
    </xf>
    <xf numFmtId="2" fontId="6" fillId="2" borderId="18" xfId="1" applyNumberFormat="1" applyFont="1" applyFill="1" applyBorder="1" applyAlignment="1">
      <alignment vertical="center"/>
    </xf>
    <xf numFmtId="2" fontId="6" fillId="2" borderId="25" xfId="1" applyNumberFormat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38" fontId="6" fillId="3" borderId="14" xfId="2" applyFont="1" applyFill="1" applyBorder="1" applyAlignment="1">
      <alignment vertical="center"/>
    </xf>
    <xf numFmtId="38" fontId="6" fillId="3" borderId="13" xfId="2" applyFont="1" applyFill="1" applyBorder="1" applyAlignment="1">
      <alignment vertical="center"/>
    </xf>
    <xf numFmtId="2" fontId="6" fillId="3" borderId="13" xfId="1" applyNumberFormat="1" applyFont="1" applyFill="1" applyBorder="1" applyAlignment="1">
      <alignment vertical="center"/>
    </xf>
    <xf numFmtId="2" fontId="6" fillId="3" borderId="15" xfId="1" applyNumberFormat="1" applyFont="1" applyFill="1" applyBorder="1" applyAlignment="1">
      <alignment vertical="center"/>
    </xf>
    <xf numFmtId="0" fontId="6" fillId="3" borderId="26" xfId="1" applyFont="1" applyFill="1" applyBorder="1" applyAlignment="1">
      <alignment horizontal="center" vertical="center"/>
    </xf>
    <xf numFmtId="38" fontId="6" fillId="3" borderId="27" xfId="2" applyFont="1" applyFill="1" applyBorder="1" applyAlignment="1">
      <alignment vertical="center"/>
    </xf>
    <xf numFmtId="2" fontId="6" fillId="3" borderId="27" xfId="1" applyNumberFormat="1" applyFont="1" applyFill="1" applyBorder="1" applyAlignment="1">
      <alignment vertical="center"/>
    </xf>
    <xf numFmtId="2" fontId="6" fillId="3" borderId="28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38" fontId="2" fillId="2" borderId="0" xfId="1" applyNumberFormat="1" applyFont="1" applyFill="1" applyAlignment="1">
      <alignment vertical="center"/>
    </xf>
    <xf numFmtId="2" fontId="2" fillId="2" borderId="27" xfId="1" applyNumberFormat="1" applyFont="1" applyFill="1" applyBorder="1" applyAlignment="1">
      <alignment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indent="1"/>
    </xf>
    <xf numFmtId="0" fontId="2" fillId="2" borderId="0" xfId="1" applyFont="1" applyFill="1" applyAlignment="1">
      <alignment horizontal="left" vertical="center" indent="2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tabSelected="1" view="pageBreakPreview" zoomScale="75" zoomScaleNormal="100" zoomScaleSheetLayoutView="100" workbookViewId="0">
      <selection activeCell="K13" sqref="K13"/>
    </sheetView>
  </sheetViews>
  <sheetFormatPr defaultRowHeight="17.25" x14ac:dyDescent="0.4"/>
  <cols>
    <col min="1" max="1" width="15.75" style="1" customWidth="1"/>
    <col min="2" max="4" width="12.5" style="1" customWidth="1"/>
    <col min="5" max="6" width="12.125" style="1" customWidth="1"/>
    <col min="7" max="7" width="12.75" style="1" customWidth="1"/>
    <col min="8" max="10" width="12.625" style="1" customWidth="1"/>
    <col min="11" max="13" width="12.125" style="1" customWidth="1"/>
    <col min="14" max="16384" width="9" style="1"/>
  </cols>
  <sheetData>
    <row r="1" spans="1:13" ht="20.25" customHeight="1" x14ac:dyDescent="0.4">
      <c r="A1" s="50" t="s">
        <v>0</v>
      </c>
      <c r="B1" s="50"/>
      <c r="C1" s="50"/>
    </row>
    <row r="2" spans="1:13" ht="30.75" customHeight="1" x14ac:dyDescent="0.4">
      <c r="A2" s="51" t="s">
        <v>1</v>
      </c>
      <c r="B2" s="51"/>
      <c r="C2" s="51"/>
      <c r="D2" s="51"/>
      <c r="E2" s="51"/>
      <c r="F2" s="51"/>
      <c r="G2" s="51"/>
      <c r="H2" s="51"/>
    </row>
    <row r="3" spans="1:13" ht="9" customHeight="1" thickBot="1" x14ac:dyDescent="0.45"/>
    <row r="4" spans="1:13" ht="25.5" customHeight="1" x14ac:dyDescent="0.4">
      <c r="A4" s="2" t="s">
        <v>2</v>
      </c>
      <c r="B4" s="52" t="s">
        <v>3</v>
      </c>
      <c r="C4" s="52"/>
      <c r="D4" s="52"/>
      <c r="E4" s="53" t="s">
        <v>4</v>
      </c>
      <c r="F4" s="52"/>
      <c r="G4" s="54"/>
      <c r="H4" s="52" t="s">
        <v>5</v>
      </c>
      <c r="I4" s="52"/>
      <c r="J4" s="52"/>
      <c r="K4" s="53" t="s">
        <v>6</v>
      </c>
      <c r="L4" s="52"/>
      <c r="M4" s="55"/>
    </row>
    <row r="5" spans="1:13" ht="30" customHeight="1" x14ac:dyDescent="0.4">
      <c r="A5" s="3"/>
      <c r="B5" s="4" t="s">
        <v>7</v>
      </c>
      <c r="C5" s="4" t="s">
        <v>8</v>
      </c>
      <c r="D5" s="5" t="s">
        <v>9</v>
      </c>
      <c r="E5" s="4" t="s">
        <v>7</v>
      </c>
      <c r="F5" s="4" t="s">
        <v>8</v>
      </c>
      <c r="G5" s="4" t="s">
        <v>9</v>
      </c>
      <c r="H5" s="4" t="s">
        <v>7</v>
      </c>
      <c r="I5" s="4" t="s">
        <v>8</v>
      </c>
      <c r="J5" s="5" t="s">
        <v>9</v>
      </c>
      <c r="K5" s="4" t="s">
        <v>7</v>
      </c>
      <c r="L5" s="4" t="s">
        <v>8</v>
      </c>
      <c r="M5" s="6" t="s">
        <v>9</v>
      </c>
    </row>
    <row r="6" spans="1:13" s="14" customFormat="1" ht="24.95" customHeight="1" x14ac:dyDescent="0.4">
      <c r="A6" s="7">
        <v>18</v>
      </c>
      <c r="B6" s="8">
        <v>10143</v>
      </c>
      <c r="C6" s="8">
        <v>9736</v>
      </c>
      <c r="D6" s="9">
        <f>B6+C6</f>
        <v>19879</v>
      </c>
      <c r="E6" s="8">
        <v>4289</v>
      </c>
      <c r="F6" s="8">
        <v>4325</v>
      </c>
      <c r="G6" s="10">
        <f>E6+F6</f>
        <v>8614</v>
      </c>
      <c r="H6" s="10">
        <f>B6-E6</f>
        <v>5854</v>
      </c>
      <c r="I6" s="10">
        <f t="shared" ref="I6:J21" si="0">C6-F6</f>
        <v>5411</v>
      </c>
      <c r="J6" s="11">
        <f t="shared" si="0"/>
        <v>11265</v>
      </c>
      <c r="K6" s="12">
        <f>(E6/B6)*100</f>
        <v>42.285319925071477</v>
      </c>
      <c r="L6" s="12">
        <f>(F6/C6)*100</f>
        <v>44.422760887428105</v>
      </c>
      <c r="M6" s="13">
        <f>(G6/D6)*100</f>
        <v>43.332159565370496</v>
      </c>
    </row>
    <row r="7" spans="1:13" s="14" customFormat="1" ht="24.95" customHeight="1" x14ac:dyDescent="0.4">
      <c r="A7" s="15">
        <v>19</v>
      </c>
      <c r="B7" s="16">
        <v>10601</v>
      </c>
      <c r="C7" s="16">
        <v>10540</v>
      </c>
      <c r="D7" s="17">
        <f t="shared" ref="D7:D8" si="1">B7+C7</f>
        <v>21141</v>
      </c>
      <c r="E7" s="16">
        <v>3869</v>
      </c>
      <c r="F7" s="16">
        <v>3833</v>
      </c>
      <c r="G7" s="18">
        <f t="shared" ref="G7:G8" si="2">E7+F7</f>
        <v>7702</v>
      </c>
      <c r="H7" s="18">
        <f t="shared" ref="H7:H8" si="3">B7-E7</f>
        <v>6732</v>
      </c>
      <c r="I7" s="18">
        <f t="shared" si="0"/>
        <v>6707</v>
      </c>
      <c r="J7" s="19">
        <f t="shared" si="0"/>
        <v>13439</v>
      </c>
      <c r="K7" s="20">
        <f t="shared" ref="K7:M8" si="4">(E7/B7)*100</f>
        <v>36.496556928591644</v>
      </c>
      <c r="L7" s="20">
        <f t="shared" si="4"/>
        <v>36.366223908918407</v>
      </c>
      <c r="M7" s="21">
        <f t="shared" si="4"/>
        <v>36.431578449458399</v>
      </c>
    </row>
    <row r="8" spans="1:13" s="28" customFormat="1" ht="24.95" customHeight="1" x14ac:dyDescent="0.4">
      <c r="A8" s="22" t="s">
        <v>10</v>
      </c>
      <c r="B8" s="23">
        <f t="shared" ref="B8:C8" si="5">SUM(B6:B7)</f>
        <v>20744</v>
      </c>
      <c r="C8" s="23">
        <f t="shared" si="5"/>
        <v>20276</v>
      </c>
      <c r="D8" s="24">
        <f t="shared" si="1"/>
        <v>41020</v>
      </c>
      <c r="E8" s="23">
        <f t="shared" ref="E8:F8" si="6">SUM(E6:E7)</f>
        <v>8158</v>
      </c>
      <c r="F8" s="23">
        <f t="shared" si="6"/>
        <v>8158</v>
      </c>
      <c r="G8" s="24">
        <f t="shared" si="2"/>
        <v>16316</v>
      </c>
      <c r="H8" s="23">
        <f t="shared" si="3"/>
        <v>12586</v>
      </c>
      <c r="I8" s="23">
        <f t="shared" si="0"/>
        <v>12118</v>
      </c>
      <c r="J8" s="25">
        <f t="shared" si="0"/>
        <v>24704</v>
      </c>
      <c r="K8" s="26">
        <f t="shared" si="4"/>
        <v>39.327034323177784</v>
      </c>
      <c r="L8" s="26">
        <f t="shared" si="4"/>
        <v>40.234760307753007</v>
      </c>
      <c r="M8" s="27">
        <f t="shared" si="4"/>
        <v>39.775719161384693</v>
      </c>
    </row>
    <row r="9" spans="1:13" s="14" customFormat="1" ht="24.95" customHeight="1" x14ac:dyDescent="0.4">
      <c r="A9" s="7" t="s">
        <v>11</v>
      </c>
      <c r="B9" s="8">
        <v>66952</v>
      </c>
      <c r="C9" s="8">
        <v>71008</v>
      </c>
      <c r="D9" s="9">
        <f>B9+C9</f>
        <v>137960</v>
      </c>
      <c r="E9" s="8">
        <v>19936</v>
      </c>
      <c r="F9" s="8">
        <v>22583</v>
      </c>
      <c r="G9" s="10">
        <f>E9+F9</f>
        <v>42519</v>
      </c>
      <c r="H9" s="10">
        <f>B9-E9</f>
        <v>47016</v>
      </c>
      <c r="I9" s="10">
        <f t="shared" si="0"/>
        <v>48425</v>
      </c>
      <c r="J9" s="11">
        <f t="shared" si="0"/>
        <v>95441</v>
      </c>
      <c r="K9" s="12">
        <f>(E9/B9)*100</f>
        <v>29.776556338869636</v>
      </c>
      <c r="L9" s="12">
        <f>(F9/C9)*100</f>
        <v>31.803458765209552</v>
      </c>
      <c r="M9" s="13">
        <f>(G9/D9)*100</f>
        <v>30.819802841403305</v>
      </c>
    </row>
    <row r="10" spans="1:13" s="14" customFormat="1" ht="24.95" customHeight="1" x14ac:dyDescent="0.4">
      <c r="A10" s="15" t="s">
        <v>12</v>
      </c>
      <c r="B10" s="16">
        <v>86231</v>
      </c>
      <c r="C10" s="16">
        <v>91081</v>
      </c>
      <c r="D10" s="17">
        <f t="shared" ref="D10:D27" si="7">B10+C10</f>
        <v>177312</v>
      </c>
      <c r="E10" s="16">
        <v>27624</v>
      </c>
      <c r="F10" s="16">
        <v>33820</v>
      </c>
      <c r="G10" s="18">
        <f t="shared" ref="G10:G27" si="8">E10+F10</f>
        <v>61444</v>
      </c>
      <c r="H10" s="18">
        <f t="shared" ref="H10:J27" si="9">B10-E10</f>
        <v>58607</v>
      </c>
      <c r="I10" s="18">
        <f t="shared" si="0"/>
        <v>57261</v>
      </c>
      <c r="J10" s="19">
        <f t="shared" si="0"/>
        <v>115868</v>
      </c>
      <c r="K10" s="20">
        <f t="shared" ref="K10:M28" si="10">(E10/B10)*100</f>
        <v>32.034883046700138</v>
      </c>
      <c r="L10" s="20">
        <f t="shared" si="10"/>
        <v>37.131783796840175</v>
      </c>
      <c r="M10" s="21">
        <f t="shared" si="10"/>
        <v>34.653040967334412</v>
      </c>
    </row>
    <row r="11" spans="1:13" s="28" customFormat="1" ht="24.95" customHeight="1" x14ac:dyDescent="0.4">
      <c r="A11" s="29" t="s">
        <v>13</v>
      </c>
      <c r="B11" s="23">
        <f t="shared" ref="B11:E11" si="11">SUM(B9:B10)</f>
        <v>153183</v>
      </c>
      <c r="C11" s="23">
        <f t="shared" ref="C11" si="12">SUM(C9:C10)</f>
        <v>162089</v>
      </c>
      <c r="D11" s="24">
        <f t="shared" si="7"/>
        <v>315272</v>
      </c>
      <c r="E11" s="23">
        <f t="shared" si="11"/>
        <v>47560</v>
      </c>
      <c r="F11" s="23">
        <f t="shared" ref="F11" si="13">SUM(F9:F10)</f>
        <v>56403</v>
      </c>
      <c r="G11" s="24">
        <f t="shared" si="8"/>
        <v>103963</v>
      </c>
      <c r="H11" s="23">
        <f t="shared" si="9"/>
        <v>105623</v>
      </c>
      <c r="I11" s="23">
        <f t="shared" si="0"/>
        <v>105686</v>
      </c>
      <c r="J11" s="25">
        <f t="shared" si="0"/>
        <v>211309</v>
      </c>
      <c r="K11" s="26">
        <f t="shared" si="10"/>
        <v>31.04783167844996</v>
      </c>
      <c r="L11" s="26">
        <f t="shared" si="10"/>
        <v>34.797549494413566</v>
      </c>
      <c r="M11" s="27">
        <f t="shared" si="10"/>
        <v>32.975652769671903</v>
      </c>
    </row>
    <row r="12" spans="1:13" s="14" customFormat="1" ht="24.95" customHeight="1" x14ac:dyDescent="0.4">
      <c r="A12" s="7" t="s">
        <v>14</v>
      </c>
      <c r="B12" s="8">
        <v>82231</v>
      </c>
      <c r="C12" s="8">
        <v>84884</v>
      </c>
      <c r="D12" s="9">
        <f t="shared" si="7"/>
        <v>167115</v>
      </c>
      <c r="E12" s="8">
        <v>32270</v>
      </c>
      <c r="F12" s="8">
        <v>38080</v>
      </c>
      <c r="G12" s="8">
        <f t="shared" si="8"/>
        <v>70350</v>
      </c>
      <c r="H12" s="8">
        <f t="shared" si="9"/>
        <v>49961</v>
      </c>
      <c r="I12" s="8">
        <f t="shared" si="0"/>
        <v>46804</v>
      </c>
      <c r="J12" s="9">
        <f t="shared" si="0"/>
        <v>96765</v>
      </c>
      <c r="K12" s="30">
        <f t="shared" si="10"/>
        <v>39.243107830380268</v>
      </c>
      <c r="L12" s="30">
        <f t="shared" si="10"/>
        <v>44.861222374063424</v>
      </c>
      <c r="M12" s="31">
        <f t="shared" si="10"/>
        <v>42.096759716362989</v>
      </c>
    </row>
    <row r="13" spans="1:13" s="14" customFormat="1" ht="24.95" customHeight="1" x14ac:dyDescent="0.4">
      <c r="A13" s="15" t="s">
        <v>15</v>
      </c>
      <c r="B13" s="16">
        <v>85949</v>
      </c>
      <c r="C13" s="16">
        <v>85793</v>
      </c>
      <c r="D13" s="17">
        <f t="shared" si="7"/>
        <v>171742</v>
      </c>
      <c r="E13" s="16">
        <v>37575</v>
      </c>
      <c r="F13" s="16">
        <v>42007</v>
      </c>
      <c r="G13" s="17">
        <f t="shared" si="8"/>
        <v>79582</v>
      </c>
      <c r="H13" s="17">
        <f t="shared" si="9"/>
        <v>48374</v>
      </c>
      <c r="I13" s="17">
        <f t="shared" si="0"/>
        <v>43786</v>
      </c>
      <c r="J13" s="32">
        <f t="shared" si="0"/>
        <v>92160</v>
      </c>
      <c r="K13" s="33">
        <f t="shared" si="10"/>
        <v>43.717786128983462</v>
      </c>
      <c r="L13" s="33">
        <f t="shared" si="10"/>
        <v>48.963202126047577</v>
      </c>
      <c r="M13" s="34">
        <f t="shared" si="10"/>
        <v>46.338111818891129</v>
      </c>
    </row>
    <row r="14" spans="1:13" s="28" customFormat="1" ht="24.95" customHeight="1" x14ac:dyDescent="0.4">
      <c r="A14" s="29" t="s">
        <v>16</v>
      </c>
      <c r="B14" s="23">
        <f t="shared" ref="B14:E14" si="14">SUM(B12:B13)</f>
        <v>168180</v>
      </c>
      <c r="C14" s="23">
        <f t="shared" ref="C14" si="15">SUM(C12:C13)</f>
        <v>170677</v>
      </c>
      <c r="D14" s="24">
        <f t="shared" si="7"/>
        <v>338857</v>
      </c>
      <c r="E14" s="23">
        <f t="shared" si="14"/>
        <v>69845</v>
      </c>
      <c r="F14" s="23">
        <f t="shared" ref="F14" si="16">SUM(F12:F13)</f>
        <v>80087</v>
      </c>
      <c r="G14" s="24">
        <f t="shared" si="8"/>
        <v>149932</v>
      </c>
      <c r="H14" s="23">
        <f t="shared" si="9"/>
        <v>98335</v>
      </c>
      <c r="I14" s="23">
        <f t="shared" si="0"/>
        <v>90590</v>
      </c>
      <c r="J14" s="25">
        <f t="shared" si="0"/>
        <v>188925</v>
      </c>
      <c r="K14" s="26">
        <f t="shared" si="10"/>
        <v>41.5299084314425</v>
      </c>
      <c r="L14" s="26">
        <f t="shared" si="10"/>
        <v>46.923135513279469</v>
      </c>
      <c r="M14" s="27">
        <f t="shared" si="10"/>
        <v>44.246393021244948</v>
      </c>
    </row>
    <row r="15" spans="1:13" s="14" customFormat="1" ht="24.95" customHeight="1" x14ac:dyDescent="0.4">
      <c r="A15" s="7" t="s">
        <v>17</v>
      </c>
      <c r="B15" s="8">
        <v>87728</v>
      </c>
      <c r="C15" s="8">
        <v>86949</v>
      </c>
      <c r="D15" s="9">
        <f t="shared" si="7"/>
        <v>174677</v>
      </c>
      <c r="E15" s="8">
        <v>42545</v>
      </c>
      <c r="F15" s="8">
        <v>45385</v>
      </c>
      <c r="G15" s="8">
        <f t="shared" si="8"/>
        <v>87930</v>
      </c>
      <c r="H15" s="8">
        <f t="shared" si="9"/>
        <v>45183</v>
      </c>
      <c r="I15" s="8">
        <f t="shared" si="0"/>
        <v>41564</v>
      </c>
      <c r="J15" s="9">
        <f t="shared" si="0"/>
        <v>86747</v>
      </c>
      <c r="K15" s="30">
        <f t="shared" si="10"/>
        <v>48.496489148276488</v>
      </c>
      <c r="L15" s="30">
        <f t="shared" si="10"/>
        <v>52.197265063427992</v>
      </c>
      <c r="M15" s="31">
        <f t="shared" si="10"/>
        <v>50.338625005009241</v>
      </c>
    </row>
    <row r="16" spans="1:13" s="14" customFormat="1" ht="24.95" customHeight="1" x14ac:dyDescent="0.4">
      <c r="A16" s="15" t="s">
        <v>18</v>
      </c>
      <c r="B16" s="16">
        <v>102428</v>
      </c>
      <c r="C16" s="16">
        <v>101653</v>
      </c>
      <c r="D16" s="17">
        <f t="shared" si="7"/>
        <v>204081</v>
      </c>
      <c r="E16" s="16">
        <v>52804</v>
      </c>
      <c r="F16" s="16">
        <v>55622</v>
      </c>
      <c r="G16" s="17">
        <f t="shared" si="8"/>
        <v>108426</v>
      </c>
      <c r="H16" s="17">
        <f t="shared" si="9"/>
        <v>49624</v>
      </c>
      <c r="I16" s="17">
        <f t="shared" si="0"/>
        <v>46031</v>
      </c>
      <c r="J16" s="32">
        <f t="shared" si="0"/>
        <v>95655</v>
      </c>
      <c r="K16" s="33">
        <f t="shared" si="10"/>
        <v>51.552309915257545</v>
      </c>
      <c r="L16" s="33">
        <f t="shared" si="10"/>
        <v>54.717519404247781</v>
      </c>
      <c r="M16" s="34">
        <f t="shared" si="10"/>
        <v>53.128904699604576</v>
      </c>
    </row>
    <row r="17" spans="1:13" s="28" customFormat="1" ht="24.95" customHeight="1" x14ac:dyDescent="0.4">
      <c r="A17" s="29" t="s">
        <v>19</v>
      </c>
      <c r="B17" s="23">
        <f t="shared" ref="B17:E17" si="17">SUM(B15:B16)</f>
        <v>190156</v>
      </c>
      <c r="C17" s="23">
        <f t="shared" ref="C17" si="18">SUM(C15:C16)</f>
        <v>188602</v>
      </c>
      <c r="D17" s="24">
        <f t="shared" si="7"/>
        <v>378758</v>
      </c>
      <c r="E17" s="23">
        <f t="shared" si="17"/>
        <v>95349</v>
      </c>
      <c r="F17" s="23">
        <f t="shared" ref="F17" si="19">SUM(F15:F16)</f>
        <v>101007</v>
      </c>
      <c r="G17" s="24">
        <f t="shared" si="8"/>
        <v>196356</v>
      </c>
      <c r="H17" s="23">
        <f t="shared" si="9"/>
        <v>94807</v>
      </c>
      <c r="I17" s="23">
        <f t="shared" si="0"/>
        <v>87595</v>
      </c>
      <c r="J17" s="25">
        <f t="shared" si="0"/>
        <v>182402</v>
      </c>
      <c r="K17" s="26">
        <f t="shared" si="10"/>
        <v>50.142514566987103</v>
      </c>
      <c r="L17" s="26">
        <f t="shared" si="10"/>
        <v>53.555635677246258</v>
      </c>
      <c r="M17" s="27">
        <f t="shared" si="10"/>
        <v>51.842073302742122</v>
      </c>
    </row>
    <row r="18" spans="1:13" s="14" customFormat="1" ht="24.95" customHeight="1" x14ac:dyDescent="0.4">
      <c r="A18" s="7" t="s">
        <v>20</v>
      </c>
      <c r="B18" s="8">
        <v>103513</v>
      </c>
      <c r="C18" s="8">
        <v>101901</v>
      </c>
      <c r="D18" s="9">
        <f t="shared" si="7"/>
        <v>205414</v>
      </c>
      <c r="E18" s="8">
        <v>55939</v>
      </c>
      <c r="F18" s="8">
        <v>58295</v>
      </c>
      <c r="G18" s="8">
        <f t="shared" si="8"/>
        <v>114234</v>
      </c>
      <c r="H18" s="8">
        <f t="shared" si="9"/>
        <v>47574</v>
      </c>
      <c r="I18" s="8">
        <f t="shared" si="0"/>
        <v>43606</v>
      </c>
      <c r="J18" s="9">
        <f t="shared" si="0"/>
        <v>91180</v>
      </c>
      <c r="K18" s="30">
        <f t="shared" si="10"/>
        <v>54.040555292571945</v>
      </c>
      <c r="L18" s="30">
        <f t="shared" si="10"/>
        <v>57.207485696901891</v>
      </c>
      <c r="M18" s="31">
        <f t="shared" si="10"/>
        <v>55.61159414645546</v>
      </c>
    </row>
    <row r="19" spans="1:13" s="14" customFormat="1" ht="24.95" customHeight="1" x14ac:dyDescent="0.4">
      <c r="A19" s="15" t="s">
        <v>21</v>
      </c>
      <c r="B19" s="16">
        <v>84256</v>
      </c>
      <c r="C19" s="16">
        <v>83402</v>
      </c>
      <c r="D19" s="17">
        <f t="shared" si="7"/>
        <v>167658</v>
      </c>
      <c r="E19" s="16">
        <v>49063</v>
      </c>
      <c r="F19" s="16">
        <v>51384</v>
      </c>
      <c r="G19" s="17">
        <f t="shared" si="8"/>
        <v>100447</v>
      </c>
      <c r="H19" s="17">
        <f t="shared" si="9"/>
        <v>35193</v>
      </c>
      <c r="I19" s="17">
        <f t="shared" si="0"/>
        <v>32018</v>
      </c>
      <c r="J19" s="32">
        <f t="shared" si="0"/>
        <v>67211</v>
      </c>
      <c r="K19" s="33">
        <f t="shared" si="10"/>
        <v>58.230867831371057</v>
      </c>
      <c r="L19" s="33">
        <f t="shared" si="10"/>
        <v>61.610033332533988</v>
      </c>
      <c r="M19" s="34">
        <f t="shared" si="10"/>
        <v>59.911844349807339</v>
      </c>
    </row>
    <row r="20" spans="1:13" s="28" customFormat="1" ht="24.95" customHeight="1" x14ac:dyDescent="0.4">
      <c r="A20" s="29" t="s">
        <v>22</v>
      </c>
      <c r="B20" s="23">
        <f>SUM(B18:B19)</f>
        <v>187769</v>
      </c>
      <c r="C20" s="23">
        <f>SUM(C18:C19)</f>
        <v>185303</v>
      </c>
      <c r="D20" s="24">
        <f t="shared" si="7"/>
        <v>373072</v>
      </c>
      <c r="E20" s="23">
        <f t="shared" ref="E20:F20" si="20">SUM(E18:E19)</f>
        <v>105002</v>
      </c>
      <c r="F20" s="23">
        <f t="shared" si="20"/>
        <v>109679</v>
      </c>
      <c r="G20" s="24">
        <f t="shared" si="8"/>
        <v>214681</v>
      </c>
      <c r="H20" s="23">
        <f t="shared" si="9"/>
        <v>82767</v>
      </c>
      <c r="I20" s="23">
        <f t="shared" si="0"/>
        <v>75624</v>
      </c>
      <c r="J20" s="25">
        <f t="shared" si="0"/>
        <v>158391</v>
      </c>
      <c r="K20" s="26">
        <f t="shared" si="10"/>
        <v>55.92083890312032</v>
      </c>
      <c r="L20" s="26">
        <f t="shared" si="10"/>
        <v>59.189003955683397</v>
      </c>
      <c r="M20" s="27">
        <f t="shared" si="10"/>
        <v>57.544120169833171</v>
      </c>
    </row>
    <row r="21" spans="1:13" s="14" customFormat="1" ht="24.95" customHeight="1" x14ac:dyDescent="0.4">
      <c r="A21" s="7" t="s">
        <v>23</v>
      </c>
      <c r="B21" s="8">
        <v>69910</v>
      </c>
      <c r="C21" s="8">
        <v>68492</v>
      </c>
      <c r="D21" s="9">
        <f t="shared" si="7"/>
        <v>138402</v>
      </c>
      <c r="E21" s="8">
        <v>43936</v>
      </c>
      <c r="F21" s="8">
        <v>45484</v>
      </c>
      <c r="G21" s="8">
        <f t="shared" si="8"/>
        <v>89420</v>
      </c>
      <c r="H21" s="8">
        <f t="shared" si="9"/>
        <v>25974</v>
      </c>
      <c r="I21" s="8">
        <f t="shared" si="0"/>
        <v>23008</v>
      </c>
      <c r="J21" s="9">
        <f t="shared" si="0"/>
        <v>48982</v>
      </c>
      <c r="K21" s="30">
        <f t="shared" si="10"/>
        <v>62.846516950364752</v>
      </c>
      <c r="L21" s="30">
        <f t="shared" si="10"/>
        <v>66.407755650294916</v>
      </c>
      <c r="M21" s="31">
        <f t="shared" si="10"/>
        <v>64.608892935073186</v>
      </c>
    </row>
    <row r="22" spans="1:13" s="14" customFormat="1" ht="24.95" customHeight="1" x14ac:dyDescent="0.4">
      <c r="A22" s="15" t="s">
        <v>24</v>
      </c>
      <c r="B22" s="16">
        <v>64434</v>
      </c>
      <c r="C22" s="16">
        <v>64195</v>
      </c>
      <c r="D22" s="17">
        <f t="shared" si="7"/>
        <v>128629</v>
      </c>
      <c r="E22" s="16">
        <v>42403</v>
      </c>
      <c r="F22" s="16">
        <v>44418</v>
      </c>
      <c r="G22" s="17">
        <f t="shared" si="8"/>
        <v>86821</v>
      </c>
      <c r="H22" s="17">
        <f t="shared" si="9"/>
        <v>22031</v>
      </c>
      <c r="I22" s="17">
        <f t="shared" si="9"/>
        <v>19777</v>
      </c>
      <c r="J22" s="32">
        <f t="shared" si="9"/>
        <v>41808</v>
      </c>
      <c r="K22" s="33">
        <f t="shared" si="10"/>
        <v>65.808424123909731</v>
      </c>
      <c r="L22" s="33">
        <f t="shared" si="10"/>
        <v>69.19230469662746</v>
      </c>
      <c r="M22" s="34">
        <f t="shared" si="10"/>
        <v>67.497220688958166</v>
      </c>
    </row>
    <row r="23" spans="1:13" s="28" customFormat="1" ht="24.95" customHeight="1" x14ac:dyDescent="0.4">
      <c r="A23" s="29" t="s">
        <v>25</v>
      </c>
      <c r="B23" s="23">
        <f t="shared" ref="B23:E23" si="21">SUM(B21:B22)</f>
        <v>134344</v>
      </c>
      <c r="C23" s="23">
        <f t="shared" ref="C23" si="22">SUM(C21:C22)</f>
        <v>132687</v>
      </c>
      <c r="D23" s="24">
        <f t="shared" si="7"/>
        <v>267031</v>
      </c>
      <c r="E23" s="23">
        <f t="shared" si="21"/>
        <v>86339</v>
      </c>
      <c r="F23" s="23">
        <f t="shared" ref="F23" si="23">SUM(F21:F22)</f>
        <v>89902</v>
      </c>
      <c r="G23" s="24">
        <f t="shared" si="8"/>
        <v>176241</v>
      </c>
      <c r="H23" s="23">
        <f t="shared" si="9"/>
        <v>48005</v>
      </c>
      <c r="I23" s="23">
        <f t="shared" si="9"/>
        <v>42785</v>
      </c>
      <c r="J23" s="25">
        <f t="shared" si="9"/>
        <v>90790</v>
      </c>
      <c r="K23" s="26">
        <f t="shared" si="10"/>
        <v>64.267105341511339</v>
      </c>
      <c r="L23" s="26">
        <f t="shared" si="10"/>
        <v>67.754942081741248</v>
      </c>
      <c r="M23" s="27">
        <f t="shared" si="10"/>
        <v>66.000202223711852</v>
      </c>
    </row>
    <row r="24" spans="1:13" s="14" customFormat="1" ht="24.95" customHeight="1" x14ac:dyDescent="0.4">
      <c r="A24" s="7" t="s">
        <v>26</v>
      </c>
      <c r="B24" s="8">
        <v>83877</v>
      </c>
      <c r="C24" s="8">
        <v>88567</v>
      </c>
      <c r="D24" s="9">
        <f t="shared" si="7"/>
        <v>172444</v>
      </c>
      <c r="E24" s="8">
        <v>55679</v>
      </c>
      <c r="F24" s="8">
        <v>61154</v>
      </c>
      <c r="G24" s="8">
        <f t="shared" si="8"/>
        <v>116833</v>
      </c>
      <c r="H24" s="8">
        <f t="shared" si="9"/>
        <v>28198</v>
      </c>
      <c r="I24" s="8">
        <f t="shared" si="9"/>
        <v>27413</v>
      </c>
      <c r="J24" s="9">
        <f t="shared" si="9"/>
        <v>55611</v>
      </c>
      <c r="K24" s="30">
        <f t="shared" si="10"/>
        <v>66.381725622041799</v>
      </c>
      <c r="L24" s="30">
        <f t="shared" si="10"/>
        <v>69.048291124233629</v>
      </c>
      <c r="M24" s="31">
        <f t="shared" si="10"/>
        <v>67.751269977499945</v>
      </c>
    </row>
    <row r="25" spans="1:13" s="14" customFormat="1" ht="24.75" customHeight="1" x14ac:dyDescent="0.4">
      <c r="A25" s="15" t="s">
        <v>27</v>
      </c>
      <c r="B25" s="16">
        <v>56798</v>
      </c>
      <c r="C25" s="16">
        <v>70817</v>
      </c>
      <c r="D25" s="17">
        <f t="shared" si="7"/>
        <v>127615</v>
      </c>
      <c r="E25" s="16">
        <v>37894</v>
      </c>
      <c r="F25" s="16">
        <v>46675</v>
      </c>
      <c r="G25" s="17">
        <f t="shared" si="8"/>
        <v>84569</v>
      </c>
      <c r="H25" s="17">
        <f t="shared" si="9"/>
        <v>18904</v>
      </c>
      <c r="I25" s="17">
        <f t="shared" si="9"/>
        <v>24142</v>
      </c>
      <c r="J25" s="32">
        <f t="shared" si="9"/>
        <v>43046</v>
      </c>
      <c r="K25" s="33">
        <f t="shared" si="10"/>
        <v>66.717137927391818</v>
      </c>
      <c r="L25" s="33">
        <f t="shared" si="10"/>
        <v>65.909315559823213</v>
      </c>
      <c r="M25" s="34">
        <f t="shared" si="10"/>
        <v>66.268855542060095</v>
      </c>
    </row>
    <row r="26" spans="1:13" ht="24.75" customHeight="1" x14ac:dyDescent="0.4">
      <c r="A26" s="29" t="s">
        <v>28</v>
      </c>
      <c r="B26" s="23">
        <f t="shared" ref="B26:E26" si="24">SUM(B24:B25)</f>
        <v>140675</v>
      </c>
      <c r="C26" s="23">
        <f t="shared" ref="C26" si="25">SUM(C24:C25)</f>
        <v>159384</v>
      </c>
      <c r="D26" s="24">
        <f t="shared" si="7"/>
        <v>300059</v>
      </c>
      <c r="E26" s="23">
        <f t="shared" si="24"/>
        <v>93573</v>
      </c>
      <c r="F26" s="23">
        <f t="shared" ref="F26" si="26">SUM(F24:F25)</f>
        <v>107829</v>
      </c>
      <c r="G26" s="24">
        <f t="shared" si="8"/>
        <v>201402</v>
      </c>
      <c r="H26" s="23">
        <f t="shared" si="9"/>
        <v>47102</v>
      </c>
      <c r="I26" s="23">
        <f t="shared" si="9"/>
        <v>51555</v>
      </c>
      <c r="J26" s="25">
        <f t="shared" si="9"/>
        <v>98657</v>
      </c>
      <c r="K26" s="26">
        <f t="shared" si="10"/>
        <v>66.517149457970504</v>
      </c>
      <c r="L26" s="26">
        <f t="shared" si="10"/>
        <v>67.65359132660744</v>
      </c>
      <c r="M26" s="27">
        <f t="shared" si="10"/>
        <v>67.120799576083371</v>
      </c>
    </row>
    <row r="27" spans="1:13" ht="24.75" customHeight="1" thickBot="1" x14ac:dyDescent="0.45">
      <c r="A27" s="35" t="s">
        <v>29</v>
      </c>
      <c r="B27" s="23">
        <v>80512</v>
      </c>
      <c r="C27" s="23">
        <v>149181</v>
      </c>
      <c r="D27" s="36">
        <f t="shared" si="7"/>
        <v>229693</v>
      </c>
      <c r="E27" s="23">
        <v>45033</v>
      </c>
      <c r="F27" s="23">
        <v>67854</v>
      </c>
      <c r="G27" s="37">
        <f t="shared" si="8"/>
        <v>112887</v>
      </c>
      <c r="H27" s="37">
        <f t="shared" si="9"/>
        <v>35479</v>
      </c>
      <c r="I27" s="37">
        <f t="shared" si="9"/>
        <v>81327</v>
      </c>
      <c r="J27" s="36">
        <f t="shared" si="9"/>
        <v>116806</v>
      </c>
      <c r="K27" s="38">
        <f t="shared" si="10"/>
        <v>55.933277027027032</v>
      </c>
      <c r="L27" s="38">
        <f t="shared" si="10"/>
        <v>45.484344521085127</v>
      </c>
      <c r="M27" s="39">
        <f t="shared" si="10"/>
        <v>49.146904781599787</v>
      </c>
    </row>
    <row r="28" spans="1:13" ht="24.75" customHeight="1" thickTop="1" thickBot="1" x14ac:dyDescent="0.45">
      <c r="A28" s="40" t="s">
        <v>30</v>
      </c>
      <c r="B28" s="41">
        <f>SUM(B8+B11+B14+B17+B20+B23+B26+B27)</f>
        <v>1075563</v>
      </c>
      <c r="C28" s="41">
        <f t="shared" ref="C28:J28" si="27">SUM(C8+C11+C14+C17+C20+C23+C26+C27)</f>
        <v>1168199</v>
      </c>
      <c r="D28" s="41">
        <f t="shared" si="27"/>
        <v>2243762</v>
      </c>
      <c r="E28" s="41">
        <f t="shared" si="27"/>
        <v>550859</v>
      </c>
      <c r="F28" s="41">
        <f t="shared" si="27"/>
        <v>620919</v>
      </c>
      <c r="G28" s="41">
        <f t="shared" si="27"/>
        <v>1171778</v>
      </c>
      <c r="H28" s="41">
        <f t="shared" si="27"/>
        <v>524704</v>
      </c>
      <c r="I28" s="41">
        <f t="shared" si="27"/>
        <v>547280</v>
      </c>
      <c r="J28" s="41">
        <f t="shared" si="27"/>
        <v>1071984</v>
      </c>
      <c r="K28" s="42">
        <f t="shared" si="10"/>
        <v>51.215874848800112</v>
      </c>
      <c r="L28" s="42">
        <f t="shared" si="10"/>
        <v>53.151817455758824</v>
      </c>
      <c r="M28" s="43">
        <f t="shared" si="10"/>
        <v>52.223809833663282</v>
      </c>
    </row>
    <row r="29" spans="1:13" ht="52.5" customHeight="1" x14ac:dyDescent="0.4">
      <c r="A29" s="47" t="s">
        <v>31</v>
      </c>
      <c r="B29" s="47"/>
      <c r="C29" s="47"/>
      <c r="D29" s="47"/>
      <c r="E29" s="47"/>
      <c r="F29" s="47"/>
      <c r="G29" s="48" t="s">
        <v>32</v>
      </c>
      <c r="H29" s="48"/>
      <c r="I29" s="48"/>
      <c r="J29" s="48"/>
      <c r="K29" s="48"/>
      <c r="L29" s="49" t="s">
        <v>33</v>
      </c>
      <c r="M29" s="49"/>
    </row>
    <row r="30" spans="1:13" ht="30" customHeight="1" x14ac:dyDescent="0.4"/>
    <row r="32" spans="1:13" ht="18" thickBot="1" x14ac:dyDescent="0.45">
      <c r="K32" s="44"/>
      <c r="L32" s="44"/>
    </row>
    <row r="33" spans="2:13" ht="18.75" thickTop="1" thickBot="1" x14ac:dyDescent="0.45"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46"/>
      <c r="M33" s="46"/>
    </row>
    <row r="34" spans="2:13" x14ac:dyDescent="0.4">
      <c r="K34" s="44"/>
      <c r="L34" s="44"/>
    </row>
  </sheetData>
  <mergeCells count="9">
    <mergeCell ref="A29:F29"/>
    <mergeCell ref="G29:K29"/>
    <mergeCell ref="L29:M29"/>
    <mergeCell ref="A1:C1"/>
    <mergeCell ref="A2:H2"/>
    <mergeCell ref="B4:D4"/>
    <mergeCell ref="E4:G4"/>
    <mergeCell ref="H4:J4"/>
    <mergeCell ref="K4:M4"/>
  </mergeCells>
  <phoneticPr fontId="3"/>
  <printOptions horizontalCentered="1" verticalCentered="1"/>
  <pageMargins left="0" right="0" top="0.39370078740157483" bottom="0.39370078740157483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2022-10-26T06:17:24Z</dcterms:created>
  <dcterms:modified xsi:type="dcterms:W3CDTF">2022-10-26T06:17:39Z</dcterms:modified>
</cp:coreProperties>
</file>