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3A94818E-20A6-44E1-8F8A-C97824092B7B}" xr6:coauthVersionLast="47" xr6:coauthVersionMax="47" xr10:uidLastSave="{00000000-0000-0000-0000-000000000000}"/>
  <bookViews>
    <workbookView xWindow="-120" yWindow="-120" windowWidth="20730" windowHeight="11040" tabRatio="812" xr2:uid="{00000000-000D-0000-FFFF-FFFF00000000}"/>
  </bookViews>
  <sheets>
    <sheet name="食肉市場事業会計" sheetId="83" r:id="rId1"/>
  </sheets>
  <definedNames>
    <definedName name="_xlnm.Print_Area" localSheetId="0">食肉市場事業会計!$A$1:$I$35</definedName>
    <definedName name="_xlnm.Print_Area">#REF!</definedName>
    <definedName name="_xlnm.Print_Titles" localSheetId="0">食肉市場事業会計!$3:$7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83" l="1"/>
  <c r="F30" i="83"/>
  <c r="F27" i="83"/>
  <c r="E31" i="83"/>
  <c r="E30" i="83"/>
  <c r="F26" i="83"/>
  <c r="F22" i="83"/>
  <c r="F23" i="83"/>
  <c r="F18" i="83"/>
  <c r="F19" i="83"/>
  <c r="F14" i="83"/>
  <c r="F15" i="83"/>
  <c r="F33" i="83" s="1"/>
  <c r="E10" i="83"/>
  <c r="E11" i="83"/>
  <c r="E14" i="83"/>
  <c r="E15" i="83"/>
  <c r="E18" i="83"/>
  <c r="E19" i="83"/>
  <c r="E22" i="83"/>
  <c r="E23" i="83"/>
  <c r="E26" i="83"/>
  <c r="E33" i="83" l="1"/>
  <c r="G33" i="83"/>
  <c r="F32" i="83"/>
  <c r="E32" i="83"/>
  <c r="I32" i="83"/>
  <c r="H32" i="83" s="1"/>
  <c r="I33" i="83"/>
  <c r="G32" i="83" l="1"/>
  <c r="G31" i="83"/>
  <c r="G30" i="83"/>
  <c r="G29" i="83"/>
  <c r="G28" i="83"/>
  <c r="G27" i="83"/>
  <c r="G26" i="83"/>
  <c r="G25" i="83"/>
  <c r="G24" i="83"/>
  <c r="G23" i="83"/>
  <c r="G22" i="83"/>
  <c r="G21" i="83"/>
  <c r="G20" i="83"/>
  <c r="G19" i="83"/>
  <c r="G18" i="83"/>
  <c r="G17" i="83"/>
  <c r="G16" i="83"/>
  <c r="G15" i="83"/>
  <c r="G14" i="83"/>
  <c r="G13" i="83"/>
  <c r="G12" i="83"/>
</calcChain>
</file>

<file path=xl/sharedStrings.xml><?xml version="1.0" encoding="utf-8"?>
<sst xmlns="http://schemas.openxmlformats.org/spreadsheetml/2006/main" count="51" uniqueCount="40">
  <si>
    <t>(単位：千円)</t>
    <phoneticPr fontId="3"/>
  </si>
  <si>
    <t>通し</t>
    <phoneticPr fontId="3"/>
  </si>
  <si>
    <t>備  考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</si>
  <si>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</si>
  <si>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</si>
  <si>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</si>
  <si>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</si>
  <si>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</si>
  <si>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</si>
  <si>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</si>
  <si>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</si>
  <si>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</si>
  <si>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</si>
  <si>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予算事業一覧</t>
    <rPh sb="4" eb="6">
      <t>イチラン</t>
    </rPh>
    <phoneticPr fontId="3"/>
  </si>
  <si>
    <t>上段：歳  　出 　 額
(下段：一般会計繰入金)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イッパン</t>
    </rPh>
    <rPh sb="19" eb="21">
      <t>カイケイ</t>
    </rPh>
    <rPh sb="21" eb="24">
      <t>クリイレキン</t>
    </rPh>
    <phoneticPr fontId="3"/>
  </si>
  <si>
    <t>会計計</t>
    <rPh sb="0" eb="2">
      <t>カイケイ</t>
    </rPh>
    <rPh sb="2" eb="3">
      <t>ケイ</t>
    </rPh>
    <phoneticPr fontId="3"/>
  </si>
  <si>
    <t>1-1-1</t>
    <phoneticPr fontId="4"/>
  </si>
  <si>
    <t>1-2-1</t>
    <phoneticPr fontId="4"/>
  </si>
  <si>
    <t>2-1-1</t>
    <phoneticPr fontId="4"/>
  </si>
  <si>
    <t>3-1-1</t>
    <phoneticPr fontId="4"/>
  </si>
  <si>
    <t>会計名　　食肉市場事業会計　　</t>
    <rPh sb="0" eb="2">
      <t>カイケイ</t>
    </rPh>
    <rPh sb="2" eb="3">
      <t>メイ</t>
    </rPh>
    <rPh sb="5" eb="7">
      <t>ショクニク</t>
    </rPh>
    <rPh sb="7" eb="9">
      <t>シジョウ</t>
    </rPh>
    <rPh sb="9" eb="11">
      <t>ジギョウ</t>
    </rPh>
    <rPh sb="11" eb="13">
      <t>カイケイ</t>
    </rPh>
    <phoneticPr fontId="3"/>
  </si>
  <si>
    <t>所属名　中央卸売市場　</t>
    <rPh sb="0" eb="2">
      <t>ショゾク</t>
    </rPh>
    <rPh sb="2" eb="3">
      <t>メイ</t>
    </rPh>
    <rPh sb="4" eb="6">
      <t>チュウオウ</t>
    </rPh>
    <rPh sb="6" eb="10">
      <t>オロシウリシジョウ</t>
    </rPh>
    <phoneticPr fontId="3"/>
  </si>
  <si>
    <t>南港市場</t>
    <rPh sb="0" eb="2">
      <t>ナンコウ</t>
    </rPh>
    <rPh sb="2" eb="4">
      <t>シジョウ</t>
    </rPh>
    <phoneticPr fontId="4"/>
  </si>
  <si>
    <t>1-1-2</t>
    <phoneticPr fontId="4"/>
  </si>
  <si>
    <t>運営費計</t>
    <rPh sb="0" eb="2">
      <t>ウンエイ</t>
    </rPh>
    <rPh sb="2" eb="3">
      <t>ヒ</t>
    </rPh>
    <rPh sb="3" eb="4">
      <t>ケイ</t>
    </rPh>
    <phoneticPr fontId="3"/>
  </si>
  <si>
    <t>施設整備費計</t>
    <rPh sb="0" eb="2">
      <t>シセツ</t>
    </rPh>
    <rPh sb="2" eb="4">
      <t>セイビ</t>
    </rPh>
    <rPh sb="4" eb="5">
      <t>ヒ</t>
    </rPh>
    <rPh sb="5" eb="6">
      <t>ケイ</t>
    </rPh>
    <phoneticPr fontId="3"/>
  </si>
  <si>
    <t>食肉市場整備事業費元利償還金及公債諸費計</t>
    <rPh sb="0" eb="2">
      <t>ショクニク</t>
    </rPh>
    <rPh sb="2" eb="4">
      <t>シジョウ</t>
    </rPh>
    <rPh sb="4" eb="6">
      <t>セイビ</t>
    </rPh>
    <rPh sb="6" eb="9">
      <t>ジギョウヒ</t>
    </rPh>
    <rPh sb="9" eb="11">
      <t>ガンリ</t>
    </rPh>
    <rPh sb="11" eb="14">
      <t>ショウカンキン</t>
    </rPh>
    <rPh sb="14" eb="15">
      <t>キュウ</t>
    </rPh>
    <rPh sb="15" eb="17">
      <t>コウサイ</t>
    </rPh>
    <rPh sb="17" eb="19">
      <t>ショヒ</t>
    </rPh>
    <rPh sb="19" eb="20">
      <t>ケイ</t>
    </rPh>
    <phoneticPr fontId="3"/>
  </si>
  <si>
    <t>4-1-1</t>
    <phoneticPr fontId="4"/>
  </si>
  <si>
    <t>予備費計</t>
    <rPh sb="0" eb="1">
      <t>ヨ</t>
    </rPh>
    <rPh sb="1" eb="2">
      <t>ビ</t>
    </rPh>
    <rPh sb="2" eb="3">
      <t>ヒ</t>
    </rPh>
    <rPh sb="3" eb="4">
      <t>ケイ</t>
    </rPh>
    <phoneticPr fontId="3"/>
  </si>
  <si>
    <t>借入金返還金計</t>
    <rPh sb="0" eb="2">
      <t>カリイレ</t>
    </rPh>
    <rPh sb="2" eb="3">
      <t>キン</t>
    </rPh>
    <rPh sb="3" eb="6">
      <t>ヘンカンキン</t>
    </rPh>
    <rPh sb="6" eb="7">
      <t>ケイ</t>
    </rPh>
    <phoneticPr fontId="3"/>
  </si>
  <si>
    <t>中央卸売市場職員の人件費</t>
    <phoneticPr fontId="4"/>
  </si>
  <si>
    <t>運営費</t>
    <phoneticPr fontId="4"/>
  </si>
  <si>
    <t>施設整備費</t>
    <phoneticPr fontId="4"/>
  </si>
  <si>
    <t>食肉市場整備事業費元利償還金及公債諸費</t>
    <phoneticPr fontId="4"/>
  </si>
  <si>
    <t>一般会計借入金返還金</t>
    <phoneticPr fontId="4"/>
  </si>
  <si>
    <t>予備費</t>
    <phoneticPr fontId="4"/>
  </si>
  <si>
    <t>算 定 ②</t>
  </si>
  <si>
    <t>6 年 度</t>
    <phoneticPr fontId="3"/>
  </si>
  <si>
    <t>7 年 度</t>
    <rPh sb="2" eb="3">
      <t>ネン</t>
    </rPh>
    <rPh sb="4" eb="5">
      <t>ド</t>
    </rPh>
    <phoneticPr fontId="4"/>
  </si>
  <si>
    <t>算定中</t>
    <rPh sb="0" eb="3">
      <t>サンテイチュウ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</si>
</sst>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9" fontId="6" fillId="0" borderId="13" xfId="3" applyNumberFormat="1" applyFont="1" applyFill="1" applyBorder="1" applyAlignment="1">
      <alignment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9" fillId="0" borderId="0" xfId="3" applyNumberFormat="1" applyFont="1" applyFill="1" applyAlignment="1">
      <alignment horizontal="right" vertic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7" fillId="0" borderId="0" xfId="3" applyFont="1" applyFill="1" applyAlignment="1">
      <alignment vertical="center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177" fontId="6" fillId="0" borderId="27" xfId="3" applyNumberFormat="1" applyFont="1" applyFill="1" applyBorder="1" applyAlignment="1">
      <alignment vertical="center" shrinkToFit="1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176" fontId="7" fillId="0" borderId="25" xfId="3" applyNumberFormat="1" applyFont="1" applyFill="1" applyBorder="1" applyAlignment="1">
      <alignment horizontal="center" vertical="center" wrapText="1"/>
    </xf>
    <xf numFmtId="176" fontId="7" fillId="0" borderId="8" xfId="3" applyNumberFormat="1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176" fontId="7" fillId="0" borderId="28" xfId="3" applyNumberFormat="1" applyFont="1" applyFill="1" applyBorder="1" applyAlignment="1">
      <alignment horizontal="center" vertical="center" wrapText="1"/>
    </xf>
    <xf numFmtId="49" fontId="7" fillId="0" borderId="10" xfId="3" applyNumberFormat="1" applyFont="1" applyFill="1" applyBorder="1" applyAlignment="1">
      <alignment horizontal="center" vertical="center"/>
    </xf>
    <xf numFmtId="177" fontId="7" fillId="0" borderId="10" xfId="3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13" fillId="0" borderId="11" xfId="8" applyNumberFormat="1" applyFont="1" applyFill="1" applyBorder="1" applyAlignment="1">
      <alignment horizontal="left" vertical="center" wrapText="1"/>
    </xf>
    <xf numFmtId="0" fontId="13" fillId="0" borderId="10" xfId="8" applyNumberFormat="1" applyFont="1" applyFill="1" applyBorder="1" applyAlignment="1">
      <alignment horizontal="left" vertical="center" wrapText="1"/>
    </xf>
    <xf numFmtId="0" fontId="13" fillId="0" borderId="9" xfId="8" applyNumberFormat="1" applyFont="1" applyFill="1" applyBorder="1" applyAlignment="1">
      <alignment horizontal="left" vertical="center" wrapText="1"/>
    </xf>
  </cellXfs>
  <cellStyles count="9">
    <cellStyle name="ハイパーリンク" xfId="8" builtinId="8"/>
    <cellStyle name="ハイパーリンク 2" xfId="7" xr:uid="{00000000-0005-0000-0000-000000000000}"/>
    <cellStyle name="桁区切り 2" xfId="1" xr:uid="{00000000-0005-0000-0000-000001000000}"/>
    <cellStyle name="桁区切り 2 3" xfId="5" xr:uid="{00000000-0005-0000-0000-000002000000}"/>
    <cellStyle name="標準" xfId="0" builtinId="0"/>
    <cellStyle name="標準 17" xfId="4" xr:uid="{00000000-0005-0000-0000-000004000000}"/>
    <cellStyle name="標準 2" xfId="2" xr:uid="{00000000-0005-0000-0000-000005000000}"/>
    <cellStyle name="標準 3" xfId="6" xr:uid="{00000000-0005-0000-0000-000006000000}"/>
    <cellStyle name="標準_③予算事業別調書(目次様式)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osaka.lg.jp/shijo/cmsfiles/contents/0000641/641939/07seireiitiran3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ity.osaka.lg.jp/shijo/cmsfiles/contents/0000641/641939/07seireiitiran2.xlsx" TargetMode="External"/><Relationship Id="rId1" Type="http://schemas.openxmlformats.org/officeDocument/2006/relationships/hyperlink" Target="https://www.city.osaka.lg.jp/shijo/cmsfiles/contents/0000641/641939/07seireiitiran1.xlsx" TargetMode="External"/><Relationship Id="rId6" Type="http://schemas.openxmlformats.org/officeDocument/2006/relationships/hyperlink" Target="https://www.city.osaka.lg.jp/shijo/cmsfiles/contents/0000641/641939/07seireiitiran6.xlsx" TargetMode="External"/><Relationship Id="rId5" Type="http://schemas.openxmlformats.org/officeDocument/2006/relationships/hyperlink" Target="https://www.city.osaka.lg.jp/shijo/cmsfiles/contents/0000641/641939/07seireiitiran5.xlsx" TargetMode="External"/><Relationship Id="rId4" Type="http://schemas.openxmlformats.org/officeDocument/2006/relationships/hyperlink" Target="https://www.city.osaka.lg.jp/shijo/cmsfiles/contents/0000641/641939/07seireiitiran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39"/>
  <sheetViews>
    <sheetView tabSelected="1" view="pageBreakPreview" zoomScaleNormal="100" zoomScaleSheetLayoutView="100" workbookViewId="0">
      <selection activeCell="A26" sqref="A26:D27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9" ht="18" customHeight="1">
      <c r="A1" s="1" t="s">
        <v>13</v>
      </c>
      <c r="B1" s="1"/>
      <c r="G1" s="2"/>
      <c r="H1" s="34"/>
      <c r="I1" s="34"/>
    </row>
    <row r="2" spans="1:9" ht="15" customHeight="1">
      <c r="G2" s="2"/>
    </row>
    <row r="3" spans="1:9" ht="18" customHeight="1">
      <c r="A3" s="5" t="s">
        <v>20</v>
      </c>
      <c r="B3" s="5"/>
      <c r="D3" s="4"/>
      <c r="E3" s="4"/>
      <c r="F3" s="5"/>
      <c r="G3" s="5"/>
      <c r="I3" s="29" t="s">
        <v>21</v>
      </c>
    </row>
    <row r="4" spans="1:9" ht="10.5" customHeight="1">
      <c r="A4" s="4"/>
      <c r="B4" s="4"/>
      <c r="D4" s="4"/>
      <c r="E4" s="4"/>
      <c r="F4" s="5"/>
      <c r="G4" s="5"/>
    </row>
    <row r="5" spans="1:9" ht="27" customHeight="1" thickBot="1">
      <c r="A5" s="4"/>
      <c r="B5" s="4"/>
      <c r="E5" s="52" t="s">
        <v>14</v>
      </c>
      <c r="F5" s="52"/>
      <c r="G5" s="6"/>
      <c r="I5" s="8" t="s">
        <v>0</v>
      </c>
    </row>
    <row r="6" spans="1:9" ht="15" customHeight="1">
      <c r="A6" s="9" t="s">
        <v>1</v>
      </c>
      <c r="B6" s="10" t="s">
        <v>10</v>
      </c>
      <c r="C6" s="53" t="s">
        <v>9</v>
      </c>
      <c r="D6" s="55" t="s">
        <v>11</v>
      </c>
      <c r="E6" s="35" t="s">
        <v>37</v>
      </c>
      <c r="F6" s="10" t="s">
        <v>38</v>
      </c>
      <c r="G6" s="35" t="s">
        <v>7</v>
      </c>
      <c r="H6" s="56" t="s">
        <v>2</v>
      </c>
      <c r="I6" s="57"/>
    </row>
    <row r="7" spans="1:9" ht="15" customHeight="1">
      <c r="A7" s="11" t="s">
        <v>3</v>
      </c>
      <c r="B7" s="12" t="s">
        <v>6</v>
      </c>
      <c r="C7" s="54"/>
      <c r="D7" s="54"/>
      <c r="E7" s="36" t="s">
        <v>12</v>
      </c>
      <c r="F7" s="36" t="s">
        <v>36</v>
      </c>
      <c r="G7" s="36" t="s">
        <v>8</v>
      </c>
      <c r="H7" s="58"/>
      <c r="I7" s="59"/>
    </row>
    <row r="8" spans="1:9" ht="15" customHeight="1">
      <c r="A8" s="46">
        <v>1</v>
      </c>
      <c r="B8" s="48" t="s">
        <v>16</v>
      </c>
      <c r="C8" s="72" t="s">
        <v>30</v>
      </c>
      <c r="D8" s="50" t="s">
        <v>22</v>
      </c>
      <c r="E8" s="13">
        <v>824598</v>
      </c>
      <c r="F8" s="13"/>
      <c r="G8" s="13"/>
      <c r="H8" s="44" t="s">
        <v>4</v>
      </c>
      <c r="I8" s="63" t="s">
        <v>39</v>
      </c>
    </row>
    <row r="9" spans="1:9" ht="15" customHeight="1">
      <c r="A9" s="60"/>
      <c r="B9" s="61"/>
      <c r="C9" s="73"/>
      <c r="D9" s="62"/>
      <c r="E9" s="15">
        <v>729725</v>
      </c>
      <c r="F9" s="15"/>
      <c r="G9" s="16"/>
      <c r="H9" s="45"/>
      <c r="I9" s="64"/>
    </row>
    <row r="10" spans="1:9" ht="15" customHeight="1">
      <c r="A10" s="38" t="s">
        <v>5</v>
      </c>
      <c r="B10" s="39"/>
      <c r="C10" s="39"/>
      <c r="D10" s="40"/>
      <c r="E10" s="17">
        <f>SUM(E8)</f>
        <v>824598</v>
      </c>
      <c r="F10" s="17"/>
      <c r="G10" s="13"/>
      <c r="H10" s="44"/>
      <c r="I10" s="30"/>
    </row>
    <row r="11" spans="1:9" ht="15" customHeight="1">
      <c r="A11" s="41"/>
      <c r="B11" s="42"/>
      <c r="C11" s="42"/>
      <c r="D11" s="43"/>
      <c r="E11" s="18">
        <f>SUM(E9)</f>
        <v>729725</v>
      </c>
      <c r="F11" s="18"/>
      <c r="G11" s="16"/>
      <c r="H11" s="45"/>
      <c r="I11" s="31"/>
    </row>
    <row r="12" spans="1:9" ht="15" customHeight="1">
      <c r="A12" s="46">
        <v>2</v>
      </c>
      <c r="B12" s="48" t="s">
        <v>23</v>
      </c>
      <c r="C12" s="72" t="s">
        <v>31</v>
      </c>
      <c r="D12" s="50" t="s">
        <v>22</v>
      </c>
      <c r="E12" s="13">
        <v>1797683</v>
      </c>
      <c r="F12" s="13">
        <v>1945867</v>
      </c>
      <c r="G12" s="13">
        <f t="shared" ref="G12:G31" si="0">+F12-E12</f>
        <v>148184</v>
      </c>
      <c r="H12" s="44"/>
      <c r="I12" s="19"/>
    </row>
    <row r="13" spans="1:9" ht="15" customHeight="1">
      <c r="A13" s="47"/>
      <c r="B13" s="49"/>
      <c r="C13" s="74"/>
      <c r="D13" s="51"/>
      <c r="E13" s="15">
        <v>1032900</v>
      </c>
      <c r="F13" s="15">
        <v>1639350</v>
      </c>
      <c r="G13" s="16">
        <f t="shared" si="0"/>
        <v>606450</v>
      </c>
      <c r="H13" s="45"/>
      <c r="I13" s="20"/>
    </row>
    <row r="14" spans="1:9" ht="15" customHeight="1">
      <c r="A14" s="38" t="s">
        <v>24</v>
      </c>
      <c r="B14" s="39"/>
      <c r="C14" s="39"/>
      <c r="D14" s="40"/>
      <c r="E14" s="17">
        <f>SUM(E12)</f>
        <v>1797683</v>
      </c>
      <c r="F14" s="17">
        <f>SUM(F12)</f>
        <v>1945867</v>
      </c>
      <c r="G14" s="13">
        <f t="shared" si="0"/>
        <v>148184</v>
      </c>
      <c r="H14" s="44"/>
      <c r="I14" s="30"/>
    </row>
    <row r="15" spans="1:9" ht="15" customHeight="1">
      <c r="A15" s="41"/>
      <c r="B15" s="42"/>
      <c r="C15" s="42"/>
      <c r="D15" s="43"/>
      <c r="E15" s="18">
        <f>SUM(E13)</f>
        <v>1032900</v>
      </c>
      <c r="F15" s="18">
        <f>SUM(F13)</f>
        <v>1639350</v>
      </c>
      <c r="G15" s="16">
        <f t="shared" si="0"/>
        <v>606450</v>
      </c>
      <c r="H15" s="45"/>
      <c r="I15" s="21"/>
    </row>
    <row r="16" spans="1:9" ht="15" customHeight="1">
      <c r="A16" s="46">
        <v>3</v>
      </c>
      <c r="B16" s="48" t="s">
        <v>17</v>
      </c>
      <c r="C16" s="72" t="s">
        <v>32</v>
      </c>
      <c r="D16" s="50" t="s">
        <v>22</v>
      </c>
      <c r="E16" s="13">
        <v>126948</v>
      </c>
      <c r="F16" s="13">
        <v>301772</v>
      </c>
      <c r="G16" s="13">
        <f t="shared" si="0"/>
        <v>174824</v>
      </c>
      <c r="H16" s="44"/>
      <c r="I16" s="37"/>
    </row>
    <row r="17" spans="1:9" ht="15" customHeight="1">
      <c r="A17" s="47"/>
      <c r="B17" s="49"/>
      <c r="C17" s="74"/>
      <c r="D17" s="51"/>
      <c r="E17" s="18">
        <v>0</v>
      </c>
      <c r="F17" s="15">
        <v>0</v>
      </c>
      <c r="G17" s="16">
        <f t="shared" si="0"/>
        <v>0</v>
      </c>
      <c r="H17" s="45"/>
      <c r="I17" s="21"/>
    </row>
    <row r="18" spans="1:9" ht="15" customHeight="1">
      <c r="A18" s="38" t="s">
        <v>25</v>
      </c>
      <c r="B18" s="39"/>
      <c r="C18" s="39"/>
      <c r="D18" s="40"/>
      <c r="E18" s="17">
        <f>SUM(E16)</f>
        <v>126948</v>
      </c>
      <c r="F18" s="17">
        <f>SUM(F16)</f>
        <v>301772</v>
      </c>
      <c r="G18" s="13">
        <f t="shared" si="0"/>
        <v>174824</v>
      </c>
      <c r="H18" s="44" t="s">
        <v>4</v>
      </c>
      <c r="I18" s="30"/>
    </row>
    <row r="19" spans="1:9" ht="15" customHeight="1">
      <c r="A19" s="41"/>
      <c r="B19" s="42"/>
      <c r="C19" s="42"/>
      <c r="D19" s="43"/>
      <c r="E19" s="18">
        <f>SUM(E17)</f>
        <v>0</v>
      </c>
      <c r="F19" s="18">
        <f>SUM(F17)</f>
        <v>0</v>
      </c>
      <c r="G19" s="16">
        <f t="shared" si="0"/>
        <v>0</v>
      </c>
      <c r="H19" s="45"/>
      <c r="I19" s="31"/>
    </row>
    <row r="20" spans="1:9" ht="15" customHeight="1">
      <c r="A20" s="60">
        <v>4</v>
      </c>
      <c r="B20" s="61" t="s">
        <v>18</v>
      </c>
      <c r="C20" s="73" t="s">
        <v>33</v>
      </c>
      <c r="D20" s="62" t="s">
        <v>22</v>
      </c>
      <c r="E20" s="13">
        <v>208983</v>
      </c>
      <c r="F20" s="13">
        <v>551442</v>
      </c>
      <c r="G20" s="13">
        <f t="shared" si="0"/>
        <v>342459</v>
      </c>
      <c r="H20" s="44"/>
      <c r="I20" s="30"/>
    </row>
    <row r="21" spans="1:9" ht="15" customHeight="1">
      <c r="A21" s="47"/>
      <c r="B21" s="49"/>
      <c r="C21" s="74"/>
      <c r="D21" s="51"/>
      <c r="E21" s="15">
        <v>82868</v>
      </c>
      <c r="F21" s="15">
        <v>254096</v>
      </c>
      <c r="G21" s="16">
        <f t="shared" si="0"/>
        <v>171228</v>
      </c>
      <c r="H21" s="45"/>
      <c r="I21" s="31"/>
    </row>
    <row r="22" spans="1:9" ht="15" customHeight="1">
      <c r="A22" s="38" t="s">
        <v>26</v>
      </c>
      <c r="B22" s="39"/>
      <c r="C22" s="39"/>
      <c r="D22" s="40"/>
      <c r="E22" s="17">
        <f>SUM(E20)</f>
        <v>208983</v>
      </c>
      <c r="F22" s="17">
        <f>SUM(F20)</f>
        <v>551442</v>
      </c>
      <c r="G22" s="13">
        <f t="shared" si="0"/>
        <v>342459</v>
      </c>
      <c r="H22" s="44" t="s">
        <v>4</v>
      </c>
      <c r="I22" s="30"/>
    </row>
    <row r="23" spans="1:9" ht="15" customHeight="1">
      <c r="A23" s="41"/>
      <c r="B23" s="42"/>
      <c r="C23" s="42"/>
      <c r="D23" s="43"/>
      <c r="E23" s="18">
        <f>SUM(E21)</f>
        <v>82868</v>
      </c>
      <c r="F23" s="18">
        <f>SUM(F21)</f>
        <v>254096</v>
      </c>
      <c r="G23" s="16">
        <f t="shared" si="0"/>
        <v>171228</v>
      </c>
      <c r="H23" s="45"/>
      <c r="I23" s="31"/>
    </row>
    <row r="24" spans="1:9" ht="15" customHeight="1">
      <c r="A24" s="60">
        <v>5</v>
      </c>
      <c r="B24" s="61" t="s">
        <v>19</v>
      </c>
      <c r="C24" s="73" t="s">
        <v>34</v>
      </c>
      <c r="D24" s="62" t="s">
        <v>22</v>
      </c>
      <c r="E24" s="13">
        <v>51746</v>
      </c>
      <c r="F24" s="13">
        <v>51745</v>
      </c>
      <c r="G24" s="13">
        <f t="shared" si="0"/>
        <v>-1</v>
      </c>
      <c r="H24" s="44" t="s">
        <v>4</v>
      </c>
      <c r="I24" s="30"/>
    </row>
    <row r="25" spans="1:9" ht="15" customHeight="1">
      <c r="A25" s="47"/>
      <c r="B25" s="49"/>
      <c r="C25" s="74"/>
      <c r="D25" s="51"/>
      <c r="E25" s="15">
        <v>0</v>
      </c>
      <c r="F25" s="15">
        <v>0</v>
      </c>
      <c r="G25" s="16">
        <f t="shared" si="0"/>
        <v>0</v>
      </c>
      <c r="H25" s="45"/>
      <c r="I25" s="31"/>
    </row>
    <row r="26" spans="1:9" ht="15" customHeight="1">
      <c r="A26" s="38" t="s">
        <v>29</v>
      </c>
      <c r="B26" s="39"/>
      <c r="C26" s="39"/>
      <c r="D26" s="40"/>
      <c r="E26" s="17">
        <f>SUM(E24)</f>
        <v>51746</v>
      </c>
      <c r="F26" s="17">
        <f>SUM(F24)</f>
        <v>51745</v>
      </c>
      <c r="G26" s="13">
        <f t="shared" si="0"/>
        <v>-1</v>
      </c>
      <c r="H26" s="44" t="s">
        <v>4</v>
      </c>
      <c r="I26" s="30"/>
    </row>
    <row r="27" spans="1:9" ht="15" customHeight="1">
      <c r="A27" s="41"/>
      <c r="B27" s="42"/>
      <c r="C27" s="42"/>
      <c r="D27" s="43"/>
      <c r="E27" s="18">
        <v>0</v>
      </c>
      <c r="F27" s="18">
        <f>SUM(F25)</f>
        <v>0</v>
      </c>
      <c r="G27" s="16">
        <f t="shared" si="0"/>
        <v>0</v>
      </c>
      <c r="H27" s="45"/>
      <c r="I27" s="31"/>
    </row>
    <row r="28" spans="1:9" ht="15" customHeight="1">
      <c r="A28" s="46">
        <v>6</v>
      </c>
      <c r="B28" s="48" t="s">
        <v>27</v>
      </c>
      <c r="C28" s="72" t="s">
        <v>35</v>
      </c>
      <c r="D28" s="50" t="s">
        <v>22</v>
      </c>
      <c r="E28" s="13">
        <v>1000</v>
      </c>
      <c r="F28" s="13">
        <v>1000</v>
      </c>
      <c r="G28" s="13">
        <f t="shared" si="0"/>
        <v>0</v>
      </c>
      <c r="H28" s="44" t="s">
        <v>4</v>
      </c>
      <c r="I28" s="30"/>
    </row>
    <row r="29" spans="1:9" ht="15" customHeight="1">
      <c r="A29" s="47"/>
      <c r="B29" s="49"/>
      <c r="C29" s="74"/>
      <c r="D29" s="51"/>
      <c r="E29" s="15">
        <v>0</v>
      </c>
      <c r="F29" s="15">
        <v>0</v>
      </c>
      <c r="G29" s="16">
        <f t="shared" si="0"/>
        <v>0</v>
      </c>
      <c r="H29" s="45"/>
      <c r="I29" s="31"/>
    </row>
    <row r="30" spans="1:9" ht="15" customHeight="1">
      <c r="A30" s="38" t="s">
        <v>28</v>
      </c>
      <c r="B30" s="39"/>
      <c r="C30" s="39"/>
      <c r="D30" s="40"/>
      <c r="E30" s="17">
        <f>SUM(E28)</f>
        <v>1000</v>
      </c>
      <c r="F30" s="17">
        <f>SUM(F28)</f>
        <v>1000</v>
      </c>
      <c r="G30" s="13">
        <f t="shared" si="0"/>
        <v>0</v>
      </c>
      <c r="H30" s="44" t="s">
        <v>4</v>
      </c>
      <c r="I30" s="30"/>
    </row>
    <row r="31" spans="1:9" ht="15" customHeight="1">
      <c r="A31" s="41"/>
      <c r="B31" s="42"/>
      <c r="C31" s="42"/>
      <c r="D31" s="43"/>
      <c r="E31" s="18">
        <f>SUM(E29)</f>
        <v>0</v>
      </c>
      <c r="F31" s="18">
        <f>SUM(F29)</f>
        <v>0</v>
      </c>
      <c r="G31" s="16">
        <f t="shared" si="0"/>
        <v>0</v>
      </c>
      <c r="H31" s="45"/>
      <c r="I31" s="31"/>
    </row>
    <row r="32" spans="1:9" ht="15" customHeight="1">
      <c r="A32" s="65" t="s">
        <v>15</v>
      </c>
      <c r="B32" s="66"/>
      <c r="C32" s="66"/>
      <c r="D32" s="67"/>
      <c r="E32" s="17">
        <f>+SUM(E10,E14,E18,E22,E26,E30)</f>
        <v>3010958</v>
      </c>
      <c r="F32" s="17">
        <f>+SUM(F10,F14,F18,F22,F26,F30)</f>
        <v>2851826</v>
      </c>
      <c r="G32" s="14">
        <f>+F32-E32</f>
        <v>-159132</v>
      </c>
      <c r="H32" s="44" t="str">
        <f>IF(I32="　","　","区ＣＭ")</f>
        <v>　</v>
      </c>
      <c r="I32" s="19" t="str">
        <f>IF(SUMIF(K8:K31,K32,I8:I31)=0,"　",SUMIF(K8:K31,K32,I8:I31))</f>
        <v>　</v>
      </c>
    </row>
    <row r="33" spans="1:9" ht="15" customHeight="1" thickBot="1">
      <c r="A33" s="68"/>
      <c r="B33" s="69"/>
      <c r="C33" s="69"/>
      <c r="D33" s="70"/>
      <c r="E33" s="22">
        <f>SUM(E11,E15,E19,E23,E27,E31)</f>
        <v>1845493</v>
      </c>
      <c r="F33" s="22">
        <f>SUM(F11,F15,F19,F23,F27,F31)</f>
        <v>1893446</v>
      </c>
      <c r="G33" s="23">
        <f>+F33-E33</f>
        <v>47953</v>
      </c>
      <c r="H33" s="71"/>
      <c r="I33" s="24" t="str">
        <f>IF(SUMIF(K8:K31,K33,I8:I31)=0,"　",SUMIF(K8:K31,K33,I8:I31))</f>
        <v>　</v>
      </c>
    </row>
    <row r="34" spans="1:9" ht="12.75">
      <c r="A34" s="33"/>
      <c r="B34" s="33"/>
      <c r="C34" s="33"/>
      <c r="D34" s="33"/>
      <c r="E34" s="25"/>
      <c r="F34" s="26"/>
      <c r="G34" s="26"/>
    </row>
    <row r="35" spans="1:9" ht="18" customHeight="1">
      <c r="A35" s="28"/>
      <c r="B35" s="28"/>
      <c r="C35" s="32"/>
      <c r="D35" s="28"/>
      <c r="F35" s="7"/>
      <c r="G35" s="7"/>
    </row>
    <row r="36" spans="1:9" ht="18" customHeight="1">
      <c r="F36" s="7"/>
      <c r="G36" s="7"/>
      <c r="H36" s="27"/>
    </row>
    <row r="37" spans="1:9" ht="18" customHeight="1">
      <c r="A37" s="27"/>
      <c r="D37" s="28"/>
      <c r="F37" s="7"/>
      <c r="G37" s="7"/>
      <c r="H37" s="27"/>
    </row>
    <row r="38" spans="1:9" ht="18" customHeight="1">
      <c r="F38" s="7"/>
      <c r="G38" s="7"/>
      <c r="H38" s="27"/>
    </row>
    <row r="39" spans="1:9" ht="18" customHeight="1">
      <c r="F39" s="7"/>
      <c r="G39" s="7"/>
      <c r="H39" s="27"/>
    </row>
  </sheetData>
  <mergeCells count="49">
    <mergeCell ref="H30:H31"/>
    <mergeCell ref="A30:D31"/>
    <mergeCell ref="A32:D33"/>
    <mergeCell ref="H32:H33"/>
    <mergeCell ref="H26:H27"/>
    <mergeCell ref="A28:A29"/>
    <mergeCell ref="B28:B29"/>
    <mergeCell ref="C28:C29"/>
    <mergeCell ref="D28:D29"/>
    <mergeCell ref="H28:H29"/>
    <mergeCell ref="A26:D27"/>
    <mergeCell ref="H22:H23"/>
    <mergeCell ref="A24:A25"/>
    <mergeCell ref="B24:B25"/>
    <mergeCell ref="C24:C25"/>
    <mergeCell ref="D24:D25"/>
    <mergeCell ref="H24:H25"/>
    <mergeCell ref="A22:D23"/>
    <mergeCell ref="H18:H19"/>
    <mergeCell ref="H20:H21"/>
    <mergeCell ref="H14:H15"/>
    <mergeCell ref="A16:A17"/>
    <mergeCell ref="B16:B17"/>
    <mergeCell ref="C16:C17"/>
    <mergeCell ref="D16:D17"/>
    <mergeCell ref="H16:H17"/>
    <mergeCell ref="A14:D15"/>
    <mergeCell ref="A18:D19"/>
    <mergeCell ref="A20:A21"/>
    <mergeCell ref="B20:B21"/>
    <mergeCell ref="C20:C21"/>
    <mergeCell ref="D20:D21"/>
    <mergeCell ref="E5:F5"/>
    <mergeCell ref="C6:C7"/>
    <mergeCell ref="D6:D7"/>
    <mergeCell ref="H6:I7"/>
    <mergeCell ref="A8:A9"/>
    <mergeCell ref="B8:B9"/>
    <mergeCell ref="C8:C9"/>
    <mergeCell ref="D8:D9"/>
    <mergeCell ref="H8:H9"/>
    <mergeCell ref="I8:I9"/>
    <mergeCell ref="A10:D11"/>
    <mergeCell ref="H10:H11"/>
    <mergeCell ref="A12:A13"/>
    <mergeCell ref="B12:B13"/>
    <mergeCell ref="C12:C13"/>
    <mergeCell ref="D12:D13"/>
    <mergeCell ref="H12:H13"/>
  </mergeCells>
  <phoneticPr fontId="4"/>
  <dataValidations count="2">
    <dataValidation type="list" allowBlank="1" showInputMessage="1" showErrorMessage="1" sqref="F7" xr:uid="{00000000-0002-0000-0000-000000000000}">
      <formula1>"調 整 ③,予 算 案 ②,予 算 ②,算 定 ②"</formula1>
    </dataValidation>
    <dataValidation type="list" allowBlank="1" showInputMessage="1" showErrorMessage="1" sqref="H8:H9 H22:H31 H12:H19" xr:uid="{00000000-0002-0000-0000-000001000000}">
      <formula1>"　　,区ＣＭ"</formula1>
    </dataValidation>
  </dataValidations>
  <hyperlinks>
    <hyperlink ref="C8:C9" r:id="rId1" display="中央卸売市場職員の人件費" xr:uid="{3A216B6C-6EAA-47D7-8EFD-B13EBA8F4197}"/>
    <hyperlink ref="C12:C13" r:id="rId2" display="運営費" xr:uid="{349DE6E8-4F7E-430D-85B7-8D0AA7D11D6D}"/>
    <hyperlink ref="C16:C17" r:id="rId3" display="施設整備費" xr:uid="{B501450E-80CF-4F8A-83E4-B68A52A277CE}"/>
    <hyperlink ref="C20:C21" r:id="rId4" display="食肉市場整備事業費元利償還金及公債諸費" xr:uid="{C2AA2253-37E3-4FA4-AC91-9489774494F3}"/>
    <hyperlink ref="C24:C25" r:id="rId5" display="一般会計借入金返還金" xr:uid="{160DFFCC-FE94-405C-9ED4-54C0DA024DDF}"/>
    <hyperlink ref="C28:C29" r:id="rId6" display="予備費" xr:uid="{69CEC46E-9EF3-434F-94CB-1527C250449A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食肉市場事業会計</vt:lpstr>
      <vt:lpstr>食肉市場事業会計!Print_Area</vt:lpstr>
      <vt:lpstr>食肉市場事業会計!Print_Titles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2024-12-16T08:15:01Z</dcterms:modified>
</cp:coreProperties>
</file>