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7505" windowHeight="6405" tabRatio="812"/>
  </bookViews>
  <sheets>
    <sheet name="一般会計" sheetId="77" r:id="rId1"/>
  </sheets>
  <definedNames>
    <definedName name="_xlnm.Print_Area" localSheetId="0">一般会計!$A$5:$I$33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77" l="1"/>
  <c r="E31" i="77"/>
  <c r="E30" i="77"/>
  <c r="F30" i="77"/>
  <c r="G30" i="77" s="1"/>
  <c r="G29" i="77"/>
  <c r="G28" i="77"/>
  <c r="G22" i="77"/>
  <c r="E29" i="77"/>
  <c r="E28" i="77"/>
  <c r="F24" i="77"/>
  <c r="G24" i="77" s="1"/>
  <c r="G27" i="77"/>
  <c r="G26" i="77"/>
  <c r="F29" i="77"/>
  <c r="F28" i="77"/>
  <c r="G31" i="77" l="1"/>
  <c r="E17" i="77"/>
  <c r="E16" i="77"/>
  <c r="F17" i="77"/>
  <c r="F16" i="77"/>
  <c r="G12" i="77"/>
  <c r="G13" i="77"/>
  <c r="F25" i="77" l="1"/>
  <c r="E25" i="77" l="1"/>
  <c r="E24" i="77"/>
  <c r="G15" i="77"/>
  <c r="G14" i="77"/>
  <c r="I30" i="77" l="1"/>
  <c r="H30" i="77" s="1"/>
  <c r="I31" i="77" l="1"/>
  <c r="G25" i="77"/>
  <c r="G23" i="77"/>
  <c r="G21" i="77"/>
  <c r="G20" i="77"/>
  <c r="G19" i="77"/>
  <c r="G18" i="77"/>
  <c r="G16" i="77" l="1"/>
  <c r="G17" i="77"/>
</calcChain>
</file>

<file path=xl/sharedStrings.xml><?xml version="1.0" encoding="utf-8"?>
<sst xmlns="http://schemas.openxmlformats.org/spreadsheetml/2006/main" count="42" uniqueCount="36">
  <si>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</si>
  <si>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</si>
  <si>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</si>
  <si>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</si>
  <si>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</si>
  <si>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</si>
  <si>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</si>
  <si>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</si>
  <si>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</si>
  <si>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</si>
  <si>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</si>
  <si>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</si>
  <si>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</si>
  <si>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</si>
  <si>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</si>
  <si>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</si>
  <si>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</si>
  <si>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市会事務局　</t>
    <rPh sb="0" eb="2">
      <t>ショゾク</t>
    </rPh>
    <rPh sb="2" eb="3">
      <t>メイ</t>
    </rPh>
    <rPh sb="4" eb="8">
      <t>シカイジム</t>
    </rPh>
    <rPh sb="8" eb="9">
      <t>キョク</t>
    </rPh>
    <phoneticPr fontId="3"/>
  </si>
  <si>
    <t>1-1-1</t>
    <phoneticPr fontId="3"/>
  </si>
  <si>
    <t>1-1-2</t>
    <phoneticPr fontId="3"/>
  </si>
  <si>
    <t>議員報酬等</t>
    <rPh sb="0" eb="2">
      <t>ギイン</t>
    </rPh>
    <rPh sb="2" eb="5">
      <t>ホウシュウナド</t>
    </rPh>
    <phoneticPr fontId="4"/>
  </si>
  <si>
    <t>議員視察等</t>
    <rPh sb="0" eb="2">
      <t>ギイン</t>
    </rPh>
    <rPh sb="2" eb="4">
      <t>シサツ</t>
    </rPh>
    <rPh sb="4" eb="5">
      <t>ナド</t>
    </rPh>
    <phoneticPr fontId="4"/>
  </si>
  <si>
    <t>総務担当</t>
    <rPh sb="0" eb="4">
      <t>ソウムタントウ</t>
    </rPh>
    <phoneticPr fontId="4"/>
  </si>
  <si>
    <t>総務担当　他</t>
    <rPh sb="0" eb="4">
      <t>ソウムタントウ</t>
    </rPh>
    <rPh sb="5" eb="6">
      <t>ホカ</t>
    </rPh>
    <phoneticPr fontId="4"/>
  </si>
  <si>
    <t>議員費計</t>
    <rPh sb="0" eb="2">
      <t>ギイン</t>
    </rPh>
    <rPh sb="2" eb="3">
      <t>ヒ</t>
    </rPh>
    <rPh sb="3" eb="4">
      <t>ケイ</t>
    </rPh>
    <phoneticPr fontId="3"/>
  </si>
  <si>
    <t>市会事務局職員の人件費</t>
    <rPh sb="0" eb="4">
      <t>シカイジム</t>
    </rPh>
    <rPh sb="4" eb="5">
      <t>キョク</t>
    </rPh>
    <rPh sb="5" eb="7">
      <t>ショクイン</t>
    </rPh>
    <rPh sb="8" eb="11">
      <t>ジンケンヒ</t>
    </rPh>
    <phoneticPr fontId="3"/>
  </si>
  <si>
    <t>市会関係運営経費</t>
    <rPh sb="0" eb="4">
      <t>シカイカンケイ</t>
    </rPh>
    <rPh sb="4" eb="8">
      <t>ウンエイケイヒ</t>
    </rPh>
    <phoneticPr fontId="3"/>
  </si>
  <si>
    <t>政務活動費</t>
    <rPh sb="0" eb="5">
      <t>セイムカツドウヒ</t>
    </rPh>
    <phoneticPr fontId="3"/>
  </si>
  <si>
    <t>総務担当</t>
    <rPh sb="0" eb="4">
      <t>ソウムタントウ</t>
    </rPh>
    <phoneticPr fontId="3"/>
  </si>
  <si>
    <t>総務担当</t>
    <rPh sb="0" eb="2">
      <t>ソウム</t>
    </rPh>
    <rPh sb="2" eb="4">
      <t>タントウ</t>
    </rPh>
    <phoneticPr fontId="3"/>
  </si>
  <si>
    <t>事務費計</t>
    <rPh sb="0" eb="2">
      <t>ジム</t>
    </rPh>
    <rPh sb="2" eb="3">
      <t>ヒ</t>
    </rPh>
    <rPh sb="3" eb="4">
      <t>ケイ</t>
    </rPh>
    <phoneticPr fontId="3"/>
  </si>
  <si>
    <t>2-1-14</t>
    <phoneticPr fontId="3"/>
  </si>
  <si>
    <t>議員控室改修事業</t>
    <rPh sb="0" eb="4">
      <t>ギインヒカエシツ</t>
    </rPh>
    <rPh sb="4" eb="8">
      <t>カイシュウジギョウ</t>
    </rPh>
    <phoneticPr fontId="4"/>
  </si>
  <si>
    <t>各所施設整備費計</t>
    <rPh sb="0" eb="7">
      <t>カクショシセツセイビヒ</t>
    </rPh>
    <rPh sb="7" eb="8">
      <t>ケイ</t>
    </rPh>
    <phoneticPr fontId="4"/>
  </si>
  <si>
    <t>4 年 度</t>
    <rPh sb="2" eb="3">
      <t>ネン</t>
    </rPh>
    <rPh sb="4" eb="5">
      <t>ド</t>
    </rPh>
    <phoneticPr fontId="4"/>
  </si>
  <si>
    <t>5 年 度</t>
    <rPh sb="1" eb="2">
      <t>ネン</t>
    </rPh>
    <rPh sb="3" eb="4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</si>
</sst>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7" fontId="6" fillId="0" borderId="12" xfId="3" applyNumberFormat="1" applyFont="1" applyBorder="1" applyAlignment="1">
      <alignment horizontal="right" vertical="center" shrinkToFit="1"/>
    </xf>
    <xf numFmtId="178" fontId="6" fillId="0" borderId="13" xfId="3" applyNumberFormat="1" applyFont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Border="1" applyAlignment="1">
      <alignment vertical="center" shrinkToFit="1"/>
    </xf>
    <xf numFmtId="177" fontId="6" fillId="0" borderId="27" xfId="3" applyNumberFormat="1" applyFont="1" applyBorder="1" applyAlignment="1">
      <alignment vertical="center" shrinkToFit="1"/>
    </xf>
    <xf numFmtId="178" fontId="6" fillId="0" borderId="27" xfId="3" applyNumberFormat="1" applyFont="1" applyBorder="1" applyAlignment="1">
      <alignment vertical="center" shrinkToFit="1"/>
    </xf>
    <xf numFmtId="178" fontId="6" fillId="0" borderId="12" xfId="3" applyNumberFormat="1" applyFont="1" applyBorder="1" applyAlignment="1">
      <alignment vertical="center" shrinkToFit="1"/>
    </xf>
    <xf numFmtId="177" fontId="6" fillId="0" borderId="10" xfId="3" applyNumberFormat="1" applyFont="1" applyBorder="1" applyAlignment="1">
      <alignment vertical="center" shrinkToFit="1"/>
    </xf>
    <xf numFmtId="179" fontId="6" fillId="0" borderId="10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horizontal="right" vertical="center" shrinkToFit="1"/>
    </xf>
    <xf numFmtId="179" fontId="6" fillId="0" borderId="14" xfId="3" applyNumberFormat="1" applyFont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176" fontId="7" fillId="0" borderId="19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12" fillId="0" borderId="11" xfId="8" applyBorder="1" applyAlignment="1">
      <alignment horizontal="left" vertical="center" wrapText="1"/>
    </xf>
    <xf numFmtId="0" fontId="12" fillId="0" borderId="9" xfId="8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19" xfId="3" applyNumberFormat="1" applyFont="1" applyBorder="1" applyAlignment="1">
      <alignment horizontal="center" vertical="center" wrapText="1"/>
    </xf>
    <xf numFmtId="177" fontId="7" fillId="0" borderId="20" xfId="3" applyNumberFormat="1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177" fontId="7" fillId="0" borderId="21" xfId="3" applyNumberFormat="1" applyFont="1" applyBorder="1" applyAlignment="1">
      <alignment horizontal="center" vertical="center" wrapText="1"/>
    </xf>
    <xf numFmtId="177" fontId="7" fillId="0" borderId="22" xfId="3" applyNumberFormat="1" applyFont="1" applyBorder="1" applyAlignment="1">
      <alignment horizontal="center" vertical="center" wrapText="1"/>
    </xf>
    <xf numFmtId="177" fontId="7" fillId="0" borderId="4" xfId="3" applyNumberFormat="1" applyFont="1" applyBorder="1" applyAlignment="1">
      <alignment horizontal="center" vertical="center" wrapText="1"/>
    </xf>
    <xf numFmtId="0" fontId="10" fillId="0" borderId="18" xfId="3" applyFont="1" applyBorder="1" applyAlignment="1">
      <alignment horizontal="right" vertical="center" wrapText="1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177" fontId="7" fillId="0" borderId="25" xfId="3" applyNumberFormat="1" applyFont="1" applyBorder="1" applyAlignment="1">
      <alignment horizontal="center" vertical="center" wrapText="1"/>
    </xf>
    <xf numFmtId="177" fontId="7" fillId="0" borderId="8" xfId="3" applyNumberFormat="1" applyFont="1" applyBorder="1" applyAlignment="1">
      <alignment horizontal="center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2" fillId="0" borderId="0" xfId="8" applyAlignment="1">
      <alignment vertical="center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kai/cmsfiles/contents/0000349/349871/R5giinhikaesitu6_0214.xlsx" TargetMode="External"/><Relationship Id="rId2" Type="http://schemas.openxmlformats.org/officeDocument/2006/relationships/hyperlink" Target="https://www.city.osaka.lg.jp/shikai/cmsfiles/contents/0000349/349871/R5seimukatudouhi5_0214.xlsx" TargetMode="External"/><Relationship Id="rId1" Type="http://schemas.openxmlformats.org/officeDocument/2006/relationships/hyperlink" Target="https://www.city.osaka.lg.jp/shikai/cmsfiles/contents/0000349/349871/R5sikaikankei4_0214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shikai/cmsfiles/contents/0000349/349871/R5giinsisatu2_02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tabSelected="1" view="pageBreakPreview" topLeftCell="A4" zoomScaleNormal="100" zoomScaleSheetLayoutView="100" workbookViewId="0">
      <selection activeCell="Q14" sqref="Q14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2" customWidth="1"/>
    <col min="9" max="9" width="9.375" style="2" customWidth="1"/>
    <col min="10" max="10" width="3.25" style="2" bestFit="1" customWidth="1"/>
    <col min="11" max="11" width="7.375" style="2" bestFit="1" customWidth="1"/>
    <col min="12" max="12" width="2.875" style="2" customWidth="1"/>
    <col min="13" max="221" width="8.625" style="2" customWidth="1"/>
    <col min="222" max="16384" width="8.625" style="2"/>
  </cols>
  <sheetData>
    <row r="1" spans="1:9" ht="17.25" customHeight="1">
      <c r="G1" s="21"/>
    </row>
    <row r="2" spans="1:9" ht="17.25" customHeight="1">
      <c r="A2" s="1"/>
      <c r="B2" s="1"/>
      <c r="G2" s="20"/>
      <c r="I2" s="6"/>
    </row>
    <row r="3" spans="1:9" ht="17.25" customHeight="1">
      <c r="A3" s="1"/>
      <c r="B3" s="1"/>
      <c r="G3" s="20"/>
      <c r="I3" s="6"/>
    </row>
    <row r="4" spans="1:9" ht="17.25" customHeight="1">
      <c r="G4" s="20"/>
    </row>
    <row r="5" spans="1:9" ht="18" customHeight="1">
      <c r="A5" s="1" t="s">
        <v>15</v>
      </c>
      <c r="B5" s="1"/>
      <c r="G5" s="2"/>
      <c r="H5" s="22"/>
      <c r="I5" s="22"/>
    </row>
    <row r="6" spans="1:9" ht="15" customHeight="1">
      <c r="G6" s="2"/>
    </row>
    <row r="7" spans="1:9" ht="18" customHeight="1">
      <c r="A7" s="4" t="s">
        <v>16</v>
      </c>
      <c r="B7" s="4"/>
      <c r="F7" s="4"/>
      <c r="G7" s="4"/>
      <c r="I7" s="19" t="s">
        <v>17</v>
      </c>
    </row>
    <row r="8" spans="1:9" ht="10.5" customHeight="1">
      <c r="F8" s="4"/>
      <c r="G8" s="4"/>
    </row>
    <row r="9" spans="1:9" ht="27" customHeight="1" thickBot="1">
      <c r="E9" s="52" t="s">
        <v>0</v>
      </c>
      <c r="F9" s="52"/>
      <c r="G9" s="5"/>
      <c r="I9" s="7" t="s">
        <v>1</v>
      </c>
    </row>
    <row r="10" spans="1:9" ht="15" customHeight="1">
      <c r="A10" s="8" t="s">
        <v>2</v>
      </c>
      <c r="B10" s="9" t="s">
        <v>11</v>
      </c>
      <c r="C10" s="68" t="s">
        <v>9</v>
      </c>
      <c r="D10" s="70" t="s">
        <v>12</v>
      </c>
      <c r="E10" s="9" t="s">
        <v>34</v>
      </c>
      <c r="F10" s="9" t="s">
        <v>35</v>
      </c>
      <c r="G10" s="17" t="s">
        <v>7</v>
      </c>
      <c r="H10" s="71" t="s">
        <v>10</v>
      </c>
      <c r="I10" s="72"/>
    </row>
    <row r="11" spans="1:9" ht="15" customHeight="1">
      <c r="A11" s="10" t="s">
        <v>3</v>
      </c>
      <c r="B11" s="11" t="s">
        <v>6</v>
      </c>
      <c r="C11" s="69"/>
      <c r="D11" s="69"/>
      <c r="E11" s="18" t="s">
        <v>13</v>
      </c>
      <c r="F11" s="18" t="s">
        <v>14</v>
      </c>
      <c r="G11" s="18" t="s">
        <v>8</v>
      </c>
      <c r="H11" s="36"/>
      <c r="I11" s="73"/>
    </row>
    <row r="12" spans="1:9" ht="15" customHeight="1">
      <c r="A12" s="64">
        <v>1</v>
      </c>
      <c r="B12" s="40" t="s">
        <v>18</v>
      </c>
      <c r="C12" s="66" t="s">
        <v>20</v>
      </c>
      <c r="D12" s="44" t="s">
        <v>22</v>
      </c>
      <c r="E12" s="27">
        <v>1427389</v>
      </c>
      <c r="F12" s="27">
        <v>1383430</v>
      </c>
      <c r="G12" s="27">
        <f t="shared" ref="G12:G29" si="0">+F12-E12</f>
        <v>-43959</v>
      </c>
      <c r="H12" s="35" t="s">
        <v>4</v>
      </c>
      <c r="I12" s="23"/>
    </row>
    <row r="13" spans="1:9" ht="15" customHeight="1">
      <c r="A13" s="65"/>
      <c r="B13" s="41"/>
      <c r="C13" s="67"/>
      <c r="D13" s="45"/>
      <c r="E13" s="28">
        <v>1427389</v>
      </c>
      <c r="F13" s="28">
        <v>1383430</v>
      </c>
      <c r="G13" s="29">
        <f t="shared" si="0"/>
        <v>-43959</v>
      </c>
      <c r="H13" s="36"/>
      <c r="I13" s="13"/>
    </row>
    <row r="14" spans="1:9" ht="15" customHeight="1">
      <c r="A14" s="64">
        <v>2</v>
      </c>
      <c r="B14" s="40" t="s">
        <v>18</v>
      </c>
      <c r="C14" s="74" t="s">
        <v>21</v>
      </c>
      <c r="D14" s="44" t="s">
        <v>23</v>
      </c>
      <c r="E14" s="30">
        <v>28870</v>
      </c>
      <c r="F14" s="30">
        <v>31614</v>
      </c>
      <c r="G14" s="27">
        <f t="shared" ref="G14:G15" si="1">+F14-E14</f>
        <v>2744</v>
      </c>
      <c r="H14" s="35" t="s">
        <v>4</v>
      </c>
      <c r="I14" s="23"/>
    </row>
    <row r="15" spans="1:9" ht="15" customHeight="1">
      <c r="A15" s="65"/>
      <c r="B15" s="41"/>
      <c r="C15" s="74"/>
      <c r="D15" s="45"/>
      <c r="E15" s="28">
        <v>28870</v>
      </c>
      <c r="F15" s="28">
        <v>31614</v>
      </c>
      <c r="G15" s="29">
        <f t="shared" si="1"/>
        <v>2744</v>
      </c>
      <c r="H15" s="36"/>
      <c r="I15" s="13"/>
    </row>
    <row r="16" spans="1:9" ht="15" customHeight="1">
      <c r="A16" s="38" t="s">
        <v>24</v>
      </c>
      <c r="B16" s="60"/>
      <c r="C16" s="60"/>
      <c r="D16" s="61"/>
      <c r="E16" s="30">
        <f>+E12+E14</f>
        <v>1456259</v>
      </c>
      <c r="F16" s="30">
        <f>+F12+F14</f>
        <v>1415044</v>
      </c>
      <c r="G16" s="27">
        <f t="shared" si="0"/>
        <v>-41215</v>
      </c>
      <c r="H16" s="35"/>
      <c r="I16" s="24"/>
    </row>
    <row r="17" spans="1:9" ht="15" customHeight="1">
      <c r="A17" s="39"/>
      <c r="B17" s="62"/>
      <c r="C17" s="62"/>
      <c r="D17" s="63"/>
      <c r="E17" s="31">
        <f>+E13+E15</f>
        <v>1456259</v>
      </c>
      <c r="F17" s="31">
        <f>+F13+F15</f>
        <v>1415044</v>
      </c>
      <c r="G17" s="29">
        <f t="shared" si="0"/>
        <v>-41215</v>
      </c>
      <c r="H17" s="36"/>
      <c r="I17" s="13"/>
    </row>
    <row r="18" spans="1:9" ht="15" customHeight="1">
      <c r="A18" s="64">
        <v>3</v>
      </c>
      <c r="B18" s="40" t="s">
        <v>19</v>
      </c>
      <c r="C18" s="66" t="s">
        <v>25</v>
      </c>
      <c r="D18" s="44" t="s">
        <v>28</v>
      </c>
      <c r="E18" s="32">
        <v>300983</v>
      </c>
      <c r="F18" s="32">
        <v>306431</v>
      </c>
      <c r="G18" s="27">
        <f t="shared" si="0"/>
        <v>5448</v>
      </c>
      <c r="H18" s="35"/>
      <c r="I18" s="24"/>
    </row>
    <row r="19" spans="1:9" ht="15" customHeight="1">
      <c r="A19" s="65"/>
      <c r="B19" s="41"/>
      <c r="C19" s="67"/>
      <c r="D19" s="45"/>
      <c r="E19" s="31">
        <v>300983</v>
      </c>
      <c r="F19" s="31">
        <v>306431</v>
      </c>
      <c r="G19" s="29">
        <f t="shared" si="0"/>
        <v>5448</v>
      </c>
      <c r="H19" s="36"/>
      <c r="I19" s="13"/>
    </row>
    <row r="20" spans="1:9" ht="15" customHeight="1">
      <c r="A20" s="64">
        <v>4</v>
      </c>
      <c r="B20" s="40" t="s">
        <v>19</v>
      </c>
      <c r="C20" s="42" t="s">
        <v>26</v>
      </c>
      <c r="D20" s="44" t="s">
        <v>23</v>
      </c>
      <c r="E20" s="30">
        <v>141233</v>
      </c>
      <c r="F20" s="30">
        <v>151225</v>
      </c>
      <c r="G20" s="27">
        <f t="shared" si="0"/>
        <v>9992</v>
      </c>
      <c r="H20" s="35"/>
      <c r="I20" s="24"/>
    </row>
    <row r="21" spans="1:9" ht="15" customHeight="1">
      <c r="A21" s="65"/>
      <c r="B21" s="41"/>
      <c r="C21" s="43"/>
      <c r="D21" s="45"/>
      <c r="E21" s="31">
        <v>141233</v>
      </c>
      <c r="F21" s="31">
        <v>151225</v>
      </c>
      <c r="G21" s="29">
        <f t="shared" si="0"/>
        <v>9992</v>
      </c>
      <c r="H21" s="36"/>
      <c r="I21" s="13"/>
    </row>
    <row r="22" spans="1:9" ht="15" customHeight="1">
      <c r="A22" s="64">
        <v>5</v>
      </c>
      <c r="B22" s="40" t="s">
        <v>19</v>
      </c>
      <c r="C22" s="42" t="s">
        <v>27</v>
      </c>
      <c r="D22" s="44" t="s">
        <v>29</v>
      </c>
      <c r="E22" s="30">
        <v>567720</v>
      </c>
      <c r="F22" s="30">
        <v>549936</v>
      </c>
      <c r="G22" s="27">
        <f>+F22-E22</f>
        <v>-17784</v>
      </c>
      <c r="H22" s="35"/>
      <c r="I22" s="24"/>
    </row>
    <row r="23" spans="1:9" ht="15" customHeight="1">
      <c r="A23" s="65"/>
      <c r="B23" s="41"/>
      <c r="C23" s="43"/>
      <c r="D23" s="45"/>
      <c r="E23" s="31">
        <v>567720</v>
      </c>
      <c r="F23" s="31">
        <v>549936</v>
      </c>
      <c r="G23" s="29">
        <f t="shared" si="0"/>
        <v>-17784</v>
      </c>
      <c r="H23" s="36"/>
      <c r="I23" s="13"/>
    </row>
    <row r="24" spans="1:9" ht="15" customHeight="1">
      <c r="A24" s="38" t="s">
        <v>30</v>
      </c>
      <c r="B24" s="60"/>
      <c r="C24" s="60"/>
      <c r="D24" s="61"/>
      <c r="E24" s="30">
        <f>+E18+E20+E22</f>
        <v>1009936</v>
      </c>
      <c r="F24" s="30">
        <f>+F18+F20+F22</f>
        <v>1007592</v>
      </c>
      <c r="G24" s="27">
        <f>+F24-E24</f>
        <v>-2344</v>
      </c>
      <c r="H24" s="35"/>
      <c r="I24" s="24"/>
    </row>
    <row r="25" spans="1:9" ht="15" customHeight="1">
      <c r="A25" s="39"/>
      <c r="B25" s="62"/>
      <c r="C25" s="62"/>
      <c r="D25" s="63"/>
      <c r="E25" s="31">
        <f>+E19+E21+E23</f>
        <v>1009936</v>
      </c>
      <c r="F25" s="31">
        <f>+F19+F21+F23</f>
        <v>1007592</v>
      </c>
      <c r="G25" s="29">
        <f t="shared" si="0"/>
        <v>-2344</v>
      </c>
      <c r="H25" s="36"/>
      <c r="I25" s="13"/>
    </row>
    <row r="26" spans="1:9" ht="15" customHeight="1">
      <c r="A26" s="38">
        <v>6</v>
      </c>
      <c r="B26" s="40" t="s">
        <v>31</v>
      </c>
      <c r="C26" s="42" t="s">
        <v>32</v>
      </c>
      <c r="D26" s="44" t="s">
        <v>28</v>
      </c>
      <c r="E26" s="30">
        <v>0</v>
      </c>
      <c r="F26" s="30">
        <v>82837</v>
      </c>
      <c r="G26" s="27">
        <f t="shared" si="0"/>
        <v>82837</v>
      </c>
      <c r="H26" s="35"/>
      <c r="I26" s="26"/>
    </row>
    <row r="27" spans="1:9" ht="15" customHeight="1">
      <c r="A27" s="39"/>
      <c r="B27" s="41"/>
      <c r="C27" s="43"/>
      <c r="D27" s="45"/>
      <c r="E27" s="31">
        <v>0</v>
      </c>
      <c r="F27" s="31">
        <v>20837</v>
      </c>
      <c r="G27" s="29">
        <f t="shared" si="0"/>
        <v>20837</v>
      </c>
      <c r="H27" s="36"/>
      <c r="I27" s="13"/>
    </row>
    <row r="28" spans="1:9" ht="15" customHeight="1">
      <c r="A28" s="46" t="s">
        <v>33</v>
      </c>
      <c r="B28" s="47"/>
      <c r="C28" s="47"/>
      <c r="D28" s="48"/>
      <c r="E28" s="30">
        <f>E26</f>
        <v>0</v>
      </c>
      <c r="F28" s="30">
        <f>F26</f>
        <v>82837</v>
      </c>
      <c r="G28" s="27">
        <f>+F28-E28</f>
        <v>82837</v>
      </c>
      <c r="H28" s="37"/>
      <c r="I28" s="25"/>
    </row>
    <row r="29" spans="1:9" ht="15" customHeight="1">
      <c r="A29" s="49"/>
      <c r="B29" s="50"/>
      <c r="C29" s="50"/>
      <c r="D29" s="51"/>
      <c r="E29" s="28">
        <f>E27</f>
        <v>0</v>
      </c>
      <c r="F29" s="28">
        <f>F27</f>
        <v>20837</v>
      </c>
      <c r="G29" s="29">
        <f t="shared" si="0"/>
        <v>20837</v>
      </c>
      <c r="H29" s="36"/>
      <c r="I29" s="25"/>
    </row>
    <row r="30" spans="1:9" ht="15" customHeight="1">
      <c r="A30" s="53" t="s">
        <v>5</v>
      </c>
      <c r="B30" s="54"/>
      <c r="C30" s="54"/>
      <c r="D30" s="55"/>
      <c r="E30" s="30">
        <f>+SUMIF($J12:$J29,$J30,E12:E29)</f>
        <v>0</v>
      </c>
      <c r="F30" s="30">
        <f>+SUMIF($J12:$J29,$J30,F12:F29)</f>
        <v>0</v>
      </c>
      <c r="G30" s="32">
        <f>+F30-E30</f>
        <v>0</v>
      </c>
      <c r="H30" s="35" t="str">
        <f>IF(I30="　","　","区ＣＭ")</f>
        <v>　</v>
      </c>
      <c r="I30" s="12" t="str">
        <f>IF(SUMIF(K12:K25,K30,I12:I25)=0,"　",SUMIF(K12:K25,K30,I12:I25))</f>
        <v>　</v>
      </c>
    </row>
    <row r="31" spans="1:9" ht="15" customHeight="1" thickBot="1">
      <c r="A31" s="56"/>
      <c r="B31" s="57"/>
      <c r="C31" s="57"/>
      <c r="D31" s="58"/>
      <c r="E31" s="33">
        <f>+SUMIF($J12:$J29,$J31,E12:E29)</f>
        <v>0</v>
      </c>
      <c r="F31" s="33">
        <f>+SUMIF($J12:$J29,$J31,F12:F29)</f>
        <v>0</v>
      </c>
      <c r="G31" s="34">
        <f>+F31-E31</f>
        <v>0</v>
      </c>
      <c r="H31" s="59"/>
      <c r="I31" s="14" t="str">
        <f>IF(SUMIF(K12:K25,K31,I12:I25)=0,"　",SUMIF(K12:K25,K31,I12:I25))</f>
        <v>　</v>
      </c>
    </row>
    <row r="32" spans="1:9" ht="12.75">
      <c r="A32" s="16"/>
      <c r="B32" s="16"/>
      <c r="C32" s="16"/>
      <c r="D32" s="16"/>
    </row>
    <row r="33" spans="1:8" ht="18" customHeight="1">
      <c r="A33" s="16"/>
      <c r="B33" s="16"/>
      <c r="C33" s="16"/>
      <c r="D33" s="16"/>
      <c r="F33" s="6"/>
      <c r="G33" s="6"/>
    </row>
    <row r="34" spans="1:8" ht="18" customHeight="1">
      <c r="A34" s="15"/>
      <c r="D34" s="16"/>
      <c r="F34" s="6"/>
      <c r="G34" s="6"/>
      <c r="H34" s="15"/>
    </row>
    <row r="35" spans="1:8" ht="18" customHeight="1">
      <c r="F35" s="6"/>
      <c r="G35" s="6"/>
      <c r="H35" s="15"/>
    </row>
    <row r="36" spans="1:8" ht="18" customHeight="1">
      <c r="F36" s="6"/>
      <c r="G36" s="6"/>
      <c r="H36" s="15"/>
    </row>
  </sheetData>
  <mergeCells count="42">
    <mergeCell ref="A14:A15"/>
    <mergeCell ref="B14:B15"/>
    <mergeCell ref="C14:C15"/>
    <mergeCell ref="D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H16:H17"/>
    <mergeCell ref="A18:A19"/>
    <mergeCell ref="B18:B19"/>
    <mergeCell ref="C18:C19"/>
    <mergeCell ref="D18:D19"/>
    <mergeCell ref="H18:H19"/>
    <mergeCell ref="E9:F9"/>
    <mergeCell ref="A30:D31"/>
    <mergeCell ref="H30:H31"/>
    <mergeCell ref="A24:D25"/>
    <mergeCell ref="H24:H25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16:D17"/>
    <mergeCell ref="H26:H27"/>
    <mergeCell ref="H28:H29"/>
    <mergeCell ref="A26:A27"/>
    <mergeCell ref="B26:B27"/>
    <mergeCell ref="C26:C27"/>
    <mergeCell ref="D26:D27"/>
    <mergeCell ref="A28:D29"/>
  </mergeCells>
  <phoneticPr fontId="4"/>
  <dataValidations count="2">
    <dataValidation type="list" allowBlank="1" showInputMessage="1" showErrorMessage="1" sqref="H18:H23 H12:H1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20:C21" r:id="rId1" display="市会関係運営経費"/>
    <hyperlink ref="C22:C23" r:id="rId2" display="政務活動費"/>
    <hyperlink ref="C26:C27" r:id="rId3" display="議員控室改修事業"/>
    <hyperlink ref="C14:C15" r:id="rId4" display="議員視察等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2023-03-23T07:40:13Z</dcterms:modified>
</cp:coreProperties>
</file>