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harts/chart5.xml" ContentType="application/vnd.openxmlformats-officedocument.drawingml.chart+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drawings/drawing18.xml" ContentType="application/vnd.openxmlformats-officedocument.drawing+xml"/>
  <Override PartName="/xl/drawings/drawing19.xml" ContentType="application/vnd.openxmlformats-officedocument.drawing+xml"/>
  <Override PartName="/xl/charts/chart8.xml" ContentType="application/vnd.openxmlformats-officedocument.drawingml.chart+xml"/>
  <Override PartName="/xl/drawings/drawing20.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1.xml" ContentType="application/vnd.openxmlformats-officedocument.drawingml.chartshapes+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9855" yWindow="-240" windowWidth="9945" windowHeight="8700" tabRatio="933"/>
  </bookViews>
  <sheets>
    <sheet name="★13ページ類型別（対前年比・状態別）" sheetId="2" r:id="rId1"/>
    <sheet name="★14ページ類型別（信号別）" sheetId="4" r:id="rId2"/>
    <sheet name="★15ページ（法令違反別）" sheetId="5" r:id="rId3"/>
    <sheet name="16ページ死亡事故の推移" sheetId="29" r:id="rId4"/>
    <sheet name="★17ページ高齢者（推移）" sheetId="23" r:id="rId5"/>
    <sheet name="★１８ページ高齢者（行政区別）" sheetId="7" r:id="rId6"/>
    <sheet name="★１９ページ 高齢者(法令違反別)" sheetId="19" r:id="rId7"/>
    <sheet name="★２０ページ子ども（推移）" sheetId="24" r:id="rId8"/>
    <sheet name="★２１ページ子ども（年齢別）" sheetId="9" r:id="rId9"/>
    <sheet name="★２２ページ子ども（行政区別）" sheetId="8" r:id="rId10"/>
    <sheet name="★２３ページ子ども（法令違反別）" sheetId="10" r:id="rId11"/>
    <sheet name="★２４ページ若年者（推移）" sheetId="20" r:id="rId12"/>
    <sheet name="★２５ページ若年者（年齢別）" sheetId="22" r:id="rId13"/>
    <sheet name="★２６ページ若年者（行政区別） " sheetId="21" r:id="rId14"/>
    <sheet name="★２７ページ若年者（法令違反別） (2)" sheetId="27" r:id="rId15"/>
    <sheet name="★２８ページ歩行者（推移） " sheetId="25" r:id="rId16"/>
    <sheet name="★２９ページ歩行者(類型･月別）" sheetId="11" r:id="rId17"/>
    <sheet name="★３０ページ歩行者(行政区･状態）" sheetId="12" r:id="rId18"/>
    <sheet name="★３１ページ歩行者(時間別･状態）" sheetId="13" r:id="rId19"/>
    <sheet name="★３２ページ自転車（推移）" sheetId="26" r:id="rId20"/>
    <sheet name="★３３ページ自転車(事故類型別）" sheetId="17" r:id="rId21"/>
    <sheet name="★３４ページ自転車(行政区･類型）" sheetId="15" r:id="rId22"/>
    <sheet name="★３５ぺージ自転車(時間別･類型）" sheetId="16" r:id="rId23"/>
  </sheets>
  <definedNames>
    <definedName name="_xlnm.Print_Area" localSheetId="0">'★13ページ類型別（対前年比・状態別）'!$A$1:$G$50</definedName>
    <definedName name="_xlnm.Print_Area" localSheetId="2">'★15ページ（法令違反別）'!$A$1:$J$47</definedName>
    <definedName name="_xlnm.Print_Area" localSheetId="4">'★17ページ高齢者（推移）'!$A$1:$P$43</definedName>
    <definedName name="_xlnm.Print_Area" localSheetId="5">'★１８ページ高齢者（行政区別）'!$A$1:$M$31</definedName>
    <definedName name="_xlnm.Print_Area" localSheetId="7">'★２０ページ子ども（推移）'!$A$1:$M$40</definedName>
    <definedName name="_xlnm.Print_Area" localSheetId="11">'★２４ページ若年者（推移）'!$A$1:$J$41</definedName>
    <definedName name="_xlnm.Print_Area" localSheetId="12">'★２５ページ若年者（年齢別）'!$A$1:$O$27</definedName>
    <definedName name="_xlnm.Print_Area" localSheetId="13">'★２６ページ若年者（行政区別） '!$A$1:$M$31</definedName>
    <definedName name="_xlnm.Print_Area" localSheetId="15">'★２８ページ歩行者（推移） '!$A$1:$M$40</definedName>
    <definedName name="_xlnm.Print_Area" localSheetId="19">'★３２ページ自転車（推移）'!$A$1:$N$49</definedName>
    <definedName name="_xlnm.Print_Area" localSheetId="20">'★３３ページ自転車(事故類型別）'!$A$1:$F$25</definedName>
    <definedName name="_xlnm.Print_Area" localSheetId="21">'★３４ページ自転車(行政区･類型）'!$A$1:$M$33</definedName>
    <definedName name="_xlnm.Print_Area" localSheetId="3">'16ページ死亡事故の推移'!$A$1:$H$55</definedName>
  </definedNames>
  <calcPr calcId="152511"/>
</workbook>
</file>

<file path=xl/calcChain.xml><?xml version="1.0" encoding="utf-8"?>
<calcChain xmlns="http://schemas.openxmlformats.org/spreadsheetml/2006/main">
  <c r="Q25" i="24" l="1"/>
  <c r="D28" i="10" l="1"/>
  <c r="E28" i="10"/>
  <c r="F28" i="10"/>
  <c r="Q6" i="24" l="1"/>
  <c r="Q21" i="24" s="1"/>
  <c r="R6" i="24"/>
  <c r="S6" i="24"/>
  <c r="T6" i="24"/>
  <c r="U6" i="24"/>
  <c r="V6" i="24"/>
  <c r="W6" i="24"/>
  <c r="X6" i="24"/>
  <c r="Y6" i="24"/>
  <c r="Y21" i="24" s="1"/>
  <c r="Z6" i="24"/>
  <c r="AA6" i="24"/>
  <c r="AB6" i="24"/>
  <c r="AC6" i="24"/>
  <c r="Q7" i="24"/>
  <c r="R7" i="24"/>
  <c r="S7" i="24"/>
  <c r="T7" i="24"/>
  <c r="U7" i="24"/>
  <c r="V7" i="24"/>
  <c r="W7" i="24"/>
  <c r="X7" i="24"/>
  <c r="Y7" i="24"/>
  <c r="Z7" i="24"/>
  <c r="AA7" i="24"/>
  <c r="AB7" i="24"/>
  <c r="Q8" i="24"/>
  <c r="R8" i="24"/>
  <c r="S8" i="24"/>
  <c r="T8" i="24"/>
  <c r="U8" i="24"/>
  <c r="V8" i="24"/>
  <c r="W8" i="24"/>
  <c r="X8" i="24"/>
  <c r="Y8" i="24"/>
  <c r="Z8" i="24"/>
  <c r="AA8" i="24"/>
  <c r="AB8" i="24"/>
  <c r="Q9" i="24"/>
  <c r="R9" i="24"/>
  <c r="S9" i="24"/>
  <c r="T9" i="24"/>
  <c r="U9" i="24"/>
  <c r="V9" i="24"/>
  <c r="W9" i="24"/>
  <c r="X9" i="24"/>
  <c r="Y9" i="24"/>
  <c r="Z9" i="24"/>
  <c r="AA9" i="24"/>
  <c r="AB9" i="24"/>
  <c r="Q10" i="24"/>
  <c r="R10" i="24"/>
  <c r="S10" i="24"/>
  <c r="T10" i="24"/>
  <c r="U10" i="24"/>
  <c r="V10" i="24"/>
  <c r="W10" i="24"/>
  <c r="X10" i="24"/>
  <c r="Y10" i="24"/>
  <c r="Z10" i="24"/>
  <c r="AA10" i="24"/>
  <c r="AB10" i="24"/>
  <c r="Q11" i="24"/>
  <c r="R11" i="24"/>
  <c r="S11" i="24"/>
  <c r="T11" i="24"/>
  <c r="U11" i="24"/>
  <c r="V11" i="24"/>
  <c r="W11" i="24"/>
  <c r="X11" i="24"/>
  <c r="Y11" i="24"/>
  <c r="Z11" i="24"/>
  <c r="AA11" i="24"/>
  <c r="AB11" i="24"/>
  <c r="Q12" i="24"/>
  <c r="R12" i="24"/>
  <c r="S12" i="24"/>
  <c r="T12" i="24"/>
  <c r="U12" i="24"/>
  <c r="V12" i="24"/>
  <c r="W12" i="24"/>
  <c r="X12" i="24"/>
  <c r="Y12" i="24"/>
  <c r="Z12" i="24"/>
  <c r="AA12" i="24"/>
  <c r="AB12" i="24"/>
  <c r="Q13" i="24"/>
  <c r="R13" i="24"/>
  <c r="S13" i="24"/>
  <c r="T13" i="24"/>
  <c r="U13" i="24"/>
  <c r="V13" i="24"/>
  <c r="W13" i="24"/>
  <c r="X13" i="24"/>
  <c r="Y13" i="24"/>
  <c r="Z13" i="24"/>
  <c r="AA13" i="24"/>
  <c r="AB13" i="24"/>
  <c r="Q14" i="24"/>
  <c r="R14" i="24"/>
  <c r="S14" i="24"/>
  <c r="T14" i="24"/>
  <c r="U14" i="24"/>
  <c r="V14" i="24"/>
  <c r="W14" i="24"/>
  <c r="X14" i="24"/>
  <c r="Y14" i="24"/>
  <c r="Z14" i="24"/>
  <c r="AA14" i="24"/>
  <c r="AB14" i="24"/>
  <c r="Q15" i="24"/>
  <c r="R15" i="24"/>
  <c r="S15" i="24"/>
  <c r="T15" i="24"/>
  <c r="U15" i="24"/>
  <c r="V15" i="24"/>
  <c r="W15" i="24"/>
  <c r="X15" i="24"/>
  <c r="Y15" i="24"/>
  <c r="Z15" i="24"/>
  <c r="AA15" i="24"/>
  <c r="AB15" i="24"/>
  <c r="Q16" i="24"/>
  <c r="R16" i="24"/>
  <c r="S16" i="24"/>
  <c r="T16" i="24"/>
  <c r="U16" i="24"/>
  <c r="V16" i="24"/>
  <c r="W16" i="24"/>
  <c r="X16" i="24"/>
  <c r="Y16" i="24"/>
  <c r="Z16" i="24"/>
  <c r="AA16" i="24"/>
  <c r="AB16" i="24"/>
  <c r="Q17" i="24"/>
  <c r="R17" i="24"/>
  <c r="S17" i="24"/>
  <c r="T17" i="24"/>
  <c r="U17" i="24"/>
  <c r="V17" i="24"/>
  <c r="W17" i="24"/>
  <c r="X17" i="24"/>
  <c r="Y17" i="24"/>
  <c r="Z17" i="24"/>
  <c r="AA17" i="24"/>
  <c r="AB17" i="24"/>
  <c r="Q18" i="24"/>
  <c r="R18" i="24"/>
  <c r="S18" i="24"/>
  <c r="T18" i="24"/>
  <c r="U18" i="24"/>
  <c r="V18" i="24"/>
  <c r="W18" i="24"/>
  <c r="X18" i="24"/>
  <c r="Y18" i="24"/>
  <c r="Z18" i="24"/>
  <c r="AA18" i="24"/>
  <c r="AB18" i="24"/>
  <c r="Q19" i="24"/>
  <c r="R19" i="24"/>
  <c r="S19" i="24"/>
  <c r="T19" i="24"/>
  <c r="U19" i="24"/>
  <c r="V19" i="24"/>
  <c r="W19" i="24"/>
  <c r="X19" i="24"/>
  <c r="Y19" i="24"/>
  <c r="Z19" i="24"/>
  <c r="AA19" i="24"/>
  <c r="AB19" i="24"/>
  <c r="Q20" i="24"/>
  <c r="R20" i="24"/>
  <c r="S20" i="24"/>
  <c r="T20" i="24"/>
  <c r="U20" i="24"/>
  <c r="V20" i="24"/>
  <c r="W20" i="24"/>
  <c r="X20" i="24"/>
  <c r="Y20" i="24"/>
  <c r="Z20" i="24"/>
  <c r="AA20" i="24"/>
  <c r="AB20" i="24"/>
  <c r="AE6" i="24"/>
  <c r="AF6" i="24"/>
  <c r="AE21" i="24" s="1"/>
  <c r="AG6" i="24"/>
  <c r="AH6" i="24"/>
  <c r="AI6" i="24"/>
  <c r="AJ6" i="24"/>
  <c r="AI21" i="24" s="1"/>
  <c r="AK6" i="24"/>
  <c r="AL6" i="24"/>
  <c r="AM6" i="24"/>
  <c r="AN6" i="24"/>
  <c r="AM21" i="24" s="1"/>
  <c r="AO6" i="24"/>
  <c r="AP6" i="24"/>
  <c r="AE7" i="24"/>
  <c r="AF7" i="24"/>
  <c r="AG7" i="24"/>
  <c r="AH7" i="24"/>
  <c r="AI7" i="24"/>
  <c r="AJ7" i="24"/>
  <c r="AK7" i="24"/>
  <c r="AL7" i="24"/>
  <c r="AM7" i="24"/>
  <c r="AN7" i="24"/>
  <c r="AO7" i="24"/>
  <c r="AP7" i="24"/>
  <c r="AE8" i="24"/>
  <c r="AF8" i="24"/>
  <c r="AG8" i="24"/>
  <c r="AH8" i="24"/>
  <c r="AI8" i="24"/>
  <c r="AJ8" i="24"/>
  <c r="AK8" i="24"/>
  <c r="AL8" i="24"/>
  <c r="AM8" i="24"/>
  <c r="AN8" i="24"/>
  <c r="AO8" i="24"/>
  <c r="AP8" i="24"/>
  <c r="AE9" i="24"/>
  <c r="AF9" i="24"/>
  <c r="AG9" i="24"/>
  <c r="AH9" i="24"/>
  <c r="AI9" i="24"/>
  <c r="AJ9" i="24"/>
  <c r="AK9" i="24"/>
  <c r="AL9" i="24"/>
  <c r="AM9" i="24"/>
  <c r="AN9" i="24"/>
  <c r="AO9" i="24"/>
  <c r="AP9" i="24"/>
  <c r="AE10" i="24"/>
  <c r="AF10" i="24"/>
  <c r="AG10" i="24"/>
  <c r="AH10" i="24"/>
  <c r="AI10" i="24"/>
  <c r="AJ10" i="24"/>
  <c r="AK10" i="24"/>
  <c r="AL10" i="24"/>
  <c r="AM10" i="24"/>
  <c r="AN10" i="24"/>
  <c r="AO10" i="24"/>
  <c r="AP10" i="24"/>
  <c r="AE11" i="24"/>
  <c r="AF11" i="24"/>
  <c r="AG11" i="24"/>
  <c r="AH11" i="24"/>
  <c r="AI11" i="24"/>
  <c r="AJ11" i="24"/>
  <c r="AK11" i="24"/>
  <c r="AL11" i="24"/>
  <c r="AM11" i="24"/>
  <c r="AN11" i="24"/>
  <c r="AO11" i="24"/>
  <c r="AP11" i="24"/>
  <c r="AE12" i="24"/>
  <c r="AF12" i="24"/>
  <c r="AG12" i="24"/>
  <c r="AH12" i="24"/>
  <c r="AI12" i="24"/>
  <c r="AJ12" i="24"/>
  <c r="AK12" i="24"/>
  <c r="AL12" i="24"/>
  <c r="AM12" i="24"/>
  <c r="AN12" i="24"/>
  <c r="AO12" i="24"/>
  <c r="AP12" i="24"/>
  <c r="AE13" i="24"/>
  <c r="AF13" i="24"/>
  <c r="AG13" i="24"/>
  <c r="AH13" i="24"/>
  <c r="AI13" i="24"/>
  <c r="AJ13" i="24"/>
  <c r="AK13" i="24"/>
  <c r="AL13" i="24"/>
  <c r="AM13" i="24"/>
  <c r="AN13" i="24"/>
  <c r="AO13" i="24"/>
  <c r="AP13" i="24"/>
  <c r="AE14" i="24"/>
  <c r="AF14" i="24"/>
  <c r="AG14" i="24"/>
  <c r="AH14" i="24"/>
  <c r="AI14" i="24"/>
  <c r="AJ14" i="24"/>
  <c r="AK14" i="24"/>
  <c r="AL14" i="24"/>
  <c r="AM14" i="24"/>
  <c r="AN14" i="24"/>
  <c r="AO14" i="24"/>
  <c r="AP14" i="24"/>
  <c r="AE15" i="24"/>
  <c r="AF15" i="24"/>
  <c r="AG15" i="24"/>
  <c r="AH15" i="24"/>
  <c r="AI15" i="24"/>
  <c r="AJ15" i="24"/>
  <c r="AK15" i="24"/>
  <c r="AL15" i="24"/>
  <c r="AM15" i="24"/>
  <c r="AN15" i="24"/>
  <c r="AO15" i="24"/>
  <c r="AP15" i="24"/>
  <c r="AE16" i="24"/>
  <c r="AF16" i="24"/>
  <c r="AG16" i="24"/>
  <c r="AH16" i="24"/>
  <c r="AI16" i="24"/>
  <c r="AJ16" i="24"/>
  <c r="AK16" i="24"/>
  <c r="AL16" i="24"/>
  <c r="AM16" i="24"/>
  <c r="AN16" i="24"/>
  <c r="AO16" i="24"/>
  <c r="AP16" i="24"/>
  <c r="AE17" i="24"/>
  <c r="AF17" i="24"/>
  <c r="AG17" i="24"/>
  <c r="AH17" i="24"/>
  <c r="AI17" i="24"/>
  <c r="AJ17" i="24"/>
  <c r="AK17" i="24"/>
  <c r="AL17" i="24"/>
  <c r="AM17" i="24"/>
  <c r="AN17" i="24"/>
  <c r="AO17" i="24"/>
  <c r="AP17" i="24"/>
  <c r="AE18" i="24"/>
  <c r="AF18" i="24"/>
  <c r="AG18" i="24"/>
  <c r="AH18" i="24"/>
  <c r="AI18" i="24"/>
  <c r="AJ18" i="24"/>
  <c r="AK18" i="24"/>
  <c r="AL18" i="24"/>
  <c r="AM18" i="24"/>
  <c r="AN18" i="24"/>
  <c r="AO18" i="24"/>
  <c r="AP18" i="24"/>
  <c r="AE19" i="24"/>
  <c r="AF19" i="24"/>
  <c r="AG19" i="24"/>
  <c r="AH19" i="24"/>
  <c r="AI19" i="24"/>
  <c r="AJ19" i="24"/>
  <c r="AK19" i="24"/>
  <c r="AL19" i="24"/>
  <c r="AM19" i="24"/>
  <c r="AN19" i="24"/>
  <c r="AO19" i="24"/>
  <c r="AP19" i="24"/>
  <c r="AE20" i="24"/>
  <c r="AF20" i="24"/>
  <c r="AG20" i="24"/>
  <c r="AH20" i="24"/>
  <c r="AI20" i="24"/>
  <c r="AJ20" i="24"/>
  <c r="AK20" i="24"/>
  <c r="AL20" i="24"/>
  <c r="AM20" i="24"/>
  <c r="AN20" i="24"/>
  <c r="AO20" i="24"/>
  <c r="AP20" i="24"/>
  <c r="AG21" i="24"/>
  <c r="AK21" i="24"/>
  <c r="AO21" i="24"/>
  <c r="AQ21" i="24"/>
  <c r="E27" i="19"/>
  <c r="C29" i="7"/>
  <c r="C28" i="7"/>
  <c r="C27" i="7"/>
  <c r="C26" i="7"/>
  <c r="C25" i="7"/>
  <c r="C24" i="7"/>
  <c r="C23" i="7"/>
  <c r="C22" i="7"/>
  <c r="C21" i="7"/>
  <c r="C20" i="7"/>
  <c r="C19" i="7"/>
  <c r="C18" i="7"/>
  <c r="C17" i="7"/>
  <c r="C16" i="7"/>
  <c r="C15" i="7"/>
  <c r="C14" i="7"/>
  <c r="C13" i="7"/>
  <c r="C12" i="7"/>
  <c r="C11" i="7"/>
  <c r="C10" i="7"/>
  <c r="C9" i="7"/>
  <c r="C8" i="7"/>
  <c r="C7" i="7"/>
  <c r="C6" i="7"/>
  <c r="B29" i="7"/>
  <c r="B28" i="7"/>
  <c r="B27" i="7"/>
  <c r="B26" i="7"/>
  <c r="B25" i="7"/>
  <c r="B24" i="7"/>
  <c r="B23" i="7"/>
  <c r="B22" i="7"/>
  <c r="B21" i="7"/>
  <c r="B20" i="7"/>
  <c r="B19" i="7"/>
  <c r="B18" i="7"/>
  <c r="B17" i="7"/>
  <c r="B16" i="7"/>
  <c r="B15" i="7"/>
  <c r="B14" i="7"/>
  <c r="B13" i="7"/>
  <c r="B12" i="7"/>
  <c r="B11" i="7"/>
  <c r="B10" i="7"/>
  <c r="B9" i="7"/>
  <c r="B8" i="7"/>
  <c r="B7" i="7"/>
  <c r="B6" i="7"/>
  <c r="AQ8" i="24" l="1"/>
  <c r="U21" i="24"/>
  <c r="AC13" i="24"/>
  <c r="AQ16" i="24"/>
  <c r="AC18" i="24"/>
  <c r="AC15" i="24"/>
  <c r="AC14" i="24"/>
  <c r="AA21" i="24"/>
  <c r="W21" i="24"/>
  <c r="S21" i="24"/>
  <c r="AC10" i="24"/>
  <c r="AQ20" i="24"/>
  <c r="AN21" i="24"/>
  <c r="AL21" i="24"/>
  <c r="AJ21" i="24"/>
  <c r="AH21" i="24"/>
  <c r="AF21" i="24"/>
  <c r="AC19" i="24"/>
  <c r="AC12" i="24"/>
  <c r="AC11" i="24"/>
  <c r="AQ12" i="24"/>
  <c r="AC16" i="24"/>
  <c r="Z21" i="24"/>
  <c r="X21" i="24"/>
  <c r="V21" i="24"/>
  <c r="T21" i="24"/>
  <c r="R21" i="24"/>
  <c r="AC8" i="24"/>
  <c r="AQ18" i="24"/>
  <c r="AQ14" i="24"/>
  <c r="AQ6" i="24"/>
  <c r="AB21" i="24"/>
  <c r="AC20" i="24"/>
  <c r="AC17" i="24"/>
  <c r="AC9" i="24"/>
  <c r="AQ10" i="24"/>
  <c r="AC7" i="24"/>
  <c r="AQ17" i="24"/>
  <c r="AQ13" i="24"/>
  <c r="AQ9" i="24"/>
  <c r="AQ19" i="24"/>
  <c r="AQ15" i="24"/>
  <c r="AQ11" i="24"/>
  <c r="AQ7" i="24"/>
  <c r="C23" i="22"/>
  <c r="N6" i="20" s="1"/>
  <c r="C16" i="2"/>
  <c r="AC21" i="24" l="1"/>
  <c r="AP21" i="24"/>
  <c r="D27" i="19" l="1"/>
  <c r="F32" i="13" l="1"/>
  <c r="E32" i="13"/>
  <c r="D32" i="13"/>
  <c r="D31" i="13" s="1"/>
  <c r="F30" i="13"/>
  <c r="E30" i="13"/>
  <c r="D30" i="13"/>
  <c r="D9" i="23"/>
  <c r="E9" i="23"/>
  <c r="F9" i="23"/>
  <c r="G9" i="23"/>
  <c r="H9" i="23"/>
  <c r="I9" i="23"/>
  <c r="J9" i="23"/>
  <c r="K9" i="23"/>
  <c r="L9" i="23"/>
  <c r="M9" i="23"/>
  <c r="N9" i="23"/>
  <c r="D30" i="16"/>
  <c r="E30" i="16"/>
  <c r="F30" i="16"/>
  <c r="H30" i="13"/>
  <c r="I30" i="13"/>
  <c r="J30" i="13"/>
  <c r="K22" i="4"/>
  <c r="J22" i="4"/>
  <c r="I22" i="4"/>
  <c r="K21" i="4"/>
  <c r="J21" i="4"/>
  <c r="I21" i="4"/>
  <c r="K20" i="4"/>
  <c r="J20" i="4"/>
  <c r="I20" i="4"/>
  <c r="K19" i="4"/>
  <c r="J19" i="4"/>
  <c r="I19" i="4"/>
  <c r="K17" i="4"/>
  <c r="J17" i="4"/>
  <c r="I17" i="4"/>
  <c r="K16" i="4"/>
  <c r="J16" i="4"/>
  <c r="I16" i="4"/>
  <c r="K15" i="4"/>
  <c r="J15" i="4"/>
  <c r="I15" i="4"/>
  <c r="K14" i="4"/>
  <c r="J14" i="4"/>
  <c r="I14" i="4"/>
  <c r="K13" i="4"/>
  <c r="J13" i="4"/>
  <c r="I13" i="4"/>
  <c r="K12" i="4"/>
  <c r="J12" i="4"/>
  <c r="I12" i="4"/>
  <c r="K11" i="4"/>
  <c r="J11" i="4"/>
  <c r="I11" i="4"/>
  <c r="K9" i="4"/>
  <c r="J9" i="4"/>
  <c r="I9" i="4"/>
  <c r="K8" i="4"/>
  <c r="K6" i="4"/>
  <c r="J8" i="4"/>
  <c r="I8" i="4"/>
  <c r="K7" i="4"/>
  <c r="J7" i="4"/>
  <c r="J6" i="4" s="1"/>
  <c r="I7" i="4"/>
  <c r="B9" i="24"/>
  <c r="U68" i="29"/>
  <c r="U63" i="29"/>
  <c r="C12" i="16"/>
  <c r="C9" i="16"/>
  <c r="C8" i="16"/>
  <c r="F12" i="15"/>
  <c r="F9" i="15"/>
  <c r="F8" i="15"/>
  <c r="B9" i="15"/>
  <c r="B8" i="15"/>
  <c r="C12" i="13"/>
  <c r="C9" i="13"/>
  <c r="C8" i="13"/>
  <c r="F12" i="12"/>
  <c r="F9" i="12"/>
  <c r="F8" i="12"/>
  <c r="B9" i="12"/>
  <c r="B8" i="12"/>
  <c r="C12" i="21"/>
  <c r="C10" i="21"/>
  <c r="C9" i="21"/>
  <c r="C8" i="21"/>
  <c r="B9" i="21"/>
  <c r="B8" i="21"/>
  <c r="C12" i="8"/>
  <c r="C11" i="8"/>
  <c r="C9" i="8"/>
  <c r="C8" i="8"/>
  <c r="B9" i="8"/>
  <c r="B8" i="8"/>
  <c r="C9" i="24"/>
  <c r="D9" i="24"/>
  <c r="E9" i="24"/>
  <c r="F9" i="24"/>
  <c r="C9" i="23"/>
  <c r="F11" i="15"/>
  <c r="F11" i="12"/>
  <c r="C11" i="16"/>
  <c r="C11" i="13"/>
  <c r="C11" i="21"/>
  <c r="J21" i="20"/>
  <c r="I21" i="20"/>
  <c r="H21" i="20"/>
  <c r="H10" i="20"/>
  <c r="B10" i="20"/>
  <c r="C35" i="9"/>
  <c r="D35" i="9"/>
  <c r="E35" i="9"/>
  <c r="F35" i="9"/>
  <c r="G35" i="9"/>
  <c r="H35" i="9"/>
  <c r="I35" i="9"/>
  <c r="J35" i="9"/>
  <c r="K35" i="9"/>
  <c r="L35" i="9"/>
  <c r="M35" i="9"/>
  <c r="N35" i="9"/>
  <c r="L10" i="26"/>
  <c r="K10" i="26"/>
  <c r="J10" i="26"/>
  <c r="I10" i="26"/>
  <c r="H10" i="26"/>
  <c r="G10" i="26"/>
  <c r="F10" i="26"/>
  <c r="E10" i="26"/>
  <c r="D10" i="26"/>
  <c r="C10" i="26"/>
  <c r="L10" i="25"/>
  <c r="K10" i="25"/>
  <c r="J10" i="25"/>
  <c r="I10" i="25"/>
  <c r="H10" i="25"/>
  <c r="G10" i="25"/>
  <c r="F10" i="25"/>
  <c r="E10" i="25"/>
  <c r="D10" i="25"/>
  <c r="C10" i="25"/>
  <c r="F21" i="20"/>
  <c r="E21" i="20"/>
  <c r="F10" i="20"/>
  <c r="E10" i="20"/>
  <c r="J10" i="20"/>
  <c r="G21" i="20"/>
  <c r="I10" i="20"/>
  <c r="G10" i="20"/>
  <c r="L9" i="24"/>
  <c r="K9" i="24"/>
  <c r="J9" i="24"/>
  <c r="I9" i="24"/>
  <c r="H9" i="24"/>
  <c r="G9" i="24"/>
  <c r="G8" i="2"/>
  <c r="G9" i="2"/>
  <c r="C10" i="2"/>
  <c r="G10" i="2" s="1"/>
  <c r="D10" i="2"/>
  <c r="E10" i="2"/>
  <c r="F10" i="2"/>
  <c r="G11" i="2"/>
  <c r="G12" i="2"/>
  <c r="C13" i="2"/>
  <c r="D13" i="2"/>
  <c r="E13" i="2"/>
  <c r="F13" i="2"/>
  <c r="G14" i="2"/>
  <c r="G15" i="2"/>
  <c r="D16" i="2"/>
  <c r="E16" i="2"/>
  <c r="F16" i="2"/>
  <c r="E21" i="2"/>
  <c r="F21" i="2"/>
  <c r="G21" i="2"/>
  <c r="H5" i="4"/>
  <c r="F44" i="5"/>
  <c r="G44" i="5"/>
  <c r="H44" i="5"/>
  <c r="O15" i="23"/>
  <c r="O16" i="23"/>
  <c r="O17" i="23"/>
  <c r="O18" i="23"/>
  <c r="O19" i="23"/>
  <c r="O20" i="23"/>
  <c r="O21" i="23"/>
  <c r="O22" i="23"/>
  <c r="O23" i="23"/>
  <c r="O24" i="23"/>
  <c r="C25" i="23"/>
  <c r="D25" i="23"/>
  <c r="E25" i="23"/>
  <c r="F25" i="23"/>
  <c r="G25" i="23"/>
  <c r="H25" i="23"/>
  <c r="I25" i="23"/>
  <c r="J25" i="23"/>
  <c r="K25" i="23"/>
  <c r="L25" i="23"/>
  <c r="M25" i="23"/>
  <c r="N25" i="23"/>
  <c r="C26" i="23"/>
  <c r="D26" i="23"/>
  <c r="E26" i="23"/>
  <c r="F26" i="23"/>
  <c r="G26" i="23"/>
  <c r="H26" i="23"/>
  <c r="I26" i="23"/>
  <c r="J26" i="23"/>
  <c r="K26" i="23"/>
  <c r="L26" i="23"/>
  <c r="M26" i="23"/>
  <c r="N26" i="23"/>
  <c r="O27" i="23"/>
  <c r="O28" i="23"/>
  <c r="C30" i="7"/>
  <c r="D30" i="7"/>
  <c r="E30" i="7"/>
  <c r="F30" i="7"/>
  <c r="G30" i="7"/>
  <c r="H30" i="7"/>
  <c r="I30" i="7"/>
  <c r="J30" i="7"/>
  <c r="K30" i="7"/>
  <c r="L30" i="7"/>
  <c r="M30" i="7"/>
  <c r="F27" i="19"/>
  <c r="O5" i="9"/>
  <c r="O6" i="9"/>
  <c r="O7" i="9"/>
  <c r="O8" i="9"/>
  <c r="O9" i="9"/>
  <c r="O10" i="9"/>
  <c r="O11" i="9"/>
  <c r="O12" i="9"/>
  <c r="O13" i="9"/>
  <c r="O14" i="9"/>
  <c r="O15" i="9"/>
  <c r="O16" i="9"/>
  <c r="O17" i="9"/>
  <c r="O18" i="9"/>
  <c r="O19" i="9"/>
  <c r="O20" i="9"/>
  <c r="O21" i="9"/>
  <c r="O22" i="9"/>
  <c r="O23" i="9"/>
  <c r="O24" i="9"/>
  <c r="O25" i="9"/>
  <c r="O26" i="9"/>
  <c r="O27" i="9"/>
  <c r="O28" i="9"/>
  <c r="O29" i="9"/>
  <c r="O30" i="9"/>
  <c r="O31" i="9"/>
  <c r="O32" i="9"/>
  <c r="O33" i="9"/>
  <c r="O34" i="9"/>
  <c r="C36" i="9"/>
  <c r="D36" i="9"/>
  <c r="R25" i="24" s="1"/>
  <c r="E36" i="9"/>
  <c r="S25" i="24" s="1"/>
  <c r="F36" i="9"/>
  <c r="T25" i="24" s="1"/>
  <c r="G36" i="9"/>
  <c r="U25" i="24" s="1"/>
  <c r="H36" i="9"/>
  <c r="V25" i="24" s="1"/>
  <c r="I36" i="9"/>
  <c r="W25" i="24" s="1"/>
  <c r="J36" i="9"/>
  <c r="X25" i="24" s="1"/>
  <c r="K36" i="9"/>
  <c r="Y25" i="24" s="1"/>
  <c r="L36" i="9"/>
  <c r="Z25" i="24" s="1"/>
  <c r="M36" i="9"/>
  <c r="AA25" i="24" s="1"/>
  <c r="N36" i="9"/>
  <c r="AB25" i="24" s="1"/>
  <c r="O37" i="9"/>
  <c r="O38" i="9"/>
  <c r="B6" i="8"/>
  <c r="C6" i="8"/>
  <c r="B7" i="8"/>
  <c r="C7" i="8"/>
  <c r="B10" i="8"/>
  <c r="C10" i="8"/>
  <c r="B11" i="8"/>
  <c r="B12" i="8"/>
  <c r="B13" i="8"/>
  <c r="C13" i="8"/>
  <c r="B14" i="8"/>
  <c r="C14" i="8"/>
  <c r="B15" i="8"/>
  <c r="C15" i="8"/>
  <c r="B16" i="8"/>
  <c r="C16" i="8"/>
  <c r="B17" i="8"/>
  <c r="C17" i="8"/>
  <c r="B18" i="8"/>
  <c r="C18" i="8"/>
  <c r="B19" i="8"/>
  <c r="C19" i="8"/>
  <c r="B20" i="8"/>
  <c r="C20" i="8"/>
  <c r="B21" i="8"/>
  <c r="C21" i="8"/>
  <c r="B22" i="8"/>
  <c r="C22" i="8"/>
  <c r="B23" i="8"/>
  <c r="C23" i="8"/>
  <c r="B24" i="8"/>
  <c r="C24" i="8"/>
  <c r="B25" i="8"/>
  <c r="C25" i="8"/>
  <c r="B26" i="8"/>
  <c r="C26" i="8"/>
  <c r="B27" i="8"/>
  <c r="C27" i="8"/>
  <c r="B28" i="8"/>
  <c r="C28" i="8"/>
  <c r="B29" i="8"/>
  <c r="C29" i="8"/>
  <c r="D30" i="8"/>
  <c r="E30" i="8"/>
  <c r="F30" i="8"/>
  <c r="G30" i="8"/>
  <c r="H30" i="8"/>
  <c r="I30" i="8"/>
  <c r="J30" i="8"/>
  <c r="K30" i="8"/>
  <c r="L30" i="8"/>
  <c r="M30" i="8"/>
  <c r="C10" i="20"/>
  <c r="D10" i="20"/>
  <c r="B21" i="20"/>
  <c r="C21" i="20"/>
  <c r="D21" i="20"/>
  <c r="O5" i="22"/>
  <c r="O6" i="22"/>
  <c r="O7" i="22"/>
  <c r="O8" i="22"/>
  <c r="O9" i="22"/>
  <c r="O10" i="22"/>
  <c r="O11" i="22"/>
  <c r="O12" i="22"/>
  <c r="O13" i="22"/>
  <c r="O14" i="22"/>
  <c r="O15" i="22"/>
  <c r="O16" i="22"/>
  <c r="O17" i="22"/>
  <c r="O18" i="22"/>
  <c r="O19" i="22"/>
  <c r="O20" i="22"/>
  <c r="O21" i="22"/>
  <c r="O22" i="22"/>
  <c r="D23" i="22"/>
  <c r="O6" i="20" s="1"/>
  <c r="E23" i="22"/>
  <c r="P6" i="20" s="1"/>
  <c r="F23" i="22"/>
  <c r="Q6" i="20" s="1"/>
  <c r="G23" i="22"/>
  <c r="R6" i="20" s="1"/>
  <c r="H23" i="22"/>
  <c r="S6" i="20" s="1"/>
  <c r="I23" i="22"/>
  <c r="T6" i="20" s="1"/>
  <c r="J23" i="22"/>
  <c r="U6" i="20" s="1"/>
  <c r="K23" i="22"/>
  <c r="V6" i="20" s="1"/>
  <c r="L23" i="22"/>
  <c r="W6" i="20" s="1"/>
  <c r="M23" i="22"/>
  <c r="X6" i="20" s="1"/>
  <c r="N23" i="22"/>
  <c r="Y6" i="20" s="1"/>
  <c r="C24" i="22"/>
  <c r="N7" i="20" s="1"/>
  <c r="D24" i="22"/>
  <c r="O7" i="20" s="1"/>
  <c r="E24" i="22"/>
  <c r="P7" i="20" s="1"/>
  <c r="F24" i="22"/>
  <c r="Q7" i="20" s="1"/>
  <c r="G24" i="22"/>
  <c r="R7" i="20" s="1"/>
  <c r="H24" i="22"/>
  <c r="S7" i="20" s="1"/>
  <c r="I24" i="22"/>
  <c r="T7" i="20" s="1"/>
  <c r="J24" i="22"/>
  <c r="U7" i="20" s="1"/>
  <c r="K24" i="22"/>
  <c r="V7" i="20" s="1"/>
  <c r="L24" i="22"/>
  <c r="W7" i="20" s="1"/>
  <c r="M24" i="22"/>
  <c r="X7" i="20" s="1"/>
  <c r="N24" i="22"/>
  <c r="Y7" i="20" s="1"/>
  <c r="O25" i="22"/>
  <c r="O26" i="22"/>
  <c r="B6" i="21"/>
  <c r="C6" i="21"/>
  <c r="B7" i="21"/>
  <c r="C7" i="21"/>
  <c r="B10" i="21"/>
  <c r="B11" i="21"/>
  <c r="B12" i="21"/>
  <c r="B13" i="21"/>
  <c r="C13" i="21"/>
  <c r="B14" i="21"/>
  <c r="C14" i="21"/>
  <c r="B15" i="21"/>
  <c r="C15" i="21"/>
  <c r="B16" i="21"/>
  <c r="C16" i="21"/>
  <c r="B17" i="21"/>
  <c r="C17" i="21"/>
  <c r="B18" i="21"/>
  <c r="C18" i="21"/>
  <c r="B19" i="21"/>
  <c r="C19" i="21"/>
  <c r="B20" i="21"/>
  <c r="C20" i="21"/>
  <c r="B21" i="21"/>
  <c r="C21" i="21"/>
  <c r="B22" i="21"/>
  <c r="C22" i="21"/>
  <c r="B23" i="21"/>
  <c r="C23" i="21"/>
  <c r="B24" i="21"/>
  <c r="C24" i="21"/>
  <c r="B25" i="21"/>
  <c r="C25" i="21"/>
  <c r="B26" i="21"/>
  <c r="C26" i="21"/>
  <c r="B27" i="21"/>
  <c r="C27" i="21"/>
  <c r="B28" i="21"/>
  <c r="C28" i="21"/>
  <c r="B29" i="21"/>
  <c r="C29" i="21"/>
  <c r="D30" i="21"/>
  <c r="E30" i="21"/>
  <c r="F30" i="21"/>
  <c r="G30" i="21"/>
  <c r="H30" i="21"/>
  <c r="I30" i="21"/>
  <c r="J30" i="21"/>
  <c r="K30" i="21"/>
  <c r="L30" i="21"/>
  <c r="M30" i="21"/>
  <c r="D27" i="27"/>
  <c r="E27" i="27"/>
  <c r="F27" i="27"/>
  <c r="B10" i="25"/>
  <c r="G15" i="25"/>
  <c r="I15" i="25"/>
  <c r="K15" i="25"/>
  <c r="N4" i="11"/>
  <c r="M6" i="25" s="1"/>
  <c r="N5" i="11"/>
  <c r="M7" i="25" s="1"/>
  <c r="M10" i="25" s="1"/>
  <c r="N6" i="11"/>
  <c r="M8" i="25" s="1"/>
  <c r="B6" i="12"/>
  <c r="F6" i="12"/>
  <c r="J6" i="12"/>
  <c r="B7" i="12"/>
  <c r="F7" i="12"/>
  <c r="J7" i="12"/>
  <c r="J8" i="12"/>
  <c r="J9" i="12"/>
  <c r="B10" i="12"/>
  <c r="F10" i="12"/>
  <c r="J10" i="12"/>
  <c r="B11" i="12"/>
  <c r="J11" i="12"/>
  <c r="B12" i="12"/>
  <c r="J12" i="12"/>
  <c r="B13" i="12"/>
  <c r="F13" i="12"/>
  <c r="J13" i="12"/>
  <c r="B14" i="12"/>
  <c r="F14" i="12"/>
  <c r="J14" i="12"/>
  <c r="B15" i="12"/>
  <c r="F15" i="12"/>
  <c r="J15" i="12"/>
  <c r="B16" i="12"/>
  <c r="F16" i="12"/>
  <c r="J16" i="12"/>
  <c r="B17" i="12"/>
  <c r="F17" i="12"/>
  <c r="J17" i="12"/>
  <c r="B18" i="12"/>
  <c r="F18" i="12"/>
  <c r="J18" i="12"/>
  <c r="B19" i="12"/>
  <c r="F19" i="12"/>
  <c r="J19" i="12"/>
  <c r="B20" i="12"/>
  <c r="F20" i="12"/>
  <c r="J20" i="12"/>
  <c r="B21" i="12"/>
  <c r="F21" i="12"/>
  <c r="J21" i="12"/>
  <c r="B22" i="12"/>
  <c r="F22" i="12"/>
  <c r="J22" i="12"/>
  <c r="B23" i="12"/>
  <c r="F23" i="12"/>
  <c r="J23" i="12"/>
  <c r="B24" i="12"/>
  <c r="F24" i="12"/>
  <c r="J24" i="12"/>
  <c r="B25" i="12"/>
  <c r="F25" i="12"/>
  <c r="J25" i="12"/>
  <c r="B26" i="12"/>
  <c r="F26" i="12"/>
  <c r="J26" i="12"/>
  <c r="B27" i="12"/>
  <c r="F27" i="12"/>
  <c r="J27" i="12"/>
  <c r="B28" i="12"/>
  <c r="F28" i="12"/>
  <c r="J28" i="12"/>
  <c r="B29" i="12"/>
  <c r="F29" i="12"/>
  <c r="J29" i="12"/>
  <c r="C30" i="12"/>
  <c r="D30" i="12"/>
  <c r="E30" i="12"/>
  <c r="G30" i="12"/>
  <c r="H30" i="12"/>
  <c r="I30" i="12"/>
  <c r="K30" i="12"/>
  <c r="L30" i="12"/>
  <c r="M30" i="12"/>
  <c r="C6" i="13"/>
  <c r="G6" i="13"/>
  <c r="K6" i="13"/>
  <c r="C7" i="13"/>
  <c r="G7" i="13"/>
  <c r="K7" i="13"/>
  <c r="G8" i="13"/>
  <c r="K8" i="13"/>
  <c r="G9" i="13"/>
  <c r="K9" i="13"/>
  <c r="C10" i="13"/>
  <c r="G10" i="13"/>
  <c r="K10" i="13"/>
  <c r="G11" i="13"/>
  <c r="K11" i="13"/>
  <c r="G12" i="13"/>
  <c r="K12" i="13"/>
  <c r="C13" i="13"/>
  <c r="G13" i="13"/>
  <c r="K13" i="13"/>
  <c r="C14" i="13"/>
  <c r="G14" i="13"/>
  <c r="K14" i="13"/>
  <c r="C15" i="13"/>
  <c r="G15" i="13"/>
  <c r="K15" i="13"/>
  <c r="C16" i="13"/>
  <c r="G16" i="13"/>
  <c r="K16" i="13"/>
  <c r="C17" i="13"/>
  <c r="G17" i="13"/>
  <c r="K17" i="13"/>
  <c r="C18" i="13"/>
  <c r="G18" i="13"/>
  <c r="K18" i="13"/>
  <c r="C19" i="13"/>
  <c r="G19" i="13"/>
  <c r="K19" i="13"/>
  <c r="C20" i="13"/>
  <c r="G20" i="13"/>
  <c r="K20" i="13"/>
  <c r="C21" i="13"/>
  <c r="G21" i="13"/>
  <c r="K21" i="13"/>
  <c r="C22" i="13"/>
  <c r="G22" i="13"/>
  <c r="K22" i="13"/>
  <c r="C23" i="13"/>
  <c r="G23" i="13"/>
  <c r="K23" i="13"/>
  <c r="C24" i="13"/>
  <c r="G24" i="13"/>
  <c r="K24" i="13"/>
  <c r="C25" i="13"/>
  <c r="G25" i="13"/>
  <c r="K25" i="13"/>
  <c r="C26" i="13"/>
  <c r="G26" i="13"/>
  <c r="K26" i="13"/>
  <c r="C27" i="13"/>
  <c r="G27" i="13"/>
  <c r="K27" i="13"/>
  <c r="C28" i="13"/>
  <c r="G28" i="13"/>
  <c r="K28" i="13"/>
  <c r="C29" i="13"/>
  <c r="G29" i="13"/>
  <c r="K29" i="13"/>
  <c r="L30" i="13"/>
  <c r="M30" i="13"/>
  <c r="N30" i="13"/>
  <c r="H32" i="13"/>
  <c r="I32" i="13"/>
  <c r="I31" i="13" s="1"/>
  <c r="J32" i="13"/>
  <c r="J31" i="13" s="1"/>
  <c r="L32" i="13"/>
  <c r="M32" i="13"/>
  <c r="N32" i="13"/>
  <c r="B10" i="26"/>
  <c r="N15" i="26"/>
  <c r="M6" i="26" s="1"/>
  <c r="N16" i="26"/>
  <c r="M7" i="26" s="1"/>
  <c r="M10" i="26" s="1"/>
  <c r="N17" i="26"/>
  <c r="M8" i="26" s="1"/>
  <c r="D3" i="17"/>
  <c r="E3" i="17"/>
  <c r="F3" i="17"/>
  <c r="B6" i="15"/>
  <c r="F6" i="15"/>
  <c r="J6" i="15"/>
  <c r="B7" i="15"/>
  <c r="F7" i="15"/>
  <c r="J7" i="15"/>
  <c r="J8" i="15"/>
  <c r="J9" i="15"/>
  <c r="B10" i="15"/>
  <c r="F10" i="15"/>
  <c r="J10" i="15"/>
  <c r="B11" i="15"/>
  <c r="J11" i="15"/>
  <c r="B12" i="15"/>
  <c r="J12" i="15"/>
  <c r="B13" i="15"/>
  <c r="F13" i="15"/>
  <c r="J13" i="15"/>
  <c r="B14" i="15"/>
  <c r="F14" i="15"/>
  <c r="J14" i="15"/>
  <c r="B15" i="15"/>
  <c r="F15" i="15"/>
  <c r="J15" i="15"/>
  <c r="B16" i="15"/>
  <c r="F16" i="15"/>
  <c r="J16" i="15"/>
  <c r="B17" i="15"/>
  <c r="F17" i="15"/>
  <c r="J17" i="15"/>
  <c r="B18" i="15"/>
  <c r="F18" i="15"/>
  <c r="J18" i="15"/>
  <c r="B19" i="15"/>
  <c r="F19" i="15"/>
  <c r="J19" i="15"/>
  <c r="B20" i="15"/>
  <c r="F20" i="15"/>
  <c r="J20" i="15"/>
  <c r="B21" i="15"/>
  <c r="F21" i="15"/>
  <c r="J21" i="15"/>
  <c r="B22" i="15"/>
  <c r="F22" i="15"/>
  <c r="J22" i="15"/>
  <c r="B23" i="15"/>
  <c r="F23" i="15"/>
  <c r="J23" i="15"/>
  <c r="B24" i="15"/>
  <c r="F24" i="15"/>
  <c r="J24" i="15"/>
  <c r="B25" i="15"/>
  <c r="F25" i="15"/>
  <c r="J25" i="15"/>
  <c r="B26" i="15"/>
  <c r="F26" i="15"/>
  <c r="J26" i="15"/>
  <c r="B27" i="15"/>
  <c r="F27" i="15"/>
  <c r="J27" i="15"/>
  <c r="B28" i="15"/>
  <c r="F28" i="15"/>
  <c r="J28" i="15"/>
  <c r="B29" i="15"/>
  <c r="F29" i="15"/>
  <c r="J29" i="15"/>
  <c r="C30" i="15"/>
  <c r="D30" i="15"/>
  <c r="E30" i="15"/>
  <c r="G30" i="15"/>
  <c r="H30" i="15"/>
  <c r="I30" i="15"/>
  <c r="K30" i="15"/>
  <c r="L30" i="15"/>
  <c r="M30" i="15"/>
  <c r="C6" i="16"/>
  <c r="G6" i="16"/>
  <c r="K6" i="16"/>
  <c r="C7" i="16"/>
  <c r="G7" i="16"/>
  <c r="K7" i="16"/>
  <c r="G8" i="16"/>
  <c r="K8" i="16"/>
  <c r="G9" i="16"/>
  <c r="K9" i="16"/>
  <c r="C10" i="16"/>
  <c r="G10" i="16"/>
  <c r="K10" i="16"/>
  <c r="G11" i="16"/>
  <c r="K11" i="16"/>
  <c r="G12" i="16"/>
  <c r="K12" i="16"/>
  <c r="C13" i="16"/>
  <c r="G13" i="16"/>
  <c r="K13" i="16"/>
  <c r="C14" i="16"/>
  <c r="G14" i="16"/>
  <c r="K14" i="16"/>
  <c r="C15" i="16"/>
  <c r="G15" i="16"/>
  <c r="K15" i="16"/>
  <c r="C16" i="16"/>
  <c r="G16" i="16"/>
  <c r="K16" i="16"/>
  <c r="C17" i="16"/>
  <c r="G17" i="16"/>
  <c r="K17" i="16"/>
  <c r="C18" i="16"/>
  <c r="G18" i="16"/>
  <c r="K18" i="16"/>
  <c r="C19" i="16"/>
  <c r="G19" i="16"/>
  <c r="K19" i="16"/>
  <c r="C20" i="16"/>
  <c r="G20" i="16"/>
  <c r="K20" i="16"/>
  <c r="C21" i="16"/>
  <c r="G21" i="16"/>
  <c r="K21" i="16"/>
  <c r="C22" i="16"/>
  <c r="G22" i="16"/>
  <c r="K22" i="16"/>
  <c r="C23" i="16"/>
  <c r="G23" i="16"/>
  <c r="K23" i="16"/>
  <c r="C24" i="16"/>
  <c r="G24" i="16"/>
  <c r="K24" i="16"/>
  <c r="C25" i="16"/>
  <c r="G25" i="16"/>
  <c r="K25" i="16"/>
  <c r="C26" i="16"/>
  <c r="G26" i="16"/>
  <c r="K26" i="16"/>
  <c r="C27" i="16"/>
  <c r="G27" i="16"/>
  <c r="K27" i="16"/>
  <c r="C28" i="16"/>
  <c r="G28" i="16"/>
  <c r="K28" i="16"/>
  <c r="C29" i="16"/>
  <c r="G29" i="16"/>
  <c r="K29" i="16"/>
  <c r="H30" i="16"/>
  <c r="I30" i="16"/>
  <c r="J30" i="16"/>
  <c r="L30" i="16"/>
  <c r="M30" i="16"/>
  <c r="N30" i="16"/>
  <c r="D32" i="16"/>
  <c r="D31" i="16" s="1"/>
  <c r="E32" i="16"/>
  <c r="E31" i="16" s="1"/>
  <c r="F32" i="16"/>
  <c r="H32" i="16"/>
  <c r="H31" i="16" s="1"/>
  <c r="I32" i="16"/>
  <c r="J32" i="16"/>
  <c r="L32" i="16"/>
  <c r="M32" i="16"/>
  <c r="M31" i="16" s="1"/>
  <c r="N32" i="16"/>
  <c r="F5" i="4"/>
  <c r="Z7" i="20" l="1"/>
  <c r="B30" i="7"/>
  <c r="N31" i="13"/>
  <c r="L31" i="13"/>
  <c r="G16" i="2"/>
  <c r="F31" i="16"/>
  <c r="M31" i="13"/>
  <c r="H31" i="13"/>
  <c r="Z6" i="20"/>
  <c r="L31" i="16"/>
  <c r="O23" i="22"/>
  <c r="AC25" i="24"/>
  <c r="K10" i="4"/>
  <c r="N31" i="16"/>
  <c r="I31" i="16"/>
  <c r="E5" i="4"/>
  <c r="I18" i="4"/>
  <c r="J10" i="4"/>
  <c r="G13" i="2"/>
  <c r="J31" i="16"/>
  <c r="K18" i="4"/>
  <c r="E31" i="13"/>
  <c r="O24" i="22"/>
  <c r="D5" i="4"/>
  <c r="F31" i="13"/>
  <c r="K30" i="16"/>
  <c r="K32" i="16"/>
  <c r="G30" i="16"/>
  <c r="G32" i="16"/>
  <c r="C30" i="16"/>
  <c r="C32" i="16"/>
  <c r="J30" i="15"/>
  <c r="F30" i="15"/>
  <c r="B30" i="15"/>
  <c r="K30" i="13"/>
  <c r="K32" i="13"/>
  <c r="G30" i="13"/>
  <c r="G32" i="13"/>
  <c r="C32" i="13"/>
  <c r="C30" i="13"/>
  <c r="J30" i="12"/>
  <c r="F30" i="12"/>
  <c r="B30" i="12"/>
  <c r="C30" i="21"/>
  <c r="B30" i="21"/>
  <c r="C30" i="8"/>
  <c r="B30" i="8"/>
  <c r="O35" i="9"/>
  <c r="M6" i="24" s="1"/>
  <c r="M9" i="24" s="1"/>
  <c r="O36" i="9"/>
  <c r="M7" i="24" s="1"/>
  <c r="O25" i="23"/>
  <c r="O6" i="23" s="1"/>
  <c r="O9" i="23" s="1"/>
  <c r="O26" i="23"/>
  <c r="O7" i="23" s="1"/>
  <c r="J18" i="4"/>
  <c r="J5" i="4" s="1"/>
  <c r="I10" i="4"/>
  <c r="G5" i="4"/>
  <c r="C5" i="4"/>
  <c r="I6" i="4"/>
  <c r="C31" i="16" l="1"/>
  <c r="K31" i="16"/>
  <c r="K5" i="4"/>
  <c r="G31" i="16"/>
  <c r="G31" i="13"/>
  <c r="K31" i="13"/>
  <c r="C31" i="13"/>
  <c r="I5" i="4"/>
</calcChain>
</file>

<file path=xl/sharedStrings.xml><?xml version="1.0" encoding="utf-8"?>
<sst xmlns="http://schemas.openxmlformats.org/spreadsheetml/2006/main" count="956" uniqueCount="344">
  <si>
    <t>総数</t>
    <rPh sb="0" eb="2">
      <t>ソウスウ</t>
    </rPh>
    <phoneticPr fontId="2"/>
  </si>
  <si>
    <t>件数</t>
    <rPh sb="0" eb="2">
      <t>ケンスウ</t>
    </rPh>
    <phoneticPr fontId="2"/>
  </si>
  <si>
    <t>区分</t>
    <rPh sb="0" eb="2">
      <t>クブン</t>
    </rPh>
    <phoneticPr fontId="2"/>
  </si>
  <si>
    <t>昼間計</t>
    <rPh sb="0" eb="2">
      <t>チュウカン</t>
    </rPh>
    <rPh sb="2" eb="3">
      <t>ケイ</t>
    </rPh>
    <phoneticPr fontId="2"/>
  </si>
  <si>
    <t>夜間計</t>
    <rPh sb="0" eb="2">
      <t>ヤカン</t>
    </rPh>
    <rPh sb="2" eb="3">
      <t>ケイ</t>
    </rPh>
    <phoneticPr fontId="2"/>
  </si>
  <si>
    <t>夜</t>
    <rPh sb="0" eb="1">
      <t>ヨル</t>
    </rPh>
    <phoneticPr fontId="2"/>
  </si>
  <si>
    <t>間</t>
    <rPh sb="0" eb="1">
      <t>アイダ</t>
    </rPh>
    <phoneticPr fontId="2"/>
  </si>
  <si>
    <t>（５）類型別</t>
    <rPh sb="3" eb="5">
      <t>ルイケイ</t>
    </rPh>
    <rPh sb="5" eb="6">
      <t>ベツ</t>
    </rPh>
    <phoneticPr fontId="2"/>
  </si>
  <si>
    <t>類型別発生状況対前年比</t>
    <rPh sb="0" eb="2">
      <t>ルイケイ</t>
    </rPh>
    <rPh sb="2" eb="3">
      <t>ベツ</t>
    </rPh>
    <rPh sb="3" eb="5">
      <t>ハッセイ</t>
    </rPh>
    <rPh sb="5" eb="7">
      <t>ジョウキョウ</t>
    </rPh>
    <rPh sb="7" eb="8">
      <t>タイ</t>
    </rPh>
    <rPh sb="8" eb="11">
      <t>ゼンネンヒ</t>
    </rPh>
    <phoneticPr fontId="2"/>
  </si>
  <si>
    <t>人対車両</t>
    <rPh sb="0" eb="1">
      <t>ジン</t>
    </rPh>
    <rPh sb="1" eb="2">
      <t>タイ</t>
    </rPh>
    <rPh sb="2" eb="4">
      <t>シャリョウ</t>
    </rPh>
    <phoneticPr fontId="2"/>
  </si>
  <si>
    <t>車両相互</t>
    <rPh sb="0" eb="2">
      <t>シャリョウ</t>
    </rPh>
    <rPh sb="2" eb="4">
      <t>ソウゴ</t>
    </rPh>
    <phoneticPr fontId="2"/>
  </si>
  <si>
    <t>車両単独</t>
    <rPh sb="0" eb="2">
      <t>シャリョウ</t>
    </rPh>
    <rPh sb="2" eb="4">
      <t>タンドク</t>
    </rPh>
    <phoneticPr fontId="2"/>
  </si>
  <si>
    <t>計</t>
    <rPh sb="0" eb="1">
      <t>ケイ</t>
    </rPh>
    <phoneticPr fontId="2"/>
  </si>
  <si>
    <t>対面通行中</t>
    <rPh sb="0" eb="2">
      <t>タイメン</t>
    </rPh>
    <rPh sb="2" eb="5">
      <t>ツウコウチュウ</t>
    </rPh>
    <phoneticPr fontId="2"/>
  </si>
  <si>
    <t>背面通行中</t>
    <rPh sb="0" eb="2">
      <t>ハイメン</t>
    </rPh>
    <rPh sb="2" eb="5">
      <t>ツウコウチュウ</t>
    </rPh>
    <phoneticPr fontId="2"/>
  </si>
  <si>
    <t>横断歩道</t>
    <rPh sb="0" eb="2">
      <t>オウダン</t>
    </rPh>
    <rPh sb="2" eb="4">
      <t>ホドウ</t>
    </rPh>
    <phoneticPr fontId="2"/>
  </si>
  <si>
    <t>横断歩道付近</t>
    <rPh sb="0" eb="2">
      <t>オウダン</t>
    </rPh>
    <rPh sb="2" eb="4">
      <t>ホドウ</t>
    </rPh>
    <rPh sb="4" eb="6">
      <t>フキン</t>
    </rPh>
    <phoneticPr fontId="2"/>
  </si>
  <si>
    <t>横断歩道橋付近</t>
    <rPh sb="0" eb="2">
      <t>オウダン</t>
    </rPh>
    <rPh sb="2" eb="4">
      <t>ホドウ</t>
    </rPh>
    <rPh sb="4" eb="5">
      <t>キョウ</t>
    </rPh>
    <rPh sb="5" eb="7">
      <t>フキン</t>
    </rPh>
    <phoneticPr fontId="2"/>
  </si>
  <si>
    <t>その他</t>
    <rPh sb="2" eb="3">
      <t>タ</t>
    </rPh>
    <phoneticPr fontId="2"/>
  </si>
  <si>
    <t>路上作業中</t>
    <rPh sb="0" eb="2">
      <t>ロジョウ</t>
    </rPh>
    <rPh sb="2" eb="4">
      <t>サギョウ</t>
    </rPh>
    <rPh sb="4" eb="5">
      <t>チュウ</t>
    </rPh>
    <phoneticPr fontId="2"/>
  </si>
  <si>
    <t>人</t>
    <rPh sb="0" eb="1">
      <t>ヒト</t>
    </rPh>
    <phoneticPr fontId="2"/>
  </si>
  <si>
    <t>対</t>
    <rPh sb="0" eb="1">
      <t>タイ</t>
    </rPh>
    <phoneticPr fontId="2"/>
  </si>
  <si>
    <t>車</t>
    <rPh sb="0" eb="1">
      <t>シャ</t>
    </rPh>
    <phoneticPr fontId="2"/>
  </si>
  <si>
    <t>両</t>
    <rPh sb="0" eb="1">
      <t>リョウ</t>
    </rPh>
    <phoneticPr fontId="2"/>
  </si>
  <si>
    <t>正面衝突</t>
    <rPh sb="0" eb="2">
      <t>ショウメン</t>
    </rPh>
    <rPh sb="2" eb="4">
      <t>ショウトツ</t>
    </rPh>
    <phoneticPr fontId="2"/>
  </si>
  <si>
    <t>進行中</t>
    <rPh sb="0" eb="3">
      <t>シンコウチュウ</t>
    </rPh>
    <phoneticPr fontId="2"/>
  </si>
  <si>
    <t>すれ違い時</t>
    <rPh sb="2" eb="3">
      <t>チガ</t>
    </rPh>
    <rPh sb="4" eb="5">
      <t>ジ</t>
    </rPh>
    <phoneticPr fontId="2"/>
  </si>
  <si>
    <t>相</t>
    <rPh sb="0" eb="1">
      <t>ソウ</t>
    </rPh>
    <phoneticPr fontId="2"/>
  </si>
  <si>
    <t>互</t>
    <rPh sb="0" eb="1">
      <t>ゴ</t>
    </rPh>
    <phoneticPr fontId="2"/>
  </si>
  <si>
    <t>電柱</t>
    <rPh sb="0" eb="2">
      <t>デンチュウ</t>
    </rPh>
    <phoneticPr fontId="2"/>
  </si>
  <si>
    <t>標識</t>
    <rPh sb="0" eb="2">
      <t>ヒョウシキ</t>
    </rPh>
    <phoneticPr fontId="2"/>
  </si>
  <si>
    <t>工作物衝突</t>
    <rPh sb="0" eb="3">
      <t>コウサクブツ</t>
    </rPh>
    <rPh sb="3" eb="5">
      <t>ショウトツ</t>
    </rPh>
    <phoneticPr fontId="2"/>
  </si>
  <si>
    <t>路外逸脱</t>
    <rPh sb="0" eb="1">
      <t>ロ</t>
    </rPh>
    <rPh sb="1" eb="2">
      <t>ガイ</t>
    </rPh>
    <rPh sb="2" eb="4">
      <t>イツダツ</t>
    </rPh>
    <phoneticPr fontId="2"/>
  </si>
  <si>
    <t>転倒</t>
    <rPh sb="0" eb="2">
      <t>テントウ</t>
    </rPh>
    <phoneticPr fontId="2"/>
  </si>
  <si>
    <t>単</t>
    <rPh sb="0" eb="1">
      <t>タン</t>
    </rPh>
    <phoneticPr fontId="2"/>
  </si>
  <si>
    <t>独</t>
    <rPh sb="0" eb="1">
      <t>ドク</t>
    </rPh>
    <phoneticPr fontId="2"/>
  </si>
  <si>
    <t>信号有無別事故類型</t>
    <rPh sb="0" eb="2">
      <t>シンゴウ</t>
    </rPh>
    <rPh sb="2" eb="4">
      <t>ウム</t>
    </rPh>
    <rPh sb="4" eb="5">
      <t>ベツ</t>
    </rPh>
    <rPh sb="5" eb="7">
      <t>ジコ</t>
    </rPh>
    <rPh sb="7" eb="9">
      <t>ルイケイ</t>
    </rPh>
    <phoneticPr fontId="2"/>
  </si>
  <si>
    <t>総　　　　数</t>
    <rPh sb="0" eb="1">
      <t>フサ</t>
    </rPh>
    <rPh sb="5" eb="6">
      <t>カズ</t>
    </rPh>
    <phoneticPr fontId="2"/>
  </si>
  <si>
    <t>横断歩道横断中</t>
    <rPh sb="0" eb="2">
      <t>オウダン</t>
    </rPh>
    <rPh sb="2" eb="4">
      <t>ホドウ</t>
    </rPh>
    <rPh sb="4" eb="7">
      <t>オウダンチュウ</t>
    </rPh>
    <phoneticPr fontId="2"/>
  </si>
  <si>
    <t>出合頭</t>
    <rPh sb="0" eb="2">
      <t>デアイ</t>
    </rPh>
    <rPh sb="2" eb="3">
      <t>ガシラ</t>
    </rPh>
    <phoneticPr fontId="2"/>
  </si>
  <si>
    <t>右折</t>
    <rPh sb="0" eb="2">
      <t>ウセツ</t>
    </rPh>
    <phoneticPr fontId="2"/>
  </si>
  <si>
    <t>左折</t>
    <rPh sb="0" eb="2">
      <t>サセツ</t>
    </rPh>
    <phoneticPr fontId="2"/>
  </si>
  <si>
    <t>追突</t>
    <rPh sb="0" eb="2">
      <t>ツイトツ</t>
    </rPh>
    <phoneticPr fontId="2"/>
  </si>
  <si>
    <t>追い越し</t>
    <rPh sb="0" eb="1">
      <t>オ</t>
    </rPh>
    <rPh sb="2" eb="3">
      <t>コ</t>
    </rPh>
    <phoneticPr fontId="2"/>
  </si>
  <si>
    <t>　</t>
    <phoneticPr fontId="2"/>
  </si>
  <si>
    <t>法令違反別発生状況（第１当事者の法令違反）</t>
    <rPh sb="0" eb="2">
      <t>ホウレイ</t>
    </rPh>
    <rPh sb="2" eb="4">
      <t>イハン</t>
    </rPh>
    <rPh sb="4" eb="5">
      <t>ベツ</t>
    </rPh>
    <rPh sb="5" eb="7">
      <t>ハッセイ</t>
    </rPh>
    <rPh sb="7" eb="9">
      <t>ジョウキョウ</t>
    </rPh>
    <rPh sb="10" eb="11">
      <t>ダイ</t>
    </rPh>
    <rPh sb="12" eb="15">
      <t>トウジシャ</t>
    </rPh>
    <rPh sb="16" eb="18">
      <t>ホウレイ</t>
    </rPh>
    <rPh sb="18" eb="20">
      <t>イハン</t>
    </rPh>
    <phoneticPr fontId="2"/>
  </si>
  <si>
    <t>信号無視</t>
    <rPh sb="0" eb="2">
      <t>シンゴウ</t>
    </rPh>
    <rPh sb="2" eb="4">
      <t>ムシ</t>
    </rPh>
    <phoneticPr fontId="2"/>
  </si>
  <si>
    <t>通行禁止</t>
    <rPh sb="0" eb="2">
      <t>ツウコウ</t>
    </rPh>
    <rPh sb="2" eb="4">
      <t>キンシ</t>
    </rPh>
    <phoneticPr fontId="2"/>
  </si>
  <si>
    <t>通行区分</t>
    <rPh sb="0" eb="2">
      <t>ツウコウ</t>
    </rPh>
    <rPh sb="2" eb="4">
      <t>クブン</t>
    </rPh>
    <phoneticPr fontId="2"/>
  </si>
  <si>
    <t>最高速度</t>
    <rPh sb="0" eb="2">
      <t>サイコウ</t>
    </rPh>
    <rPh sb="2" eb="4">
      <t>ソクド</t>
    </rPh>
    <phoneticPr fontId="2"/>
  </si>
  <si>
    <t>横断等禁止</t>
    <rPh sb="0" eb="2">
      <t>オウダン</t>
    </rPh>
    <rPh sb="2" eb="3">
      <t>トウ</t>
    </rPh>
    <rPh sb="3" eb="5">
      <t>キンシ</t>
    </rPh>
    <phoneticPr fontId="2"/>
  </si>
  <si>
    <t>進路変更禁止</t>
    <rPh sb="0" eb="2">
      <t>シンロ</t>
    </rPh>
    <rPh sb="2" eb="4">
      <t>ヘンコウ</t>
    </rPh>
    <rPh sb="4" eb="6">
      <t>キンシ</t>
    </rPh>
    <phoneticPr fontId="2"/>
  </si>
  <si>
    <t>踏切不停止</t>
    <rPh sb="0" eb="2">
      <t>フミキリ</t>
    </rPh>
    <rPh sb="2" eb="3">
      <t>フ</t>
    </rPh>
    <rPh sb="3" eb="5">
      <t>テイシ</t>
    </rPh>
    <phoneticPr fontId="2"/>
  </si>
  <si>
    <t>優先通行妨害</t>
    <rPh sb="0" eb="2">
      <t>ユウセン</t>
    </rPh>
    <rPh sb="2" eb="4">
      <t>ツウコウ</t>
    </rPh>
    <rPh sb="4" eb="6">
      <t>ボウガイ</t>
    </rPh>
    <phoneticPr fontId="2"/>
  </si>
  <si>
    <t>交差点安全進行義務</t>
    <rPh sb="0" eb="3">
      <t>コウサテン</t>
    </rPh>
    <rPh sb="3" eb="5">
      <t>アンゼン</t>
    </rPh>
    <rPh sb="5" eb="7">
      <t>シンコウ</t>
    </rPh>
    <rPh sb="7" eb="9">
      <t>ギム</t>
    </rPh>
    <phoneticPr fontId="2"/>
  </si>
  <si>
    <t>歩行者妨害</t>
    <rPh sb="0" eb="3">
      <t>ホコウシャ</t>
    </rPh>
    <rPh sb="3" eb="5">
      <t>ボウガイ</t>
    </rPh>
    <phoneticPr fontId="2"/>
  </si>
  <si>
    <t>徐行場所</t>
    <rPh sb="0" eb="2">
      <t>ジョコウ</t>
    </rPh>
    <rPh sb="2" eb="4">
      <t>バショ</t>
    </rPh>
    <phoneticPr fontId="2"/>
  </si>
  <si>
    <t>指定場所一時不停止</t>
    <rPh sb="0" eb="2">
      <t>シテイ</t>
    </rPh>
    <rPh sb="2" eb="4">
      <t>バショ</t>
    </rPh>
    <rPh sb="4" eb="6">
      <t>イチジ</t>
    </rPh>
    <rPh sb="6" eb="7">
      <t>フ</t>
    </rPh>
    <rPh sb="7" eb="9">
      <t>テイシ</t>
    </rPh>
    <phoneticPr fontId="2"/>
  </si>
  <si>
    <t>積載不適当</t>
    <rPh sb="0" eb="2">
      <t>セキサイ</t>
    </rPh>
    <rPh sb="2" eb="5">
      <t>フテキトウ</t>
    </rPh>
    <phoneticPr fontId="2"/>
  </si>
  <si>
    <t>整備不良車両運転</t>
    <rPh sb="0" eb="2">
      <t>セイビ</t>
    </rPh>
    <rPh sb="2" eb="4">
      <t>フリョウ</t>
    </rPh>
    <rPh sb="4" eb="6">
      <t>シャリョウ</t>
    </rPh>
    <rPh sb="6" eb="8">
      <t>ウンテン</t>
    </rPh>
    <phoneticPr fontId="2"/>
  </si>
  <si>
    <t>酒酔い運転</t>
    <rPh sb="0" eb="2">
      <t>サケヨ</t>
    </rPh>
    <rPh sb="3" eb="5">
      <t>ウンテン</t>
    </rPh>
    <phoneticPr fontId="2"/>
  </si>
  <si>
    <t>過労運転</t>
    <rPh sb="0" eb="2">
      <t>カロウ</t>
    </rPh>
    <rPh sb="2" eb="4">
      <t>ウンテン</t>
    </rPh>
    <phoneticPr fontId="2"/>
  </si>
  <si>
    <t>ハンドル等操作不適</t>
    <rPh sb="4" eb="5">
      <t>トウ</t>
    </rPh>
    <rPh sb="5" eb="7">
      <t>ソウサ</t>
    </rPh>
    <rPh sb="7" eb="9">
      <t>フテキ</t>
    </rPh>
    <phoneticPr fontId="2"/>
  </si>
  <si>
    <t>前方不注意</t>
    <rPh sb="0" eb="2">
      <t>ゼンポウ</t>
    </rPh>
    <rPh sb="2" eb="5">
      <t>フチュウイ</t>
    </rPh>
    <phoneticPr fontId="2"/>
  </si>
  <si>
    <t>動静不注意</t>
    <rPh sb="0" eb="2">
      <t>ドウセイ</t>
    </rPh>
    <rPh sb="2" eb="5">
      <t>フチュウイ</t>
    </rPh>
    <phoneticPr fontId="2"/>
  </si>
  <si>
    <t>安全不確認</t>
    <rPh sb="0" eb="2">
      <t>アンゼン</t>
    </rPh>
    <rPh sb="2" eb="3">
      <t>フ</t>
    </rPh>
    <rPh sb="3" eb="5">
      <t>カクニン</t>
    </rPh>
    <phoneticPr fontId="2"/>
  </si>
  <si>
    <t>その他の違反</t>
    <rPh sb="2" eb="3">
      <t>タ</t>
    </rPh>
    <rPh sb="4" eb="6">
      <t>イハン</t>
    </rPh>
    <phoneticPr fontId="2"/>
  </si>
  <si>
    <t>安全運転義務</t>
    <rPh sb="0" eb="2">
      <t>アンゼン</t>
    </rPh>
    <rPh sb="2" eb="4">
      <t>ウンテン</t>
    </rPh>
    <rPh sb="4" eb="6">
      <t>ギム</t>
    </rPh>
    <phoneticPr fontId="2"/>
  </si>
  <si>
    <t>直前直後横断</t>
    <rPh sb="0" eb="2">
      <t>チョクゼン</t>
    </rPh>
    <rPh sb="2" eb="4">
      <t>チョクゴ</t>
    </rPh>
    <rPh sb="4" eb="6">
      <t>オウダン</t>
    </rPh>
    <phoneticPr fontId="2"/>
  </si>
  <si>
    <t>禁止場所横断</t>
    <rPh sb="0" eb="2">
      <t>キンシ</t>
    </rPh>
    <rPh sb="2" eb="4">
      <t>バショ</t>
    </rPh>
    <rPh sb="4" eb="6">
      <t>オウダン</t>
    </rPh>
    <phoneticPr fontId="2"/>
  </si>
  <si>
    <t>斜め横断等</t>
    <rPh sb="0" eb="1">
      <t>ナナ</t>
    </rPh>
    <rPh sb="2" eb="4">
      <t>オウダン</t>
    </rPh>
    <rPh sb="4" eb="5">
      <t>トウ</t>
    </rPh>
    <phoneticPr fontId="2"/>
  </si>
  <si>
    <t>寝そべり等</t>
    <rPh sb="0" eb="1">
      <t>ネ</t>
    </rPh>
    <rPh sb="4" eb="5">
      <t>トウ</t>
    </rPh>
    <phoneticPr fontId="2"/>
  </si>
  <si>
    <t>路上遊戯</t>
    <rPh sb="0" eb="2">
      <t>ロジョウ</t>
    </rPh>
    <rPh sb="2" eb="4">
      <t>ユウギ</t>
    </rPh>
    <phoneticPr fontId="2"/>
  </si>
  <si>
    <t>飛び出し</t>
    <rPh sb="0" eb="1">
      <t>ト</t>
    </rPh>
    <rPh sb="2" eb="3">
      <t>ダ</t>
    </rPh>
    <phoneticPr fontId="2"/>
  </si>
  <si>
    <t>等</t>
    <rPh sb="0" eb="1">
      <t>トウ</t>
    </rPh>
    <phoneticPr fontId="2"/>
  </si>
  <si>
    <t>歩</t>
    <rPh sb="0" eb="1">
      <t>ホ</t>
    </rPh>
    <phoneticPr fontId="2"/>
  </si>
  <si>
    <t>行</t>
    <rPh sb="0" eb="1">
      <t>コウ</t>
    </rPh>
    <phoneticPr fontId="2"/>
  </si>
  <si>
    <t>者</t>
    <rPh sb="0" eb="1">
      <t>シャ</t>
    </rPh>
    <phoneticPr fontId="2"/>
  </si>
  <si>
    <t>行政区別・状態別（高齢者）</t>
    <rPh sb="0" eb="2">
      <t>ギョウセイ</t>
    </rPh>
    <rPh sb="2" eb="3">
      <t>ク</t>
    </rPh>
    <rPh sb="3" eb="4">
      <t>ベツ</t>
    </rPh>
    <rPh sb="5" eb="7">
      <t>ジョウタイ</t>
    </rPh>
    <rPh sb="7" eb="8">
      <t>ベツ</t>
    </rPh>
    <rPh sb="9" eb="12">
      <t>コウレイシャ</t>
    </rPh>
    <phoneticPr fontId="2"/>
  </si>
  <si>
    <t>北</t>
    <rPh sb="0" eb="1">
      <t>キタ</t>
    </rPh>
    <phoneticPr fontId="2"/>
  </si>
  <si>
    <t>都島</t>
    <rPh sb="0" eb="2">
      <t>ミヤコジマ</t>
    </rPh>
    <phoneticPr fontId="2"/>
  </si>
  <si>
    <t>福島</t>
    <rPh sb="0" eb="2">
      <t>フクシマ</t>
    </rPh>
    <phoneticPr fontId="2"/>
  </si>
  <si>
    <t>此花</t>
    <rPh sb="0" eb="2">
      <t>コノハナ</t>
    </rPh>
    <phoneticPr fontId="2"/>
  </si>
  <si>
    <t>中央</t>
    <rPh sb="0" eb="2">
      <t>チュウオウ</t>
    </rPh>
    <phoneticPr fontId="2"/>
  </si>
  <si>
    <t>西</t>
    <rPh sb="0" eb="1">
      <t>ニシ</t>
    </rPh>
    <phoneticPr fontId="2"/>
  </si>
  <si>
    <t>港</t>
    <rPh sb="0" eb="1">
      <t>ミナト</t>
    </rPh>
    <phoneticPr fontId="2"/>
  </si>
  <si>
    <t>大正</t>
    <rPh sb="0" eb="2">
      <t>タイショウ</t>
    </rPh>
    <phoneticPr fontId="2"/>
  </si>
  <si>
    <t>天王寺</t>
    <rPh sb="0" eb="3">
      <t>テンノウジ</t>
    </rPh>
    <phoneticPr fontId="2"/>
  </si>
  <si>
    <t>浪速</t>
    <rPh sb="0" eb="2">
      <t>ナニワ</t>
    </rPh>
    <phoneticPr fontId="2"/>
  </si>
  <si>
    <t>西淀川</t>
    <rPh sb="0" eb="1">
      <t>ニシ</t>
    </rPh>
    <rPh sb="1" eb="3">
      <t>ヨドガワ</t>
    </rPh>
    <phoneticPr fontId="2"/>
  </si>
  <si>
    <t>淀川</t>
    <rPh sb="0" eb="2">
      <t>ヨドガワ</t>
    </rPh>
    <phoneticPr fontId="2"/>
  </si>
  <si>
    <t>東淀川</t>
    <rPh sb="0" eb="1">
      <t>ヒガシ</t>
    </rPh>
    <rPh sb="1" eb="3">
      <t>ヨドガワ</t>
    </rPh>
    <phoneticPr fontId="2"/>
  </si>
  <si>
    <t>東成</t>
    <rPh sb="0" eb="2">
      <t>ヒガシナリ</t>
    </rPh>
    <phoneticPr fontId="2"/>
  </si>
  <si>
    <t>生野</t>
    <rPh sb="0" eb="2">
      <t>イクノ</t>
    </rPh>
    <phoneticPr fontId="2"/>
  </si>
  <si>
    <t>旭</t>
    <rPh sb="0" eb="1">
      <t>アサヒ</t>
    </rPh>
    <phoneticPr fontId="2"/>
  </si>
  <si>
    <t>城東</t>
    <rPh sb="0" eb="2">
      <t>ジョウトウ</t>
    </rPh>
    <phoneticPr fontId="2"/>
  </si>
  <si>
    <t>鶴見</t>
    <rPh sb="0" eb="2">
      <t>ツルミ</t>
    </rPh>
    <phoneticPr fontId="2"/>
  </si>
  <si>
    <t>阿倍野</t>
    <rPh sb="0" eb="3">
      <t>アベノ</t>
    </rPh>
    <phoneticPr fontId="2"/>
  </si>
  <si>
    <t>住之江</t>
    <rPh sb="0" eb="3">
      <t>スミノエ</t>
    </rPh>
    <phoneticPr fontId="2"/>
  </si>
  <si>
    <t>住吉</t>
    <rPh sb="0" eb="2">
      <t>スミヨシ</t>
    </rPh>
    <phoneticPr fontId="2"/>
  </si>
  <si>
    <t>東住吉</t>
    <rPh sb="0" eb="1">
      <t>ヒガシ</t>
    </rPh>
    <rPh sb="1" eb="3">
      <t>スミヨシ</t>
    </rPh>
    <phoneticPr fontId="2"/>
  </si>
  <si>
    <t>平野</t>
    <rPh sb="0" eb="2">
      <t>ヒラノ</t>
    </rPh>
    <phoneticPr fontId="2"/>
  </si>
  <si>
    <t>西成</t>
    <rPh sb="0" eb="2">
      <t>ニシナリ</t>
    </rPh>
    <phoneticPr fontId="2"/>
  </si>
  <si>
    <t>死</t>
    <rPh sb="0" eb="1">
      <t>シ</t>
    </rPh>
    <phoneticPr fontId="2"/>
  </si>
  <si>
    <t>傷</t>
    <rPh sb="0" eb="1">
      <t>キズ</t>
    </rPh>
    <phoneticPr fontId="2"/>
  </si>
  <si>
    <t>歩行中</t>
    <rPh sb="0" eb="3">
      <t>ホコウチュウ</t>
    </rPh>
    <phoneticPr fontId="2"/>
  </si>
  <si>
    <t>内　　　　　　　　　　訳</t>
    <rPh sb="0" eb="1">
      <t>ウチ</t>
    </rPh>
    <rPh sb="11" eb="12">
      <t>ヤク</t>
    </rPh>
    <phoneticPr fontId="2"/>
  </si>
  <si>
    <t>行政区別</t>
    <rPh sb="0" eb="2">
      <t>ギョウセイ</t>
    </rPh>
    <rPh sb="2" eb="3">
      <t>ク</t>
    </rPh>
    <rPh sb="3" eb="4">
      <t>ベツ</t>
    </rPh>
    <phoneticPr fontId="2"/>
  </si>
  <si>
    <t>１歳</t>
    <rPh sb="1" eb="2">
      <t>サイ</t>
    </rPh>
    <phoneticPr fontId="2"/>
  </si>
  <si>
    <t>以下</t>
    <rPh sb="0" eb="2">
      <t>イカ</t>
    </rPh>
    <phoneticPr fontId="2"/>
  </si>
  <si>
    <t>２歳</t>
    <rPh sb="1" eb="2">
      <t>サイ</t>
    </rPh>
    <phoneticPr fontId="2"/>
  </si>
  <si>
    <t>３歳</t>
    <rPh sb="1" eb="2">
      <t>サイ</t>
    </rPh>
    <phoneticPr fontId="2"/>
  </si>
  <si>
    <t>４歳</t>
    <rPh sb="1" eb="2">
      <t>サイ</t>
    </rPh>
    <phoneticPr fontId="2"/>
  </si>
  <si>
    <t>５歳</t>
    <rPh sb="1" eb="2">
      <t>サイ</t>
    </rPh>
    <phoneticPr fontId="2"/>
  </si>
  <si>
    <t>６歳</t>
    <rPh sb="1" eb="2">
      <t>サイ</t>
    </rPh>
    <phoneticPr fontId="2"/>
  </si>
  <si>
    <t>７歳</t>
    <rPh sb="1" eb="2">
      <t>サイ</t>
    </rPh>
    <phoneticPr fontId="2"/>
  </si>
  <si>
    <t>８歳</t>
    <rPh sb="1" eb="2">
      <t>サイ</t>
    </rPh>
    <phoneticPr fontId="2"/>
  </si>
  <si>
    <t>９歳</t>
    <rPh sb="1" eb="2">
      <t>サイ</t>
    </rPh>
    <phoneticPr fontId="2"/>
  </si>
  <si>
    <t>１０歳</t>
    <rPh sb="2" eb="3">
      <t>サイ</t>
    </rPh>
    <phoneticPr fontId="2"/>
  </si>
  <si>
    <t>１１歳</t>
    <rPh sb="2" eb="3">
      <t>サイ</t>
    </rPh>
    <phoneticPr fontId="2"/>
  </si>
  <si>
    <t>１２歳</t>
    <rPh sb="2" eb="3">
      <t>サイ</t>
    </rPh>
    <phoneticPr fontId="2"/>
  </si>
  <si>
    <t>１３歳</t>
    <rPh sb="2" eb="3">
      <t>サイ</t>
    </rPh>
    <phoneticPr fontId="2"/>
  </si>
  <si>
    <t>１４歳</t>
    <rPh sb="2" eb="3">
      <t>サイ</t>
    </rPh>
    <phoneticPr fontId="2"/>
  </si>
  <si>
    <t>１５歳</t>
    <rPh sb="2" eb="3">
      <t>サイ</t>
    </rPh>
    <phoneticPr fontId="2"/>
  </si>
  <si>
    <t>府内</t>
    <rPh sb="0" eb="2">
      <t>フナイ</t>
    </rPh>
    <phoneticPr fontId="2"/>
  </si>
  <si>
    <t>全域</t>
    <rPh sb="0" eb="2">
      <t>ゼンイキ</t>
    </rPh>
    <phoneticPr fontId="2"/>
  </si>
  <si>
    <t>月別</t>
    <rPh sb="0" eb="1">
      <t>ツキ</t>
    </rPh>
    <rPh sb="1" eb="2">
      <t>ベツ</t>
    </rPh>
    <phoneticPr fontId="2"/>
  </si>
  <si>
    <t>年齢別</t>
    <rPh sb="0" eb="2">
      <t>ネンレイ</t>
    </rPh>
    <rPh sb="2" eb="3">
      <t>ベツ</t>
    </rPh>
    <phoneticPr fontId="2"/>
  </si>
  <si>
    <t>行政区別・状態別（子ども）</t>
    <rPh sb="0" eb="2">
      <t>ギョウセイ</t>
    </rPh>
    <rPh sb="2" eb="3">
      <t>ク</t>
    </rPh>
    <rPh sb="3" eb="4">
      <t>ベツ</t>
    </rPh>
    <rPh sb="5" eb="7">
      <t>ジョウタイ</t>
    </rPh>
    <rPh sb="7" eb="8">
      <t>ベツ</t>
    </rPh>
    <rPh sb="9" eb="10">
      <t>コ</t>
    </rPh>
    <phoneticPr fontId="2"/>
  </si>
  <si>
    <t>横断</t>
    <rPh sb="0" eb="2">
      <t>オウダン</t>
    </rPh>
    <phoneticPr fontId="2"/>
  </si>
  <si>
    <t>横断歩道外横断</t>
    <rPh sb="0" eb="2">
      <t>オウダン</t>
    </rPh>
    <rPh sb="2" eb="4">
      <t>ホドウ</t>
    </rPh>
    <rPh sb="4" eb="5">
      <t>ガイ</t>
    </rPh>
    <rPh sb="5" eb="7">
      <t>オウダン</t>
    </rPh>
    <phoneticPr fontId="2"/>
  </si>
  <si>
    <t>駐停車車両の直前直後横断</t>
    <rPh sb="0" eb="3">
      <t>チュウテイシャ</t>
    </rPh>
    <rPh sb="3" eb="5">
      <t>シャリョウ</t>
    </rPh>
    <rPh sb="6" eb="8">
      <t>チョクゼン</t>
    </rPh>
    <rPh sb="8" eb="10">
      <t>チョクゴ</t>
    </rPh>
    <rPh sb="10" eb="12">
      <t>オウダン</t>
    </rPh>
    <phoneticPr fontId="2"/>
  </si>
  <si>
    <t>走行車両の直前直後横断</t>
    <rPh sb="0" eb="2">
      <t>ソウコウ</t>
    </rPh>
    <rPh sb="2" eb="4">
      <t>シャリョウ</t>
    </rPh>
    <rPh sb="5" eb="7">
      <t>チョクゼン</t>
    </rPh>
    <rPh sb="7" eb="9">
      <t>チョクゴ</t>
    </rPh>
    <rPh sb="9" eb="11">
      <t>オウダン</t>
    </rPh>
    <phoneticPr fontId="2"/>
  </si>
  <si>
    <t>幼児のひとり歩き</t>
    <rPh sb="0" eb="2">
      <t>ヨウジ</t>
    </rPh>
    <rPh sb="6" eb="7">
      <t>アル</t>
    </rPh>
    <phoneticPr fontId="2"/>
  </si>
  <si>
    <t>踏切不注意</t>
    <rPh sb="0" eb="2">
      <t>フミキリ</t>
    </rPh>
    <rPh sb="2" eb="5">
      <t>フチュウイ</t>
    </rPh>
    <phoneticPr fontId="2"/>
  </si>
  <si>
    <t>自</t>
    <rPh sb="0" eb="1">
      <t>ジ</t>
    </rPh>
    <phoneticPr fontId="2"/>
  </si>
  <si>
    <t>転</t>
    <rPh sb="0" eb="1">
      <t>テン</t>
    </rPh>
    <phoneticPr fontId="2"/>
  </si>
  <si>
    <t>乗</t>
    <rPh sb="0" eb="1">
      <t>ジョウ</t>
    </rPh>
    <phoneticPr fontId="2"/>
  </si>
  <si>
    <t>用</t>
    <rPh sb="0" eb="1">
      <t>ヨウ</t>
    </rPh>
    <phoneticPr fontId="2"/>
  </si>
  <si>
    <t>横断・転回禁止違反</t>
    <rPh sb="0" eb="2">
      <t>オウダン</t>
    </rPh>
    <rPh sb="3" eb="5">
      <t>テンカイ</t>
    </rPh>
    <rPh sb="5" eb="7">
      <t>キンシ</t>
    </rPh>
    <rPh sb="7" eb="9">
      <t>イハン</t>
    </rPh>
    <phoneticPr fontId="2"/>
  </si>
  <si>
    <t>踏切不停止等</t>
    <rPh sb="0" eb="2">
      <t>フミキリ</t>
    </rPh>
    <rPh sb="2" eb="3">
      <t>フ</t>
    </rPh>
    <rPh sb="3" eb="5">
      <t>テイシ</t>
    </rPh>
    <rPh sb="5" eb="6">
      <t>ナド</t>
    </rPh>
    <phoneticPr fontId="2"/>
  </si>
  <si>
    <t>右折違反</t>
    <rPh sb="0" eb="2">
      <t>ウセツ</t>
    </rPh>
    <rPh sb="2" eb="4">
      <t>イハン</t>
    </rPh>
    <phoneticPr fontId="2"/>
  </si>
  <si>
    <t>左折違反</t>
    <rPh sb="0" eb="2">
      <t>サセツ</t>
    </rPh>
    <rPh sb="2" eb="4">
      <t>イハン</t>
    </rPh>
    <phoneticPr fontId="2"/>
  </si>
  <si>
    <t>ハンドル・ブレーキ等操作不適</t>
    <rPh sb="9" eb="10">
      <t>トウ</t>
    </rPh>
    <rPh sb="10" eb="12">
      <t>ソウサ</t>
    </rPh>
    <rPh sb="12" eb="14">
      <t>フテキ</t>
    </rPh>
    <phoneticPr fontId="2"/>
  </si>
  <si>
    <t>　総　　　計</t>
    <rPh sb="1" eb="2">
      <t>フサ</t>
    </rPh>
    <rPh sb="5" eb="6">
      <t>ケイ</t>
    </rPh>
    <phoneticPr fontId="2"/>
  </si>
  <si>
    <t>事故類型別（歩行者）</t>
    <rPh sb="0" eb="2">
      <t>ジコ</t>
    </rPh>
    <rPh sb="2" eb="4">
      <t>ルイケイ</t>
    </rPh>
    <rPh sb="4" eb="5">
      <t>ベツ</t>
    </rPh>
    <rPh sb="6" eb="9">
      <t>ホコウシャ</t>
    </rPh>
    <phoneticPr fontId="2"/>
  </si>
  <si>
    <t>総　　　数</t>
    <rPh sb="0" eb="1">
      <t>フサ</t>
    </rPh>
    <rPh sb="4" eb="5">
      <t>カズ</t>
    </rPh>
    <phoneticPr fontId="2"/>
  </si>
  <si>
    <t>人</t>
    <rPh sb="0" eb="1">
      <t>ジン</t>
    </rPh>
    <phoneticPr fontId="2"/>
  </si>
  <si>
    <t>横</t>
    <rPh sb="0" eb="1">
      <t>ヨコ</t>
    </rPh>
    <phoneticPr fontId="2"/>
  </si>
  <si>
    <t>断</t>
    <rPh sb="0" eb="1">
      <t>ダン</t>
    </rPh>
    <phoneticPr fontId="2"/>
  </si>
  <si>
    <t>中</t>
    <rPh sb="0" eb="1">
      <t>チュウ</t>
    </rPh>
    <phoneticPr fontId="2"/>
  </si>
  <si>
    <t>路上遊戯中</t>
    <rPh sb="0" eb="2">
      <t>ロジョウ</t>
    </rPh>
    <rPh sb="2" eb="5">
      <t>ユウギチュウ</t>
    </rPh>
    <phoneticPr fontId="2"/>
  </si>
  <si>
    <t>路上停止中</t>
    <rPh sb="0" eb="2">
      <t>ロジョウ</t>
    </rPh>
    <rPh sb="2" eb="5">
      <t>テイシチュウ</t>
    </rPh>
    <phoneticPr fontId="2"/>
  </si>
  <si>
    <t>列　　　車</t>
    <rPh sb="0" eb="1">
      <t>レツ</t>
    </rPh>
    <rPh sb="4" eb="5">
      <t>クルマ</t>
    </rPh>
    <phoneticPr fontId="2"/>
  </si>
  <si>
    <t>月別発生状況（歩行者）</t>
    <rPh sb="0" eb="2">
      <t>ツキベツ</t>
    </rPh>
    <rPh sb="2" eb="4">
      <t>ハッセイ</t>
    </rPh>
    <rPh sb="4" eb="6">
      <t>ジョウキョウ</t>
    </rPh>
    <rPh sb="7" eb="10">
      <t>ホコウシャ</t>
    </rPh>
    <phoneticPr fontId="2"/>
  </si>
  <si>
    <t>行政区分</t>
    <rPh sb="0" eb="2">
      <t>ギョウセイ</t>
    </rPh>
    <rPh sb="2" eb="4">
      <t>クブン</t>
    </rPh>
    <phoneticPr fontId="2"/>
  </si>
  <si>
    <t>歩行者関連事故発生状況</t>
    <rPh sb="0" eb="3">
      <t>ホコウシャ</t>
    </rPh>
    <rPh sb="3" eb="5">
      <t>カンレン</t>
    </rPh>
    <rPh sb="5" eb="7">
      <t>ジコ</t>
    </rPh>
    <rPh sb="7" eb="9">
      <t>ハッセイ</t>
    </rPh>
    <rPh sb="9" eb="11">
      <t>ジョウキョウ</t>
    </rPh>
    <phoneticPr fontId="2"/>
  </si>
  <si>
    <t>自転車関連事故発生状況</t>
    <rPh sb="0" eb="3">
      <t>ジテンシャ</t>
    </rPh>
    <rPh sb="3" eb="5">
      <t>カンレン</t>
    </rPh>
    <rPh sb="5" eb="7">
      <t>ジコ</t>
    </rPh>
    <rPh sb="7" eb="9">
      <t>ハッセイ</t>
    </rPh>
    <rPh sb="9" eb="11">
      <t>ジョウキョウ</t>
    </rPh>
    <phoneticPr fontId="2"/>
  </si>
  <si>
    <t>追越追抜時</t>
    <rPh sb="0" eb="2">
      <t>オイコシ</t>
    </rPh>
    <rPh sb="2" eb="4">
      <t>オイヌ</t>
    </rPh>
    <rPh sb="4" eb="5">
      <t>ジ</t>
    </rPh>
    <phoneticPr fontId="2"/>
  </si>
  <si>
    <t>左折時</t>
    <rPh sb="0" eb="2">
      <t>サセツ</t>
    </rPh>
    <rPh sb="2" eb="3">
      <t>ジ</t>
    </rPh>
    <phoneticPr fontId="2"/>
  </si>
  <si>
    <t>右折時</t>
    <rPh sb="0" eb="2">
      <t>ウセツ</t>
    </rPh>
    <rPh sb="2" eb="3">
      <t>ジ</t>
    </rPh>
    <phoneticPr fontId="2"/>
  </si>
  <si>
    <t>事故類型別（自転車）</t>
    <rPh sb="0" eb="2">
      <t>ジコ</t>
    </rPh>
    <rPh sb="2" eb="4">
      <t>ルイケイ</t>
    </rPh>
    <rPh sb="4" eb="5">
      <t>ベツ</t>
    </rPh>
    <rPh sb="6" eb="9">
      <t>ジテンシャ</t>
    </rPh>
    <phoneticPr fontId="2"/>
  </si>
  <si>
    <t>信号の有無</t>
    <rPh sb="0" eb="2">
      <t>シンゴウ</t>
    </rPh>
    <rPh sb="3" eb="5">
      <t>ウム</t>
    </rPh>
    <phoneticPr fontId="2"/>
  </si>
  <si>
    <t>類型</t>
    <rPh sb="0" eb="2">
      <t>ルイケイ</t>
    </rPh>
    <phoneticPr fontId="2"/>
  </si>
  <si>
    <t>法令違反別</t>
    <rPh sb="0" eb="2">
      <t>ホウレイ</t>
    </rPh>
    <rPh sb="2" eb="4">
      <t>イハン</t>
    </rPh>
    <rPh sb="4" eb="5">
      <t>ベツ</t>
    </rPh>
    <phoneticPr fontId="2"/>
  </si>
  <si>
    <t>年齢別・月別　（１５歳以下）</t>
    <rPh sb="0" eb="2">
      <t>ネンレイ</t>
    </rPh>
    <rPh sb="2" eb="3">
      <t>ベツ</t>
    </rPh>
    <rPh sb="4" eb="5">
      <t>ツキ</t>
    </rPh>
    <rPh sb="5" eb="6">
      <t>ベツ</t>
    </rPh>
    <rPh sb="10" eb="11">
      <t>サイ</t>
    </rPh>
    <rPh sb="11" eb="13">
      <t>イカ</t>
    </rPh>
    <phoneticPr fontId="2"/>
  </si>
  <si>
    <t>違反</t>
    <rPh sb="0" eb="2">
      <t>イハン</t>
    </rPh>
    <phoneticPr fontId="2"/>
  </si>
  <si>
    <t>法令違反別発生状況 （子ども）</t>
    <rPh sb="0" eb="2">
      <t>ホウレイ</t>
    </rPh>
    <rPh sb="2" eb="4">
      <t>イハン</t>
    </rPh>
    <rPh sb="4" eb="5">
      <t>ベツ</t>
    </rPh>
    <rPh sb="5" eb="7">
      <t>ハッセイ</t>
    </rPh>
    <rPh sb="7" eb="9">
      <t>ジョウキョウ</t>
    </rPh>
    <rPh sb="11" eb="12">
      <t>コ</t>
    </rPh>
    <phoneticPr fontId="2"/>
  </si>
  <si>
    <t>類型別</t>
    <rPh sb="0" eb="2">
      <t>ルイケイ</t>
    </rPh>
    <rPh sb="2" eb="3">
      <t>ベツ</t>
    </rPh>
    <phoneticPr fontId="2"/>
  </si>
  <si>
    <t>６９歳</t>
    <rPh sb="2" eb="3">
      <t>サイ</t>
    </rPh>
    <phoneticPr fontId="2"/>
  </si>
  <si>
    <t>７９歳</t>
    <rPh sb="2" eb="3">
      <t>サイ</t>
    </rPh>
    <phoneticPr fontId="2"/>
  </si>
  <si>
    <t>７４歳</t>
    <rPh sb="2" eb="3">
      <t>サイ</t>
    </rPh>
    <phoneticPr fontId="2"/>
  </si>
  <si>
    <t>８４歳</t>
    <rPh sb="2" eb="3">
      <t>サイ</t>
    </rPh>
    <phoneticPr fontId="2"/>
  </si>
  <si>
    <t>８５歳</t>
    <rPh sb="2" eb="3">
      <t>サイ</t>
    </rPh>
    <phoneticPr fontId="2"/>
  </si>
  <si>
    <t>以上</t>
    <rPh sb="0" eb="2">
      <t>イジョウ</t>
    </rPh>
    <phoneticPr fontId="2"/>
  </si>
  <si>
    <t>法令違反別発生状況（高齢者）</t>
    <rPh sb="0" eb="2">
      <t>ホウレイ</t>
    </rPh>
    <rPh sb="2" eb="4">
      <t>イハン</t>
    </rPh>
    <rPh sb="4" eb="5">
      <t>ベツ</t>
    </rPh>
    <rPh sb="5" eb="7">
      <t>ハッセイ</t>
    </rPh>
    <rPh sb="7" eb="9">
      <t>ジョウキョウ</t>
    </rPh>
    <rPh sb="10" eb="13">
      <t>コウレイシャ</t>
    </rPh>
    <phoneticPr fontId="2"/>
  </si>
  <si>
    <t>年別</t>
    <rPh sb="0" eb="2">
      <t>ネンベツ</t>
    </rPh>
    <phoneticPr fontId="2"/>
  </si>
  <si>
    <t>行政区別・状態別（若年者）</t>
    <rPh sb="0" eb="2">
      <t>ギョウセイ</t>
    </rPh>
    <rPh sb="2" eb="3">
      <t>ク</t>
    </rPh>
    <rPh sb="3" eb="4">
      <t>ベツ</t>
    </rPh>
    <rPh sb="5" eb="7">
      <t>ジョウタイ</t>
    </rPh>
    <rPh sb="7" eb="8">
      <t>ベツ</t>
    </rPh>
    <rPh sb="9" eb="11">
      <t>ジャクネン</t>
    </rPh>
    <rPh sb="11" eb="12">
      <t>シャ</t>
    </rPh>
    <phoneticPr fontId="2"/>
  </si>
  <si>
    <t>年齢別・月別　（若年者）</t>
    <rPh sb="0" eb="2">
      <t>ネンレイ</t>
    </rPh>
    <rPh sb="2" eb="3">
      <t>ベツ</t>
    </rPh>
    <rPh sb="4" eb="5">
      <t>ツキ</t>
    </rPh>
    <rPh sb="5" eb="6">
      <t>ベツ</t>
    </rPh>
    <rPh sb="8" eb="10">
      <t>ジャクネン</t>
    </rPh>
    <rPh sb="10" eb="11">
      <t>シャ</t>
    </rPh>
    <phoneticPr fontId="2"/>
  </si>
  <si>
    <t>１６歳</t>
    <rPh sb="2" eb="3">
      <t>サイ</t>
    </rPh>
    <phoneticPr fontId="2"/>
  </si>
  <si>
    <t>１７歳</t>
    <rPh sb="2" eb="3">
      <t>サイ</t>
    </rPh>
    <phoneticPr fontId="2"/>
  </si>
  <si>
    <t>１８歳</t>
    <rPh sb="2" eb="3">
      <t>サイ</t>
    </rPh>
    <phoneticPr fontId="2"/>
  </si>
  <si>
    <t>１９歳</t>
    <rPh sb="2" eb="3">
      <t>サイ</t>
    </rPh>
    <phoneticPr fontId="2"/>
  </si>
  <si>
    <t>２０歳</t>
    <rPh sb="2" eb="3">
      <t>サイ</t>
    </rPh>
    <phoneticPr fontId="2"/>
  </si>
  <si>
    <t>２１歳</t>
    <rPh sb="2" eb="3">
      <t>サイ</t>
    </rPh>
    <phoneticPr fontId="2"/>
  </si>
  <si>
    <t>２２歳</t>
    <rPh sb="2" eb="3">
      <t>サイ</t>
    </rPh>
    <phoneticPr fontId="2"/>
  </si>
  <si>
    <t>２３歳</t>
    <rPh sb="2" eb="3">
      <t>サイ</t>
    </rPh>
    <phoneticPr fontId="2"/>
  </si>
  <si>
    <t>２４歳</t>
    <rPh sb="2" eb="3">
      <t>サイ</t>
    </rPh>
    <phoneticPr fontId="2"/>
  </si>
  <si>
    <t>類型別・状態別発生状況</t>
    <rPh sb="0" eb="2">
      <t>ルイケイ</t>
    </rPh>
    <rPh sb="2" eb="3">
      <t>ベツ</t>
    </rPh>
    <rPh sb="4" eb="6">
      <t>ジョウタイ</t>
    </rPh>
    <rPh sb="6" eb="7">
      <t>ベツ</t>
    </rPh>
    <rPh sb="7" eb="9">
      <t>ハッセイ</t>
    </rPh>
    <rPh sb="9" eb="11">
      <t>ジョウキョウ</t>
    </rPh>
    <phoneticPr fontId="2"/>
  </si>
  <si>
    <t>件    数</t>
    <rPh sb="0" eb="1">
      <t>ケン</t>
    </rPh>
    <rPh sb="5" eb="6">
      <t>カズ</t>
    </rPh>
    <phoneticPr fontId="2"/>
  </si>
  <si>
    <t>信   号   無</t>
    <rPh sb="0" eb="1">
      <t>シン</t>
    </rPh>
    <rPh sb="4" eb="5">
      <t>ゴウ</t>
    </rPh>
    <rPh sb="8" eb="9">
      <t>ナシ</t>
    </rPh>
    <phoneticPr fontId="2"/>
  </si>
  <si>
    <t>信   号   有</t>
    <rPh sb="0" eb="1">
      <t>シン</t>
    </rPh>
    <rPh sb="4" eb="5">
      <t>ゴウ</t>
    </rPh>
    <rPh sb="8" eb="9">
      <t>ア</t>
    </rPh>
    <phoneticPr fontId="2"/>
  </si>
  <si>
    <t>事   故   計</t>
    <rPh sb="0" eb="1">
      <t>コト</t>
    </rPh>
    <rPh sb="4" eb="5">
      <t>ユエ</t>
    </rPh>
    <rPh sb="8" eb="9">
      <t>ケイ</t>
    </rPh>
    <phoneticPr fontId="2"/>
  </si>
  <si>
    <t>人  対  車  両</t>
    <rPh sb="0" eb="1">
      <t>ジン</t>
    </rPh>
    <rPh sb="3" eb="4">
      <t>タイ</t>
    </rPh>
    <rPh sb="6" eb="7">
      <t>クルマ</t>
    </rPh>
    <rPh sb="9" eb="10">
      <t>リョウ</t>
    </rPh>
    <phoneticPr fontId="2"/>
  </si>
  <si>
    <t>車  両  相  互</t>
    <rPh sb="0" eb="1">
      <t>クルマ</t>
    </rPh>
    <rPh sb="3" eb="4">
      <t>リョウ</t>
    </rPh>
    <rPh sb="6" eb="7">
      <t>ソウ</t>
    </rPh>
    <rPh sb="9" eb="10">
      <t>ゴ</t>
    </rPh>
    <phoneticPr fontId="2"/>
  </si>
  <si>
    <t>車  両  単  独</t>
    <rPh sb="0" eb="1">
      <t>クルマ</t>
    </rPh>
    <rPh sb="3" eb="4">
      <t>リョウ</t>
    </rPh>
    <rPh sb="6" eb="7">
      <t>タン</t>
    </rPh>
    <rPh sb="9" eb="10">
      <t>ドク</t>
    </rPh>
    <phoneticPr fontId="2"/>
  </si>
  <si>
    <t>件　　数</t>
    <rPh sb="0" eb="1">
      <t>ケン</t>
    </rPh>
    <rPh sb="3" eb="4">
      <t>カズ</t>
    </rPh>
    <phoneticPr fontId="2"/>
  </si>
  <si>
    <t>法令違反別発生状況 （若年者）</t>
    <rPh sb="0" eb="2">
      <t>ホウレイ</t>
    </rPh>
    <rPh sb="2" eb="4">
      <t>イハン</t>
    </rPh>
    <rPh sb="4" eb="5">
      <t>ベツ</t>
    </rPh>
    <rPh sb="5" eb="7">
      <t>ハッセイ</t>
    </rPh>
    <rPh sb="7" eb="9">
      <t>ジョウキョウ</t>
    </rPh>
    <rPh sb="11" eb="13">
      <t>ジャクネン</t>
    </rPh>
    <rPh sb="13" eb="14">
      <t>シャ</t>
    </rPh>
    <phoneticPr fontId="2"/>
  </si>
  <si>
    <t>時間</t>
    <rPh sb="0" eb="2">
      <t>ジカン</t>
    </rPh>
    <phoneticPr fontId="2"/>
  </si>
  <si>
    <t>昭和45</t>
    <rPh sb="0" eb="2">
      <t>ショウワ</t>
    </rPh>
    <phoneticPr fontId="2"/>
  </si>
  <si>
    <t>合計</t>
    <rPh sb="0" eb="2">
      <t>ゴウケイ</t>
    </rPh>
    <phoneticPr fontId="2"/>
  </si>
  <si>
    <t>月</t>
    <rPh sb="0" eb="1">
      <t>ツキ</t>
    </rPh>
    <phoneticPr fontId="2"/>
  </si>
  <si>
    <t>件数（件）</t>
    <rPh sb="0" eb="1">
      <t>ケン</t>
    </rPh>
    <rPh sb="1" eb="2">
      <t>カズ</t>
    </rPh>
    <rPh sb="3" eb="4">
      <t>ケン</t>
    </rPh>
    <phoneticPr fontId="2"/>
  </si>
  <si>
    <t>件数（件）</t>
    <rPh sb="0" eb="2">
      <t>ケンスウ</t>
    </rPh>
    <rPh sb="3" eb="4">
      <t>ケン</t>
    </rPh>
    <phoneticPr fontId="2"/>
  </si>
  <si>
    <t>横断歩道橋付近</t>
    <rPh sb="0" eb="2">
      <t>オウダン</t>
    </rPh>
    <rPh sb="2" eb="4">
      <t>ホドウ</t>
    </rPh>
    <rPh sb="4" eb="5">
      <t>ハシ</t>
    </rPh>
    <rPh sb="5" eb="7">
      <t>フキン</t>
    </rPh>
    <phoneticPr fontId="2"/>
  </si>
  <si>
    <t>総</t>
    <rPh sb="0" eb="1">
      <t>ソウ</t>
    </rPh>
    <phoneticPr fontId="2"/>
  </si>
  <si>
    <t>数</t>
    <rPh sb="0" eb="1">
      <t>スウ</t>
    </rPh>
    <phoneticPr fontId="2"/>
  </si>
  <si>
    <t>出会頭</t>
    <rPh sb="0" eb="2">
      <t>デア</t>
    </rPh>
    <rPh sb="2" eb="3">
      <t>ガシラ</t>
    </rPh>
    <phoneticPr fontId="2"/>
  </si>
  <si>
    <t>追越追抜時</t>
    <rPh sb="0" eb="1">
      <t>オ</t>
    </rPh>
    <rPh sb="1" eb="2">
      <t>コ</t>
    </rPh>
    <rPh sb="2" eb="3">
      <t>オ</t>
    </rPh>
    <rPh sb="3" eb="4">
      <t>ヌ</t>
    </rPh>
    <rPh sb="4" eb="5">
      <t>ジ</t>
    </rPh>
    <phoneticPr fontId="2"/>
  </si>
  <si>
    <t>駐車車両衝突（運転者不在）</t>
    <rPh sb="0" eb="2">
      <t>チュウシャ</t>
    </rPh>
    <rPh sb="2" eb="4">
      <t>シャリョウ</t>
    </rPh>
    <rPh sb="4" eb="6">
      <t>ショウトツ</t>
    </rPh>
    <rPh sb="7" eb="10">
      <t>ウンテンシャ</t>
    </rPh>
    <rPh sb="10" eb="12">
      <t>フザイ</t>
    </rPh>
    <phoneticPr fontId="2"/>
  </si>
  <si>
    <t>（人）</t>
    <rPh sb="1" eb="2">
      <t>ニン</t>
    </rPh>
    <phoneticPr fontId="2"/>
  </si>
  <si>
    <t>（件）</t>
    <rPh sb="1" eb="2">
      <t>ケン</t>
    </rPh>
    <phoneticPr fontId="2"/>
  </si>
  <si>
    <t>　</t>
    <phoneticPr fontId="2"/>
  </si>
  <si>
    <t>（人）</t>
    <rPh sb="1" eb="2">
      <t>ヒト</t>
    </rPh>
    <phoneticPr fontId="2"/>
  </si>
  <si>
    <t>－</t>
    <phoneticPr fontId="2"/>
  </si>
  <si>
    <t>①/②×１００（％）</t>
    <phoneticPr fontId="2"/>
  </si>
  <si>
    <t>６５～</t>
    <phoneticPr fontId="2"/>
  </si>
  <si>
    <t>７０～</t>
    <phoneticPr fontId="2"/>
  </si>
  <si>
    <t>７５～</t>
    <phoneticPr fontId="2"/>
  </si>
  <si>
    <t>８０～</t>
    <phoneticPr fontId="2"/>
  </si>
  <si>
    <t>月別</t>
    <rPh sb="0" eb="2">
      <t>ツキベツ</t>
    </rPh>
    <phoneticPr fontId="2"/>
  </si>
  <si>
    <t>区分　　　　　　　</t>
    <rPh sb="0" eb="2">
      <t>クブン</t>
    </rPh>
    <phoneticPr fontId="2"/>
  </si>
  <si>
    <t>件　数（件）</t>
    <rPh sb="0" eb="1">
      <t>ケン</t>
    </rPh>
    <rPh sb="2" eb="3">
      <t>カズ</t>
    </rPh>
    <rPh sb="4" eb="5">
      <t>ケン</t>
    </rPh>
    <phoneticPr fontId="2"/>
  </si>
  <si>
    <t>　</t>
    <phoneticPr fontId="2"/>
  </si>
  <si>
    <t>死者数の推移</t>
    <rPh sb="0" eb="3">
      <t>シシャスウ</t>
    </rPh>
    <rPh sb="4" eb="6">
      <t>スイイ</t>
    </rPh>
    <phoneticPr fontId="2"/>
  </si>
  <si>
    <t>高齢者</t>
    <rPh sb="0" eb="3">
      <t>コウレイシャ</t>
    </rPh>
    <phoneticPr fontId="2"/>
  </si>
  <si>
    <t>子ども</t>
    <rPh sb="0" eb="1">
      <t>コ</t>
    </rPh>
    <phoneticPr fontId="2"/>
  </si>
  <si>
    <t>歩行者</t>
    <rPh sb="0" eb="3">
      <t>ホコウシャ</t>
    </rPh>
    <phoneticPr fontId="2"/>
  </si>
  <si>
    <t>自転車</t>
    <rPh sb="0" eb="3">
      <t>ジテンシャ</t>
    </rPh>
    <phoneticPr fontId="2"/>
  </si>
  <si>
    <t>自動二輪</t>
    <rPh sb="0" eb="2">
      <t>ジドウ</t>
    </rPh>
    <rPh sb="2" eb="4">
      <t>ニリン</t>
    </rPh>
    <phoneticPr fontId="2"/>
  </si>
  <si>
    <t>４．各種交通事故の実態</t>
    <rPh sb="2" eb="4">
      <t>カクシュ</t>
    </rPh>
    <rPh sb="4" eb="6">
      <t>コウツウ</t>
    </rPh>
    <rPh sb="6" eb="8">
      <t>ジコ</t>
    </rPh>
    <rPh sb="9" eb="11">
      <t>ジッタイ</t>
    </rPh>
    <phoneticPr fontId="2"/>
  </si>
  <si>
    <t>　（１）各種死亡事故の推移</t>
    <rPh sb="4" eb="6">
      <t>カクシュ</t>
    </rPh>
    <rPh sb="6" eb="8">
      <t>シボウ</t>
    </rPh>
    <rPh sb="8" eb="10">
      <t>ジコ</t>
    </rPh>
    <rPh sb="11" eb="13">
      <t>スイイ</t>
    </rPh>
    <phoneticPr fontId="2"/>
  </si>
  <si>
    <t>分離帯・安全島</t>
    <rPh sb="0" eb="3">
      <t>ブンリタイ</t>
    </rPh>
    <rPh sb="4" eb="6">
      <t>アンゼン</t>
    </rPh>
    <rPh sb="6" eb="7">
      <t>シマ</t>
    </rPh>
    <phoneticPr fontId="2"/>
  </si>
  <si>
    <t>防護柵等</t>
    <rPh sb="0" eb="2">
      <t>ボウゴ</t>
    </rPh>
    <rPh sb="2" eb="3">
      <t>サク</t>
    </rPh>
    <rPh sb="3" eb="4">
      <t>ナド</t>
    </rPh>
    <phoneticPr fontId="2"/>
  </si>
  <si>
    <t>その他</t>
  </si>
  <si>
    <t>自転車乗用中</t>
    <rPh sb="0" eb="3">
      <t>ジテンシャ</t>
    </rPh>
    <rPh sb="3" eb="5">
      <t>ジョウヨウ</t>
    </rPh>
    <rPh sb="5" eb="6">
      <t>ジュウ</t>
    </rPh>
    <phoneticPr fontId="2"/>
  </si>
  <si>
    <t>自動車等乗車中</t>
    <rPh sb="0" eb="3">
      <t>ジドウシャ</t>
    </rPh>
    <rPh sb="3" eb="4">
      <t>トウ</t>
    </rPh>
    <rPh sb="4" eb="6">
      <t>ジョウシャ</t>
    </rPh>
    <rPh sb="6" eb="7">
      <t>チュウ</t>
    </rPh>
    <phoneticPr fontId="2"/>
  </si>
  <si>
    <t>二輪車乗車中</t>
    <rPh sb="0" eb="3">
      <t>ニリンシャ</t>
    </rPh>
    <rPh sb="3" eb="5">
      <t>ジョウシャ</t>
    </rPh>
    <rPh sb="5" eb="6">
      <t>チュウ</t>
    </rPh>
    <phoneticPr fontId="2"/>
  </si>
  <si>
    <t>自動車・二輪乗車中等</t>
    <rPh sb="0" eb="3">
      <t>ジドウシャ</t>
    </rPh>
    <rPh sb="4" eb="6">
      <t>ニリン</t>
    </rPh>
    <rPh sb="6" eb="8">
      <t>ジョウシャ</t>
    </rPh>
    <rPh sb="8" eb="9">
      <t>チュウ</t>
    </rPh>
    <rPh sb="9" eb="10">
      <t>トウ</t>
    </rPh>
    <phoneticPr fontId="2"/>
  </si>
  <si>
    <t>自動車・二輪車乗用中等</t>
    <rPh sb="0" eb="3">
      <t>ジドウシャ</t>
    </rPh>
    <rPh sb="4" eb="7">
      <t>ニリンシャ</t>
    </rPh>
    <rPh sb="7" eb="9">
      <t>ジョウヨウ</t>
    </rPh>
    <rPh sb="9" eb="10">
      <t>チュウ</t>
    </rPh>
    <rPh sb="10" eb="11">
      <t>トウ</t>
    </rPh>
    <phoneticPr fontId="2"/>
  </si>
  <si>
    <t>総数</t>
    <rPh sb="0" eb="1">
      <t>フサ</t>
    </rPh>
    <rPh sb="1" eb="2">
      <t>カズ</t>
    </rPh>
    <phoneticPr fontId="2"/>
  </si>
  <si>
    <t>横断中</t>
  </si>
  <si>
    <t>横断中</t>
    <rPh sb="0" eb="3">
      <t>オウダンチュウ</t>
    </rPh>
    <phoneticPr fontId="2"/>
  </si>
  <si>
    <t>列車</t>
    <rPh sb="0" eb="2">
      <t>レッシャ</t>
    </rPh>
    <phoneticPr fontId="2"/>
  </si>
  <si>
    <t>人対車両</t>
    <rPh sb="0" eb="1">
      <t>ヒト</t>
    </rPh>
    <rPh sb="1" eb="2">
      <t>タイ</t>
    </rPh>
    <rPh sb="2" eb="4">
      <t>シャリョウ</t>
    </rPh>
    <phoneticPr fontId="2"/>
  </si>
  <si>
    <t>通行中</t>
    <rPh sb="0" eb="2">
      <t>ツウコウ</t>
    </rPh>
    <phoneticPr fontId="2"/>
  </si>
  <si>
    <t>　　（行政区、状態別）</t>
    <rPh sb="3" eb="6">
      <t>ギョウセイク</t>
    </rPh>
    <rPh sb="7" eb="9">
      <t>ジョウタイ</t>
    </rPh>
    <rPh sb="9" eb="10">
      <t>ベツ</t>
    </rPh>
    <phoneticPr fontId="2"/>
  </si>
  <si>
    <t>　　（時間別、状態別）</t>
    <rPh sb="3" eb="5">
      <t>ジカン</t>
    </rPh>
    <rPh sb="5" eb="6">
      <t>ベツ</t>
    </rPh>
    <rPh sb="7" eb="9">
      <t>ジョウタイ</t>
    </rPh>
    <rPh sb="9" eb="10">
      <t>ベツ</t>
    </rPh>
    <phoneticPr fontId="2"/>
  </si>
  <si>
    <t>　　（行政区、類型別）</t>
    <rPh sb="3" eb="6">
      <t>ギョウセイク</t>
    </rPh>
    <rPh sb="7" eb="9">
      <t>ルイケイ</t>
    </rPh>
    <rPh sb="9" eb="10">
      <t>ベツ</t>
    </rPh>
    <phoneticPr fontId="2"/>
  </si>
  <si>
    <t>横断禁止場所横断</t>
    <rPh sb="0" eb="2">
      <t>オウダン</t>
    </rPh>
    <rPh sb="2" eb="4">
      <t>キンシ</t>
    </rPh>
    <rPh sb="4" eb="6">
      <t>バショ</t>
    </rPh>
    <rPh sb="6" eb="8">
      <t>オウダン</t>
    </rPh>
    <phoneticPr fontId="2"/>
  </si>
  <si>
    <t>死　者　数</t>
    <rPh sb="0" eb="1">
      <t>シ</t>
    </rPh>
    <rPh sb="2" eb="3">
      <t>モノ</t>
    </rPh>
    <rPh sb="4" eb="5">
      <t>スウ</t>
    </rPh>
    <phoneticPr fontId="2"/>
  </si>
  <si>
    <t>負傷者数</t>
  </si>
  <si>
    <t>負傷者数</t>
    <rPh sb="0" eb="1">
      <t>フ</t>
    </rPh>
    <rPh sb="1" eb="2">
      <t>キズ</t>
    </rPh>
    <rPh sb="2" eb="3">
      <t>モノ</t>
    </rPh>
    <rPh sb="3" eb="4">
      <t>スウ</t>
    </rPh>
    <phoneticPr fontId="2"/>
  </si>
  <si>
    <t>路上停止中</t>
    <rPh sb="0" eb="1">
      <t>ロ</t>
    </rPh>
    <rPh sb="1" eb="2">
      <t>ウエ</t>
    </rPh>
    <rPh sb="2" eb="4">
      <t>テイシ</t>
    </rPh>
    <rPh sb="4" eb="5">
      <t>チュウ</t>
    </rPh>
    <phoneticPr fontId="2"/>
  </si>
  <si>
    <t>死者数</t>
  </si>
  <si>
    <t>死者数</t>
    <rPh sb="0" eb="2">
      <t>シシャ</t>
    </rPh>
    <rPh sb="2" eb="3">
      <t>スウ</t>
    </rPh>
    <phoneticPr fontId="2"/>
  </si>
  <si>
    <t>負傷者数</t>
    <rPh sb="0" eb="1">
      <t>フ</t>
    </rPh>
    <rPh sb="1" eb="3">
      <t>ショウシャ</t>
    </rPh>
    <rPh sb="3" eb="4">
      <t>スウ</t>
    </rPh>
    <phoneticPr fontId="2"/>
  </si>
  <si>
    <t>件数</t>
  </si>
  <si>
    <t>原付</t>
    <rPh sb="0" eb="2">
      <t>ゲンツキ</t>
    </rPh>
    <phoneticPr fontId="2"/>
  </si>
  <si>
    <t>死者数</t>
    <rPh sb="0" eb="1">
      <t>シ</t>
    </rPh>
    <rPh sb="1" eb="2">
      <t>シャ</t>
    </rPh>
    <rPh sb="2" eb="3">
      <t>スウ</t>
    </rPh>
    <phoneticPr fontId="2"/>
  </si>
  <si>
    <t>負傷者数</t>
    <rPh sb="0" eb="3">
      <t>フショウシャ</t>
    </rPh>
    <rPh sb="3" eb="4">
      <t>カズ</t>
    </rPh>
    <phoneticPr fontId="2"/>
  </si>
  <si>
    <t>負傷者数</t>
    <rPh sb="0" eb="3">
      <t>フショウシャ</t>
    </rPh>
    <rPh sb="3" eb="4">
      <t>スウ</t>
    </rPh>
    <phoneticPr fontId="2"/>
  </si>
  <si>
    <t>件数（件）</t>
    <rPh sb="0" eb="2">
      <t>ケンスウ</t>
    </rPh>
    <phoneticPr fontId="2"/>
  </si>
  <si>
    <t>死者数（人）</t>
    <rPh sb="0" eb="2">
      <t>シシャ</t>
    </rPh>
    <rPh sb="2" eb="3">
      <t>スウ</t>
    </rPh>
    <phoneticPr fontId="2"/>
  </si>
  <si>
    <t>負傷者数（人）</t>
    <rPh sb="0" eb="1">
      <t>フ</t>
    </rPh>
    <rPh sb="1" eb="3">
      <t>ショウシャ</t>
    </rPh>
    <rPh sb="3" eb="4">
      <t>スウ</t>
    </rPh>
    <phoneticPr fontId="2"/>
  </si>
  <si>
    <t>　合　　　計</t>
    <rPh sb="1" eb="2">
      <t>ゴウ</t>
    </rPh>
    <rPh sb="5" eb="6">
      <t>ケイ</t>
    </rPh>
    <phoneticPr fontId="2"/>
  </si>
  <si>
    <t>死者数</t>
    <rPh sb="0" eb="1">
      <t>シ</t>
    </rPh>
    <rPh sb="1" eb="2">
      <t>モノ</t>
    </rPh>
    <rPh sb="2" eb="3">
      <t>スウ</t>
    </rPh>
    <phoneticPr fontId="2"/>
  </si>
  <si>
    <t>死傷者数</t>
    <rPh sb="0" eb="1">
      <t>シ</t>
    </rPh>
    <rPh sb="1" eb="2">
      <t>キズ</t>
    </rPh>
    <rPh sb="2" eb="3">
      <t>モノ</t>
    </rPh>
    <rPh sb="3" eb="4">
      <t>スウ</t>
    </rPh>
    <phoneticPr fontId="2"/>
  </si>
  <si>
    <t>死者数①（人）</t>
    <rPh sb="0" eb="2">
      <t>シシャ</t>
    </rPh>
    <rPh sb="2" eb="3">
      <t>スウ</t>
    </rPh>
    <rPh sb="5" eb="6">
      <t>ヒト</t>
    </rPh>
    <phoneticPr fontId="2"/>
  </si>
  <si>
    <t>負傷者数（人）</t>
    <rPh sb="0" eb="1">
      <t>フ</t>
    </rPh>
    <rPh sb="1" eb="2">
      <t>キズ</t>
    </rPh>
    <rPh sb="2" eb="3">
      <t>モノ</t>
    </rPh>
    <rPh sb="3" eb="4">
      <t>スウ</t>
    </rPh>
    <rPh sb="5" eb="6">
      <t>ヒト</t>
    </rPh>
    <phoneticPr fontId="2"/>
  </si>
  <si>
    <t>全死者数②（人）</t>
    <rPh sb="0" eb="1">
      <t>ゼン</t>
    </rPh>
    <rPh sb="1" eb="3">
      <t>シシャ</t>
    </rPh>
    <rPh sb="3" eb="4">
      <t>スウ</t>
    </rPh>
    <rPh sb="6" eb="7">
      <t>ヒト</t>
    </rPh>
    <phoneticPr fontId="2"/>
  </si>
  <si>
    <t>死者数</t>
    <rPh sb="0" eb="3">
      <t>シシャスウ</t>
    </rPh>
    <phoneticPr fontId="2"/>
  </si>
  <si>
    <t>死者数（人）</t>
    <rPh sb="0" eb="2">
      <t>シシャ</t>
    </rPh>
    <rPh sb="2" eb="3">
      <t>スウ</t>
    </rPh>
    <rPh sb="4" eb="5">
      <t>ヒト</t>
    </rPh>
    <phoneticPr fontId="2"/>
  </si>
  <si>
    <t>負傷者数（人）</t>
    <rPh sb="0" eb="1">
      <t>フ</t>
    </rPh>
    <rPh sb="1" eb="3">
      <t>ショウシャ</t>
    </rPh>
    <rPh sb="3" eb="4">
      <t>スウ</t>
    </rPh>
    <rPh sb="5" eb="6">
      <t>ヒト</t>
    </rPh>
    <phoneticPr fontId="2"/>
  </si>
  <si>
    <t>死　者　数（人）</t>
    <rPh sb="0" eb="1">
      <t>シ</t>
    </rPh>
    <rPh sb="2" eb="3">
      <t>モノ</t>
    </rPh>
    <rPh sb="4" eb="5">
      <t>スウ</t>
    </rPh>
    <rPh sb="6" eb="7">
      <t>ヒト</t>
    </rPh>
    <phoneticPr fontId="2"/>
  </si>
  <si>
    <t>負　傷　者　数（人）</t>
    <rPh sb="0" eb="1">
      <t>フ</t>
    </rPh>
    <rPh sb="2" eb="3">
      <t>キズ</t>
    </rPh>
    <rPh sb="4" eb="5">
      <t>モノ</t>
    </rPh>
    <rPh sb="6" eb="7">
      <t>スウ</t>
    </rPh>
    <rPh sb="8" eb="9">
      <t>ヒト</t>
    </rPh>
    <phoneticPr fontId="2"/>
  </si>
  <si>
    <t>死者数（人）</t>
    <rPh sb="0" eb="1">
      <t>シ</t>
    </rPh>
    <rPh sb="1" eb="2">
      <t>モノ</t>
    </rPh>
    <rPh sb="2" eb="3">
      <t>スウ</t>
    </rPh>
    <rPh sb="4" eb="5">
      <t>ヒト</t>
    </rPh>
    <phoneticPr fontId="2"/>
  </si>
  <si>
    <t>死　　者　　数</t>
    <rPh sb="0" eb="1">
      <t>シ</t>
    </rPh>
    <rPh sb="3" eb="4">
      <t>モノ</t>
    </rPh>
    <rPh sb="6" eb="7">
      <t>スウ</t>
    </rPh>
    <phoneticPr fontId="2"/>
  </si>
  <si>
    <t>負　　傷　　者　　数</t>
    <rPh sb="0" eb="1">
      <t>フ</t>
    </rPh>
    <rPh sb="3" eb="4">
      <t>キズ</t>
    </rPh>
    <rPh sb="6" eb="7">
      <t>シャ</t>
    </rPh>
    <rPh sb="9" eb="10">
      <t>スウ</t>
    </rPh>
    <phoneticPr fontId="2"/>
  </si>
  <si>
    <t>負傷者数（人）</t>
    <rPh sb="0" eb="3">
      <t>フショウシャ</t>
    </rPh>
    <rPh sb="3" eb="4">
      <t>スウ</t>
    </rPh>
    <rPh sb="5" eb="6">
      <t>ヒト</t>
    </rPh>
    <phoneticPr fontId="2"/>
  </si>
  <si>
    <t>①/②
×１００（％）</t>
    <phoneticPr fontId="2"/>
  </si>
  <si>
    <t>死者数①
（人）</t>
    <rPh sb="0" eb="2">
      <t>シシャ</t>
    </rPh>
    <rPh sb="2" eb="3">
      <t>スウ</t>
    </rPh>
    <rPh sb="6" eb="7">
      <t>ヒト</t>
    </rPh>
    <phoneticPr fontId="2"/>
  </si>
  <si>
    <t>負傷者数
（人）</t>
    <rPh sb="0" eb="1">
      <t>フ</t>
    </rPh>
    <rPh sb="1" eb="2">
      <t>キズ</t>
    </rPh>
    <rPh sb="2" eb="3">
      <t>モノ</t>
    </rPh>
    <rPh sb="3" eb="4">
      <t>スウ</t>
    </rPh>
    <rPh sb="6" eb="7">
      <t>ヒト</t>
    </rPh>
    <phoneticPr fontId="2"/>
  </si>
  <si>
    <t>横
断
中</t>
    <rPh sb="0" eb="1">
      <t>ヨコ</t>
    </rPh>
    <rPh sb="2" eb="3">
      <t>ダン</t>
    </rPh>
    <rPh sb="4" eb="5">
      <t>ナカ</t>
    </rPh>
    <phoneticPr fontId="2"/>
  </si>
  <si>
    <t>追
突</t>
    <rPh sb="0" eb="1">
      <t>ツイ</t>
    </rPh>
    <rPh sb="2" eb="3">
      <t>ヅキ</t>
    </rPh>
    <phoneticPr fontId="2"/>
  </si>
  <si>
    <t>工
作
物
衝
突</t>
    <rPh sb="0" eb="1">
      <t>コウ</t>
    </rPh>
    <rPh sb="2" eb="3">
      <t>サク</t>
    </rPh>
    <rPh sb="4" eb="5">
      <t>モノ</t>
    </rPh>
    <rPh sb="6" eb="7">
      <t>ショウ</t>
    </rPh>
    <rPh sb="8" eb="9">
      <t>ヅキ</t>
    </rPh>
    <phoneticPr fontId="2"/>
  </si>
  <si>
    <t>合計</t>
    <rPh sb="0" eb="1">
      <t>ゴウ</t>
    </rPh>
    <rPh sb="1" eb="2">
      <t>ケイ</t>
    </rPh>
    <phoneticPr fontId="2"/>
  </si>
  <si>
    <t>（６）法令違反別</t>
    <rPh sb="3" eb="5">
      <t>ホウレイ</t>
    </rPh>
    <rPh sb="5" eb="7">
      <t>イハン</t>
    </rPh>
    <rPh sb="7" eb="8">
      <t>ベツ</t>
    </rPh>
    <phoneticPr fontId="2"/>
  </si>
  <si>
    <t>(注)</t>
    <rPh sb="1" eb="2">
      <t>チュウ</t>
    </rPh>
    <phoneticPr fontId="2"/>
  </si>
  <si>
    <t>高齢者自身の死傷者数を計上。</t>
    <rPh sb="0" eb="3">
      <t>コウレイシャ</t>
    </rPh>
    <rPh sb="3" eb="5">
      <t>ジシン</t>
    </rPh>
    <rPh sb="6" eb="9">
      <t>シショウシャ</t>
    </rPh>
    <rPh sb="9" eb="10">
      <t>スウ</t>
    </rPh>
    <rPh sb="11" eb="13">
      <t>ケイジョウ</t>
    </rPh>
    <phoneticPr fontId="2"/>
  </si>
  <si>
    <t>高齢者が１当になったときの違反と、その事故により生じた全死傷者数を計上。</t>
    <phoneticPr fontId="2"/>
  </si>
  <si>
    <t>子どもが１当になったときの違反と、その事故により生じた全死傷者数を計上。</t>
    <phoneticPr fontId="2"/>
  </si>
  <si>
    <t>（４）若年者の事故（１６歳以上２４歳以下の者の事故）</t>
    <rPh sb="3" eb="5">
      <t>ジャクネン</t>
    </rPh>
    <rPh sb="5" eb="6">
      <t>シャ</t>
    </rPh>
    <rPh sb="7" eb="9">
      <t>ジコ</t>
    </rPh>
    <rPh sb="12" eb="13">
      <t>サイ</t>
    </rPh>
    <rPh sb="13" eb="15">
      <t>イジョウ</t>
    </rPh>
    <rPh sb="17" eb="18">
      <t>サイ</t>
    </rPh>
    <rPh sb="18" eb="20">
      <t>イカ</t>
    </rPh>
    <rPh sb="21" eb="22">
      <t>モノ</t>
    </rPh>
    <rPh sb="23" eb="25">
      <t>ジコ</t>
    </rPh>
    <phoneticPr fontId="2"/>
  </si>
  <si>
    <t>　月別発生状況（自転車）</t>
    <rPh sb="1" eb="2">
      <t>ツキ</t>
    </rPh>
    <rPh sb="2" eb="3">
      <t>ベツ</t>
    </rPh>
    <rPh sb="3" eb="5">
      <t>ハッセイ</t>
    </rPh>
    <rPh sb="5" eb="7">
      <t>ジョウキョウ</t>
    </rPh>
    <rPh sb="8" eb="11">
      <t>ジテンシャ</t>
    </rPh>
    <phoneticPr fontId="2"/>
  </si>
  <si>
    <r>
      <t>(注</t>
    </r>
    <r>
      <rPr>
        <sz val="11"/>
        <rFont val="ＭＳ Ｐゴシック"/>
        <family val="3"/>
        <charset val="128"/>
      </rPr>
      <t>)</t>
    </r>
    <rPh sb="1" eb="2">
      <t>チュウ</t>
    </rPh>
    <phoneticPr fontId="2"/>
  </si>
  <si>
    <t>　(注)歩行者が関連した（１当又は２当となった）件数とその事故により生じた全死傷者数を計上。</t>
    <rPh sb="2" eb="3">
      <t>チュウ</t>
    </rPh>
    <rPh sb="4" eb="7">
      <t>ホコウシャ</t>
    </rPh>
    <rPh sb="8" eb="10">
      <t>カンレン</t>
    </rPh>
    <rPh sb="14" eb="15">
      <t>トウ</t>
    </rPh>
    <rPh sb="15" eb="16">
      <t>マタ</t>
    </rPh>
    <rPh sb="18" eb="19">
      <t>トウ</t>
    </rPh>
    <rPh sb="24" eb="26">
      <t>ケンスウ</t>
    </rPh>
    <rPh sb="29" eb="31">
      <t>ジコ</t>
    </rPh>
    <rPh sb="34" eb="35">
      <t>ショウ</t>
    </rPh>
    <rPh sb="37" eb="38">
      <t>ゼン</t>
    </rPh>
    <rPh sb="38" eb="40">
      <t>シショウ</t>
    </rPh>
    <rPh sb="40" eb="41">
      <t>シャ</t>
    </rPh>
    <rPh sb="41" eb="42">
      <t>スウ</t>
    </rPh>
    <rPh sb="43" eb="45">
      <t>ケイジョウ</t>
    </rPh>
    <phoneticPr fontId="2"/>
  </si>
  <si>
    <t>　自転車の交通事故の推移</t>
    <rPh sb="1" eb="4">
      <t>ジテンシャ</t>
    </rPh>
    <rPh sb="5" eb="7">
      <t>コウツウ</t>
    </rPh>
    <rPh sb="7" eb="9">
      <t>ジコ</t>
    </rPh>
    <rPh sb="10" eb="12">
      <t>スイイ</t>
    </rPh>
    <phoneticPr fontId="2"/>
  </si>
  <si>
    <t>　　高齢者の交通事故の推移</t>
    <rPh sb="2" eb="5">
      <t>コウレイシャ</t>
    </rPh>
    <rPh sb="6" eb="8">
      <t>コウツウ</t>
    </rPh>
    <rPh sb="8" eb="10">
      <t>ジコ</t>
    </rPh>
    <rPh sb="11" eb="13">
      <t>スイイ</t>
    </rPh>
    <phoneticPr fontId="2"/>
  </si>
  <si>
    <t>　　年齢別・月別　（６５歳以上）</t>
    <rPh sb="2" eb="4">
      <t>ネンレイ</t>
    </rPh>
    <rPh sb="4" eb="5">
      <t>ベツ</t>
    </rPh>
    <rPh sb="6" eb="7">
      <t>ツキ</t>
    </rPh>
    <rPh sb="7" eb="8">
      <t>ベツ</t>
    </rPh>
    <rPh sb="12" eb="13">
      <t>サイ</t>
    </rPh>
    <rPh sb="13" eb="15">
      <t>イジョウ</t>
    </rPh>
    <phoneticPr fontId="2"/>
  </si>
  <si>
    <t xml:space="preserve"> （２）高齢者の事故</t>
    <rPh sb="4" eb="7">
      <t>コウレイシャ</t>
    </rPh>
    <rPh sb="8" eb="10">
      <t>ジコ</t>
    </rPh>
    <phoneticPr fontId="2"/>
  </si>
  <si>
    <t>　 子どもの交通事故の推移</t>
    <rPh sb="2" eb="3">
      <t>コ</t>
    </rPh>
    <rPh sb="6" eb="8">
      <t>コウツウ</t>
    </rPh>
    <rPh sb="8" eb="10">
      <t>ジコ</t>
    </rPh>
    <rPh sb="11" eb="13">
      <t>スイイ</t>
    </rPh>
    <phoneticPr fontId="2"/>
  </si>
  <si>
    <t xml:space="preserve"> （３）子どもの事故</t>
    <rPh sb="4" eb="5">
      <t>コ</t>
    </rPh>
    <rPh sb="8" eb="10">
      <t>ジコ</t>
    </rPh>
    <phoneticPr fontId="2"/>
  </si>
  <si>
    <t xml:space="preserve"> （５）歩行者の事故</t>
    <rPh sb="4" eb="6">
      <t>ホコウ</t>
    </rPh>
    <rPh sb="6" eb="7">
      <t>シャ</t>
    </rPh>
    <rPh sb="8" eb="10">
      <t>ジコ</t>
    </rPh>
    <phoneticPr fontId="2"/>
  </si>
  <si>
    <t xml:space="preserve"> （６）自転車の事故</t>
    <rPh sb="4" eb="7">
      <t>ジテンシャ</t>
    </rPh>
    <rPh sb="8" eb="10">
      <t>ジコ</t>
    </rPh>
    <phoneticPr fontId="2"/>
  </si>
  <si>
    <t>増▲減</t>
    <rPh sb="0" eb="1">
      <t>ゾウ</t>
    </rPh>
    <rPh sb="2" eb="3">
      <t>ゲン</t>
    </rPh>
    <phoneticPr fontId="2"/>
  </si>
  <si>
    <t>増▲減</t>
    <phoneticPr fontId="2"/>
  </si>
  <si>
    <t>車</t>
    <rPh sb="0" eb="1">
      <t>クルマ</t>
    </rPh>
    <phoneticPr fontId="2"/>
  </si>
  <si>
    <t>列</t>
    <rPh sb="0" eb="1">
      <t>レツ</t>
    </rPh>
    <phoneticPr fontId="2"/>
  </si>
  <si>
    <t>列         車</t>
    <rPh sb="0" eb="1">
      <t>レツ</t>
    </rPh>
    <rPh sb="10" eb="11">
      <t>クルマ</t>
    </rPh>
    <phoneticPr fontId="2"/>
  </si>
  <si>
    <t>中</t>
    <rPh sb="0" eb="1">
      <t>ナカ</t>
    </rPh>
    <phoneticPr fontId="2"/>
  </si>
  <si>
    <t>第１当事者の違反によって起きた事故の件数及びその事故により生じた全死傷者数を計上。</t>
    <rPh sb="0" eb="1">
      <t>ダイ</t>
    </rPh>
    <rPh sb="2" eb="5">
      <t>トウジシャ</t>
    </rPh>
    <rPh sb="6" eb="8">
      <t>イハン</t>
    </rPh>
    <rPh sb="12" eb="13">
      <t>オ</t>
    </rPh>
    <rPh sb="15" eb="17">
      <t>ジコ</t>
    </rPh>
    <rPh sb="18" eb="20">
      <t>ケンスウ</t>
    </rPh>
    <rPh sb="20" eb="21">
      <t>オヨ</t>
    </rPh>
    <rPh sb="24" eb="26">
      <t>ジコ</t>
    </rPh>
    <rPh sb="29" eb="30">
      <t>ショウ</t>
    </rPh>
    <rPh sb="32" eb="33">
      <t>ゼン</t>
    </rPh>
    <rPh sb="33" eb="35">
      <t>シショウ</t>
    </rPh>
    <rPh sb="35" eb="36">
      <t>シャ</t>
    </rPh>
    <rPh sb="36" eb="37">
      <t>スウ</t>
    </rPh>
    <rPh sb="38" eb="40">
      <t>ケイジョウ</t>
    </rPh>
    <phoneticPr fontId="2"/>
  </si>
  <si>
    <t>(注)高齢者自身の死傷者数を計上。</t>
  </si>
  <si>
    <t>　(注)歩行者が関連した（１当又は２当となった）件数とその事故により生じた全死傷者数を計上。</t>
    <phoneticPr fontId="2"/>
  </si>
  <si>
    <t>通行中</t>
    <rPh sb="0" eb="2">
      <t>ツウコウ</t>
    </rPh>
    <rPh sb="2" eb="3">
      <t>チュウ</t>
    </rPh>
    <phoneticPr fontId="2"/>
  </si>
  <si>
    <t>　(注)歩行者が関連した（１当又は２当となった）件数とその事故により生じた全死傷者数を計上。</t>
    <phoneticPr fontId="2"/>
  </si>
  <si>
    <t>　 (注)若年者が関連した（１当又は２当になった）件数と若年者自身の死傷者数を計上。</t>
    <rPh sb="3" eb="4">
      <t>チュウ</t>
    </rPh>
    <rPh sb="5" eb="7">
      <t>ジャクネン</t>
    </rPh>
    <rPh sb="7" eb="8">
      <t>シャ</t>
    </rPh>
    <rPh sb="9" eb="11">
      <t>カンレン</t>
    </rPh>
    <rPh sb="15" eb="16">
      <t>トウ</t>
    </rPh>
    <rPh sb="16" eb="17">
      <t>マタ</t>
    </rPh>
    <rPh sb="19" eb="20">
      <t>トウ</t>
    </rPh>
    <rPh sb="25" eb="27">
      <t>ケンスウ</t>
    </rPh>
    <rPh sb="28" eb="30">
      <t>ジャクネン</t>
    </rPh>
    <rPh sb="30" eb="31">
      <t>シャ</t>
    </rPh>
    <rPh sb="31" eb="33">
      <t>ジシン</t>
    </rPh>
    <rPh sb="34" eb="37">
      <t>シショウシャ</t>
    </rPh>
    <rPh sb="37" eb="38">
      <t>スウ</t>
    </rPh>
    <rPh sb="39" eb="41">
      <t>ケイジョウ</t>
    </rPh>
    <phoneticPr fontId="2"/>
  </si>
  <si>
    <t xml:space="preserve"> 　(注)高校生が関連した（１当又は２当になった）件数と高校生自身の死傷者数を計上。</t>
    <rPh sb="3" eb="4">
      <t>チュウ</t>
    </rPh>
    <rPh sb="5" eb="8">
      <t>コウコウセイ</t>
    </rPh>
    <rPh sb="9" eb="11">
      <t>カンレン</t>
    </rPh>
    <rPh sb="15" eb="16">
      <t>トウ</t>
    </rPh>
    <rPh sb="16" eb="17">
      <t>マタ</t>
    </rPh>
    <rPh sb="19" eb="20">
      <t>トウ</t>
    </rPh>
    <rPh sb="25" eb="27">
      <t>ケンスウ</t>
    </rPh>
    <rPh sb="28" eb="31">
      <t>コウコウセイ</t>
    </rPh>
    <rPh sb="31" eb="33">
      <t>ジシン</t>
    </rPh>
    <rPh sb="34" eb="37">
      <t>シショウシャ</t>
    </rPh>
    <rPh sb="37" eb="38">
      <t>スウ</t>
    </rPh>
    <rPh sb="39" eb="41">
      <t>ケイジョウ</t>
    </rPh>
    <phoneticPr fontId="2"/>
  </si>
  <si>
    <t>　(注)高齢者自身の死傷者数を計上。負傷者数の統計は昭和６１年から開始したため、昭和４５年についてはデータが
　　　 存在しない。高齢者 の定義については、 昭和６３年以降は「６５歳以上」、それ以前は「６０歳以上」となっている。</t>
    <rPh sb="2" eb="3">
      <t>チュウ</t>
    </rPh>
    <rPh sb="4" eb="7">
      <t>コウレイシャ</t>
    </rPh>
    <rPh sb="7" eb="9">
      <t>ジシン</t>
    </rPh>
    <rPh sb="10" eb="12">
      <t>シショウ</t>
    </rPh>
    <rPh sb="12" eb="13">
      <t>シャ</t>
    </rPh>
    <rPh sb="13" eb="14">
      <t>スウ</t>
    </rPh>
    <rPh sb="15" eb="17">
      <t>ケイジョウ</t>
    </rPh>
    <rPh sb="19" eb="20">
      <t>キズ</t>
    </rPh>
    <rPh sb="20" eb="21">
      <t>モノ</t>
    </rPh>
    <rPh sb="21" eb="22">
      <t>スウ</t>
    </rPh>
    <rPh sb="23" eb="25">
      <t>トウケイ</t>
    </rPh>
    <rPh sb="26" eb="28">
      <t>ショウワ</t>
    </rPh>
    <rPh sb="30" eb="31">
      <t>ネン</t>
    </rPh>
    <rPh sb="33" eb="35">
      <t>カイシ</t>
    </rPh>
    <rPh sb="40" eb="42">
      <t>ショウワ</t>
    </rPh>
    <rPh sb="44" eb="45">
      <t>ネン</t>
    </rPh>
    <rPh sb="59" eb="61">
      <t>ソンザイ</t>
    </rPh>
    <rPh sb="65" eb="68">
      <t>コウレイシャ</t>
    </rPh>
    <rPh sb="70" eb="72">
      <t>テイギ</t>
    </rPh>
    <phoneticPr fontId="2"/>
  </si>
  <si>
    <t>歩行者の交通事故の推移</t>
    <rPh sb="0" eb="3">
      <t>ホコウシャ</t>
    </rPh>
    <rPh sb="4" eb="6">
      <t>コウツウ</t>
    </rPh>
    <rPh sb="6" eb="8">
      <t>ジコ</t>
    </rPh>
    <rPh sb="9" eb="11">
      <t>スイイ</t>
    </rPh>
    <phoneticPr fontId="2"/>
  </si>
  <si>
    <t>自転車関連事故発生状況</t>
    <phoneticPr fontId="2"/>
  </si>
  <si>
    <t>　（時間別、類型別）</t>
    <phoneticPr fontId="2"/>
  </si>
  <si>
    <t>(注)子ども自身の死傷者数を計上。</t>
    <rPh sb="1" eb="2">
      <t>チュウ</t>
    </rPh>
    <phoneticPr fontId="2"/>
  </si>
  <si>
    <t>若年者の交通事故の推移</t>
    <rPh sb="0" eb="2">
      <t>ジャクネン</t>
    </rPh>
    <rPh sb="2" eb="3">
      <t>シャ</t>
    </rPh>
    <rPh sb="4" eb="6">
      <t>コウツウ</t>
    </rPh>
    <rPh sb="6" eb="8">
      <t>ジコ</t>
    </rPh>
    <rPh sb="9" eb="11">
      <t>スイイ</t>
    </rPh>
    <phoneticPr fontId="2"/>
  </si>
  <si>
    <t>高校生の交通事故の推移</t>
    <rPh sb="0" eb="3">
      <t>コウコウセイ</t>
    </rPh>
    <rPh sb="4" eb="6">
      <t>コウツウ</t>
    </rPh>
    <rPh sb="6" eb="8">
      <t>ジコ</t>
    </rPh>
    <rPh sb="9" eb="11">
      <t>スイイ</t>
    </rPh>
    <phoneticPr fontId="2"/>
  </si>
  <si>
    <t xml:space="preserve"> 　(注)若年者自身の死傷者数を計上。</t>
    <rPh sb="3" eb="4">
      <t>チュウ</t>
    </rPh>
    <rPh sb="5" eb="7">
      <t>ジャクネン</t>
    </rPh>
    <rPh sb="7" eb="8">
      <t>シャ</t>
    </rPh>
    <rPh sb="8" eb="10">
      <t>ジシン</t>
    </rPh>
    <rPh sb="11" eb="14">
      <t>シショウシャ</t>
    </rPh>
    <rPh sb="14" eb="15">
      <t>スウ</t>
    </rPh>
    <rPh sb="16" eb="18">
      <t>ケイジョウ</t>
    </rPh>
    <phoneticPr fontId="2"/>
  </si>
  <si>
    <t>　 (注)若年者自身の死傷者数を計上。</t>
    <rPh sb="3" eb="4">
      <t>チュウ</t>
    </rPh>
    <phoneticPr fontId="2"/>
  </si>
  <si>
    <t>若年者が１当になったときの違反と、その事故により生じた全死傷者数を計上。</t>
    <phoneticPr fontId="2"/>
  </si>
  <si>
    <t>　(注)歩行者が１当又は２当となった事故の件数及びその事故により生じた死傷者数を計上。</t>
    <rPh sb="2" eb="3">
      <t>チュウ</t>
    </rPh>
    <rPh sb="4" eb="7">
      <t>ホコウシャ</t>
    </rPh>
    <rPh sb="9" eb="10">
      <t>トウ</t>
    </rPh>
    <rPh sb="10" eb="11">
      <t>マタ</t>
    </rPh>
    <rPh sb="13" eb="14">
      <t>トウ</t>
    </rPh>
    <rPh sb="18" eb="20">
      <t>ジコ</t>
    </rPh>
    <rPh sb="21" eb="23">
      <t>ケンスウ</t>
    </rPh>
    <rPh sb="23" eb="24">
      <t>オヨ</t>
    </rPh>
    <rPh sb="27" eb="29">
      <t>ジコ</t>
    </rPh>
    <rPh sb="32" eb="33">
      <t>ショウ</t>
    </rPh>
    <rPh sb="35" eb="38">
      <t>シショウシャ</t>
    </rPh>
    <rPh sb="38" eb="39">
      <t>スウ</t>
    </rPh>
    <rPh sb="40" eb="42">
      <t>ケイジョウ</t>
    </rPh>
    <phoneticPr fontId="3"/>
  </si>
  <si>
    <t>　(注)歩行者が１当又は２当となった事故の件数及びその事故により生じた死傷者数を計上。</t>
    <phoneticPr fontId="2"/>
  </si>
  <si>
    <t>　(注)自転車が関連した（１当又は２当）となった件数とその事故により生じた全死傷者数を計上。</t>
    <phoneticPr fontId="2"/>
  </si>
  <si>
    <t>　(注)自転車が関連した（１当又は２当となった）件数とその事故により生じた全死傷者数を計上。</t>
    <rPh sb="2" eb="3">
      <t>チュウ</t>
    </rPh>
    <rPh sb="4" eb="7">
      <t>ジテンシャ</t>
    </rPh>
    <rPh sb="8" eb="10">
      <t>カンレン</t>
    </rPh>
    <rPh sb="14" eb="15">
      <t>トウ</t>
    </rPh>
    <rPh sb="15" eb="16">
      <t>マタ</t>
    </rPh>
    <rPh sb="18" eb="19">
      <t>トウ</t>
    </rPh>
    <rPh sb="24" eb="26">
      <t>ケンスウ</t>
    </rPh>
    <rPh sb="29" eb="31">
      <t>ジコ</t>
    </rPh>
    <rPh sb="34" eb="35">
      <t>ショウ</t>
    </rPh>
    <rPh sb="37" eb="38">
      <t>ゼン</t>
    </rPh>
    <rPh sb="38" eb="40">
      <t>シショウ</t>
    </rPh>
    <rPh sb="40" eb="41">
      <t>シャ</t>
    </rPh>
    <rPh sb="41" eb="42">
      <t>スウ</t>
    </rPh>
    <rPh sb="43" eb="45">
      <t>ケイジョウ</t>
    </rPh>
    <phoneticPr fontId="2"/>
  </si>
  <si>
    <t>(注)自転車が関連した（１当又は２当となった）件数とその事故により生じた全死傷者数を計上。</t>
    <rPh sb="1" eb="2">
      <t>チュウ</t>
    </rPh>
    <phoneticPr fontId="2"/>
  </si>
  <si>
    <t>　(注)自転車が関連した（１当又は２当となった）件数とその事故により生じた全死傷者数を計上。</t>
    <phoneticPr fontId="2"/>
  </si>
  <si>
    <t>①/②×１００（％）</t>
    <phoneticPr fontId="2"/>
  </si>
  <si>
    <t>　(注)若年者自身の死傷者数を計上。</t>
    <rPh sb="2" eb="3">
      <t>チュウ</t>
    </rPh>
    <phoneticPr fontId="2"/>
  </si>
  <si>
    <t>その他横断中</t>
    <rPh sb="2" eb="3">
      <t>タ</t>
    </rPh>
    <rPh sb="3" eb="6">
      <t>オウダンチュウ</t>
    </rPh>
    <phoneticPr fontId="2"/>
  </si>
  <si>
    <t>斜め横断</t>
    <phoneticPr fontId="2"/>
  </si>
  <si>
    <t>駐停車車両の直前直後横断</t>
    <rPh sb="0" eb="3">
      <t>チュウテイシャ</t>
    </rPh>
    <phoneticPr fontId="2"/>
  </si>
  <si>
    <t>横断歩道橋付近</t>
    <phoneticPr fontId="2"/>
  </si>
  <si>
    <t>平成18</t>
    <rPh sb="0" eb="2">
      <t>ヘイセイ</t>
    </rPh>
    <phoneticPr fontId="2"/>
  </si>
  <si>
    <t>平成19</t>
    <rPh sb="0" eb="2">
      <t>ヘイセイ</t>
    </rPh>
    <phoneticPr fontId="2"/>
  </si>
  <si>
    <t>合計</t>
    <rPh sb="0" eb="2">
      <t>ゴウケイ</t>
    </rPh>
    <phoneticPr fontId="2"/>
  </si>
  <si>
    <t>死者</t>
    <rPh sb="0" eb="2">
      <t>シシャ</t>
    </rPh>
    <phoneticPr fontId="2"/>
  </si>
  <si>
    <t>負傷者</t>
    <rPh sb="0" eb="3">
      <t>フショウシャ</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</si>
</sst>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0_ "/>
    <numFmt numFmtId="178" formatCode="0.0"/>
    <numFmt numFmtId="179" formatCode="0.0_);[Red]\(0.0\)"/>
    <numFmt numFmtId="180" formatCode="#,##0_);[Red]\(#,##0\)"/>
    <numFmt numFmtId="181" formatCode="#,##0.0_);[Red]\(#,##0.0\)"/>
    <numFmt numFmtId="182" formatCode="#,##0_ ;[Red]\-#,##0\ "/>
    <numFmt numFmtId="183" formatCode="#,##0;&quot;▲ &quot;#,##0"/>
  </numFmts>
  <fonts count="3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9"/>
      <name val="ＭＳ 明朝"/>
      <family val="1"/>
      <charset val="128"/>
    </font>
    <font>
      <sz val="8"/>
      <name val="ＭＳ 明朝"/>
      <family val="1"/>
      <charset val="128"/>
    </font>
    <font>
      <sz val="11"/>
      <color indexed="8"/>
      <name val="ＭＳ 明朝"/>
      <family val="1"/>
      <charset val="128"/>
    </font>
    <font>
      <sz val="10"/>
      <name val="ＭＳ Ｐゴシック"/>
      <family val="3"/>
      <charset val="128"/>
    </font>
    <font>
      <sz val="10"/>
      <name val="ＭＳ 明朝"/>
      <family val="1"/>
      <charset val="128"/>
    </font>
    <font>
      <sz val="12"/>
      <name val="ＭＳ 明朝"/>
      <family val="1"/>
      <charset val="128"/>
    </font>
    <font>
      <sz val="11"/>
      <name val="ＭＳ Ｐゴシック"/>
      <family val="3"/>
      <charset val="128"/>
    </font>
    <font>
      <sz val="11"/>
      <color indexed="8"/>
      <name val="ＭＳ Ｐゴシック"/>
      <family val="3"/>
      <charset val="128"/>
    </font>
    <font>
      <sz val="11"/>
      <name val="ＭＳ Ｐゴシック"/>
      <family val="3"/>
      <charset val="128"/>
    </font>
    <font>
      <sz val="9"/>
      <name val="ＭＳ Ｐゴシック"/>
      <family val="3"/>
      <charset val="128"/>
    </font>
    <font>
      <sz val="11"/>
      <name val="ＭＳ Ｐゴシック"/>
      <family val="3"/>
      <charset val="128"/>
    </font>
    <font>
      <sz val="8"/>
      <name val="ＭＳ Ｐゴシック"/>
      <family val="3"/>
      <charset val="128"/>
    </font>
    <font>
      <sz val="11"/>
      <name val="ＭＳ Ｐゴシック"/>
      <family val="3"/>
      <charset val="128"/>
    </font>
    <font>
      <sz val="11"/>
      <name val="ＭＳ Ｐゴシック"/>
      <family val="3"/>
      <charset val="128"/>
    </font>
    <font>
      <sz val="12"/>
      <name val="ＭＳ Ｐゴシック"/>
      <family val="3"/>
      <charset val="128"/>
    </font>
    <font>
      <sz val="11"/>
      <name val="ＭＳ Ｐゴシック"/>
      <family val="3"/>
      <charset val="128"/>
    </font>
    <font>
      <sz val="10"/>
      <color indexed="8"/>
      <name val="ＭＳ Ｐゴシック"/>
      <family val="3"/>
      <charset val="128"/>
    </font>
    <font>
      <sz val="10"/>
      <color indexed="10"/>
      <name val="ＭＳ Ｐゴシック"/>
      <family val="3"/>
      <charset val="128"/>
    </font>
    <font>
      <sz val="8"/>
      <color indexed="8"/>
      <name val="ＭＳ Ｐゴシック"/>
      <family val="3"/>
      <charset val="128"/>
    </font>
    <font>
      <b/>
      <sz val="12"/>
      <name val="ＭＳ Ｐゴシック"/>
      <family val="3"/>
      <charset val="128"/>
    </font>
    <font>
      <b/>
      <sz val="11"/>
      <name val="ＭＳ Ｐゴシック"/>
      <family val="3"/>
      <charset val="128"/>
    </font>
    <font>
      <sz val="7"/>
      <name val="ＭＳ Ｐゴシック"/>
      <family val="3"/>
      <charset val="128"/>
    </font>
    <font>
      <sz val="10.5"/>
      <name val="ＭＳ Ｐゴシック"/>
      <family val="3"/>
      <charset val="128"/>
    </font>
    <font>
      <b/>
      <sz val="14"/>
      <name val="ＭＳ Ｐゴシック"/>
      <family val="3"/>
      <charset val="128"/>
    </font>
    <font>
      <sz val="11"/>
      <color theme="1"/>
      <name val="ＭＳ Ｐゴシック"/>
      <family val="3"/>
      <charset val="128"/>
    </font>
    <font>
      <sz val="11"/>
      <color rgb="FFFF0000"/>
      <name val="ＭＳ Ｐゴシック"/>
      <family val="3"/>
      <charset val="128"/>
    </font>
    <font>
      <b/>
      <sz val="11"/>
      <color rgb="FFFF0000"/>
      <name val="ＭＳ Ｐゴシック"/>
      <family val="3"/>
      <charset val="128"/>
    </font>
  </fonts>
  <fills count="6">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bgColor indexed="64"/>
      </patternFill>
    </fill>
    <fill>
      <patternFill patternType="solid">
        <fgColor rgb="FF00B0F0"/>
        <bgColor indexed="64"/>
      </patternFill>
    </fill>
  </fills>
  <borders count="81">
    <border>
      <left/>
      <right/>
      <top/>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thin">
        <color indexed="64"/>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thin">
        <color indexed="64"/>
      </left>
      <right/>
      <top/>
      <bottom/>
      <diagonal/>
    </border>
    <border>
      <left/>
      <right/>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s>
  <cellStyleXfs count="2">
    <xf numFmtId="0" fontId="0" fillId="0" borderId="0"/>
    <xf numFmtId="38" fontId="1" fillId="0" borderId="0" applyFont="0" applyFill="0" applyBorder="0" applyAlignment="0" applyProtection="0"/>
  </cellStyleXfs>
  <cellXfs count="1197">
    <xf numFmtId="0" fontId="0" fillId="0" borderId="0" xfId="0"/>
    <xf numFmtId="0" fontId="3" fillId="0" borderId="0" xfId="0" applyFont="1" applyBorder="1"/>
    <xf numFmtId="0" fontId="3" fillId="0" borderId="1" xfId="0" applyFont="1" applyBorder="1"/>
    <xf numFmtId="0" fontId="3" fillId="0" borderId="2" xfId="0" applyFont="1" applyBorder="1"/>
    <xf numFmtId="0" fontId="3" fillId="0" borderId="3" xfId="0" applyFont="1" applyBorder="1"/>
    <xf numFmtId="0" fontId="3"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0" xfId="0" applyFont="1"/>
    <xf numFmtId="0" fontId="3" fillId="0" borderId="8" xfId="0" applyFont="1" applyBorder="1"/>
    <xf numFmtId="0" fontId="3" fillId="0" borderId="9" xfId="0" applyFont="1" applyBorder="1"/>
    <xf numFmtId="0" fontId="3" fillId="0" borderId="10" xfId="0" applyFont="1" applyBorder="1"/>
    <xf numFmtId="0" fontId="3" fillId="0" borderId="11" xfId="0" applyFont="1" applyBorder="1"/>
    <xf numFmtId="0" fontId="3" fillId="0" borderId="12" xfId="0" applyFont="1" applyBorder="1"/>
    <xf numFmtId="0" fontId="3" fillId="0" borderId="13" xfId="0" applyFont="1" applyBorder="1"/>
    <xf numFmtId="0" fontId="3" fillId="0" borderId="14" xfId="0" applyFont="1" applyBorder="1"/>
    <xf numFmtId="0" fontId="3" fillId="0" borderId="15" xfId="0" applyFont="1" applyBorder="1" applyAlignment="1">
      <alignment horizontal="center"/>
    </xf>
    <xf numFmtId="0" fontId="4" fillId="0" borderId="16" xfId="0" applyFont="1" applyBorder="1"/>
    <xf numFmtId="0" fontId="4" fillId="0" borderId="17" xfId="0" applyFont="1" applyBorder="1"/>
    <xf numFmtId="0" fontId="3" fillId="0" borderId="16" xfId="0" applyFont="1" applyBorder="1"/>
    <xf numFmtId="0" fontId="3" fillId="0" borderId="18" xfId="0" applyFont="1" applyBorder="1" applyAlignment="1">
      <alignment horizontal="center"/>
    </xf>
    <xf numFmtId="0" fontId="4" fillId="0" borderId="19" xfId="0" applyFont="1" applyBorder="1"/>
    <xf numFmtId="0" fontId="5" fillId="0" borderId="17" xfId="0" applyFont="1" applyBorder="1"/>
    <xf numFmtId="0" fontId="5" fillId="0" borderId="20" xfId="0" applyFont="1" applyBorder="1"/>
    <xf numFmtId="0" fontId="3" fillId="0" borderId="10" xfId="0" applyFont="1" applyBorder="1" applyAlignment="1">
      <alignment horizontal="center"/>
    </xf>
    <xf numFmtId="0" fontId="3" fillId="0" borderId="19" xfId="0" applyFont="1" applyBorder="1" applyAlignment="1">
      <alignment horizontal="center"/>
    </xf>
    <xf numFmtId="0" fontId="0" fillId="0" borderId="0" xfId="0" applyBorder="1"/>
    <xf numFmtId="0" fontId="7" fillId="0" borderId="0" xfId="0" applyFont="1"/>
    <xf numFmtId="0" fontId="7" fillId="0" borderId="0" xfId="0" applyFont="1" applyBorder="1"/>
    <xf numFmtId="0" fontId="6" fillId="0" borderId="21" xfId="0" applyFont="1" applyBorder="1"/>
    <xf numFmtId="0" fontId="6" fillId="0" borderId="22" xfId="0" applyFont="1" applyBorder="1"/>
    <xf numFmtId="0" fontId="6" fillId="0" borderId="0" xfId="0" applyFont="1" applyBorder="1"/>
    <xf numFmtId="0" fontId="0" fillId="0" borderId="23" xfId="0" applyBorder="1"/>
    <xf numFmtId="0" fontId="6" fillId="0" borderId="24" xfId="0" applyFont="1" applyBorder="1"/>
    <xf numFmtId="0" fontId="3" fillId="0" borderId="25" xfId="0" applyFont="1" applyFill="1" applyBorder="1"/>
    <xf numFmtId="0" fontId="3" fillId="0" borderId="26" xfId="0" applyFont="1" applyFill="1" applyBorder="1"/>
    <xf numFmtId="0" fontId="3" fillId="0" borderId="27" xfId="0" applyFont="1" applyBorder="1"/>
    <xf numFmtId="0" fontId="0" fillId="0" borderId="0" xfId="0" applyAlignment="1">
      <alignment vertical="center"/>
    </xf>
    <xf numFmtId="0" fontId="8" fillId="0" borderId="0" xfId="0" applyFont="1" applyFill="1" applyBorder="1" applyAlignment="1">
      <alignment vertical="center"/>
    </xf>
    <xf numFmtId="0" fontId="10" fillId="0" borderId="0" xfId="0" applyFont="1"/>
    <xf numFmtId="0" fontId="10" fillId="0" borderId="16" xfId="0" applyFont="1" applyBorder="1"/>
    <xf numFmtId="0" fontId="10" fillId="0" borderId="15" xfId="0" applyFont="1" applyBorder="1" applyAlignment="1">
      <alignment horizontal="center" vertical="center"/>
    </xf>
    <xf numFmtId="0" fontId="10" fillId="0" borderId="18" xfId="0" applyFont="1" applyBorder="1" applyAlignment="1">
      <alignment horizontal="center" vertical="center"/>
    </xf>
    <xf numFmtId="0" fontId="10" fillId="0" borderId="20" xfId="0" applyFont="1" applyBorder="1"/>
    <xf numFmtId="0" fontId="10" fillId="0" borderId="0" xfId="0" applyFont="1" applyBorder="1"/>
    <xf numFmtId="0" fontId="10" fillId="0" borderId="28" xfId="0" applyFont="1" applyBorder="1"/>
    <xf numFmtId="0" fontId="12" fillId="0" borderId="12" xfId="0" applyFont="1" applyBorder="1"/>
    <xf numFmtId="0" fontId="12" fillId="0" borderId="10" xfId="0" applyFont="1" applyBorder="1"/>
    <xf numFmtId="0" fontId="12" fillId="0" borderId="29" xfId="0" applyFont="1" applyBorder="1"/>
    <xf numFmtId="0" fontId="12" fillId="0" borderId="0" xfId="0" applyFont="1"/>
    <xf numFmtId="0" fontId="13" fillId="0" borderId="16" xfId="0" applyFont="1" applyBorder="1"/>
    <xf numFmtId="0" fontId="13" fillId="0" borderId="17" xfId="0" applyFont="1" applyBorder="1" applyAlignment="1">
      <alignment horizontal="right"/>
    </xf>
    <xf numFmtId="0" fontId="14" fillId="0" borderId="16" xfId="0" applyFont="1" applyBorder="1" applyAlignment="1">
      <alignment horizontal="center"/>
    </xf>
    <xf numFmtId="0" fontId="13" fillId="0" borderId="28" xfId="0" applyFont="1" applyBorder="1"/>
    <xf numFmtId="0" fontId="13" fillId="0" borderId="23" xfId="0" applyFont="1" applyBorder="1"/>
    <xf numFmtId="0" fontId="14" fillId="0" borderId="30" xfId="0" applyFont="1" applyBorder="1"/>
    <xf numFmtId="0" fontId="14" fillId="0" borderId="8" xfId="0" applyFont="1" applyBorder="1"/>
    <xf numFmtId="0" fontId="12" fillId="0" borderId="31" xfId="0" applyFont="1" applyBorder="1"/>
    <xf numFmtId="0" fontId="12" fillId="0" borderId="20" xfId="0" applyFont="1" applyBorder="1" applyAlignment="1">
      <alignment horizontal="center"/>
    </xf>
    <xf numFmtId="0" fontId="12" fillId="0" borderId="3" xfId="0" applyFont="1" applyBorder="1"/>
    <xf numFmtId="0" fontId="12" fillId="0" borderId="12" xfId="0" applyFont="1" applyBorder="1" applyAlignment="1">
      <alignment horizontal="center"/>
    </xf>
    <xf numFmtId="0" fontId="12" fillId="0" borderId="32" xfId="0" applyFont="1" applyBorder="1"/>
    <xf numFmtId="0" fontId="12" fillId="0" borderId="6" xfId="0" applyFont="1" applyBorder="1"/>
    <xf numFmtId="0" fontId="12" fillId="0" borderId="1" xfId="0" applyFont="1" applyBorder="1"/>
    <xf numFmtId="0" fontId="12" fillId="0" borderId="20" xfId="0" applyFont="1" applyBorder="1"/>
    <xf numFmtId="0" fontId="12" fillId="0" borderId="0" xfId="0" applyFont="1" applyFill="1" applyBorder="1"/>
    <xf numFmtId="0" fontId="12" fillId="0" borderId="30" xfId="0" applyFont="1" applyBorder="1"/>
    <xf numFmtId="0" fontId="12" fillId="0" borderId="8" xfId="0" applyFont="1" applyBorder="1"/>
    <xf numFmtId="0" fontId="10" fillId="0" borderId="12" xfId="0" applyFont="1" applyBorder="1" applyAlignment="1">
      <alignment vertical="center"/>
    </xf>
    <xf numFmtId="0" fontId="12" fillId="0" borderId="12" xfId="0" applyFont="1" applyBorder="1" applyAlignment="1">
      <alignment horizontal="center" vertical="center"/>
    </xf>
    <xf numFmtId="0" fontId="12" fillId="0" borderId="12" xfId="0" applyFont="1" applyBorder="1" applyAlignment="1">
      <alignment horizontal="right" vertical="center"/>
    </xf>
    <xf numFmtId="0" fontId="12" fillId="0" borderId="10" xfId="0" applyFont="1" applyBorder="1" applyAlignment="1">
      <alignment vertical="center"/>
    </xf>
    <xf numFmtId="0" fontId="12" fillId="0" borderId="29" xfId="0" applyFont="1" applyBorder="1" applyAlignment="1">
      <alignment horizontal="right" vertical="center"/>
    </xf>
    <xf numFmtId="0" fontId="12" fillId="0" borderId="12" xfId="0" applyFont="1" applyBorder="1" applyAlignment="1">
      <alignment vertical="center"/>
    </xf>
    <xf numFmtId="0" fontId="13" fillId="0" borderId="33" xfId="0" applyFont="1" applyBorder="1"/>
    <xf numFmtId="0" fontId="13" fillId="0" borderId="0" xfId="0" applyFont="1" applyBorder="1"/>
    <xf numFmtId="0" fontId="13" fillId="0" borderId="20" xfId="0" applyFont="1" applyBorder="1"/>
    <xf numFmtId="0" fontId="13" fillId="0" borderId="14" xfId="0" applyFont="1" applyBorder="1" applyAlignment="1">
      <alignment horizontal="right"/>
    </xf>
    <xf numFmtId="0" fontId="14" fillId="0" borderId="0" xfId="0" applyFont="1"/>
    <xf numFmtId="0" fontId="19" fillId="0" borderId="0" xfId="0" applyFont="1"/>
    <xf numFmtId="0" fontId="15" fillId="0" borderId="20" xfId="0" applyFont="1" applyBorder="1"/>
    <xf numFmtId="0" fontId="16" fillId="0" borderId="0" xfId="0" applyFont="1" applyBorder="1"/>
    <xf numFmtId="0" fontId="18" fillId="0" borderId="0" xfId="0" applyFont="1"/>
    <xf numFmtId="0" fontId="2" fillId="0" borderId="34" xfId="0" applyFont="1" applyBorder="1" applyAlignment="1">
      <alignment horizontal="right"/>
    </xf>
    <xf numFmtId="0" fontId="10" fillId="0" borderId="35" xfId="0" applyFont="1" applyBorder="1"/>
    <xf numFmtId="0" fontId="2" fillId="0" borderId="36" xfId="0" applyFont="1" applyBorder="1"/>
    <xf numFmtId="0" fontId="12" fillId="0" borderId="6" xfId="0" applyFont="1" applyBorder="1" applyAlignment="1">
      <alignment vertical="center"/>
    </xf>
    <xf numFmtId="0" fontId="12" fillId="0" borderId="37" xfId="0" applyFont="1" applyBorder="1" applyAlignment="1">
      <alignment vertical="center"/>
    </xf>
    <xf numFmtId="0" fontId="12" fillId="0" borderId="3" xfId="0" applyFont="1" applyBorder="1" applyAlignment="1">
      <alignment vertical="center"/>
    </xf>
    <xf numFmtId="0" fontId="12" fillId="0" borderId="38" xfId="0" applyFont="1" applyBorder="1" applyAlignment="1">
      <alignment vertical="center"/>
    </xf>
    <xf numFmtId="0" fontId="10" fillId="0" borderId="38" xfId="0" applyFont="1" applyBorder="1" applyAlignment="1">
      <alignment vertical="center"/>
    </xf>
    <xf numFmtId="0" fontId="12" fillId="0" borderId="3" xfId="0" applyFont="1" applyFill="1" applyBorder="1" applyAlignment="1">
      <alignment vertical="center"/>
    </xf>
    <xf numFmtId="0" fontId="12" fillId="0" borderId="6" xfId="0" applyFont="1" applyFill="1" applyBorder="1" applyAlignment="1">
      <alignment vertical="center"/>
    </xf>
    <xf numFmtId="0" fontId="10" fillId="0" borderId="3" xfId="0" applyFont="1" applyFill="1" applyBorder="1" applyAlignment="1">
      <alignment vertical="center"/>
    </xf>
    <xf numFmtId="0" fontId="16" fillId="0" borderId="38" xfId="0" applyFont="1" applyBorder="1" applyAlignment="1">
      <alignment vertical="center"/>
    </xf>
    <xf numFmtId="0" fontId="12" fillId="0" borderId="32" xfId="0" applyFont="1" applyFill="1" applyBorder="1" applyAlignment="1">
      <alignment vertical="center"/>
    </xf>
    <xf numFmtId="0" fontId="12" fillId="0" borderId="39" xfId="0" applyFont="1" applyBorder="1" applyAlignment="1">
      <alignment vertical="center"/>
    </xf>
    <xf numFmtId="0" fontId="12" fillId="0" borderId="8" xfId="0" applyFont="1" applyBorder="1" applyAlignment="1">
      <alignment vertical="center"/>
    </xf>
    <xf numFmtId="0" fontId="10" fillId="0" borderId="0" xfId="0" applyFont="1" applyFill="1" applyBorder="1"/>
    <xf numFmtId="0" fontId="20" fillId="0" borderId="0" xfId="0" applyFont="1"/>
    <xf numFmtId="0" fontId="21" fillId="0" borderId="0" xfId="0" applyFont="1"/>
    <xf numFmtId="0" fontId="10" fillId="0" borderId="30" xfId="0" applyFont="1" applyBorder="1"/>
    <xf numFmtId="0" fontId="18" fillId="0" borderId="0" xfId="0" applyFont="1" applyAlignment="1">
      <alignment vertical="center"/>
    </xf>
    <xf numFmtId="0" fontId="10" fillId="0" borderId="16" xfId="0" applyFont="1" applyBorder="1" applyAlignment="1">
      <alignment vertical="center"/>
    </xf>
    <xf numFmtId="0" fontId="10" fillId="0" borderId="19" xfId="0" applyFont="1" applyBorder="1" applyAlignment="1">
      <alignment horizontal="right" vertical="center"/>
    </xf>
    <xf numFmtId="0" fontId="10" fillId="0" borderId="28" xfId="0" applyFont="1" applyBorder="1" applyAlignment="1">
      <alignment vertical="center"/>
    </xf>
    <xf numFmtId="0" fontId="10" fillId="0" borderId="33" xfId="0" applyFont="1" applyBorder="1" applyAlignment="1">
      <alignment vertical="center"/>
    </xf>
    <xf numFmtId="0" fontId="10" fillId="0" borderId="5"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2" fillId="0" borderId="16" xfId="0" applyFont="1" applyBorder="1" applyAlignment="1">
      <alignment vertical="center"/>
    </xf>
    <xf numFmtId="0" fontId="12" fillId="0" borderId="0" xfId="0" applyFont="1" applyBorder="1" applyAlignment="1">
      <alignment vertical="center"/>
    </xf>
    <xf numFmtId="0" fontId="12" fillId="0" borderId="42" xfId="0" applyFont="1" applyBorder="1" applyAlignment="1">
      <alignment vertical="center"/>
    </xf>
    <xf numFmtId="0" fontId="12" fillId="0" borderId="1" xfId="0" applyFont="1" applyBorder="1" applyAlignment="1">
      <alignment vertical="center"/>
    </xf>
    <xf numFmtId="0" fontId="12" fillId="0" borderId="30" xfId="0" applyFont="1" applyBorder="1" applyAlignment="1">
      <alignment vertical="center"/>
    </xf>
    <xf numFmtId="0" fontId="16" fillId="0" borderId="0" xfId="0" applyFont="1"/>
    <xf numFmtId="0" fontId="10" fillId="0" borderId="34" xfId="0" applyFont="1" applyBorder="1" applyAlignment="1">
      <alignment horizontal="right"/>
    </xf>
    <xf numFmtId="0" fontId="10" fillId="0" borderId="36" xfId="0" applyFont="1" applyBorder="1"/>
    <xf numFmtId="0" fontId="10" fillId="0" borderId="14" xfId="0" applyFont="1" applyBorder="1" applyAlignment="1">
      <alignment vertical="center"/>
    </xf>
    <xf numFmtId="0" fontId="10" fillId="0" borderId="32" xfId="0" applyFont="1" applyFill="1" applyBorder="1" applyAlignment="1">
      <alignment vertical="center"/>
    </xf>
    <xf numFmtId="0" fontId="10" fillId="0" borderId="23" xfId="0" applyFont="1" applyBorder="1" applyAlignment="1">
      <alignment vertical="center"/>
    </xf>
    <xf numFmtId="0" fontId="14" fillId="0" borderId="43" xfId="0" applyFont="1" applyBorder="1" applyAlignment="1">
      <alignment horizontal="center" vertical="center"/>
    </xf>
    <xf numFmtId="0" fontId="12" fillId="0" borderId="44" xfId="0" applyFont="1" applyFill="1" applyBorder="1" applyAlignment="1">
      <alignment horizontal="center" vertical="center"/>
    </xf>
    <xf numFmtId="0" fontId="12" fillId="0" borderId="45" xfId="0" applyFont="1" applyFill="1" applyBorder="1" applyAlignment="1">
      <alignment horizontal="center" vertical="center"/>
    </xf>
    <xf numFmtId="0" fontId="7" fillId="0" borderId="0" xfId="0" applyFont="1" applyFill="1" applyBorder="1" applyAlignment="1">
      <alignment vertical="center"/>
    </xf>
    <xf numFmtId="0" fontId="15" fillId="0" borderId="17" xfId="0" applyFont="1" applyBorder="1" applyAlignment="1">
      <alignment horizontal="right"/>
    </xf>
    <xf numFmtId="0" fontId="10" fillId="0" borderId="17" xfId="0" applyFont="1" applyBorder="1"/>
    <xf numFmtId="0" fontId="10" fillId="0" borderId="19" xfId="0" applyFont="1" applyBorder="1" applyAlignment="1">
      <alignment horizontal="right" vertical="top"/>
    </xf>
    <xf numFmtId="0" fontId="10" fillId="0" borderId="46" xfId="0" applyFont="1" applyBorder="1" applyAlignment="1">
      <alignment horizontal="center" vertical="center"/>
    </xf>
    <xf numFmtId="0" fontId="10" fillId="0" borderId="8" xfId="0" applyFont="1" applyBorder="1"/>
    <xf numFmtId="38" fontId="10" fillId="0" borderId="47" xfId="1" applyFont="1" applyBorder="1"/>
    <xf numFmtId="0" fontId="10" fillId="0" borderId="14" xfId="0" applyFont="1" applyBorder="1"/>
    <xf numFmtId="0" fontId="10" fillId="0" borderId="0" xfId="0" applyFont="1" applyAlignment="1">
      <alignment vertical="center" wrapText="1"/>
    </xf>
    <xf numFmtId="0" fontId="10" fillId="0" borderId="19" xfId="0" applyFont="1" applyBorder="1" applyAlignment="1">
      <alignment horizontal="right"/>
    </xf>
    <xf numFmtId="0" fontId="10" fillId="0" borderId="33" xfId="0" applyFont="1" applyBorder="1"/>
    <xf numFmtId="0" fontId="10" fillId="0" borderId="48" xfId="0" applyFont="1" applyBorder="1" applyAlignment="1">
      <alignment horizontal="center" vertical="center"/>
    </xf>
    <xf numFmtId="0" fontId="12" fillId="0" borderId="49" xfId="0" applyFont="1" applyBorder="1" applyAlignment="1">
      <alignment horizontal="center" vertical="center"/>
    </xf>
    <xf numFmtId="0" fontId="12" fillId="0" borderId="41" xfId="0" applyFont="1" applyBorder="1" applyAlignment="1">
      <alignment horizontal="center" vertical="center"/>
    </xf>
    <xf numFmtId="0" fontId="12" fillId="0" borderId="50" xfId="0" applyFont="1" applyBorder="1" applyAlignment="1">
      <alignment horizontal="center" vertical="center"/>
    </xf>
    <xf numFmtId="0" fontId="10" fillId="0" borderId="20" xfId="0" applyFont="1" applyBorder="1" applyAlignment="1">
      <alignment vertical="center"/>
    </xf>
    <xf numFmtId="0" fontId="10" fillId="0" borderId="28" xfId="0" applyFont="1" applyBorder="1" applyAlignment="1">
      <alignment horizontal="right" vertical="center"/>
    </xf>
    <xf numFmtId="0" fontId="10" fillId="0" borderId="51" xfId="0" applyFont="1" applyBorder="1" applyAlignment="1">
      <alignment horizontal="right" vertical="center"/>
    </xf>
    <xf numFmtId="0" fontId="10" fillId="0" borderId="52" xfId="0" applyFont="1" applyBorder="1" applyAlignment="1">
      <alignment horizontal="right" vertical="center"/>
    </xf>
    <xf numFmtId="0" fontId="10" fillId="0" borderId="35" xfId="0" applyFont="1" applyBorder="1" applyAlignment="1">
      <alignment horizontal="center" vertical="center"/>
    </xf>
    <xf numFmtId="178" fontId="10" fillId="0" borderId="53" xfId="0" applyNumberFormat="1" applyFont="1" applyBorder="1" applyAlignment="1">
      <alignment vertical="center"/>
    </xf>
    <xf numFmtId="0" fontId="10" fillId="0" borderId="54" xfId="0" applyFont="1" applyBorder="1" applyAlignment="1">
      <alignment horizontal="center" vertical="center"/>
    </xf>
    <xf numFmtId="0" fontId="18" fillId="0" borderId="0" xfId="0" applyFont="1" applyAlignment="1">
      <alignment horizontal="left"/>
    </xf>
    <xf numFmtId="38" fontId="10" fillId="0" borderId="40" xfId="1" applyFont="1" applyBorder="1" applyAlignment="1">
      <alignment vertical="center"/>
    </xf>
    <xf numFmtId="38" fontId="10" fillId="0" borderId="39" xfId="1" applyFont="1" applyBorder="1" applyAlignment="1">
      <alignment vertical="center"/>
    </xf>
    <xf numFmtId="38" fontId="10" fillId="0" borderId="55" xfId="1" applyFont="1" applyBorder="1" applyAlignment="1">
      <alignment vertical="center"/>
    </xf>
    <xf numFmtId="0" fontId="10" fillId="0" borderId="56" xfId="0" applyFont="1" applyBorder="1" applyAlignment="1">
      <alignment horizontal="center" vertical="center"/>
    </xf>
    <xf numFmtId="0" fontId="10" fillId="0" borderId="17" xfId="0" applyFont="1" applyBorder="1" applyAlignment="1">
      <alignment horizontal="right"/>
    </xf>
    <xf numFmtId="0" fontId="18" fillId="0" borderId="34" xfId="0" applyFont="1" applyBorder="1" applyAlignment="1">
      <alignment horizontal="right" vertical="top"/>
    </xf>
    <xf numFmtId="0" fontId="18" fillId="0" borderId="36" xfId="0" applyFont="1" applyBorder="1"/>
    <xf numFmtId="0" fontId="7" fillId="0" borderId="56" xfId="0" applyFont="1" applyFill="1" applyBorder="1" applyAlignment="1">
      <alignment vertical="center"/>
    </xf>
    <xf numFmtId="0" fontId="7" fillId="0" borderId="57" xfId="0" applyFont="1" applyFill="1" applyBorder="1" applyAlignment="1">
      <alignment vertical="center"/>
    </xf>
    <xf numFmtId="0" fontId="7" fillId="0" borderId="58" xfId="0" applyFont="1" applyBorder="1" applyAlignment="1">
      <alignment vertical="center"/>
    </xf>
    <xf numFmtId="0" fontId="10" fillId="0" borderId="9" xfId="0" applyFont="1" applyBorder="1" applyAlignment="1">
      <alignment horizontal="center" vertical="center"/>
    </xf>
    <xf numFmtId="0" fontId="10" fillId="0" borderId="59" xfId="0" applyFont="1" applyBorder="1" applyAlignment="1">
      <alignment horizontal="center" vertical="center"/>
    </xf>
    <xf numFmtId="0" fontId="10" fillId="0" borderId="47" xfId="0" applyFont="1" applyBorder="1" applyAlignment="1">
      <alignment horizontal="center" vertical="center"/>
    </xf>
    <xf numFmtId="0" fontId="10" fillId="0" borderId="26" xfId="0" applyFont="1" applyBorder="1" applyAlignment="1">
      <alignment horizontal="center" vertical="center"/>
    </xf>
    <xf numFmtId="0" fontId="0" fillId="0" borderId="0" xfId="0" applyAlignment="1">
      <alignment vertical="top" wrapText="1"/>
    </xf>
    <xf numFmtId="0" fontId="12" fillId="0" borderId="0" xfId="0" applyFont="1" applyFill="1"/>
    <xf numFmtId="0" fontId="10" fillId="0" borderId="38" xfId="0" applyFont="1" applyFill="1" applyBorder="1" applyAlignment="1">
      <alignment vertical="center"/>
    </xf>
    <xf numFmtId="0" fontId="12" fillId="0" borderId="17" xfId="0" applyFont="1" applyFill="1" applyBorder="1" applyAlignment="1">
      <alignment vertical="center"/>
    </xf>
    <xf numFmtId="0" fontId="12" fillId="0" borderId="19" xfId="0" applyFont="1" applyFill="1" applyBorder="1" applyAlignment="1">
      <alignment vertical="center"/>
    </xf>
    <xf numFmtId="0" fontId="10" fillId="0" borderId="30" xfId="0" applyFont="1" applyFill="1" applyBorder="1"/>
    <xf numFmtId="0" fontId="10" fillId="0" borderId="8" xfId="0" applyFont="1" applyFill="1" applyBorder="1"/>
    <xf numFmtId="0" fontId="0" fillId="0" borderId="0" xfId="0" applyAlignment="1"/>
    <xf numFmtId="0" fontId="18" fillId="0" borderId="0" xfId="0" applyFont="1" applyFill="1"/>
    <xf numFmtId="0" fontId="7" fillId="0" borderId="0" xfId="0" applyFont="1" applyFill="1"/>
    <xf numFmtId="0" fontId="3" fillId="0" borderId="0" xfId="0" applyFont="1" applyFill="1"/>
    <xf numFmtId="0" fontId="0" fillId="0" borderId="0" xfId="0" applyFill="1"/>
    <xf numFmtId="0" fontId="9" fillId="0" borderId="32" xfId="0" applyFont="1" applyFill="1" applyBorder="1" applyAlignment="1">
      <alignment horizontal="right"/>
    </xf>
    <xf numFmtId="0" fontId="9" fillId="0" borderId="31" xfId="0" applyFont="1" applyFill="1" applyBorder="1"/>
    <xf numFmtId="0" fontId="9" fillId="0" borderId="32" xfId="0" applyFont="1" applyFill="1" applyBorder="1"/>
    <xf numFmtId="0" fontId="9" fillId="0" borderId="40" xfId="0" applyFont="1" applyFill="1" applyBorder="1" applyAlignment="1">
      <alignment vertical="center"/>
    </xf>
    <xf numFmtId="0" fontId="9" fillId="0" borderId="39" xfId="0" applyFont="1" applyFill="1" applyBorder="1" applyAlignment="1">
      <alignment vertical="center"/>
    </xf>
    <xf numFmtId="0" fontId="9" fillId="0" borderId="55" xfId="0" applyFont="1" applyFill="1" applyBorder="1" applyAlignment="1">
      <alignment vertical="center"/>
    </xf>
    <xf numFmtId="0" fontId="9" fillId="0" borderId="32" xfId="0" applyFont="1" applyFill="1" applyBorder="1" applyAlignment="1">
      <alignment vertical="center"/>
    </xf>
    <xf numFmtId="0" fontId="9" fillId="0" borderId="60" xfId="0" applyFont="1" applyFill="1" applyBorder="1" applyAlignment="1">
      <alignment horizontal="center" vertical="center"/>
    </xf>
    <xf numFmtId="0" fontId="9" fillId="0" borderId="15" xfId="0" applyFont="1" applyFill="1" applyBorder="1" applyAlignment="1">
      <alignment vertical="center"/>
    </xf>
    <xf numFmtId="0" fontId="9" fillId="0" borderId="17" xfId="0" applyFont="1" applyFill="1" applyBorder="1" applyAlignment="1">
      <alignment vertical="center"/>
    </xf>
    <xf numFmtId="0" fontId="9" fillId="0" borderId="46" xfId="0" applyFont="1" applyFill="1" applyBorder="1" applyAlignment="1">
      <alignment vertical="center"/>
    </xf>
    <xf numFmtId="0" fontId="9" fillId="0" borderId="60" xfId="0" applyFont="1" applyFill="1" applyBorder="1" applyAlignment="1">
      <alignment vertical="center"/>
    </xf>
    <xf numFmtId="0" fontId="9" fillId="0" borderId="32" xfId="0" applyFont="1" applyFill="1" applyBorder="1" applyAlignment="1">
      <alignment horizontal="center" vertical="center"/>
    </xf>
    <xf numFmtId="0" fontId="0" fillId="0" borderId="1" xfId="0" applyFill="1" applyBorder="1" applyAlignment="1">
      <alignment horizontal="center"/>
    </xf>
    <xf numFmtId="0" fontId="0" fillId="0" borderId="53" xfId="0" applyFill="1" applyBorder="1"/>
    <xf numFmtId="0" fontId="0" fillId="0" borderId="1" xfId="0" applyFill="1" applyBorder="1"/>
    <xf numFmtId="38" fontId="9" fillId="0" borderId="15" xfId="1" applyFont="1" applyFill="1" applyBorder="1" applyAlignment="1">
      <alignment vertical="center"/>
    </xf>
    <xf numFmtId="38" fontId="9" fillId="0" borderId="40" xfId="1" applyFont="1" applyFill="1" applyBorder="1" applyAlignment="1">
      <alignment vertical="center"/>
    </xf>
    <xf numFmtId="38" fontId="9" fillId="0" borderId="39" xfId="1" applyFont="1" applyFill="1" applyBorder="1" applyAlignment="1">
      <alignment vertical="center"/>
    </xf>
    <xf numFmtId="38" fontId="9" fillId="0" borderId="55" xfId="1" applyFont="1" applyFill="1" applyBorder="1" applyAlignment="1">
      <alignment vertical="center"/>
    </xf>
    <xf numFmtId="38" fontId="9" fillId="0" borderId="32" xfId="1" applyFont="1" applyFill="1" applyBorder="1" applyAlignment="1">
      <alignment vertical="center"/>
    </xf>
    <xf numFmtId="0" fontId="9" fillId="0" borderId="2" xfId="0" applyFont="1" applyFill="1" applyBorder="1" applyAlignment="1">
      <alignment horizontal="center" vertical="center"/>
    </xf>
    <xf numFmtId="38" fontId="8" fillId="0" borderId="40" xfId="1" applyFont="1" applyFill="1" applyBorder="1" applyAlignment="1">
      <alignment vertical="center"/>
    </xf>
    <xf numFmtId="38" fontId="8" fillId="0" borderId="39" xfId="1" applyFont="1" applyFill="1" applyBorder="1" applyAlignment="1">
      <alignment vertical="center"/>
    </xf>
    <xf numFmtId="38" fontId="8" fillId="0" borderId="55" xfId="1" applyFont="1" applyFill="1" applyBorder="1" applyAlignment="1">
      <alignment vertical="center"/>
    </xf>
    <xf numFmtId="38" fontId="8" fillId="0" borderId="32" xfId="1" applyFont="1" applyFill="1" applyBorder="1" applyAlignment="1">
      <alignment vertical="center"/>
    </xf>
    <xf numFmtId="0" fontId="9" fillId="0" borderId="61" xfId="0" applyFont="1" applyFill="1" applyBorder="1" applyAlignment="1">
      <alignment horizontal="center" vertical="center"/>
    </xf>
    <xf numFmtId="38" fontId="8" fillId="0" borderId="61" xfId="1" applyFont="1" applyFill="1" applyBorder="1" applyAlignment="1">
      <alignment vertical="center"/>
    </xf>
    <xf numFmtId="38" fontId="8" fillId="0" borderId="38" xfId="1" applyFont="1" applyFill="1" applyBorder="1" applyAlignment="1">
      <alignment vertical="center"/>
    </xf>
    <xf numFmtId="38" fontId="8" fillId="0" borderId="62" xfId="1" applyFont="1" applyFill="1" applyBorder="1" applyAlignment="1">
      <alignment vertical="center"/>
    </xf>
    <xf numFmtId="38" fontId="8" fillId="0" borderId="3" xfId="1" applyFont="1" applyFill="1" applyBorder="1" applyAlignment="1">
      <alignment vertical="center"/>
    </xf>
    <xf numFmtId="0" fontId="10" fillId="0" borderId="0" xfId="0" applyFont="1" applyFill="1"/>
    <xf numFmtId="0" fontId="3" fillId="0" borderId="10" xfId="0" applyFont="1" applyFill="1" applyBorder="1" applyAlignment="1">
      <alignment horizontal="center"/>
    </xf>
    <xf numFmtId="0" fontId="3" fillId="0" borderId="15" xfId="0" applyFont="1" applyFill="1" applyBorder="1" applyAlignment="1">
      <alignment horizontal="center"/>
    </xf>
    <xf numFmtId="0" fontId="3" fillId="0" borderId="18" xfId="0" applyFont="1" applyFill="1" applyBorder="1" applyAlignment="1">
      <alignment horizontal="center"/>
    </xf>
    <xf numFmtId="0" fontId="3" fillId="0" borderId="19" xfId="0" applyFont="1" applyFill="1" applyBorder="1" applyAlignment="1">
      <alignment horizontal="center"/>
    </xf>
    <xf numFmtId="0" fontId="3" fillId="0" borderId="12" xfId="0" applyFont="1" applyFill="1" applyBorder="1"/>
    <xf numFmtId="0" fontId="3" fillId="0" borderId="2" xfId="0" applyFont="1" applyFill="1" applyBorder="1"/>
    <xf numFmtId="0" fontId="3" fillId="0" borderId="13" xfId="0" applyFont="1" applyFill="1" applyBorder="1"/>
    <xf numFmtId="0" fontId="3" fillId="0" borderId="14" xfId="0" applyFont="1" applyFill="1" applyBorder="1"/>
    <xf numFmtId="0" fontId="18" fillId="0" borderId="0" xfId="0" applyFont="1" applyFill="1" applyAlignment="1">
      <alignment vertical="center"/>
    </xf>
    <xf numFmtId="0" fontId="10" fillId="0" borderId="34" xfId="0" applyFont="1" applyFill="1" applyBorder="1" applyAlignment="1">
      <alignment horizontal="right"/>
    </xf>
    <xf numFmtId="0" fontId="10" fillId="0" borderId="36" xfId="0" applyFont="1" applyFill="1" applyBorder="1"/>
    <xf numFmtId="0" fontId="0" fillId="0" borderId="30" xfId="0" applyFill="1" applyBorder="1"/>
    <xf numFmtId="0" fontId="0" fillId="0" borderId="8" xfId="0" applyFill="1" applyBorder="1"/>
    <xf numFmtId="0" fontId="0" fillId="0" borderId="27" xfId="0" applyFill="1" applyBorder="1"/>
    <xf numFmtId="0" fontId="0" fillId="0" borderId="47" xfId="0" applyFill="1" applyBorder="1"/>
    <xf numFmtId="0" fontId="0" fillId="0" borderId="26" xfId="0" applyFill="1" applyBorder="1"/>
    <xf numFmtId="0" fontId="0" fillId="0" borderId="64" xfId="0" applyFill="1" applyBorder="1"/>
    <xf numFmtId="0" fontId="5" fillId="0" borderId="19" xfId="0" applyFont="1" applyFill="1" applyBorder="1"/>
    <xf numFmtId="0" fontId="23" fillId="0" borderId="0" xfId="0" applyFont="1"/>
    <xf numFmtId="0" fontId="24" fillId="0" borderId="0" xfId="0" applyFont="1"/>
    <xf numFmtId="38" fontId="10" fillId="0" borderId="32" xfId="1" applyFont="1" applyBorder="1" applyAlignment="1">
      <alignment vertical="center"/>
    </xf>
    <xf numFmtId="181" fontId="11" fillId="0" borderId="1" xfId="0" applyNumberFormat="1" applyFont="1" applyBorder="1" applyAlignment="1">
      <alignment vertical="center"/>
    </xf>
    <xf numFmtId="182" fontId="11" fillId="0" borderId="25" xfId="1" applyNumberFormat="1" applyFont="1" applyBorder="1" applyAlignment="1">
      <alignment vertical="center"/>
    </xf>
    <xf numFmtId="182" fontId="11" fillId="0" borderId="47" xfId="1" applyNumberFormat="1" applyFont="1" applyBorder="1" applyAlignment="1">
      <alignment vertical="center"/>
    </xf>
    <xf numFmtId="182" fontId="11" fillId="0" borderId="27" xfId="1" applyNumberFormat="1" applyFont="1" applyBorder="1" applyAlignment="1">
      <alignment vertical="center"/>
    </xf>
    <xf numFmtId="182" fontId="12" fillId="0" borderId="65" xfId="1" applyNumberFormat="1" applyFont="1" applyBorder="1" applyAlignment="1">
      <alignment vertical="center"/>
    </xf>
    <xf numFmtId="182" fontId="11" fillId="0" borderId="59" xfId="1" applyNumberFormat="1" applyFont="1" applyBorder="1" applyAlignment="1">
      <alignment vertical="center"/>
    </xf>
    <xf numFmtId="182" fontId="11" fillId="0" borderId="26" xfId="1" applyNumberFormat="1" applyFont="1" applyBorder="1" applyAlignment="1">
      <alignment vertical="center"/>
    </xf>
    <xf numFmtId="0" fontId="14" fillId="0" borderId="16" xfId="0" applyFont="1" applyBorder="1" applyAlignment="1">
      <alignment horizontal="center" vertical="center"/>
    </xf>
    <xf numFmtId="0" fontId="14" fillId="0" borderId="20" xfId="0" applyFont="1" applyBorder="1" applyAlignment="1">
      <alignment horizontal="center" vertical="center"/>
    </xf>
    <xf numFmtId="0" fontId="14" fillId="0" borderId="3" xfId="0" applyFont="1" applyBorder="1" applyAlignment="1">
      <alignment vertical="center"/>
    </xf>
    <xf numFmtId="0" fontId="14" fillId="0" borderId="38" xfId="0" applyFont="1" applyBorder="1" applyAlignment="1">
      <alignment vertical="center"/>
    </xf>
    <xf numFmtId="0" fontId="12" fillId="0" borderId="10" xfId="0" applyFont="1" applyBorder="1" applyAlignment="1">
      <alignment horizontal="center" vertical="center"/>
    </xf>
    <xf numFmtId="0" fontId="16" fillId="0" borderId="12" xfId="0" applyFont="1" applyBorder="1" applyAlignment="1">
      <alignment horizontal="center" vertical="center"/>
    </xf>
    <xf numFmtId="0" fontId="16" fillId="0" borderId="39" xfId="0" applyFont="1" applyBorder="1" applyAlignment="1">
      <alignment vertical="center"/>
    </xf>
    <xf numFmtId="0" fontId="16" fillId="0" borderId="23" xfId="0" applyFont="1" applyFill="1" applyBorder="1" applyAlignment="1">
      <alignment vertical="center"/>
    </xf>
    <xf numFmtId="182" fontId="0" fillId="0" borderId="0" xfId="0" applyNumberFormat="1"/>
    <xf numFmtId="0" fontId="10" fillId="0" borderId="63" xfId="0" applyFont="1" applyBorder="1" applyAlignment="1">
      <alignment horizontal="distributed" vertical="center"/>
    </xf>
    <xf numFmtId="0" fontId="10" fillId="0" borderId="41" xfId="0" applyFont="1" applyBorder="1" applyAlignment="1">
      <alignment horizontal="distributed" vertical="center"/>
    </xf>
    <xf numFmtId="0" fontId="10" fillId="0" borderId="49" xfId="0" applyFont="1" applyBorder="1" applyAlignment="1">
      <alignment horizontal="distributed" vertical="center"/>
    </xf>
    <xf numFmtId="0" fontId="10" fillId="0" borderId="66" xfId="0" applyFont="1" applyBorder="1" applyAlignment="1">
      <alignment horizontal="distributed" vertical="center"/>
    </xf>
    <xf numFmtId="0" fontId="12" fillId="0" borderId="20" xfId="0" applyFont="1" applyBorder="1" applyAlignment="1">
      <alignment vertical="center"/>
    </xf>
    <xf numFmtId="180" fontId="11" fillId="0" borderId="66" xfId="0" applyNumberFormat="1" applyFont="1" applyBorder="1" applyAlignment="1">
      <alignment vertical="center"/>
    </xf>
    <xf numFmtId="0" fontId="25" fillId="0" borderId="34" xfId="0" applyFont="1" applyBorder="1" applyAlignment="1">
      <alignment horizontal="right"/>
    </xf>
    <xf numFmtId="0" fontId="25" fillId="0" borderId="36" xfId="0" applyFont="1" applyBorder="1"/>
    <xf numFmtId="0" fontId="12" fillId="0" borderId="16" xfId="0" applyFont="1" applyBorder="1" applyAlignment="1">
      <alignment horizontal="center" vertical="center"/>
    </xf>
    <xf numFmtId="0" fontId="12" fillId="0" borderId="20" xfId="0" applyFont="1" applyBorder="1" applyAlignment="1">
      <alignment horizontal="center" vertical="center"/>
    </xf>
    <xf numFmtId="0" fontId="12" fillId="0" borderId="16" xfId="0" applyFont="1" applyFill="1" applyBorder="1" applyAlignment="1">
      <alignment vertical="center"/>
    </xf>
    <xf numFmtId="0" fontId="10" fillId="0" borderId="48" xfId="0" applyFont="1" applyBorder="1" applyAlignment="1">
      <alignment horizontal="distributed" vertical="center"/>
    </xf>
    <xf numFmtId="0" fontId="10" fillId="0" borderId="43" xfId="0" applyFont="1" applyBorder="1" applyAlignment="1">
      <alignment horizontal="distributed" vertical="center"/>
    </xf>
    <xf numFmtId="0" fontId="10" fillId="0" borderId="44" xfId="0" applyFont="1" applyBorder="1" applyAlignment="1">
      <alignment horizontal="distributed" vertical="center"/>
    </xf>
    <xf numFmtId="0" fontId="10" fillId="0" borderId="67" xfId="0" applyFont="1" applyBorder="1" applyAlignment="1">
      <alignment horizontal="distributed" vertical="center"/>
    </xf>
    <xf numFmtId="0" fontId="10" fillId="0" borderId="30" xfId="0" applyFont="1" applyBorder="1" applyAlignment="1">
      <alignment horizontal="distributed" vertical="center"/>
    </xf>
    <xf numFmtId="0" fontId="14" fillId="0" borderId="20" xfId="0" applyFont="1" applyBorder="1" applyAlignment="1">
      <alignment horizontal="center"/>
    </xf>
    <xf numFmtId="0" fontId="16" fillId="0" borderId="12" xfId="0" applyFont="1" applyBorder="1" applyAlignment="1">
      <alignment horizontal="center"/>
    </xf>
    <xf numFmtId="0" fontId="14" fillId="0" borderId="12" xfId="0" applyFont="1" applyBorder="1" applyAlignment="1">
      <alignment horizontal="center"/>
    </xf>
    <xf numFmtId="0" fontId="14" fillId="0" borderId="10" xfId="0" applyFont="1" applyBorder="1" applyAlignment="1">
      <alignment horizontal="center"/>
    </xf>
    <xf numFmtId="0" fontId="14" fillId="0" borderId="6" xfId="0" applyFont="1" applyBorder="1" applyAlignment="1">
      <alignment vertical="center"/>
    </xf>
    <xf numFmtId="0" fontId="14" fillId="0" borderId="37" xfId="0" applyFont="1" applyBorder="1" applyAlignment="1">
      <alignment vertical="center"/>
    </xf>
    <xf numFmtId="0" fontId="14" fillId="0" borderId="3" xfId="0" applyFont="1" applyFill="1" applyBorder="1" applyAlignment="1">
      <alignment vertical="center"/>
    </xf>
    <xf numFmtId="0" fontId="14" fillId="0" borderId="6" xfId="0" applyFont="1" applyFill="1" applyBorder="1" applyAlignment="1">
      <alignment vertical="center"/>
    </xf>
    <xf numFmtId="0" fontId="16" fillId="0" borderId="3" xfId="0" applyFont="1" applyFill="1" applyBorder="1" applyAlignment="1">
      <alignment vertical="center"/>
    </xf>
    <xf numFmtId="0" fontId="16" fillId="0" borderId="32" xfId="0" applyFont="1" applyFill="1" applyBorder="1" applyAlignment="1">
      <alignment vertical="center"/>
    </xf>
    <xf numFmtId="0" fontId="16" fillId="0" borderId="16" xfId="0" applyFont="1" applyFill="1" applyBorder="1" applyAlignment="1">
      <alignment vertical="center"/>
    </xf>
    <xf numFmtId="0" fontId="16" fillId="0" borderId="17" xfId="0" applyFont="1" applyFill="1" applyBorder="1" applyAlignment="1">
      <alignment vertical="center"/>
    </xf>
    <xf numFmtId="0" fontId="16" fillId="0" borderId="19" xfId="0" applyFont="1" applyFill="1" applyBorder="1" applyAlignment="1">
      <alignment vertical="center"/>
    </xf>
    <xf numFmtId="0" fontId="16" fillId="0" borderId="30" xfId="0" applyFont="1" applyBorder="1" applyAlignment="1">
      <alignment vertical="center"/>
    </xf>
    <xf numFmtId="0" fontId="16" fillId="0" borderId="8" xfId="0" applyFont="1" applyBorder="1" applyAlignment="1">
      <alignment vertical="center"/>
    </xf>
    <xf numFmtId="180" fontId="10" fillId="0" borderId="42" xfId="0" applyNumberFormat="1" applyFont="1" applyBorder="1" applyAlignment="1">
      <alignment vertical="center"/>
    </xf>
    <xf numFmtId="180" fontId="10" fillId="0" borderId="31" xfId="0" applyNumberFormat="1" applyFont="1" applyBorder="1" applyAlignment="1">
      <alignment vertical="center"/>
    </xf>
    <xf numFmtId="180" fontId="11" fillId="0" borderId="25" xfId="0" applyNumberFormat="1" applyFont="1" applyBorder="1" applyAlignment="1">
      <alignment vertical="center"/>
    </xf>
    <xf numFmtId="180" fontId="11" fillId="0" borderId="26" xfId="0" applyNumberFormat="1" applyFont="1" applyBorder="1" applyAlignment="1">
      <alignment vertical="center"/>
    </xf>
    <xf numFmtId="0" fontId="14" fillId="0" borderId="12" xfId="0" applyFont="1" applyBorder="1" applyAlignment="1">
      <alignment horizontal="center" vertical="center"/>
    </xf>
    <xf numFmtId="0" fontId="14" fillId="0" borderId="10" xfId="0" applyFont="1" applyBorder="1" applyAlignment="1">
      <alignment horizontal="center" vertical="center"/>
    </xf>
    <xf numFmtId="0" fontId="10" fillId="0" borderId="58" xfId="0" applyFont="1" applyBorder="1"/>
    <xf numFmtId="0" fontId="11" fillId="0" borderId="29" xfId="0" applyFont="1" applyFill="1" applyBorder="1" applyAlignment="1">
      <alignment vertical="center"/>
    </xf>
    <xf numFmtId="0" fontId="12" fillId="0" borderId="9" xfId="0" applyFont="1" applyBorder="1" applyAlignment="1">
      <alignment horizontal="distributed" vertical="center"/>
    </xf>
    <xf numFmtId="180" fontId="11" fillId="0" borderId="4" xfId="0" applyNumberFormat="1" applyFont="1" applyFill="1" applyBorder="1" applyAlignment="1">
      <alignment vertical="center"/>
    </xf>
    <xf numFmtId="180" fontId="11" fillId="0" borderId="59" xfId="1" applyNumberFormat="1" applyFont="1" applyFill="1" applyBorder="1" applyAlignment="1">
      <alignment vertical="center"/>
    </xf>
    <xf numFmtId="180" fontId="11" fillId="0" borderId="47" xfId="1" applyNumberFormat="1" applyFont="1" applyFill="1" applyBorder="1" applyAlignment="1">
      <alignment vertical="center"/>
    </xf>
    <xf numFmtId="180" fontId="11" fillId="0" borderId="27" xfId="1" applyNumberFormat="1" applyFont="1" applyFill="1" applyBorder="1" applyAlignment="1">
      <alignment vertical="center"/>
    </xf>
    <xf numFmtId="180" fontId="11" fillId="0" borderId="25" xfId="1" applyNumberFormat="1" applyFont="1" applyFill="1" applyBorder="1" applyAlignment="1">
      <alignment vertical="center"/>
    </xf>
    <xf numFmtId="180" fontId="11" fillId="0" borderId="26" xfId="1" applyNumberFormat="1" applyFont="1" applyFill="1" applyBorder="1" applyAlignment="1">
      <alignment vertical="center"/>
    </xf>
    <xf numFmtId="0" fontId="14" fillId="0" borderId="63" xfId="0" applyFont="1" applyBorder="1" applyAlignment="1">
      <alignment vertical="center"/>
    </xf>
    <xf numFmtId="177" fontId="11" fillId="0" borderId="42" xfId="0" applyNumberFormat="1" applyFont="1" applyFill="1" applyBorder="1" applyAlignment="1">
      <alignment vertical="center"/>
    </xf>
    <xf numFmtId="177" fontId="11" fillId="0" borderId="68" xfId="0" applyNumberFormat="1" applyFont="1" applyFill="1" applyBorder="1" applyAlignment="1">
      <alignment vertical="center"/>
    </xf>
    <xf numFmtId="0" fontId="12" fillId="0" borderId="44" xfId="0" applyFont="1" applyBorder="1" applyAlignment="1">
      <alignment vertical="center"/>
    </xf>
    <xf numFmtId="0" fontId="12" fillId="0" borderId="32" xfId="0" applyFont="1" applyBorder="1" applyAlignment="1">
      <alignment vertical="center"/>
    </xf>
    <xf numFmtId="177" fontId="11" fillId="0" borderId="7" xfId="1" applyNumberFormat="1" applyFont="1" applyFill="1" applyBorder="1" applyAlignment="1">
      <alignment vertical="center"/>
    </xf>
    <xf numFmtId="177" fontId="11" fillId="0" borderId="69" xfId="1" applyNumberFormat="1" applyFont="1" applyFill="1" applyBorder="1" applyAlignment="1">
      <alignment vertical="center"/>
    </xf>
    <xf numFmtId="177" fontId="11" fillId="0" borderId="63" xfId="1" applyNumberFormat="1" applyFont="1" applyFill="1" applyBorder="1" applyAlignment="1">
      <alignment vertical="center"/>
    </xf>
    <xf numFmtId="177" fontId="11" fillId="0" borderId="4" xfId="1" applyNumberFormat="1" applyFont="1" applyFill="1" applyBorder="1" applyAlignment="1">
      <alignment vertical="center"/>
    </xf>
    <xf numFmtId="177" fontId="11" fillId="0" borderId="62" xfId="1" applyNumberFormat="1" applyFont="1" applyFill="1" applyBorder="1" applyAlignment="1">
      <alignment vertical="center"/>
    </xf>
    <xf numFmtId="177" fontId="11" fillId="0" borderId="49" xfId="1" applyNumberFormat="1" applyFont="1" applyFill="1" applyBorder="1" applyAlignment="1">
      <alignment vertical="center"/>
    </xf>
    <xf numFmtId="177" fontId="11" fillId="0" borderId="11" xfId="1" applyNumberFormat="1" applyFont="1" applyFill="1" applyBorder="1" applyAlignment="1">
      <alignment vertical="center"/>
    </xf>
    <xf numFmtId="177" fontId="11" fillId="0" borderId="70" xfId="1" applyNumberFormat="1" applyFont="1" applyFill="1" applyBorder="1" applyAlignment="1">
      <alignment vertical="center"/>
    </xf>
    <xf numFmtId="177" fontId="11" fillId="0" borderId="50" xfId="1" applyNumberFormat="1" applyFont="1" applyFill="1" applyBorder="1" applyAlignment="1">
      <alignment vertical="center"/>
    </xf>
    <xf numFmtId="0" fontId="12" fillId="0" borderId="5" xfId="0" applyFont="1" applyBorder="1" applyAlignment="1">
      <alignment horizontal="center" vertical="center"/>
    </xf>
    <xf numFmtId="0" fontId="7" fillId="0" borderId="35"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6" xfId="0" applyFont="1" applyBorder="1" applyAlignment="1">
      <alignment horizontal="center" vertical="center" wrapText="1"/>
    </xf>
    <xf numFmtId="0" fontId="7" fillId="0" borderId="57" xfId="0" applyFont="1" applyBorder="1" applyAlignment="1">
      <alignment horizontal="center" vertical="center" wrapText="1"/>
    </xf>
    <xf numFmtId="0" fontId="10" fillId="0" borderId="37" xfId="0" applyFont="1" applyBorder="1" applyAlignment="1">
      <alignment horizontal="right" vertical="center"/>
    </xf>
    <xf numFmtId="0" fontId="10" fillId="0" borderId="21" xfId="0" applyFont="1" applyBorder="1" applyAlignment="1">
      <alignment horizontal="right" vertical="center"/>
    </xf>
    <xf numFmtId="0" fontId="10" fillId="0" borderId="39" xfId="0" applyFont="1" applyFill="1" applyBorder="1" applyAlignment="1">
      <alignment vertical="center"/>
    </xf>
    <xf numFmtId="0" fontId="10" fillId="0" borderId="71" xfId="0" applyFont="1" applyFill="1" applyBorder="1" applyAlignment="1">
      <alignment vertical="center"/>
    </xf>
    <xf numFmtId="0" fontId="11" fillId="0" borderId="16" xfId="0" applyFont="1" applyBorder="1" applyAlignment="1">
      <alignment vertical="center"/>
    </xf>
    <xf numFmtId="0" fontId="22" fillId="0" borderId="17" xfId="0" applyFont="1" applyBorder="1" applyAlignment="1">
      <alignment horizontal="right" vertical="center"/>
    </xf>
    <xf numFmtId="0" fontId="11" fillId="0" borderId="20" xfId="0" applyFont="1" applyBorder="1" applyAlignment="1">
      <alignment vertical="center"/>
    </xf>
    <xf numFmtId="0" fontId="11" fillId="0" borderId="0" xfId="0" applyFont="1" applyBorder="1" applyAlignment="1">
      <alignment vertical="center"/>
    </xf>
    <xf numFmtId="0" fontId="11" fillId="0" borderId="39" xfId="0" applyFont="1" applyFill="1" applyBorder="1" applyAlignment="1">
      <alignment vertical="center"/>
    </xf>
    <xf numFmtId="0" fontId="11" fillId="0" borderId="71" xfId="0" applyFont="1" applyFill="1" applyBorder="1" applyAlignment="1">
      <alignment vertical="center"/>
    </xf>
    <xf numFmtId="0" fontId="22" fillId="0" borderId="28" xfId="0" applyFont="1" applyBorder="1" applyAlignment="1">
      <alignment vertical="center"/>
    </xf>
    <xf numFmtId="180" fontId="11" fillId="0" borderId="68" xfId="0" applyNumberFormat="1" applyFont="1" applyFill="1" applyBorder="1" applyAlignment="1">
      <alignment vertical="center"/>
    </xf>
    <xf numFmtId="180" fontId="11" fillId="0" borderId="62" xfId="0" applyNumberFormat="1" applyFont="1" applyFill="1" applyBorder="1" applyAlignment="1">
      <alignment vertical="center"/>
    </xf>
    <xf numFmtId="180" fontId="11" fillId="0" borderId="5" xfId="0" applyNumberFormat="1" applyFont="1" applyFill="1" applyBorder="1" applyAlignment="1">
      <alignment vertical="center"/>
    </xf>
    <xf numFmtId="180" fontId="11" fillId="0" borderId="55" xfId="0" applyNumberFormat="1" applyFont="1" applyFill="1" applyBorder="1" applyAlignment="1">
      <alignment vertical="center"/>
    </xf>
    <xf numFmtId="180" fontId="11" fillId="0" borderId="7" xfId="1" applyNumberFormat="1" applyFont="1" applyFill="1" applyBorder="1" applyAlignment="1">
      <alignment vertical="center"/>
    </xf>
    <xf numFmtId="180" fontId="11" fillId="0" borderId="65" xfId="1" applyNumberFormat="1" applyFont="1" applyFill="1" applyBorder="1" applyAlignment="1">
      <alignment vertical="center"/>
    </xf>
    <xf numFmtId="180" fontId="11" fillId="0" borderId="6" xfId="1" applyNumberFormat="1" applyFont="1" applyFill="1" applyBorder="1" applyAlignment="1">
      <alignment vertical="center"/>
    </xf>
    <xf numFmtId="180" fontId="11" fillId="0" borderId="63" xfId="1" applyNumberFormat="1" applyFont="1" applyFill="1" applyBorder="1" applyAlignment="1">
      <alignment vertical="center"/>
    </xf>
    <xf numFmtId="180" fontId="11" fillId="0" borderId="4" xfId="1" applyNumberFormat="1" applyFont="1" applyFill="1" applyBorder="1" applyAlignment="1">
      <alignment vertical="center"/>
    </xf>
    <xf numFmtId="180" fontId="11" fillId="0" borderId="61" xfId="1" applyNumberFormat="1" applyFont="1" applyFill="1" applyBorder="1" applyAlignment="1">
      <alignment vertical="center"/>
    </xf>
    <xf numFmtId="180" fontId="11" fillId="0" borderId="3" xfId="1" applyNumberFormat="1" applyFont="1" applyFill="1" applyBorder="1" applyAlignment="1">
      <alignment vertical="center"/>
    </xf>
    <xf numFmtId="180" fontId="11" fillId="0" borderId="49" xfId="1" applyNumberFormat="1" applyFont="1" applyFill="1" applyBorder="1" applyAlignment="1">
      <alignment vertical="center"/>
    </xf>
    <xf numFmtId="180" fontId="11" fillId="0" borderId="11" xfId="1" applyNumberFormat="1" applyFont="1" applyFill="1" applyBorder="1" applyAlignment="1">
      <alignment vertical="center"/>
    </xf>
    <xf numFmtId="180" fontId="11" fillId="0" borderId="53" xfId="1" applyNumberFormat="1" applyFont="1" applyFill="1" applyBorder="1" applyAlignment="1">
      <alignment vertical="center"/>
    </xf>
    <xf numFmtId="180" fontId="11" fillId="0" borderId="1" xfId="1" applyNumberFormat="1" applyFont="1" applyFill="1" applyBorder="1" applyAlignment="1">
      <alignment vertical="center"/>
    </xf>
    <xf numFmtId="180" fontId="11" fillId="0" borderId="50" xfId="1" applyNumberFormat="1" applyFont="1" applyFill="1" applyBorder="1" applyAlignment="1">
      <alignment vertical="center"/>
    </xf>
    <xf numFmtId="180" fontId="11" fillId="0" borderId="70" xfId="1" applyNumberFormat="1" applyFont="1" applyFill="1" applyBorder="1" applyAlignment="1">
      <alignment vertical="center"/>
    </xf>
    <xf numFmtId="0" fontId="15" fillId="0" borderId="28" xfId="0" applyFont="1" applyBorder="1" applyAlignment="1">
      <alignment vertical="center"/>
    </xf>
    <xf numFmtId="0" fontId="13" fillId="0" borderId="11" xfId="0" applyFont="1" applyBorder="1" applyAlignment="1">
      <alignment horizontal="distributed" vertical="center"/>
    </xf>
    <xf numFmtId="0" fontId="13" fillId="0" borderId="1" xfId="0" applyFont="1" applyBorder="1" applyAlignment="1">
      <alignment horizontal="distributed" vertical="center"/>
    </xf>
    <xf numFmtId="0" fontId="13" fillId="0" borderId="50" xfId="0" applyFont="1" applyBorder="1" applyAlignment="1">
      <alignment horizontal="distributed" vertical="center"/>
    </xf>
    <xf numFmtId="0" fontId="16" fillId="0" borderId="37" xfId="0" applyFont="1" applyBorder="1" applyAlignment="1">
      <alignment horizontal="right" vertical="center"/>
    </xf>
    <xf numFmtId="0" fontId="16" fillId="0" borderId="21" xfId="0" applyFont="1" applyBorder="1" applyAlignment="1">
      <alignment horizontal="right" vertical="center"/>
    </xf>
    <xf numFmtId="0" fontId="16" fillId="0" borderId="67" xfId="0" applyFont="1" applyBorder="1" applyAlignment="1">
      <alignment horizontal="distributed" vertical="center"/>
    </xf>
    <xf numFmtId="0" fontId="16" fillId="0" borderId="39" xfId="0" applyFont="1" applyBorder="1" applyAlignment="1">
      <alignment horizontal="center" vertical="center"/>
    </xf>
    <xf numFmtId="0" fontId="16" fillId="0" borderId="71" xfId="0" applyFont="1" applyBorder="1" applyAlignment="1">
      <alignment vertical="center"/>
    </xf>
    <xf numFmtId="0" fontId="19" fillId="0" borderId="16" xfId="0" applyFont="1" applyBorder="1" applyAlignment="1">
      <alignment vertical="center"/>
    </xf>
    <xf numFmtId="0" fontId="15" fillId="0" borderId="17" xfId="0" applyFont="1" applyBorder="1" applyAlignment="1">
      <alignment horizontal="right" vertical="center"/>
    </xf>
    <xf numFmtId="0" fontId="16" fillId="0" borderId="20" xfId="0" applyFont="1" applyBorder="1" applyAlignment="1">
      <alignment vertical="center"/>
    </xf>
    <xf numFmtId="0" fontId="16" fillId="0" borderId="0" xfId="0" applyFont="1" applyBorder="1" applyAlignment="1">
      <alignment vertical="center"/>
    </xf>
    <xf numFmtId="0" fontId="16" fillId="0" borderId="39" xfId="0" applyFont="1" applyFill="1" applyBorder="1" applyAlignment="1">
      <alignment horizontal="center" vertical="center"/>
    </xf>
    <xf numFmtId="0" fontId="16" fillId="0" borderId="39" xfId="0" applyFont="1" applyFill="1" applyBorder="1" applyAlignment="1">
      <alignment vertical="center"/>
    </xf>
    <xf numFmtId="0" fontId="16" fillId="0" borderId="71" xfId="0" applyFont="1" applyFill="1" applyBorder="1" applyAlignment="1">
      <alignment vertical="center"/>
    </xf>
    <xf numFmtId="0" fontId="16" fillId="0" borderId="29" xfId="0" applyFont="1" applyFill="1" applyBorder="1" applyAlignment="1">
      <alignment vertical="center"/>
    </xf>
    <xf numFmtId="0" fontId="14" fillId="0" borderId="29" xfId="0" applyFont="1" applyFill="1" applyBorder="1" applyAlignment="1">
      <alignment horizontal="center" vertical="center"/>
    </xf>
    <xf numFmtId="0" fontId="16" fillId="0" borderId="67" xfId="0" applyFont="1" applyFill="1" applyBorder="1" applyAlignment="1">
      <alignment horizontal="distributed" vertical="center"/>
    </xf>
    <xf numFmtId="0" fontId="13" fillId="0" borderId="53" xfId="0" applyFont="1" applyFill="1" applyBorder="1" applyAlignment="1">
      <alignment horizontal="distributed" vertical="center"/>
    </xf>
    <xf numFmtId="0" fontId="13" fillId="0" borderId="1" xfId="0" applyFont="1" applyFill="1" applyBorder="1" applyAlignment="1">
      <alignment horizontal="distributed" vertical="center"/>
    </xf>
    <xf numFmtId="0" fontId="13" fillId="0" borderId="50" xfId="0" applyFont="1" applyFill="1" applyBorder="1" applyAlignment="1">
      <alignment horizontal="distributed" vertical="center"/>
    </xf>
    <xf numFmtId="0" fontId="10" fillId="0" borderId="67" xfId="0" applyFont="1" applyFill="1" applyBorder="1" applyAlignment="1">
      <alignment horizontal="distributed" vertical="center"/>
    </xf>
    <xf numFmtId="0" fontId="11" fillId="0" borderId="67" xfId="0" applyFont="1" applyFill="1" applyBorder="1" applyAlignment="1">
      <alignment horizontal="distributed" vertical="center"/>
    </xf>
    <xf numFmtId="0" fontId="3" fillId="0" borderId="0" xfId="0" applyFont="1" applyAlignment="1">
      <alignment horizontal="right"/>
    </xf>
    <xf numFmtId="0" fontId="10" fillId="0" borderId="17" xfId="0" applyFont="1" applyFill="1" applyBorder="1" applyAlignment="1">
      <alignment horizontal="right"/>
    </xf>
    <xf numFmtId="0" fontId="10" fillId="0" borderId="0" xfId="0" applyFont="1" applyFill="1" applyBorder="1" applyAlignment="1">
      <alignment vertical="center"/>
    </xf>
    <xf numFmtId="0" fontId="13" fillId="0" borderId="16" xfId="0" applyFont="1" applyBorder="1" applyAlignment="1">
      <alignment horizontal="right" vertical="center"/>
    </xf>
    <xf numFmtId="0" fontId="13" fillId="0" borderId="20" xfId="0" applyFont="1" applyBorder="1" applyAlignment="1">
      <alignment vertical="center"/>
    </xf>
    <xf numFmtId="0" fontId="13" fillId="0" borderId="28" xfId="0" applyFont="1" applyBorder="1" applyAlignment="1">
      <alignment vertical="center"/>
    </xf>
    <xf numFmtId="0" fontId="16" fillId="0" borderId="0" xfId="0" applyFont="1" applyFill="1" applyBorder="1" applyAlignment="1">
      <alignment vertical="center"/>
    </xf>
    <xf numFmtId="0" fontId="12" fillId="0" borderId="0" xfId="0" applyFont="1" applyAlignment="1"/>
    <xf numFmtId="0" fontId="7" fillId="0" borderId="0" xfId="0" applyFont="1" applyBorder="1" applyAlignment="1">
      <alignment horizontal="distributed" vertical="center"/>
    </xf>
    <xf numFmtId="180" fontId="11" fillId="0" borderId="0" xfId="0" applyNumberFormat="1" applyFont="1" applyBorder="1" applyAlignment="1">
      <alignment vertical="center"/>
    </xf>
    <xf numFmtId="180" fontId="11" fillId="0" borderId="0" xfId="1" applyNumberFormat="1" applyFont="1" applyBorder="1" applyAlignment="1">
      <alignment vertical="center"/>
    </xf>
    <xf numFmtId="0" fontId="10" fillId="0" borderId="0" xfId="0" applyFont="1" applyAlignment="1"/>
    <xf numFmtId="0" fontId="9" fillId="0" borderId="61" xfId="0" applyFont="1" applyFill="1" applyBorder="1" applyAlignment="1">
      <alignment vertical="center"/>
    </xf>
    <xf numFmtId="0" fontId="0" fillId="0" borderId="61" xfId="0" applyBorder="1"/>
    <xf numFmtId="0" fontId="9" fillId="0" borderId="72" xfId="0" applyFont="1" applyFill="1" applyBorder="1" applyAlignment="1">
      <alignment vertical="center"/>
    </xf>
    <xf numFmtId="0" fontId="9" fillId="0" borderId="65" xfId="0" applyFont="1" applyFill="1" applyBorder="1" applyAlignment="1">
      <alignment vertical="center"/>
    </xf>
    <xf numFmtId="0" fontId="0" fillId="0" borderId="53" xfId="0" applyBorder="1"/>
    <xf numFmtId="0" fontId="12" fillId="0" borderId="44" xfId="0" applyFont="1" applyBorder="1" applyAlignment="1">
      <alignment horizontal="distributed" vertical="center"/>
    </xf>
    <xf numFmtId="0" fontId="10" fillId="0" borderId="29" xfId="0" applyFont="1" applyBorder="1" applyAlignment="1">
      <alignment horizontal="right" vertical="center"/>
    </xf>
    <xf numFmtId="182" fontId="12" fillId="0" borderId="7" xfId="1" applyNumberFormat="1" applyFont="1" applyBorder="1" applyAlignment="1">
      <alignment vertical="center"/>
    </xf>
    <xf numFmtId="182" fontId="12" fillId="0" borderId="63" xfId="1" applyNumberFormat="1" applyFont="1" applyBorder="1" applyAlignment="1">
      <alignment vertical="center"/>
    </xf>
    <xf numFmtId="182" fontId="12" fillId="0" borderId="69" xfId="1" applyNumberFormat="1" applyFont="1" applyBorder="1" applyAlignment="1">
      <alignment vertical="center"/>
    </xf>
    <xf numFmtId="182" fontId="12" fillId="0" borderId="6" xfId="1" applyNumberFormat="1" applyFont="1" applyBorder="1" applyAlignment="1">
      <alignment vertical="center"/>
    </xf>
    <xf numFmtId="0" fontId="0" fillId="2" borderId="40" xfId="0" applyFill="1" applyBorder="1"/>
    <xf numFmtId="0" fontId="0" fillId="2" borderId="65" xfId="0" applyFill="1" applyBorder="1"/>
    <xf numFmtId="0" fontId="0" fillId="2" borderId="61" xfId="0" applyFill="1" applyBorder="1"/>
    <xf numFmtId="0" fontId="0" fillId="2" borderId="53" xfId="0" applyFill="1" applyBorder="1"/>
    <xf numFmtId="0" fontId="0" fillId="2" borderId="72" xfId="0" applyFill="1" applyBorder="1"/>
    <xf numFmtId="0" fontId="7" fillId="0" borderId="6" xfId="0" applyFont="1" applyBorder="1" applyAlignment="1">
      <alignment horizontal="distributed" vertical="center"/>
    </xf>
    <xf numFmtId="0" fontId="7" fillId="0" borderId="32" xfId="0" applyFont="1" applyBorder="1" applyAlignment="1">
      <alignment horizontal="distributed" vertical="center"/>
    </xf>
    <xf numFmtId="0" fontId="7" fillId="0" borderId="3" xfId="0" applyFont="1" applyBorder="1" applyAlignment="1">
      <alignment horizontal="distributed" vertical="center"/>
    </xf>
    <xf numFmtId="0" fontId="7" fillId="0" borderId="73" xfId="0" applyFont="1" applyBorder="1" applyAlignment="1">
      <alignment horizontal="distributed" vertical="center"/>
    </xf>
    <xf numFmtId="0" fontId="7" fillId="0" borderId="45" xfId="0" applyFont="1" applyBorder="1" applyAlignment="1">
      <alignment horizontal="distributed" vertical="center"/>
    </xf>
    <xf numFmtId="0" fontId="13" fillId="0" borderId="5" xfId="0" applyFont="1" applyBorder="1" applyAlignment="1">
      <alignment horizontal="distributed"/>
    </xf>
    <xf numFmtId="0" fontId="13" fillId="0" borderId="41" xfId="0" applyFont="1" applyBorder="1" applyAlignment="1">
      <alignment horizontal="distributed"/>
    </xf>
    <xf numFmtId="0" fontId="12" fillId="0" borderId="0" xfId="0" applyFont="1" applyBorder="1" applyAlignment="1"/>
    <xf numFmtId="0" fontId="10" fillId="0" borderId="6" xfId="0" applyFont="1" applyBorder="1" applyAlignment="1">
      <alignment horizontal="distributed" vertical="center"/>
    </xf>
    <xf numFmtId="0" fontId="10" fillId="0" borderId="32" xfId="0" applyFont="1" applyBorder="1" applyAlignment="1">
      <alignment horizontal="distributed" vertical="center"/>
    </xf>
    <xf numFmtId="0" fontId="10" fillId="0" borderId="3" xfId="0" applyFont="1" applyBorder="1" applyAlignment="1">
      <alignment horizontal="distributed" vertical="center"/>
    </xf>
    <xf numFmtId="0" fontId="10" fillId="0" borderId="31" xfId="0" applyFont="1" applyBorder="1" applyAlignment="1">
      <alignment horizontal="distributed" vertical="center"/>
    </xf>
    <xf numFmtId="0" fontId="10" fillId="0" borderId="1" xfId="0" applyFont="1" applyBorder="1" applyAlignment="1">
      <alignment horizontal="distributed" vertical="center"/>
    </xf>
    <xf numFmtId="180" fontId="11" fillId="0" borderId="56" xfId="0" applyNumberFormat="1" applyFont="1" applyBorder="1" applyAlignment="1">
      <alignment vertical="center"/>
    </xf>
    <xf numFmtId="180" fontId="11" fillId="0" borderId="57" xfId="0" applyNumberFormat="1" applyFont="1" applyBorder="1" applyAlignment="1">
      <alignment vertical="center"/>
    </xf>
    <xf numFmtId="180" fontId="11" fillId="0" borderId="54" xfId="0" applyNumberFormat="1" applyFont="1" applyBorder="1" applyAlignment="1">
      <alignment vertical="center"/>
    </xf>
    <xf numFmtId="180" fontId="11" fillId="0" borderId="58" xfId="0" applyNumberFormat="1" applyFont="1" applyBorder="1" applyAlignment="1">
      <alignment vertical="center"/>
    </xf>
    <xf numFmtId="0" fontId="10" fillId="0" borderId="73" xfId="0" applyFont="1" applyBorder="1" applyAlignment="1">
      <alignment horizontal="distributed" vertical="center"/>
    </xf>
    <xf numFmtId="0" fontId="10" fillId="0" borderId="45" xfId="0" applyFont="1" applyBorder="1" applyAlignment="1">
      <alignment horizontal="distributed" vertical="center"/>
    </xf>
    <xf numFmtId="180" fontId="11" fillId="0" borderId="18" xfId="1" applyNumberFormat="1" applyFont="1" applyFill="1" applyBorder="1" applyAlignment="1">
      <alignment vertical="center"/>
    </xf>
    <xf numFmtId="180" fontId="11" fillId="0" borderId="52" xfId="1" applyNumberFormat="1" applyFont="1" applyFill="1" applyBorder="1" applyAlignment="1">
      <alignment vertical="center"/>
    </xf>
    <xf numFmtId="0" fontId="14" fillId="0" borderId="73" xfId="0" applyFont="1" applyBorder="1" applyAlignment="1">
      <alignment horizontal="distributed" vertical="center"/>
    </xf>
    <xf numFmtId="0" fontId="12" fillId="0" borderId="67" xfId="0" applyFont="1" applyBorder="1" applyAlignment="1">
      <alignment horizontal="distributed" vertical="center"/>
    </xf>
    <xf numFmtId="0" fontId="7" fillId="0" borderId="40" xfId="0" applyFont="1" applyBorder="1" applyAlignment="1">
      <alignment horizontal="distributed" vertical="center"/>
    </xf>
    <xf numFmtId="0" fontId="11" fillId="0" borderId="12" xfId="0" applyFont="1" applyBorder="1" applyAlignment="1">
      <alignment vertical="center"/>
    </xf>
    <xf numFmtId="0" fontId="13" fillId="0" borderId="40" xfId="0" applyFont="1" applyBorder="1" applyAlignment="1">
      <alignment horizontal="distributed" vertical="center"/>
    </xf>
    <xf numFmtId="0" fontId="13" fillId="0" borderId="32" xfId="0" applyFont="1" applyBorder="1" applyAlignment="1">
      <alignment horizontal="distributed" vertical="center"/>
    </xf>
    <xf numFmtId="0" fontId="13" fillId="0" borderId="41" xfId="0" applyFont="1" applyBorder="1" applyAlignment="1">
      <alignment horizontal="distributed" vertical="center"/>
    </xf>
    <xf numFmtId="180" fontId="11" fillId="0" borderId="74" xfId="1" applyNumberFormat="1" applyFont="1" applyFill="1" applyBorder="1" applyAlignment="1">
      <alignment vertical="center"/>
    </xf>
    <xf numFmtId="180" fontId="11" fillId="0" borderId="23" xfId="1" applyNumberFormat="1" applyFont="1" applyFill="1" applyBorder="1" applyAlignment="1">
      <alignment vertical="center"/>
    </xf>
    <xf numFmtId="180" fontId="11" fillId="0" borderId="29" xfId="1" applyNumberFormat="1" applyFont="1" applyFill="1" applyBorder="1" applyAlignment="1">
      <alignment vertical="center"/>
    </xf>
    <xf numFmtId="180" fontId="11" fillId="0" borderId="33" xfId="1" applyNumberFormat="1" applyFont="1" applyFill="1" applyBorder="1" applyAlignment="1">
      <alignment vertical="center"/>
    </xf>
    <xf numFmtId="180" fontId="11" fillId="0" borderId="7" xfId="0" applyNumberFormat="1" applyFont="1" applyFill="1" applyBorder="1" applyAlignment="1">
      <alignment vertical="center"/>
    </xf>
    <xf numFmtId="180" fontId="11" fillId="0" borderId="11" xfId="0" applyNumberFormat="1" applyFont="1" applyFill="1" applyBorder="1" applyAlignment="1">
      <alignment vertical="center"/>
    </xf>
    <xf numFmtId="180" fontId="11" fillId="0" borderId="69" xfId="0" applyNumberFormat="1" applyFont="1" applyFill="1" applyBorder="1" applyAlignment="1">
      <alignment vertical="center"/>
    </xf>
    <xf numFmtId="180" fontId="11" fillId="0" borderId="70" xfId="0" applyNumberFormat="1" applyFont="1" applyFill="1" applyBorder="1" applyAlignment="1">
      <alignment vertical="center"/>
    </xf>
    <xf numFmtId="177" fontId="11" fillId="0" borderId="12" xfId="0" applyNumberFormat="1" applyFont="1" applyFill="1" applyBorder="1" applyAlignment="1">
      <alignment vertical="center"/>
    </xf>
    <xf numFmtId="177" fontId="11" fillId="0" borderId="75" xfId="0" applyNumberFormat="1" applyFont="1" applyFill="1" applyBorder="1" applyAlignment="1">
      <alignment vertical="center"/>
    </xf>
    <xf numFmtId="177" fontId="11" fillId="0" borderId="61" xfId="1" applyNumberFormat="1" applyFont="1" applyFill="1" applyBorder="1" applyAlignment="1">
      <alignment vertical="center"/>
    </xf>
    <xf numFmtId="177" fontId="11" fillId="0" borderId="65" xfId="1" applyNumberFormat="1" applyFont="1" applyFill="1" applyBorder="1" applyAlignment="1">
      <alignment vertical="center"/>
    </xf>
    <xf numFmtId="177" fontId="11" fillId="0" borderId="53" xfId="1" applyNumberFormat="1" applyFont="1" applyFill="1" applyBorder="1" applyAlignment="1">
      <alignment vertical="center"/>
    </xf>
    <xf numFmtId="38" fontId="10" fillId="0" borderId="30" xfId="1" applyFont="1" applyBorder="1"/>
    <xf numFmtId="38" fontId="10" fillId="0" borderId="64" xfId="1" applyFont="1" applyBorder="1"/>
    <xf numFmtId="0" fontId="12" fillId="0" borderId="30" xfId="0" applyFont="1" applyBorder="1" applyAlignment="1">
      <alignment horizontal="distributed" vertical="center"/>
    </xf>
    <xf numFmtId="0" fontId="10" fillId="0" borderId="12" xfId="0" applyFont="1" applyFill="1" applyBorder="1" applyAlignment="1">
      <alignment vertical="center"/>
    </xf>
    <xf numFmtId="0" fontId="13" fillId="0" borderId="40" xfId="0" applyFont="1" applyFill="1" applyBorder="1" applyAlignment="1">
      <alignment horizontal="distributed" vertical="center"/>
    </xf>
    <xf numFmtId="0" fontId="13" fillId="0" borderId="32" xfId="0" applyFont="1" applyFill="1" applyBorder="1" applyAlignment="1">
      <alignment horizontal="distributed" vertical="center"/>
    </xf>
    <xf numFmtId="0" fontId="7" fillId="0" borderId="12" xfId="0" applyFont="1" applyFill="1" applyBorder="1" applyAlignment="1">
      <alignment vertical="center"/>
    </xf>
    <xf numFmtId="0" fontId="13" fillId="0" borderId="41" xfId="0" applyFont="1" applyFill="1" applyBorder="1" applyAlignment="1">
      <alignment horizontal="distributed" vertical="center"/>
    </xf>
    <xf numFmtId="180" fontId="11" fillId="0" borderId="69" xfId="1" applyNumberFormat="1" applyFont="1" applyFill="1" applyBorder="1" applyAlignment="1">
      <alignment vertical="center"/>
    </xf>
    <xf numFmtId="180" fontId="11" fillId="0" borderId="12" xfId="0" applyNumberFormat="1" applyFont="1" applyFill="1" applyBorder="1" applyAlignment="1">
      <alignment vertical="center"/>
    </xf>
    <xf numFmtId="180" fontId="11" fillId="0" borderId="75" xfId="0" applyNumberFormat="1" applyFont="1" applyFill="1" applyBorder="1" applyAlignment="1">
      <alignment vertical="center"/>
    </xf>
    <xf numFmtId="180" fontId="11" fillId="0" borderId="62" xfId="1" applyNumberFormat="1" applyFont="1" applyFill="1" applyBorder="1" applyAlignment="1">
      <alignment vertical="center"/>
    </xf>
    <xf numFmtId="180" fontId="10" fillId="0" borderId="10" xfId="0" applyNumberFormat="1" applyFont="1" applyBorder="1" applyAlignment="1">
      <alignment vertical="center"/>
    </xf>
    <xf numFmtId="180" fontId="10" fillId="0" borderId="15" xfId="0" applyNumberFormat="1" applyFont="1" applyBorder="1" applyAlignment="1">
      <alignment vertical="center"/>
    </xf>
    <xf numFmtId="180" fontId="10" fillId="0" borderId="17" xfId="0" applyNumberFormat="1" applyFont="1" applyBorder="1" applyAlignment="1">
      <alignment vertical="center"/>
    </xf>
    <xf numFmtId="180" fontId="10" fillId="0" borderId="46" xfId="0" applyNumberFormat="1" applyFont="1" applyBorder="1" applyAlignment="1">
      <alignment vertical="center"/>
    </xf>
    <xf numFmtId="180" fontId="10" fillId="0" borderId="60" xfId="0" applyNumberFormat="1" applyFont="1" applyBorder="1" applyAlignment="1">
      <alignment vertical="center"/>
    </xf>
    <xf numFmtId="180" fontId="19" fillId="0" borderId="6" xfId="0" applyNumberFormat="1" applyFont="1" applyBorder="1" applyAlignment="1">
      <alignment vertical="center"/>
    </xf>
    <xf numFmtId="180" fontId="10" fillId="0" borderId="5" xfId="0" applyNumberFormat="1" applyFont="1" applyFill="1" applyBorder="1" applyAlignment="1">
      <alignment horizontal="center" vertical="center"/>
    </xf>
    <xf numFmtId="180" fontId="10" fillId="0" borderId="40" xfId="1" applyNumberFormat="1" applyFont="1" applyFill="1" applyBorder="1" applyAlignment="1">
      <alignment vertical="center"/>
    </xf>
    <xf numFmtId="180" fontId="10" fillId="0" borderId="39" xfId="1" applyNumberFormat="1" applyFont="1" applyFill="1" applyBorder="1" applyAlignment="1">
      <alignment vertical="center"/>
    </xf>
    <xf numFmtId="180" fontId="0" fillId="0" borderId="61" xfId="1" applyNumberFormat="1" applyFont="1" applyBorder="1" applyAlignment="1">
      <alignment vertical="center"/>
    </xf>
    <xf numFmtId="180" fontId="19" fillId="0" borderId="3" xfId="0" applyNumberFormat="1" applyFont="1" applyBorder="1" applyAlignment="1">
      <alignment vertical="center"/>
    </xf>
    <xf numFmtId="181" fontId="10" fillId="0" borderId="1" xfId="0" applyNumberFormat="1" applyFont="1" applyBorder="1" applyAlignment="1">
      <alignment vertical="center"/>
    </xf>
    <xf numFmtId="181" fontId="19" fillId="0" borderId="76" xfId="0" applyNumberFormat="1" applyFont="1" applyBorder="1" applyAlignment="1">
      <alignment vertical="center"/>
    </xf>
    <xf numFmtId="180" fontId="10" fillId="0" borderId="5" xfId="0" applyNumberFormat="1" applyFont="1" applyBorder="1" applyAlignment="1">
      <alignment vertical="center"/>
    </xf>
    <xf numFmtId="180" fontId="10" fillId="0" borderId="40" xfId="1" applyNumberFormat="1" applyFont="1" applyBorder="1" applyAlignment="1">
      <alignment vertical="center"/>
    </xf>
    <xf numFmtId="180" fontId="10" fillId="0" borderId="39" xfId="1" applyNumberFormat="1" applyFont="1" applyBorder="1" applyAlignment="1">
      <alignment vertical="center"/>
    </xf>
    <xf numFmtId="180" fontId="10" fillId="0" borderId="55" xfId="1" applyNumberFormat="1" applyFont="1" applyBorder="1" applyAlignment="1">
      <alignment vertical="center"/>
    </xf>
    <xf numFmtId="180" fontId="10" fillId="0" borderId="32" xfId="1" applyNumberFormat="1" applyFont="1" applyBorder="1" applyAlignment="1">
      <alignment vertical="center"/>
    </xf>
    <xf numFmtId="0" fontId="13" fillId="0" borderId="11" xfId="0" applyFont="1" applyBorder="1" applyAlignment="1">
      <alignment horizontal="distributed"/>
    </xf>
    <xf numFmtId="0" fontId="13" fillId="0" borderId="50" xfId="0" applyFont="1" applyBorder="1" applyAlignment="1">
      <alignment horizontal="distributed"/>
    </xf>
    <xf numFmtId="0" fontId="0" fillId="0" borderId="17" xfId="0" applyBorder="1" applyAlignment="1">
      <alignment vertical="top" wrapText="1"/>
    </xf>
    <xf numFmtId="0" fontId="12" fillId="0" borderId="19" xfId="0" applyFont="1" applyBorder="1" applyAlignment="1">
      <alignment vertical="center"/>
    </xf>
    <xf numFmtId="0" fontId="12" fillId="0" borderId="49" xfId="0" applyFont="1" applyBorder="1" applyAlignment="1">
      <alignment vertical="center"/>
    </xf>
    <xf numFmtId="0" fontId="12" fillId="0" borderId="29" xfId="0" applyFont="1" applyBorder="1" applyAlignment="1">
      <alignment vertical="center"/>
    </xf>
    <xf numFmtId="177" fontId="10" fillId="0" borderId="42" xfId="0" applyNumberFormat="1" applyFont="1" applyBorder="1" applyAlignment="1">
      <alignment vertical="center"/>
    </xf>
    <xf numFmtId="177" fontId="10" fillId="0" borderId="31" xfId="0" applyNumberFormat="1" applyFont="1" applyBorder="1" applyAlignment="1">
      <alignment vertical="center"/>
    </xf>
    <xf numFmtId="177" fontId="10" fillId="0" borderId="12" xfId="0" applyNumberFormat="1" applyFont="1" applyBorder="1" applyAlignment="1">
      <alignment vertical="center"/>
    </xf>
    <xf numFmtId="177" fontId="10" fillId="0" borderId="77" xfId="0" applyNumberFormat="1" applyFont="1" applyBorder="1" applyAlignment="1">
      <alignment vertical="center"/>
    </xf>
    <xf numFmtId="177" fontId="11" fillId="0" borderId="25" xfId="0" applyNumberFormat="1" applyFont="1" applyBorder="1" applyAlignment="1">
      <alignment vertical="center"/>
    </xf>
    <xf numFmtId="177" fontId="11" fillId="0" borderId="27" xfId="0" applyNumberFormat="1" applyFont="1" applyBorder="1" applyAlignment="1">
      <alignment vertical="center"/>
    </xf>
    <xf numFmtId="180" fontId="11" fillId="0" borderId="64" xfId="1" applyNumberFormat="1" applyFont="1" applyFill="1" applyBorder="1" applyAlignment="1">
      <alignment vertical="center"/>
    </xf>
    <xf numFmtId="180" fontId="0" fillId="0" borderId="60" xfId="0" applyNumberFormat="1" applyFill="1" applyBorder="1" applyAlignment="1">
      <alignment vertical="center"/>
    </xf>
    <xf numFmtId="180" fontId="0" fillId="0" borderId="3" xfId="0" applyNumberFormat="1" applyFill="1" applyBorder="1" applyAlignment="1">
      <alignment vertical="center"/>
    </xf>
    <xf numFmtId="181" fontId="19" fillId="0" borderId="1" xfId="0" applyNumberFormat="1" applyFont="1" applyFill="1" applyBorder="1" applyAlignment="1">
      <alignment vertical="center"/>
    </xf>
    <xf numFmtId="177" fontId="10" fillId="0" borderId="65" xfId="0" applyNumberFormat="1" applyFont="1" applyFill="1" applyBorder="1"/>
    <xf numFmtId="177" fontId="10" fillId="0" borderId="72" xfId="0" applyNumberFormat="1" applyFont="1" applyFill="1" applyBorder="1"/>
    <xf numFmtId="177" fontId="10" fillId="0" borderId="61" xfId="0" applyNumberFormat="1" applyFont="1" applyFill="1" applyBorder="1"/>
    <xf numFmtId="0" fontId="10" fillId="0" borderId="61" xfId="0" applyFont="1" applyFill="1" applyBorder="1" applyAlignment="1">
      <alignment vertical="center"/>
    </xf>
    <xf numFmtId="38" fontId="10" fillId="0" borderId="61" xfId="0" applyNumberFormat="1" applyFont="1" applyFill="1" applyBorder="1" applyAlignment="1">
      <alignment vertical="center"/>
    </xf>
    <xf numFmtId="0" fontId="0" fillId="0" borderId="72" xfId="0" applyBorder="1"/>
    <xf numFmtId="180" fontId="16" fillId="2" borderId="0" xfId="0" applyNumberFormat="1" applyFont="1" applyFill="1" applyBorder="1" applyAlignment="1">
      <alignment vertical="center"/>
    </xf>
    <xf numFmtId="180" fontId="0" fillId="0" borderId="0" xfId="0" applyNumberFormat="1" applyBorder="1"/>
    <xf numFmtId="180" fontId="12" fillId="2" borderId="0" xfId="0" applyNumberFormat="1" applyFont="1" applyFill="1" applyBorder="1" applyAlignment="1">
      <alignment vertical="center"/>
    </xf>
    <xf numFmtId="0" fontId="10" fillId="0" borderId="63" xfId="0" applyFont="1" applyBorder="1" applyAlignment="1">
      <alignment horizontal="center" vertical="center"/>
    </xf>
    <xf numFmtId="0" fontId="10" fillId="0" borderId="15" xfId="0" applyFont="1" applyFill="1" applyBorder="1"/>
    <xf numFmtId="0" fontId="10" fillId="0" borderId="61" xfId="0" applyFont="1" applyFill="1" applyBorder="1"/>
    <xf numFmtId="0" fontId="10" fillId="0" borderId="51" xfId="0" applyFont="1" applyFill="1" applyBorder="1"/>
    <xf numFmtId="0" fontId="10" fillId="0" borderId="47" xfId="0" applyFont="1" applyFill="1" applyBorder="1"/>
    <xf numFmtId="38" fontId="10" fillId="0" borderId="38" xfId="0" applyNumberFormat="1" applyFont="1" applyFill="1" applyBorder="1" applyAlignment="1">
      <alignment vertical="center"/>
    </xf>
    <xf numFmtId="3" fontId="0" fillId="0" borderId="0" xfId="0" applyNumberFormat="1"/>
    <xf numFmtId="178" fontId="11" fillId="0" borderId="53" xfId="0" applyNumberFormat="1" applyFont="1" applyFill="1" applyBorder="1" applyAlignment="1">
      <alignment vertical="center"/>
    </xf>
    <xf numFmtId="181" fontId="19" fillId="0" borderId="50" xfId="0" applyNumberFormat="1" applyFont="1" applyFill="1" applyBorder="1" applyAlignment="1">
      <alignment vertical="center"/>
    </xf>
    <xf numFmtId="177" fontId="10" fillId="0" borderId="37" xfId="0" applyNumberFormat="1" applyFont="1" applyFill="1" applyBorder="1"/>
    <xf numFmtId="177" fontId="10" fillId="0" borderId="78" xfId="0" applyNumberFormat="1" applyFont="1" applyFill="1" applyBorder="1"/>
    <xf numFmtId="177" fontId="10" fillId="0" borderId="38" xfId="0" applyNumberFormat="1" applyFont="1" applyFill="1" applyBorder="1"/>
    <xf numFmtId="178" fontId="11" fillId="0" borderId="79" xfId="0" applyNumberFormat="1" applyFont="1" applyBorder="1" applyAlignment="1">
      <alignment vertical="center"/>
    </xf>
    <xf numFmtId="178" fontId="11" fillId="0" borderId="50" xfId="0" applyNumberFormat="1" applyFont="1" applyBorder="1" applyAlignment="1">
      <alignment vertical="center"/>
    </xf>
    <xf numFmtId="38" fontId="10" fillId="0" borderId="61" xfId="1" applyFont="1" applyFill="1" applyBorder="1"/>
    <xf numFmtId="38" fontId="10" fillId="0" borderId="3" xfId="0" applyNumberFormat="1" applyFont="1" applyFill="1" applyBorder="1" applyAlignment="1">
      <alignment vertical="center"/>
    </xf>
    <xf numFmtId="182" fontId="12" fillId="0" borderId="69" xfId="1" applyNumberFormat="1" applyFont="1" applyFill="1" applyBorder="1" applyAlignment="1">
      <alignment vertical="center"/>
    </xf>
    <xf numFmtId="182" fontId="12" fillId="0" borderId="65" xfId="1" applyNumberFormat="1" applyFont="1" applyFill="1" applyBorder="1" applyAlignment="1">
      <alignment vertical="center"/>
    </xf>
    <xf numFmtId="182" fontId="12" fillId="0" borderId="63" xfId="1" applyNumberFormat="1" applyFont="1" applyFill="1" applyBorder="1" applyAlignment="1">
      <alignment vertical="center"/>
    </xf>
    <xf numFmtId="38" fontId="10" fillId="0" borderId="5" xfId="1" applyFont="1" applyBorder="1" applyAlignment="1">
      <alignment vertical="center"/>
    </xf>
    <xf numFmtId="180" fontId="20" fillId="0" borderId="57" xfId="0" applyNumberFormat="1" applyFont="1" applyBorder="1" applyAlignment="1">
      <alignment vertical="center"/>
    </xf>
    <xf numFmtId="0" fontId="11" fillId="0" borderId="12" xfId="0" applyFont="1" applyFill="1" applyBorder="1" applyAlignment="1">
      <alignment horizontal="center" vertical="center"/>
    </xf>
    <xf numFmtId="0" fontId="11" fillId="0" borderId="63" xfId="0" applyFont="1" applyFill="1" applyBorder="1" applyAlignment="1">
      <alignment vertical="center"/>
    </xf>
    <xf numFmtId="0" fontId="11" fillId="0" borderId="3" xfId="0" applyFont="1" applyFill="1" applyBorder="1" applyAlignment="1">
      <alignment vertical="center"/>
    </xf>
    <xf numFmtId="0" fontId="11" fillId="0" borderId="42" xfId="0" applyFont="1" applyFill="1" applyBorder="1" applyAlignment="1">
      <alignment horizontal="center" vertical="center"/>
    </xf>
    <xf numFmtId="0" fontId="11" fillId="0" borderId="44" xfId="0" applyFont="1" applyFill="1" applyBorder="1" applyAlignment="1">
      <alignment vertical="center"/>
    </xf>
    <xf numFmtId="0" fontId="11" fillId="0" borderId="38" xfId="0" applyFont="1" applyFill="1" applyBorder="1" applyAlignment="1">
      <alignment vertical="center"/>
    </xf>
    <xf numFmtId="0" fontId="11" fillId="0" borderId="5" xfId="0" applyFont="1" applyFill="1" applyBorder="1" applyAlignment="1">
      <alignment horizontal="center" vertical="center"/>
    </xf>
    <xf numFmtId="0" fontId="11" fillId="0" borderId="32" xfId="0" applyFont="1" applyFill="1" applyBorder="1" applyAlignment="1">
      <alignment vertical="center"/>
    </xf>
    <xf numFmtId="183" fontId="11" fillId="0" borderId="11" xfId="0" applyNumberFormat="1" applyFont="1" applyFill="1" applyBorder="1" applyAlignment="1">
      <alignment vertical="center"/>
    </xf>
    <xf numFmtId="183" fontId="11" fillId="0" borderId="70" xfId="0" applyNumberFormat="1" applyFont="1" applyFill="1" applyBorder="1" applyAlignment="1">
      <alignment vertical="center"/>
    </xf>
    <xf numFmtId="183" fontId="11" fillId="0" borderId="24" xfId="0" applyNumberFormat="1" applyFont="1" applyFill="1" applyBorder="1" applyAlignment="1">
      <alignment vertical="center"/>
    </xf>
    <xf numFmtId="182" fontId="12" fillId="0" borderId="7" xfId="1" applyNumberFormat="1" applyFont="1" applyFill="1" applyBorder="1" applyAlignment="1">
      <alignment vertical="center"/>
    </xf>
    <xf numFmtId="182" fontId="12" fillId="0" borderId="6" xfId="1" applyNumberFormat="1" applyFont="1" applyFill="1" applyBorder="1" applyAlignment="1">
      <alignment vertical="center"/>
    </xf>
    <xf numFmtId="0" fontId="14" fillId="0" borderId="16" xfId="0" applyFont="1" applyFill="1" applyBorder="1" applyAlignment="1">
      <alignment horizontal="center" vertical="center"/>
    </xf>
    <xf numFmtId="0" fontId="10" fillId="0" borderId="6" xfId="0" applyFont="1" applyFill="1" applyBorder="1" applyAlignment="1">
      <alignment vertical="center"/>
    </xf>
    <xf numFmtId="0" fontId="10" fillId="0" borderId="37" xfId="0" applyFont="1" applyFill="1" applyBorder="1" applyAlignment="1">
      <alignment vertical="center"/>
    </xf>
    <xf numFmtId="0" fontId="14" fillId="0" borderId="20" xfId="0" applyFont="1" applyFill="1" applyBorder="1" applyAlignment="1">
      <alignment horizontal="center" vertical="center"/>
    </xf>
    <xf numFmtId="0" fontId="17" fillId="0" borderId="20" xfId="0" applyFont="1" applyFill="1" applyBorder="1" applyAlignment="1">
      <alignment horizontal="center" vertical="center"/>
    </xf>
    <xf numFmtId="0" fontId="16" fillId="0" borderId="20" xfId="0" applyFont="1" applyFill="1" applyBorder="1" applyAlignment="1">
      <alignment horizontal="center" vertical="center"/>
    </xf>
    <xf numFmtId="0" fontId="14" fillId="0" borderId="38" xfId="0" applyFont="1" applyFill="1" applyBorder="1" applyAlignment="1">
      <alignment vertical="center"/>
    </xf>
    <xf numFmtId="0" fontId="14" fillId="0" borderId="0" xfId="0" applyFont="1" applyFill="1" applyBorder="1" applyAlignment="1">
      <alignment vertical="center"/>
    </xf>
    <xf numFmtId="0" fontId="14" fillId="0" borderId="39" xfId="0" applyFont="1" applyFill="1" applyBorder="1" applyAlignment="1">
      <alignment vertical="center"/>
    </xf>
    <xf numFmtId="182" fontId="11" fillId="0" borderId="54" xfId="1" applyNumberFormat="1" applyFont="1" applyFill="1" applyBorder="1" applyAlignment="1">
      <alignment vertical="center"/>
    </xf>
    <xf numFmtId="0" fontId="12" fillId="0" borderId="10" xfId="0" applyFont="1" applyFill="1" applyBorder="1" applyAlignment="1">
      <alignment horizontal="center" vertical="center"/>
    </xf>
    <xf numFmtId="0" fontId="12" fillId="0" borderId="37" xfId="0" applyFont="1" applyFill="1" applyBorder="1" applyAlignment="1">
      <alignment vertical="center"/>
    </xf>
    <xf numFmtId="0" fontId="12" fillId="0" borderId="12" xfId="0" applyFont="1" applyFill="1" applyBorder="1" applyAlignment="1">
      <alignment horizontal="center" vertical="center"/>
    </xf>
    <xf numFmtId="0" fontId="12" fillId="0" borderId="38" xfId="0" applyFont="1" applyFill="1" applyBorder="1" applyAlignment="1">
      <alignment vertical="center"/>
    </xf>
    <xf numFmtId="0" fontId="16" fillId="0" borderId="12" xfId="0" applyFont="1" applyFill="1" applyBorder="1" applyAlignment="1">
      <alignment horizontal="center" vertical="center"/>
    </xf>
    <xf numFmtId="0" fontId="16" fillId="0" borderId="28" xfId="0" applyFont="1" applyFill="1" applyBorder="1" applyAlignment="1">
      <alignment vertical="center"/>
    </xf>
    <xf numFmtId="182" fontId="11" fillId="0" borderId="36" xfId="1" applyNumberFormat="1" applyFont="1" applyFill="1" applyBorder="1" applyAlignment="1">
      <alignment vertical="center"/>
    </xf>
    <xf numFmtId="182" fontId="11" fillId="0" borderId="0" xfId="1" applyNumberFormat="1" applyFont="1" applyFill="1" applyBorder="1" applyAlignment="1">
      <alignment vertical="center"/>
    </xf>
    <xf numFmtId="180" fontId="11" fillId="0" borderId="65" xfId="0" applyNumberFormat="1" applyFont="1" applyFill="1" applyBorder="1" applyAlignment="1">
      <alignment vertical="center"/>
    </xf>
    <xf numFmtId="180" fontId="11" fillId="0" borderId="63" xfId="0" applyNumberFormat="1" applyFont="1" applyFill="1" applyBorder="1" applyAlignment="1">
      <alignment vertical="center"/>
    </xf>
    <xf numFmtId="180" fontId="11" fillId="0" borderId="53" xfId="0" applyNumberFormat="1" applyFont="1" applyFill="1" applyBorder="1" applyAlignment="1">
      <alignment vertical="center"/>
    </xf>
    <xf numFmtId="180" fontId="11" fillId="0" borderId="50" xfId="0" applyNumberFormat="1" applyFont="1" applyFill="1" applyBorder="1" applyAlignment="1">
      <alignment vertical="center"/>
    </xf>
    <xf numFmtId="177" fontId="11" fillId="0" borderId="9" xfId="0" applyNumberFormat="1" applyFont="1" applyFill="1" applyBorder="1" applyAlignment="1">
      <alignment vertical="center"/>
    </xf>
    <xf numFmtId="177" fontId="11" fillId="0" borderId="9" xfId="1" applyNumberFormat="1" applyFont="1" applyFill="1" applyBorder="1" applyAlignment="1">
      <alignment vertical="center"/>
    </xf>
    <xf numFmtId="180" fontId="11" fillId="0" borderId="6" xfId="0" applyNumberFormat="1" applyFont="1" applyFill="1" applyBorder="1" applyAlignment="1">
      <alignment vertical="center"/>
    </xf>
    <xf numFmtId="180" fontId="11" fillId="0" borderId="1" xfId="0" applyNumberFormat="1" applyFont="1" applyFill="1" applyBorder="1" applyAlignment="1">
      <alignment vertical="center"/>
    </xf>
    <xf numFmtId="177" fontId="11" fillId="0" borderId="25" xfId="0" applyNumberFormat="1" applyFont="1" applyFill="1" applyBorder="1" applyAlignment="1">
      <alignment vertical="center"/>
    </xf>
    <xf numFmtId="177" fontId="11" fillId="0" borderId="26" xfId="0" applyNumberFormat="1" applyFont="1" applyFill="1" applyBorder="1" applyAlignment="1">
      <alignment vertical="center"/>
    </xf>
    <xf numFmtId="177" fontId="11" fillId="0" borderId="59" xfId="0" applyNumberFormat="1" applyFont="1" applyFill="1" applyBorder="1" applyAlignment="1">
      <alignment vertical="center"/>
    </xf>
    <xf numFmtId="177" fontId="11" fillId="0" borderId="27" xfId="0" applyNumberFormat="1" applyFont="1" applyFill="1" applyBorder="1" applyAlignment="1">
      <alignment vertical="center"/>
    </xf>
    <xf numFmtId="180" fontId="11" fillId="0" borderId="73" xfId="0" applyNumberFormat="1" applyFont="1" applyFill="1" applyBorder="1" applyAlignment="1">
      <alignment vertical="center"/>
    </xf>
    <xf numFmtId="180" fontId="11" fillId="0" borderId="45" xfId="0" applyNumberFormat="1" applyFont="1" applyFill="1" applyBorder="1" applyAlignment="1">
      <alignment vertical="center"/>
    </xf>
    <xf numFmtId="180" fontId="11" fillId="0" borderId="59" xfId="0" applyNumberFormat="1" applyFont="1" applyFill="1" applyBorder="1" applyAlignment="1">
      <alignment vertical="center"/>
    </xf>
    <xf numFmtId="180" fontId="11" fillId="0" borderId="27" xfId="0" applyNumberFormat="1" applyFont="1" applyFill="1" applyBorder="1" applyAlignment="1">
      <alignment vertical="center"/>
    </xf>
    <xf numFmtId="180" fontId="11" fillId="0" borderId="25" xfId="0" applyNumberFormat="1" applyFont="1" applyFill="1" applyBorder="1" applyAlignment="1">
      <alignment vertical="center"/>
    </xf>
    <xf numFmtId="180" fontId="11" fillId="0" borderId="26" xfId="0" applyNumberFormat="1" applyFont="1" applyFill="1" applyBorder="1" applyAlignment="1">
      <alignment vertical="center"/>
    </xf>
    <xf numFmtId="0" fontId="10" fillId="0" borderId="57" xfId="0" applyFont="1" applyFill="1" applyBorder="1" applyAlignment="1">
      <alignment horizontal="distributed" vertical="center"/>
    </xf>
    <xf numFmtId="180" fontId="11" fillId="0" borderId="57" xfId="0" applyNumberFormat="1" applyFont="1" applyFill="1" applyBorder="1" applyAlignment="1">
      <alignment vertical="center"/>
    </xf>
    <xf numFmtId="38" fontId="11" fillId="0" borderId="9" xfId="1" applyFont="1" applyFill="1" applyBorder="1" applyAlignment="1">
      <alignment vertical="center"/>
    </xf>
    <xf numFmtId="179" fontId="10" fillId="0" borderId="0" xfId="0" applyNumberFormat="1" applyFont="1" applyFill="1" applyBorder="1" applyAlignment="1">
      <alignment horizontal="right" vertical="center"/>
    </xf>
    <xf numFmtId="179" fontId="12" fillId="0" borderId="0" xfId="0" applyNumberFormat="1" applyFont="1" applyFill="1" applyBorder="1" applyAlignment="1">
      <alignment horizontal="right" vertical="center"/>
    </xf>
    <xf numFmtId="0" fontId="0" fillId="0" borderId="1" xfId="0" applyBorder="1"/>
    <xf numFmtId="0" fontId="0" fillId="0" borderId="31" xfId="0" applyBorder="1"/>
    <xf numFmtId="0" fontId="0" fillId="0" borderId="3" xfId="0" applyBorder="1"/>
    <xf numFmtId="38" fontId="0" fillId="0" borderId="61" xfId="0" applyNumberFormat="1" applyBorder="1"/>
    <xf numFmtId="0" fontId="0" fillId="0" borderId="40" xfId="0" applyBorder="1"/>
    <xf numFmtId="0" fontId="0" fillId="0" borderId="32" xfId="0" applyBorder="1"/>
    <xf numFmtId="38" fontId="9" fillId="0" borderId="0" xfId="1" applyFont="1" applyFill="1" applyBorder="1" applyAlignment="1">
      <alignment vertical="center"/>
    </xf>
    <xf numFmtId="38" fontId="9" fillId="0" borderId="2" xfId="1" applyFont="1" applyFill="1" applyBorder="1" applyAlignment="1">
      <alignment vertical="center"/>
    </xf>
    <xf numFmtId="38" fontId="9" fillId="0" borderId="75" xfId="1" applyFont="1" applyFill="1" applyBorder="1" applyAlignment="1">
      <alignment vertical="center"/>
    </xf>
    <xf numFmtId="38" fontId="9" fillId="0" borderId="77" xfId="1" applyFont="1" applyFill="1" applyBorder="1" applyAlignment="1">
      <alignment vertical="center"/>
    </xf>
    <xf numFmtId="0" fontId="0" fillId="0" borderId="65" xfId="0" applyBorder="1"/>
    <xf numFmtId="0" fontId="0" fillId="0" borderId="6" xfId="0" applyBorder="1"/>
    <xf numFmtId="178" fontId="11" fillId="0" borderId="1" xfId="0" applyNumberFormat="1" applyFont="1" applyBorder="1" applyAlignment="1">
      <alignment vertical="center"/>
    </xf>
    <xf numFmtId="177" fontId="10" fillId="0" borderId="6" xfId="0" applyNumberFormat="1" applyFont="1" applyFill="1" applyBorder="1"/>
    <xf numFmtId="177" fontId="10" fillId="0" borderId="31" xfId="0" applyNumberFormat="1" applyFont="1" applyFill="1" applyBorder="1"/>
    <xf numFmtId="177" fontId="10" fillId="0" borderId="3" xfId="0" applyNumberFormat="1" applyFont="1" applyFill="1" applyBorder="1"/>
    <xf numFmtId="0" fontId="10" fillId="3" borderId="0" xfId="0" applyFont="1" applyFill="1" applyBorder="1"/>
    <xf numFmtId="38" fontId="10" fillId="0" borderId="16" xfId="1" applyFont="1" applyFill="1" applyBorder="1"/>
    <xf numFmtId="38" fontId="10" fillId="0" borderId="44" xfId="1" applyFont="1" applyFill="1" applyBorder="1"/>
    <xf numFmtId="38" fontId="10" fillId="0" borderId="65" xfId="1" applyFont="1" applyFill="1" applyBorder="1"/>
    <xf numFmtId="38" fontId="10" fillId="0" borderId="37" xfId="1" applyFont="1" applyFill="1" applyBorder="1"/>
    <xf numFmtId="38" fontId="10" fillId="0" borderId="38" xfId="1" applyFont="1" applyFill="1" applyBorder="1"/>
    <xf numFmtId="0" fontId="10" fillId="0" borderId="38" xfId="0" applyFont="1" applyFill="1" applyBorder="1"/>
    <xf numFmtId="38" fontId="10" fillId="0" borderId="20" xfId="1" applyFont="1" applyFill="1" applyBorder="1"/>
    <xf numFmtId="38" fontId="10" fillId="0" borderId="40" xfId="1" applyFont="1" applyFill="1" applyBorder="1"/>
    <xf numFmtId="38" fontId="10" fillId="0" borderId="39" xfId="1" applyFont="1" applyFill="1" applyBorder="1"/>
    <xf numFmtId="38" fontId="10" fillId="3" borderId="14" xfId="1" applyFont="1" applyFill="1" applyBorder="1"/>
    <xf numFmtId="38" fontId="10" fillId="0" borderId="69" xfId="1" applyFont="1" applyFill="1" applyBorder="1"/>
    <xf numFmtId="38" fontId="10" fillId="0" borderId="62" xfId="1" applyFont="1" applyFill="1" applyBorder="1"/>
    <xf numFmtId="38" fontId="10" fillId="0" borderId="55" xfId="1" applyFont="1" applyFill="1" applyBorder="1"/>
    <xf numFmtId="0" fontId="10" fillId="0" borderId="59" xfId="0" applyFont="1" applyFill="1" applyBorder="1"/>
    <xf numFmtId="0" fontId="10" fillId="0" borderId="46" xfId="0" applyFont="1" applyFill="1" applyBorder="1"/>
    <xf numFmtId="0" fontId="10" fillId="0" borderId="62" xfId="0" applyFont="1" applyFill="1" applyBorder="1"/>
    <xf numFmtId="0" fontId="10" fillId="0" borderId="74" xfId="0" applyFont="1" applyFill="1" applyBorder="1"/>
    <xf numFmtId="0" fontId="10" fillId="0" borderId="17" xfId="0" applyFont="1" applyFill="1" applyBorder="1"/>
    <xf numFmtId="0" fontId="10" fillId="0" borderId="23" xfId="0" applyFont="1" applyFill="1" applyBorder="1"/>
    <xf numFmtId="181" fontId="11" fillId="0" borderId="24" xfId="0" applyNumberFormat="1" applyFont="1" applyFill="1" applyBorder="1" applyAlignment="1">
      <alignment vertical="center"/>
    </xf>
    <xf numFmtId="181" fontId="11" fillId="0" borderId="53" xfId="0" applyNumberFormat="1" applyFont="1" applyFill="1" applyBorder="1" applyAlignment="1">
      <alignment vertical="center"/>
    </xf>
    <xf numFmtId="0" fontId="10" fillId="0" borderId="14" xfId="0" applyFont="1" applyFill="1" applyBorder="1" applyAlignment="1">
      <alignment horizontal="center" vertical="center"/>
    </xf>
    <xf numFmtId="0" fontId="3" fillId="0" borderId="16" xfId="0" applyFont="1" applyFill="1" applyBorder="1"/>
    <xf numFmtId="0" fontId="5" fillId="0" borderId="20" xfId="0" applyFont="1" applyFill="1" applyBorder="1"/>
    <xf numFmtId="0" fontId="0" fillId="0" borderId="0" xfId="0" applyFont="1"/>
    <xf numFmtId="0" fontId="10" fillId="0" borderId="12" xfId="0" applyFont="1" applyFill="1" applyBorder="1" applyAlignment="1">
      <alignment horizontal="center" vertical="center"/>
    </xf>
    <xf numFmtId="0" fontId="10" fillId="0" borderId="2" xfId="0" applyFont="1" applyFill="1" applyBorder="1" applyAlignment="1">
      <alignment horizontal="center" vertical="center"/>
    </xf>
    <xf numFmtId="176" fontId="11" fillId="0" borderId="66" xfId="0" applyNumberFormat="1" applyFont="1" applyFill="1" applyBorder="1" applyAlignment="1">
      <alignment vertical="center"/>
    </xf>
    <xf numFmtId="176" fontId="11" fillId="0" borderId="56" xfId="0" applyNumberFormat="1" applyFont="1" applyFill="1" applyBorder="1" applyAlignment="1">
      <alignment vertical="center"/>
    </xf>
    <xf numFmtId="183" fontId="11" fillId="0" borderId="57" xfId="0" applyNumberFormat="1" applyFont="1" applyFill="1" applyBorder="1" applyAlignment="1">
      <alignment vertical="center"/>
    </xf>
    <xf numFmtId="0" fontId="14" fillId="0" borderId="17" xfId="0" applyFont="1" applyFill="1" applyBorder="1"/>
    <xf numFmtId="0" fontId="14" fillId="0" borderId="17" xfId="0" applyFont="1" applyFill="1" applyBorder="1" applyAlignment="1">
      <alignment horizontal="right"/>
    </xf>
    <xf numFmtId="0" fontId="14" fillId="0" borderId="16" xfId="0" applyFont="1" applyFill="1" applyBorder="1" applyAlignment="1">
      <alignment horizontal="center"/>
    </xf>
    <xf numFmtId="0" fontId="14" fillId="0" borderId="15" xfId="0" applyFont="1" applyFill="1" applyBorder="1" applyAlignment="1">
      <alignment horizontal="center"/>
    </xf>
    <xf numFmtId="0" fontId="14" fillId="0" borderId="18" xfId="0" applyFont="1" applyFill="1" applyBorder="1" applyAlignment="1">
      <alignment horizontal="center"/>
    </xf>
    <xf numFmtId="0" fontId="14" fillId="0" borderId="23" xfId="0" applyFont="1" applyFill="1" applyBorder="1"/>
    <xf numFmtId="0" fontId="14" fillId="0" borderId="20" xfId="0" applyFont="1" applyFill="1" applyBorder="1" applyAlignment="1">
      <alignment horizontal="right"/>
    </xf>
    <xf numFmtId="0" fontId="14" fillId="0" borderId="2" xfId="0" applyFont="1" applyFill="1" applyBorder="1" applyAlignment="1">
      <alignment horizontal="right"/>
    </xf>
    <xf numFmtId="0" fontId="14" fillId="0" borderId="13" xfId="0" applyFont="1" applyFill="1" applyBorder="1" applyAlignment="1">
      <alignment horizontal="right"/>
    </xf>
    <xf numFmtId="0" fontId="14" fillId="0" borderId="8" xfId="0" applyFont="1" applyFill="1" applyBorder="1"/>
    <xf numFmtId="182" fontId="11" fillId="0" borderId="25" xfId="1" applyNumberFormat="1" applyFont="1" applyFill="1" applyBorder="1" applyAlignment="1">
      <alignment horizontal="right" vertical="center"/>
    </xf>
    <xf numFmtId="182" fontId="11" fillId="0" borderId="47" xfId="1" applyNumberFormat="1" applyFont="1" applyFill="1" applyBorder="1" applyAlignment="1">
      <alignment horizontal="right" vertical="center"/>
    </xf>
    <xf numFmtId="182" fontId="11" fillId="0" borderId="26" xfId="1" applyNumberFormat="1" applyFont="1" applyFill="1" applyBorder="1" applyAlignment="1">
      <alignment horizontal="right" vertical="center"/>
    </xf>
    <xf numFmtId="0" fontId="12" fillId="0" borderId="38" xfId="0" applyFont="1" applyFill="1" applyBorder="1"/>
    <xf numFmtId="0" fontId="12" fillId="0" borderId="79" xfId="0" applyFont="1" applyFill="1" applyBorder="1"/>
    <xf numFmtId="0" fontId="12" fillId="0" borderId="8" xfId="0" applyFont="1" applyFill="1" applyBorder="1"/>
    <xf numFmtId="0" fontId="27" fillId="0" borderId="0" xfId="0" applyFont="1"/>
    <xf numFmtId="177" fontId="10" fillId="0" borderId="31" xfId="0" applyNumberFormat="1" applyFont="1" applyFill="1" applyBorder="1" applyAlignment="1">
      <alignment vertical="center"/>
    </xf>
    <xf numFmtId="0" fontId="11" fillId="0" borderId="9" xfId="0" applyFont="1" applyFill="1" applyBorder="1" applyAlignment="1">
      <alignment vertical="center"/>
    </xf>
    <xf numFmtId="180" fontId="10" fillId="0" borderId="4" xfId="0" applyNumberFormat="1" applyFont="1" applyFill="1" applyBorder="1" applyAlignment="1">
      <alignment vertical="center"/>
    </xf>
    <xf numFmtId="180" fontId="10" fillId="0" borderId="3" xfId="0" applyNumberFormat="1" applyFont="1" applyFill="1" applyBorder="1" applyAlignment="1">
      <alignment vertical="center"/>
    </xf>
    <xf numFmtId="180" fontId="10" fillId="0" borderId="62" xfId="0" applyNumberFormat="1" applyFont="1" applyFill="1" applyBorder="1" applyAlignment="1">
      <alignment vertical="center"/>
    </xf>
    <xf numFmtId="38" fontId="10" fillId="0" borderId="5" xfId="1" applyFont="1" applyFill="1" applyBorder="1" applyAlignment="1">
      <alignment vertical="center"/>
    </xf>
    <xf numFmtId="38" fontId="10" fillId="0" borderId="40" xfId="1" applyFont="1" applyFill="1" applyBorder="1" applyAlignment="1">
      <alignment vertical="center"/>
    </xf>
    <xf numFmtId="38" fontId="10" fillId="0" borderId="39" xfId="1" applyFont="1" applyFill="1" applyBorder="1" applyAlignment="1">
      <alignment vertical="center"/>
    </xf>
    <xf numFmtId="38" fontId="10" fillId="0" borderId="55" xfId="1" applyFont="1" applyFill="1" applyBorder="1" applyAlignment="1">
      <alignment vertical="center"/>
    </xf>
    <xf numFmtId="38" fontId="10" fillId="0" borderId="32" xfId="1" applyFont="1" applyFill="1" applyBorder="1" applyAlignment="1">
      <alignment vertical="center"/>
    </xf>
    <xf numFmtId="0" fontId="10" fillId="0" borderId="22" xfId="0" applyFont="1" applyFill="1" applyBorder="1" applyAlignment="1">
      <alignment vertical="center"/>
    </xf>
    <xf numFmtId="38" fontId="10" fillId="0" borderId="4" xfId="1" applyFont="1" applyFill="1" applyBorder="1" applyAlignment="1">
      <alignment vertical="center"/>
    </xf>
    <xf numFmtId="38" fontId="10" fillId="0" borderId="38" xfId="1" applyFont="1" applyFill="1" applyBorder="1" applyAlignment="1">
      <alignment vertical="center"/>
    </xf>
    <xf numFmtId="38" fontId="10" fillId="0" borderId="61" xfId="1" applyFont="1" applyFill="1" applyBorder="1" applyAlignment="1">
      <alignment vertical="center"/>
    </xf>
    <xf numFmtId="0" fontId="10" fillId="0" borderId="4" xfId="0" applyFont="1" applyFill="1" applyBorder="1" applyAlignment="1">
      <alignment vertical="center"/>
    </xf>
    <xf numFmtId="0" fontId="10" fillId="0" borderId="62" xfId="0" applyFont="1" applyFill="1" applyBorder="1" applyAlignment="1">
      <alignment vertical="center"/>
    </xf>
    <xf numFmtId="179" fontId="10" fillId="0" borderId="11" xfId="0" applyNumberFormat="1" applyFont="1" applyFill="1" applyBorder="1" applyAlignment="1">
      <alignment vertical="center"/>
    </xf>
    <xf numFmtId="179" fontId="10" fillId="0" borderId="53" xfId="0" applyNumberFormat="1" applyFont="1" applyFill="1" applyBorder="1" applyAlignment="1">
      <alignment vertical="center"/>
    </xf>
    <xf numFmtId="179" fontId="11" fillId="0" borderId="1" xfId="0" applyNumberFormat="1" applyFont="1" applyFill="1" applyBorder="1" applyAlignment="1">
      <alignment vertical="center"/>
    </xf>
    <xf numFmtId="179" fontId="11" fillId="0" borderId="53" xfId="0" applyNumberFormat="1" applyFont="1" applyFill="1" applyBorder="1" applyAlignment="1">
      <alignment vertical="center"/>
    </xf>
    <xf numFmtId="179" fontId="11" fillId="0" borderId="24" xfId="0" applyNumberFormat="1" applyFont="1" applyFill="1" applyBorder="1" applyAlignment="1">
      <alignment vertical="center"/>
    </xf>
    <xf numFmtId="0" fontId="7" fillId="0" borderId="0" xfId="0" applyFont="1" applyFill="1" applyBorder="1"/>
    <xf numFmtId="0" fontId="7" fillId="0" borderId="16" xfId="0" applyFont="1" applyFill="1" applyBorder="1"/>
    <xf numFmtId="0" fontId="15" fillId="0" borderId="17" xfId="0" applyFont="1" applyFill="1" applyBorder="1"/>
    <xf numFmtId="0" fontId="16" fillId="0" borderId="17" xfId="0" applyFont="1" applyFill="1" applyBorder="1"/>
    <xf numFmtId="0" fontId="7" fillId="0" borderId="19" xfId="0" applyFont="1" applyFill="1" applyBorder="1" applyAlignment="1">
      <alignment horizontal="right" vertical="top"/>
    </xf>
    <xf numFmtId="0" fontId="10" fillId="0" borderId="30" xfId="0" applyFont="1" applyFill="1" applyBorder="1" applyAlignment="1">
      <alignment vertical="center"/>
    </xf>
    <xf numFmtId="0" fontId="10" fillId="0" borderId="8" xfId="0" applyFont="1" applyFill="1" applyBorder="1" applyAlignment="1">
      <alignment vertical="center"/>
    </xf>
    <xf numFmtId="0" fontId="10" fillId="0" borderId="64" xfId="0" applyFont="1" applyFill="1" applyBorder="1" applyAlignment="1">
      <alignment vertical="center"/>
    </xf>
    <xf numFmtId="0" fontId="10" fillId="0" borderId="31" xfId="0" applyFont="1" applyFill="1" applyBorder="1" applyAlignment="1">
      <alignment vertical="center"/>
    </xf>
    <xf numFmtId="0" fontId="10" fillId="0" borderId="78" xfId="0" applyFont="1" applyFill="1" applyBorder="1" applyAlignment="1">
      <alignment vertical="center"/>
    </xf>
    <xf numFmtId="0" fontId="10" fillId="0" borderId="14" xfId="0" applyFont="1" applyFill="1" applyBorder="1" applyAlignment="1">
      <alignment vertical="center"/>
    </xf>
    <xf numFmtId="0" fontId="10" fillId="0" borderId="2" xfId="0" applyFont="1" applyFill="1" applyBorder="1" applyAlignment="1">
      <alignment vertical="center"/>
    </xf>
    <xf numFmtId="0" fontId="10" fillId="0" borderId="42" xfId="0" applyFont="1" applyFill="1" applyBorder="1" applyAlignment="1">
      <alignment vertical="center"/>
    </xf>
    <xf numFmtId="0" fontId="10" fillId="0" borderId="45" xfId="0" applyFont="1" applyFill="1" applyBorder="1" applyAlignment="1">
      <alignment vertical="center"/>
    </xf>
    <xf numFmtId="0" fontId="10" fillId="0" borderId="79" xfId="0" applyFont="1" applyFill="1" applyBorder="1" applyAlignment="1">
      <alignment vertical="center"/>
    </xf>
    <xf numFmtId="0" fontId="10" fillId="0" borderId="23" xfId="0" applyFont="1" applyFill="1" applyBorder="1" applyAlignment="1">
      <alignment vertical="center"/>
    </xf>
    <xf numFmtId="0" fontId="10" fillId="0" borderId="33" xfId="0" applyFont="1" applyFill="1" applyBorder="1" applyAlignment="1">
      <alignment vertical="center"/>
    </xf>
    <xf numFmtId="180" fontId="10" fillId="0" borderId="61" xfId="0" applyNumberFormat="1" applyFont="1" applyFill="1" applyBorder="1" applyAlignment="1">
      <alignment vertical="center"/>
    </xf>
    <xf numFmtId="180" fontId="11" fillId="0" borderId="48" xfId="1" applyNumberFormat="1" applyFont="1" applyFill="1" applyBorder="1" applyAlignment="1">
      <alignment vertical="center"/>
    </xf>
    <xf numFmtId="0" fontId="28" fillId="3" borderId="72" xfId="0" applyFont="1" applyFill="1" applyBorder="1"/>
    <xf numFmtId="0" fontId="28" fillId="0" borderId="61" xfId="0" applyFont="1" applyBorder="1"/>
    <xf numFmtId="0" fontId="28" fillId="0" borderId="72" xfId="0" applyFont="1" applyBorder="1"/>
    <xf numFmtId="0" fontId="0" fillId="0" borderId="0" xfId="0" applyFill="1" applyBorder="1"/>
    <xf numFmtId="0" fontId="0" fillId="0" borderId="57" xfId="0" applyBorder="1" applyAlignment="1">
      <alignment horizontal="center" vertical="center" wrapText="1"/>
    </xf>
    <xf numFmtId="0" fontId="10" fillId="0" borderId="66" xfId="0" applyFont="1" applyFill="1" applyBorder="1" applyAlignment="1">
      <alignment vertical="center" shrinkToFit="1"/>
    </xf>
    <xf numFmtId="0" fontId="0" fillId="0" borderId="35" xfId="0" applyFill="1" applyBorder="1" applyAlignment="1">
      <alignment vertical="center" shrinkToFit="1"/>
    </xf>
    <xf numFmtId="0" fontId="10" fillId="0" borderId="57" xfId="0" applyFont="1" applyFill="1" applyBorder="1" applyAlignment="1">
      <alignment vertical="center" shrinkToFit="1"/>
    </xf>
    <xf numFmtId="0" fontId="0" fillId="0" borderId="9" xfId="0" applyFill="1" applyBorder="1" applyAlignment="1">
      <alignment vertical="center" shrinkToFit="1"/>
    </xf>
    <xf numFmtId="0" fontId="0" fillId="0" borderId="22" xfId="0" applyBorder="1" applyAlignment="1">
      <alignment vertical="center"/>
    </xf>
    <xf numFmtId="0" fontId="7" fillId="3" borderId="0" xfId="0" applyFont="1" applyFill="1" applyBorder="1"/>
    <xf numFmtId="0" fontId="0" fillId="3" borderId="0" xfId="0" applyFill="1"/>
    <xf numFmtId="180" fontId="10" fillId="0" borderId="31" xfId="0" applyNumberFormat="1" applyFont="1" applyFill="1" applyBorder="1" applyAlignment="1">
      <alignment vertical="center"/>
    </xf>
    <xf numFmtId="0" fontId="0" fillId="0" borderId="49" xfId="0" applyBorder="1" applyAlignment="1">
      <alignment vertical="center"/>
    </xf>
    <xf numFmtId="0" fontId="0" fillId="0" borderId="50" xfId="0" applyBorder="1" applyAlignment="1">
      <alignment vertical="center"/>
    </xf>
    <xf numFmtId="0" fontId="14" fillId="4" borderId="20" xfId="0" applyFont="1" applyFill="1" applyBorder="1" applyAlignment="1">
      <alignment horizontal="center" vertical="center"/>
    </xf>
    <xf numFmtId="0" fontId="10" fillId="4" borderId="3" xfId="0" applyFont="1" applyFill="1" applyBorder="1" applyAlignment="1">
      <alignment vertical="center"/>
    </xf>
    <xf numFmtId="0" fontId="10" fillId="4" borderId="38" xfId="0" applyFont="1" applyFill="1" applyBorder="1" applyAlignment="1">
      <alignment vertical="center"/>
    </xf>
    <xf numFmtId="0" fontId="0" fillId="4" borderId="3" xfId="0" applyFill="1" applyBorder="1" applyAlignment="1">
      <alignment vertical="center"/>
    </xf>
    <xf numFmtId="181" fontId="10" fillId="0" borderId="11" xfId="0" applyNumberFormat="1" applyFont="1" applyFill="1" applyBorder="1" applyAlignment="1">
      <alignment vertical="center"/>
    </xf>
    <xf numFmtId="181" fontId="10" fillId="0" borderId="1" xfId="0" applyNumberFormat="1" applyFont="1" applyFill="1" applyBorder="1" applyAlignment="1">
      <alignment vertical="center"/>
    </xf>
    <xf numFmtId="0" fontId="0" fillId="0" borderId="38" xfId="0" applyFill="1" applyBorder="1" applyAlignment="1">
      <alignment vertical="center"/>
    </xf>
    <xf numFmtId="0" fontId="10" fillId="0" borderId="56" xfId="0" applyFont="1" applyFill="1" applyBorder="1" applyAlignment="1">
      <alignment horizontal="center" vertical="center"/>
    </xf>
    <xf numFmtId="180" fontId="10" fillId="0" borderId="38" xfId="0" applyNumberFormat="1" applyFont="1" applyFill="1" applyBorder="1" applyAlignment="1">
      <alignment vertical="center"/>
    </xf>
    <xf numFmtId="0" fontId="10" fillId="0" borderId="57" xfId="0" applyFont="1" applyFill="1" applyBorder="1" applyAlignment="1">
      <alignment horizontal="center" vertical="center" wrapText="1"/>
    </xf>
    <xf numFmtId="178" fontId="10" fillId="0" borderId="11" xfId="0" applyNumberFormat="1" applyFont="1" applyFill="1" applyBorder="1" applyAlignment="1">
      <alignment vertical="center"/>
    </xf>
    <xf numFmtId="0" fontId="10" fillId="0" borderId="47" xfId="0" applyFont="1" applyFill="1" applyBorder="1" applyAlignment="1">
      <alignment horizontal="center" vertical="center"/>
    </xf>
    <xf numFmtId="0" fontId="29" fillId="5" borderId="0" xfId="0" applyFont="1" applyFill="1"/>
    <xf numFmtId="0" fontId="0" fillId="0" borderId="3" xfId="0" applyFill="1" applyBorder="1" applyAlignment="1">
      <alignment vertical="center"/>
    </xf>
    <xf numFmtId="0" fontId="10" fillId="0" borderId="1" xfId="0" applyFont="1" applyFill="1" applyBorder="1" applyAlignment="1">
      <alignment vertical="center"/>
    </xf>
    <xf numFmtId="0" fontId="0" fillId="0" borderId="0" xfId="0" applyNumberFormat="1" applyAlignment="1">
      <alignment vertical="center"/>
    </xf>
    <xf numFmtId="0" fontId="10" fillId="0" borderId="10" xfId="0" applyFont="1" applyFill="1" applyBorder="1" applyAlignment="1">
      <alignment horizontal="center" vertical="center"/>
    </xf>
    <xf numFmtId="176" fontId="11" fillId="0" borderId="42" xfId="0" applyNumberFormat="1" applyFont="1" applyFill="1" applyBorder="1" applyAlignment="1">
      <alignment vertical="center"/>
    </xf>
    <xf numFmtId="176" fontId="11" fillId="0" borderId="72" xfId="0" applyNumberFormat="1" applyFont="1" applyFill="1" applyBorder="1" applyAlignment="1">
      <alignment vertical="center"/>
    </xf>
    <xf numFmtId="176" fontId="11" fillId="0" borderId="48" xfId="0" applyNumberFormat="1" applyFont="1" applyFill="1" applyBorder="1" applyAlignment="1">
      <alignment vertical="center"/>
    </xf>
    <xf numFmtId="176" fontId="11" fillId="0" borderId="4" xfId="0" applyNumberFormat="1" applyFont="1" applyFill="1" applyBorder="1" applyAlignment="1">
      <alignment vertical="center"/>
    </xf>
    <xf numFmtId="176" fontId="11" fillId="0" borderId="61" xfId="0" applyNumberFormat="1" applyFont="1" applyFill="1" applyBorder="1" applyAlignment="1">
      <alignment vertical="center"/>
    </xf>
    <xf numFmtId="176" fontId="11" fillId="0" borderId="49" xfId="0" applyNumberFormat="1" applyFont="1" applyFill="1" applyBorder="1" applyAlignment="1">
      <alignment vertical="center"/>
    </xf>
    <xf numFmtId="182" fontId="11" fillId="0" borderId="62" xfId="1" applyNumberFormat="1" applyFont="1" applyFill="1" applyBorder="1" applyAlignment="1">
      <alignment vertical="center"/>
    </xf>
    <xf numFmtId="182" fontId="11" fillId="0" borderId="22" xfId="1" applyNumberFormat="1" applyFont="1" applyFill="1" applyBorder="1" applyAlignment="1">
      <alignment vertical="center"/>
    </xf>
    <xf numFmtId="182" fontId="11" fillId="0" borderId="25" xfId="1" applyNumberFormat="1" applyFont="1" applyFill="1" applyBorder="1" applyAlignment="1">
      <alignment vertical="center"/>
    </xf>
    <xf numFmtId="182" fontId="11" fillId="0" borderId="59" xfId="1" applyNumberFormat="1" applyFont="1" applyFill="1" applyBorder="1" applyAlignment="1">
      <alignment vertical="center"/>
    </xf>
    <xf numFmtId="182" fontId="11" fillId="0" borderId="26" xfId="1" applyNumberFormat="1" applyFont="1" applyFill="1" applyBorder="1" applyAlignment="1">
      <alignment vertical="center"/>
    </xf>
    <xf numFmtId="0" fontId="3" fillId="0" borderId="34" xfId="0" applyFont="1" applyFill="1" applyBorder="1" applyAlignment="1">
      <alignment vertical="center"/>
    </xf>
    <xf numFmtId="0" fontId="3" fillId="0" borderId="19" xfId="0" applyFont="1" applyFill="1" applyBorder="1" applyAlignment="1">
      <alignment vertical="center"/>
    </xf>
    <xf numFmtId="0" fontId="14" fillId="0" borderId="35"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36" xfId="0" applyFont="1" applyFill="1" applyBorder="1" applyAlignment="1">
      <alignment horizontal="right" vertical="center"/>
    </xf>
    <xf numFmtId="0" fontId="14" fillId="0" borderId="14" xfId="0" applyFont="1" applyFill="1" applyBorder="1" applyAlignment="1">
      <alignment horizontal="right" vertical="center"/>
    </xf>
    <xf numFmtId="0" fontId="10" fillId="0" borderId="20" xfId="0" applyFont="1" applyFill="1" applyBorder="1" applyAlignment="1">
      <alignment horizontal="center" vertical="center"/>
    </xf>
    <xf numFmtId="0" fontId="10" fillId="0" borderId="28" xfId="0" applyFont="1" applyFill="1" applyBorder="1" applyAlignment="1">
      <alignment horizontal="center" vertical="center"/>
    </xf>
    <xf numFmtId="0" fontId="10" fillId="0" borderId="20" xfId="0" applyFont="1" applyFill="1" applyBorder="1" applyAlignment="1">
      <alignment vertical="center"/>
    </xf>
    <xf numFmtId="182" fontId="16" fillId="0" borderId="54" xfId="1" applyNumberFormat="1" applyFont="1" applyFill="1" applyBorder="1" applyAlignment="1">
      <alignment vertical="center"/>
    </xf>
    <xf numFmtId="0" fontId="30" fillId="5" borderId="0" xfId="0" applyFont="1" applyFill="1"/>
    <xf numFmtId="0" fontId="0" fillId="3" borderId="53" xfId="0" applyFill="1" applyBorder="1"/>
    <xf numFmtId="180" fontId="11" fillId="0" borderId="42" xfId="0" applyNumberFormat="1" applyFont="1" applyFill="1" applyBorder="1" applyAlignment="1">
      <alignment vertical="center"/>
    </xf>
    <xf numFmtId="0" fontId="16" fillId="0" borderId="10" xfId="0" applyFont="1" applyBorder="1" applyAlignment="1">
      <alignment horizontal="center" vertical="center"/>
    </xf>
    <xf numFmtId="180" fontId="0" fillId="0" borderId="18" xfId="0" applyNumberFormat="1" applyFill="1" applyBorder="1" applyAlignment="1">
      <alignment vertical="center"/>
    </xf>
    <xf numFmtId="180" fontId="0" fillId="0" borderId="49" xfId="0" applyNumberFormat="1" applyFill="1" applyBorder="1" applyAlignment="1">
      <alignment vertical="center"/>
    </xf>
    <xf numFmtId="0" fontId="12" fillId="0" borderId="42" xfId="0" applyFont="1" applyBorder="1" applyAlignment="1">
      <alignment horizontal="center" vertical="center"/>
    </xf>
    <xf numFmtId="0" fontId="12" fillId="0" borderId="28" xfId="0" applyFont="1" applyBorder="1" applyAlignment="1">
      <alignment horizontal="center" vertical="center"/>
    </xf>
    <xf numFmtId="177" fontId="0" fillId="0" borderId="63" xfId="0" applyNumberFormat="1" applyFont="1" applyFill="1" applyBorder="1"/>
    <xf numFmtId="177" fontId="10" fillId="0" borderId="48" xfId="0" applyNumberFormat="1" applyFont="1" applyFill="1" applyBorder="1"/>
    <xf numFmtId="0" fontId="12" fillId="0" borderId="28" xfId="0" applyFont="1" applyFill="1" applyBorder="1" applyAlignment="1">
      <alignment horizontal="center" vertical="center"/>
    </xf>
    <xf numFmtId="180" fontId="11" fillId="0" borderId="66" xfId="0" applyNumberFormat="1" applyFont="1" applyFill="1" applyBorder="1" applyAlignment="1">
      <alignment vertical="center"/>
    </xf>
    <xf numFmtId="180" fontId="11" fillId="0" borderId="56" xfId="0" applyNumberFormat="1" applyFont="1" applyFill="1" applyBorder="1" applyAlignment="1">
      <alignment vertical="center"/>
    </xf>
    <xf numFmtId="38" fontId="10" fillId="0" borderId="22" xfId="0" applyNumberFormat="1" applyFont="1" applyFill="1" applyBorder="1" applyAlignment="1">
      <alignment vertical="center"/>
    </xf>
    <xf numFmtId="0" fontId="10" fillId="0" borderId="37" xfId="0" applyFont="1" applyFill="1" applyBorder="1" applyAlignment="1">
      <alignment horizontal="right" vertical="center"/>
    </xf>
    <xf numFmtId="0" fontId="10" fillId="0" borderId="21" xfId="0" applyFont="1" applyFill="1" applyBorder="1" applyAlignment="1">
      <alignment horizontal="right" vertical="center"/>
    </xf>
    <xf numFmtId="180" fontId="1" fillId="0" borderId="60" xfId="1" applyNumberFormat="1" applyFont="1" applyBorder="1" applyAlignment="1">
      <alignment vertical="center"/>
    </xf>
    <xf numFmtId="180" fontId="1" fillId="0" borderId="6" xfId="0" applyNumberFormat="1" applyFont="1" applyFill="1" applyBorder="1" applyAlignment="1">
      <alignment vertical="center"/>
    </xf>
    <xf numFmtId="180" fontId="1" fillId="0" borderId="65" xfId="0" applyNumberFormat="1" applyFont="1" applyFill="1" applyBorder="1" applyAlignment="1">
      <alignment vertical="center"/>
    </xf>
    <xf numFmtId="180" fontId="1" fillId="0" borderId="21" xfId="0" applyNumberFormat="1" applyFont="1" applyFill="1" applyBorder="1" applyAlignment="1">
      <alignment vertical="center"/>
    </xf>
    <xf numFmtId="180" fontId="1" fillId="0" borderId="32" xfId="1" applyNumberFormat="1" applyFont="1" applyBorder="1" applyAlignment="1">
      <alignment vertical="center"/>
    </xf>
    <xf numFmtId="180" fontId="1" fillId="0" borderId="3" xfId="0" applyNumberFormat="1" applyFont="1" applyFill="1" applyBorder="1" applyAlignment="1">
      <alignment vertical="center"/>
    </xf>
    <xf numFmtId="180" fontId="1" fillId="0" borderId="61" xfId="0" applyNumberFormat="1" applyFont="1" applyFill="1" applyBorder="1" applyAlignment="1">
      <alignment vertical="center"/>
    </xf>
    <xf numFmtId="180" fontId="1" fillId="0" borderId="22" xfId="0" applyNumberFormat="1" applyFont="1" applyFill="1" applyBorder="1" applyAlignment="1">
      <alignment vertical="center"/>
    </xf>
    <xf numFmtId="180" fontId="1" fillId="0" borderId="3" xfId="0" applyNumberFormat="1" applyFont="1" applyBorder="1" applyAlignment="1">
      <alignment vertical="center"/>
    </xf>
    <xf numFmtId="180" fontId="1" fillId="0" borderId="10" xfId="1" applyNumberFormat="1" applyFont="1" applyBorder="1" applyAlignment="1">
      <alignment vertical="center"/>
    </xf>
    <xf numFmtId="180" fontId="1" fillId="0" borderId="15" xfId="1" applyNumberFormat="1" applyFont="1" applyBorder="1" applyAlignment="1">
      <alignment vertical="center"/>
    </xf>
    <xf numFmtId="180" fontId="1" fillId="0" borderId="17" xfId="1" applyNumberFormat="1" applyFont="1" applyBorder="1" applyAlignment="1">
      <alignment vertical="center"/>
    </xf>
    <xf numFmtId="180" fontId="1" fillId="0" borderId="65" xfId="1" applyNumberFormat="1" applyFont="1" applyBorder="1" applyAlignment="1">
      <alignment vertical="center"/>
    </xf>
    <xf numFmtId="180" fontId="1" fillId="0" borderId="5" xfId="1" applyNumberFormat="1" applyFont="1" applyBorder="1" applyAlignment="1">
      <alignment vertical="center"/>
    </xf>
    <xf numFmtId="180" fontId="1" fillId="0" borderId="40" xfId="1" applyNumberFormat="1" applyFont="1" applyBorder="1" applyAlignment="1">
      <alignment vertical="center"/>
    </xf>
    <xf numFmtId="180" fontId="1" fillId="0" borderId="39" xfId="1" applyNumberFormat="1" applyFont="1" applyBorder="1" applyAlignment="1">
      <alignment vertical="center"/>
    </xf>
    <xf numFmtId="180" fontId="1" fillId="0" borderId="55" xfId="1" applyNumberFormat="1" applyFont="1" applyBorder="1" applyAlignment="1">
      <alignment vertical="center"/>
    </xf>
    <xf numFmtId="180" fontId="1" fillId="0" borderId="44" xfId="1" applyNumberFormat="1" applyFont="1" applyBorder="1" applyAlignment="1">
      <alignment vertical="center"/>
    </xf>
    <xf numFmtId="180" fontId="1" fillId="0" borderId="61" xfId="1" applyNumberFormat="1" applyFont="1" applyFill="1" applyBorder="1" applyAlignment="1">
      <alignment vertical="center"/>
    </xf>
    <xf numFmtId="180" fontId="1" fillId="0" borderId="38" xfId="1" applyNumberFormat="1" applyFont="1" applyFill="1" applyBorder="1" applyAlignment="1">
      <alignment vertical="center"/>
    </xf>
    <xf numFmtId="180" fontId="1" fillId="0" borderId="4" xfId="0" applyNumberFormat="1" applyFont="1" applyBorder="1" applyAlignment="1">
      <alignment vertical="center"/>
    </xf>
    <xf numFmtId="180" fontId="1" fillId="0" borderId="38" xfId="0" applyNumberFormat="1" applyFont="1" applyFill="1" applyBorder="1" applyAlignment="1">
      <alignment vertical="center"/>
    </xf>
    <xf numFmtId="180" fontId="1" fillId="0" borderId="62" xfId="0" applyNumberFormat="1" applyFont="1" applyFill="1" applyBorder="1" applyAlignment="1">
      <alignment vertical="center"/>
    </xf>
    <xf numFmtId="181" fontId="1" fillId="0" borderId="11" xfId="0" applyNumberFormat="1" applyFont="1" applyBorder="1" applyAlignment="1">
      <alignment vertical="center"/>
    </xf>
    <xf numFmtId="181" fontId="1" fillId="0" borderId="53" xfId="0" applyNumberFormat="1" applyFont="1" applyFill="1" applyBorder="1" applyAlignment="1">
      <alignment vertical="center"/>
    </xf>
    <xf numFmtId="181" fontId="1" fillId="0" borderId="53" xfId="0" applyNumberFormat="1" applyFont="1" applyBorder="1" applyAlignment="1">
      <alignment vertical="center"/>
    </xf>
    <xf numFmtId="181" fontId="1" fillId="0" borderId="1" xfId="0" applyNumberFormat="1" applyFont="1" applyBorder="1" applyAlignment="1">
      <alignment vertical="center"/>
    </xf>
    <xf numFmtId="0" fontId="9" fillId="0" borderId="46" xfId="0" applyFont="1" applyFill="1" applyBorder="1" applyAlignment="1">
      <alignment horizontal="center" vertical="center"/>
    </xf>
    <xf numFmtId="0" fontId="9" fillId="0" borderId="55" xfId="0" applyFont="1" applyFill="1" applyBorder="1" applyAlignment="1">
      <alignment horizontal="center" vertical="center"/>
    </xf>
    <xf numFmtId="0" fontId="0" fillId="0" borderId="70" xfId="0" applyFill="1" applyBorder="1" applyAlignment="1">
      <alignment horizontal="center"/>
    </xf>
    <xf numFmtId="0" fontId="9" fillId="0" borderId="62" xfId="0" applyFont="1" applyFill="1" applyBorder="1" applyAlignment="1">
      <alignment horizontal="center" vertical="center"/>
    </xf>
    <xf numFmtId="0" fontId="9" fillId="0" borderId="75" xfId="0" applyFont="1" applyFill="1" applyBorder="1" applyAlignment="1">
      <alignment horizontal="center" vertical="center"/>
    </xf>
    <xf numFmtId="0" fontId="0" fillId="3" borderId="61" xfId="0" applyFill="1" applyBorder="1"/>
    <xf numFmtId="0" fontId="0" fillId="3" borderId="40" xfId="0" applyFill="1" applyBorder="1"/>
    <xf numFmtId="0" fontId="0" fillId="3" borderId="65" xfId="0" applyFill="1" applyBorder="1"/>
    <xf numFmtId="38" fontId="11" fillId="0" borderId="25" xfId="1" applyFont="1" applyFill="1" applyBorder="1" applyAlignment="1">
      <alignment vertical="center"/>
    </xf>
    <xf numFmtId="38" fontId="11" fillId="0" borderId="27" xfId="1" applyFont="1" applyFill="1" applyBorder="1" applyAlignment="1">
      <alignment vertical="center"/>
    </xf>
    <xf numFmtId="38" fontId="11" fillId="0" borderId="26" xfId="1" applyFont="1" applyFill="1" applyBorder="1" applyAlignment="1">
      <alignment vertical="center"/>
    </xf>
    <xf numFmtId="38" fontId="11" fillId="0" borderId="59" xfId="1" applyFont="1" applyFill="1" applyBorder="1" applyAlignment="1">
      <alignment vertical="center"/>
    </xf>
    <xf numFmtId="180" fontId="11" fillId="0" borderId="42" xfId="0" applyNumberFormat="1" applyFont="1" applyFill="1" applyBorder="1" applyAlignment="1">
      <alignment vertical="center"/>
    </xf>
    <xf numFmtId="180" fontId="11" fillId="0" borderId="11" xfId="0" applyNumberFormat="1" applyFont="1" applyFill="1" applyBorder="1" applyAlignment="1">
      <alignment vertical="center"/>
    </xf>
    <xf numFmtId="180" fontId="11" fillId="0" borderId="7" xfId="0" applyNumberFormat="1" applyFont="1" applyFill="1" applyBorder="1" applyAlignment="1">
      <alignment vertical="center"/>
    </xf>
    <xf numFmtId="180" fontId="11" fillId="0" borderId="4" xfId="0" applyNumberFormat="1" applyFont="1" applyFill="1" applyBorder="1" applyAlignment="1">
      <alignment vertical="center"/>
    </xf>
    <xf numFmtId="180" fontId="11" fillId="0" borderId="5" xfId="0" applyNumberFormat="1" applyFont="1" applyFill="1" applyBorder="1" applyAlignment="1">
      <alignment vertical="center"/>
    </xf>
    <xf numFmtId="176" fontId="11" fillId="0" borderId="7" xfId="0" applyNumberFormat="1" applyFont="1" applyFill="1" applyBorder="1" applyAlignment="1">
      <alignment vertical="center"/>
    </xf>
    <xf numFmtId="176" fontId="11" fillId="0" borderId="65" xfId="0" applyNumberFormat="1" applyFont="1" applyFill="1" applyBorder="1" applyAlignment="1">
      <alignment vertical="center"/>
    </xf>
    <xf numFmtId="176" fontId="11" fillId="0" borderId="63" xfId="0" applyNumberFormat="1" applyFont="1" applyFill="1" applyBorder="1" applyAlignment="1">
      <alignment vertical="center"/>
    </xf>
    <xf numFmtId="176" fontId="11" fillId="0" borderId="10" xfId="0" applyNumberFormat="1" applyFont="1" applyFill="1" applyBorder="1" applyAlignment="1">
      <alignment vertical="center"/>
    </xf>
    <xf numFmtId="176" fontId="11" fillId="0" borderId="15" xfId="0" applyNumberFormat="1" applyFont="1" applyFill="1" applyBorder="1" applyAlignment="1">
      <alignment vertical="center"/>
    </xf>
    <xf numFmtId="176" fontId="11" fillId="0" borderId="18" xfId="0" applyNumberFormat="1" applyFont="1" applyFill="1" applyBorder="1" applyAlignment="1">
      <alignment vertical="center"/>
    </xf>
    <xf numFmtId="182" fontId="12" fillId="0" borderId="43" xfId="1" applyNumberFormat="1" applyFont="1" applyFill="1" applyBorder="1" applyAlignment="1">
      <alignment horizontal="right" vertical="center"/>
    </xf>
    <xf numFmtId="182" fontId="12" fillId="0" borderId="72" xfId="1" applyNumberFormat="1" applyFont="1" applyFill="1" applyBorder="1" applyAlignment="1">
      <alignment horizontal="right" vertical="center"/>
    </xf>
    <xf numFmtId="182" fontId="12" fillId="0" borderId="48" xfId="1" applyNumberFormat="1" applyFont="1" applyFill="1" applyBorder="1" applyAlignment="1">
      <alignment horizontal="right" vertical="center"/>
    </xf>
    <xf numFmtId="182" fontId="12" fillId="0" borderId="44" xfId="1" applyNumberFormat="1" applyFont="1" applyFill="1" applyBorder="1" applyAlignment="1">
      <alignment horizontal="right" vertical="center"/>
    </xf>
    <xf numFmtId="182" fontId="12" fillId="0" borderId="61" xfId="1" applyNumberFormat="1" applyFont="1" applyFill="1" applyBorder="1" applyAlignment="1">
      <alignment horizontal="right" vertical="center"/>
    </xf>
    <xf numFmtId="182" fontId="12" fillId="0" borderId="49" xfId="1" applyNumberFormat="1" applyFont="1" applyFill="1" applyBorder="1" applyAlignment="1">
      <alignment horizontal="right" vertical="center"/>
    </xf>
    <xf numFmtId="182" fontId="12" fillId="0" borderId="67" xfId="1" applyNumberFormat="1" applyFont="1" applyFill="1" applyBorder="1" applyAlignment="1">
      <alignment horizontal="right" vertical="center"/>
    </xf>
    <xf numFmtId="182" fontId="12" fillId="0" borderId="40" xfId="1" applyNumberFormat="1" applyFont="1" applyFill="1" applyBorder="1" applyAlignment="1">
      <alignment horizontal="right" vertical="center"/>
    </xf>
    <xf numFmtId="182" fontId="12" fillId="0" borderId="41" xfId="1" applyNumberFormat="1" applyFont="1" applyFill="1" applyBorder="1" applyAlignment="1">
      <alignment horizontal="right" vertical="center"/>
    </xf>
    <xf numFmtId="182" fontId="12" fillId="0" borderId="73" xfId="1" applyNumberFormat="1" applyFont="1" applyFill="1" applyBorder="1" applyAlignment="1">
      <alignment horizontal="right" vertical="center"/>
    </xf>
    <xf numFmtId="182" fontId="12" fillId="0" borderId="65" xfId="1" applyNumberFormat="1" applyFont="1" applyFill="1" applyBorder="1" applyAlignment="1">
      <alignment horizontal="right" vertical="center"/>
    </xf>
    <xf numFmtId="182" fontId="12" fillId="0" borderId="63" xfId="1" applyNumberFormat="1" applyFont="1" applyFill="1" applyBorder="1" applyAlignment="1">
      <alignment horizontal="right" vertical="center"/>
    </xf>
    <xf numFmtId="182" fontId="12" fillId="0" borderId="45" xfId="1" applyNumberFormat="1" applyFont="1" applyFill="1" applyBorder="1" applyAlignment="1">
      <alignment horizontal="right" vertical="center"/>
    </xf>
    <xf numFmtId="182" fontId="12" fillId="0" borderId="53" xfId="1" applyNumberFormat="1" applyFont="1" applyFill="1" applyBorder="1" applyAlignment="1">
      <alignment horizontal="right" vertical="center"/>
    </xf>
    <xf numFmtId="182" fontId="12" fillId="0" borderId="50" xfId="1" applyNumberFormat="1" applyFont="1" applyFill="1" applyBorder="1" applyAlignment="1">
      <alignment horizontal="right" vertical="center"/>
    </xf>
    <xf numFmtId="182" fontId="12" fillId="0" borderId="30" xfId="1" applyNumberFormat="1" applyFont="1" applyFill="1" applyBorder="1" applyAlignment="1">
      <alignment horizontal="right" vertical="center"/>
    </xf>
    <xf numFmtId="182" fontId="12" fillId="0" borderId="47" xfId="1" applyNumberFormat="1" applyFont="1" applyFill="1" applyBorder="1" applyAlignment="1">
      <alignment horizontal="right" vertical="center"/>
    </xf>
    <xf numFmtId="182" fontId="12" fillId="0" borderId="26" xfId="1" applyNumberFormat="1" applyFont="1" applyFill="1" applyBorder="1" applyAlignment="1">
      <alignment horizontal="right" vertical="center"/>
    </xf>
    <xf numFmtId="0" fontId="12" fillId="0" borderId="40" xfId="0" applyFont="1" applyBorder="1" applyAlignment="1">
      <alignment horizontal="center" vertical="center" wrapText="1"/>
    </xf>
    <xf numFmtId="0" fontId="0" fillId="0" borderId="2" xfId="0" applyBorder="1" applyAlignment="1">
      <alignment horizontal="center" vertical="center"/>
    </xf>
    <xf numFmtId="0" fontId="0" fillId="0" borderId="72" xfId="0" applyBorder="1" applyAlignment="1">
      <alignment horizontal="center" vertical="center"/>
    </xf>
    <xf numFmtId="0" fontId="12" fillId="0" borderId="15" xfId="0" applyFont="1" applyBorder="1" applyAlignment="1">
      <alignment horizontal="center" vertical="center" wrapText="1"/>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46" xfId="0" applyFont="1" applyBorder="1" applyAlignment="1">
      <alignment horizontal="distributed" vertical="center"/>
    </xf>
    <xf numFmtId="0" fontId="10" fillId="0" borderId="75" xfId="0" applyFont="1" applyBorder="1" applyAlignment="1">
      <alignment horizontal="distributed" vertical="center"/>
    </xf>
    <xf numFmtId="0" fontId="10" fillId="0" borderId="74" xfId="0" applyFont="1" applyBorder="1" applyAlignment="1">
      <alignment horizontal="distributed" vertical="center"/>
    </xf>
    <xf numFmtId="0" fontId="10" fillId="0" borderId="15" xfId="0" applyFont="1" applyBorder="1" applyAlignment="1">
      <alignment horizontal="distributed" vertical="center"/>
    </xf>
    <xf numFmtId="0" fontId="10" fillId="0" borderId="2" xfId="0" applyFont="1" applyBorder="1" applyAlignment="1">
      <alignment horizontal="distributed" vertical="center"/>
    </xf>
    <xf numFmtId="0" fontId="10" fillId="0" borderId="51" xfId="0" applyFont="1" applyBorder="1" applyAlignment="1">
      <alignment horizontal="distributed" vertical="center"/>
    </xf>
    <xf numFmtId="0" fontId="10" fillId="0" borderId="60" xfId="0" applyFont="1" applyBorder="1" applyAlignment="1">
      <alignment horizontal="distributed" vertical="center"/>
    </xf>
    <xf numFmtId="0" fontId="10" fillId="0" borderId="77" xfId="0" applyFont="1" applyBorder="1" applyAlignment="1">
      <alignment horizontal="distributed" vertical="center"/>
    </xf>
    <xf numFmtId="0" fontId="10" fillId="0" borderId="76" xfId="0" applyFont="1" applyBorder="1" applyAlignment="1">
      <alignment horizontal="distributed" vertical="center"/>
    </xf>
    <xf numFmtId="0" fontId="10" fillId="0" borderId="73" xfId="0" applyFont="1" applyBorder="1" applyAlignment="1">
      <alignment horizontal="center" vertical="center"/>
    </xf>
    <xf numFmtId="0" fontId="10" fillId="0" borderId="37" xfId="0" applyFont="1" applyBorder="1" applyAlignment="1">
      <alignment horizontal="center" vertical="center"/>
    </xf>
    <xf numFmtId="0" fontId="10" fillId="0" borderId="21" xfId="0" applyFont="1" applyBorder="1" applyAlignment="1">
      <alignment horizontal="center" vertical="center"/>
    </xf>
    <xf numFmtId="0" fontId="0" fillId="0" borderId="0" xfId="0" applyFill="1" applyAlignment="1">
      <alignment vertical="top" wrapText="1"/>
    </xf>
    <xf numFmtId="0" fontId="0" fillId="0" borderId="0" xfId="0" applyAlignment="1">
      <alignment vertical="top"/>
    </xf>
    <xf numFmtId="0" fontId="7" fillId="0" borderId="61" xfId="0" applyFont="1" applyFill="1" applyBorder="1" applyAlignment="1">
      <alignment horizontal="center" vertical="center" textRotation="255"/>
    </xf>
    <xf numFmtId="0" fontId="13" fillId="0" borderId="61" xfId="0" applyFont="1" applyFill="1" applyBorder="1" applyAlignment="1">
      <alignment horizontal="center" vertical="center" textRotation="255"/>
    </xf>
    <xf numFmtId="0" fontId="12" fillId="0" borderId="0" xfId="0" applyFont="1" applyFill="1" applyBorder="1" applyAlignment="1">
      <alignment vertical="top" wrapText="1"/>
    </xf>
    <xf numFmtId="0" fontId="16" fillId="0" borderId="30" xfId="0" applyFont="1" applyFill="1" applyBorder="1" applyAlignment="1">
      <alignment vertical="center"/>
    </xf>
    <xf numFmtId="0" fontId="0" fillId="0" borderId="8" xfId="0" applyFill="1" applyBorder="1" applyAlignment="1">
      <alignment vertical="center"/>
    </xf>
    <xf numFmtId="0" fontId="0" fillId="0" borderId="64" xfId="0" applyFill="1" applyBorder="1" applyAlignment="1">
      <alignment vertical="center"/>
    </xf>
    <xf numFmtId="0" fontId="12" fillId="0" borderId="0" xfId="0" applyFont="1" applyFill="1" applyBorder="1" applyAlignment="1">
      <alignment horizontal="right" vertical="top"/>
    </xf>
    <xf numFmtId="0" fontId="0" fillId="0" borderId="0" xfId="0" applyFill="1" applyBorder="1" applyAlignment="1">
      <alignment horizontal="right" vertical="top"/>
    </xf>
    <xf numFmtId="0" fontId="0" fillId="0" borderId="61" xfId="0" applyBorder="1" applyAlignment="1">
      <alignment horizontal="center" vertical="center"/>
    </xf>
    <xf numFmtId="0" fontId="0" fillId="0" borderId="61" xfId="0" applyFill="1" applyBorder="1" applyAlignment="1">
      <alignment horizontal="center" vertical="center"/>
    </xf>
    <xf numFmtId="0" fontId="0" fillId="0" borderId="40" xfId="0" applyFill="1" applyBorder="1" applyAlignment="1">
      <alignment horizontal="center" vertical="center"/>
    </xf>
    <xf numFmtId="0" fontId="0" fillId="0" borderId="72" xfId="0" applyFill="1" applyBorder="1" applyAlignment="1">
      <alignment horizontal="center" vertical="center"/>
    </xf>
    <xf numFmtId="0" fontId="3" fillId="0" borderId="40" xfId="0" applyFont="1" applyFill="1" applyBorder="1" applyAlignment="1">
      <alignment horizontal="center" vertical="center"/>
    </xf>
    <xf numFmtId="0" fontId="3" fillId="0" borderId="72" xfId="0" applyFont="1" applyFill="1" applyBorder="1" applyAlignment="1">
      <alignment horizontal="center" vertical="center"/>
    </xf>
    <xf numFmtId="0" fontId="10" fillId="0" borderId="60" xfId="0" applyFont="1" applyBorder="1" applyAlignment="1">
      <alignment horizontal="center" vertical="center"/>
    </xf>
    <xf numFmtId="0" fontId="10" fillId="0" borderId="76" xfId="0" applyFont="1" applyBorder="1" applyAlignment="1">
      <alignment horizontal="center" vertical="center"/>
    </xf>
    <xf numFmtId="180" fontId="11" fillId="0" borderId="7" xfId="0" applyNumberFormat="1" applyFont="1" applyFill="1" applyBorder="1" applyAlignment="1">
      <alignment vertical="center"/>
    </xf>
    <xf numFmtId="0" fontId="0" fillId="0" borderId="63" xfId="0" applyFill="1" applyBorder="1" applyAlignment="1"/>
    <xf numFmtId="0" fontId="10" fillId="0" borderId="18" xfId="0" applyFont="1" applyFill="1" applyBorder="1" applyAlignment="1">
      <alignment horizontal="center" vertical="center"/>
    </xf>
    <xf numFmtId="0" fontId="10" fillId="0" borderId="52" xfId="0" applyFont="1" applyFill="1" applyBorder="1" applyAlignment="1">
      <alignment horizontal="center" vertical="center"/>
    </xf>
    <xf numFmtId="0" fontId="10" fillId="0" borderId="15" xfId="0" applyFont="1" applyBorder="1" applyAlignment="1">
      <alignment horizontal="center" vertical="center"/>
    </xf>
    <xf numFmtId="0" fontId="0" fillId="0" borderId="51" xfId="0" applyBorder="1" applyAlignment="1">
      <alignment horizontal="center" vertical="center"/>
    </xf>
    <xf numFmtId="0" fontId="16" fillId="0" borderId="18" xfId="0" applyFont="1" applyBorder="1" applyAlignment="1">
      <alignment horizontal="center" vertical="center"/>
    </xf>
    <xf numFmtId="0" fontId="0" fillId="0" borderId="13" xfId="0" applyBorder="1" applyAlignment="1">
      <alignment horizontal="center" vertical="center"/>
    </xf>
    <xf numFmtId="0" fontId="16" fillId="0" borderId="73" xfId="0" applyFont="1" applyBorder="1" applyAlignment="1">
      <alignment horizontal="center" vertical="center"/>
    </xf>
    <xf numFmtId="0" fontId="0" fillId="0" borderId="21" xfId="0" applyBorder="1" applyAlignment="1"/>
    <xf numFmtId="0" fontId="0" fillId="0" borderId="67" xfId="0" applyBorder="1" applyAlignment="1">
      <alignment horizontal="center" vertical="center"/>
    </xf>
    <xf numFmtId="0" fontId="0" fillId="0" borderId="71" xfId="0" applyBorder="1" applyAlignment="1"/>
    <xf numFmtId="0" fontId="16" fillId="0" borderId="15" xfId="0" applyFont="1" applyBorder="1" applyAlignment="1">
      <alignment horizontal="center" vertical="center"/>
    </xf>
    <xf numFmtId="0" fontId="13" fillId="0" borderId="23" xfId="0" applyFont="1" applyBorder="1" applyAlignment="1">
      <alignment horizontal="right"/>
    </xf>
    <xf numFmtId="0" fontId="0" fillId="0" borderId="0" xfId="0" applyBorder="1" applyAlignment="1">
      <alignment horizontal="right"/>
    </xf>
    <xf numFmtId="180" fontId="11" fillId="0" borderId="42" xfId="0" applyNumberFormat="1" applyFont="1" applyFill="1" applyBorder="1" applyAlignment="1">
      <alignment vertical="center"/>
    </xf>
    <xf numFmtId="0" fontId="0" fillId="0" borderId="48" xfId="0" applyFill="1" applyBorder="1" applyAlignment="1"/>
    <xf numFmtId="180" fontId="11" fillId="0" borderId="11" xfId="0" applyNumberFormat="1" applyFont="1" applyFill="1" applyBorder="1" applyAlignment="1">
      <alignment vertical="center"/>
    </xf>
    <xf numFmtId="0" fontId="0" fillId="0" borderId="50" xfId="0" applyFill="1" applyBorder="1" applyAlignment="1"/>
    <xf numFmtId="180" fontId="11" fillId="0" borderId="4" xfId="0" applyNumberFormat="1" applyFont="1" applyFill="1" applyBorder="1" applyAlignment="1">
      <alignment vertical="center"/>
    </xf>
    <xf numFmtId="0" fontId="0" fillId="0" borderId="49" xfId="0" applyFill="1" applyBorder="1" applyAlignment="1"/>
    <xf numFmtId="180" fontId="11" fillId="0" borderId="5" xfId="0" applyNumberFormat="1" applyFont="1" applyFill="1" applyBorder="1" applyAlignment="1">
      <alignment vertical="center"/>
    </xf>
    <xf numFmtId="0" fontId="0" fillId="0" borderId="41" xfId="0" applyFill="1" applyBorder="1" applyAlignment="1"/>
    <xf numFmtId="0" fontId="10" fillId="0" borderId="16" xfId="0" applyFont="1" applyBorder="1" applyAlignment="1">
      <alignment horizontal="right" vertical="center"/>
    </xf>
    <xf numFmtId="0" fontId="0" fillId="0" borderId="19" xfId="0" applyBorder="1" applyAlignment="1">
      <alignment vertical="center"/>
    </xf>
    <xf numFmtId="0" fontId="10" fillId="0" borderId="28" xfId="0" applyFont="1" applyBorder="1" applyAlignment="1">
      <alignment vertical="center"/>
    </xf>
    <xf numFmtId="0" fontId="0" fillId="0" borderId="33" xfId="0" applyBorder="1" applyAlignment="1">
      <alignment vertical="center"/>
    </xf>
    <xf numFmtId="0" fontId="10" fillId="0" borderId="10" xfId="0" applyFont="1" applyBorder="1" applyAlignment="1">
      <alignment horizontal="center" vertical="center"/>
    </xf>
    <xf numFmtId="0" fontId="10" fillId="0" borderId="29" xfId="0" applyFont="1" applyBorder="1" applyAlignment="1">
      <alignment horizontal="center" vertical="center"/>
    </xf>
    <xf numFmtId="0" fontId="0" fillId="0" borderId="15" xfId="0" applyBorder="1" applyAlignment="1">
      <alignment horizontal="center" vertical="center"/>
    </xf>
    <xf numFmtId="0" fontId="10" fillId="0" borderId="20" xfId="0" applyFont="1" applyBorder="1" applyAlignment="1">
      <alignment horizontal="center" vertical="center" wrapText="1"/>
    </xf>
    <xf numFmtId="0" fontId="0" fillId="0" borderId="14" xfId="0" applyBorder="1" applyAlignment="1">
      <alignment vertical="center"/>
    </xf>
    <xf numFmtId="0" fontId="10" fillId="0" borderId="44" xfId="0" applyFont="1" applyBorder="1" applyAlignment="1">
      <alignment horizontal="center" vertical="center"/>
    </xf>
    <xf numFmtId="0" fontId="0" fillId="0" borderId="22" xfId="0" applyBorder="1" applyAlignment="1">
      <alignment vertical="center"/>
    </xf>
    <xf numFmtId="0" fontId="10" fillId="0" borderId="44" xfId="0" applyFont="1" applyBorder="1" applyAlignment="1">
      <alignment horizontal="center" vertical="center" wrapText="1"/>
    </xf>
    <xf numFmtId="0" fontId="10" fillId="0" borderId="28" xfId="0" applyFont="1" applyBorder="1" applyAlignment="1">
      <alignment horizontal="center" vertical="center" wrapText="1"/>
    </xf>
    <xf numFmtId="0" fontId="0" fillId="0" borderId="17" xfId="0" applyBorder="1" applyAlignment="1">
      <alignment vertical="top" wrapText="1"/>
    </xf>
    <xf numFmtId="0" fontId="10" fillId="0" borderId="17" xfId="0" applyFont="1" applyBorder="1" applyAlignment="1">
      <alignment vertical="top" wrapText="1"/>
    </xf>
    <xf numFmtId="0" fontId="10" fillId="0" borderId="17" xfId="0" applyFont="1" applyFill="1" applyBorder="1" applyAlignment="1">
      <alignment vertical="top" wrapText="1"/>
    </xf>
    <xf numFmtId="0" fontId="12" fillId="0" borderId="34" xfId="0" applyFont="1" applyBorder="1" applyAlignment="1">
      <alignment horizontal="center" vertical="center" wrapText="1"/>
    </xf>
    <xf numFmtId="0" fontId="0" fillId="0" borderId="36" xfId="0" applyBorder="1" applyAlignment="1">
      <alignment horizontal="center" vertical="center" wrapText="1"/>
    </xf>
    <xf numFmtId="0" fontId="15" fillId="0" borderId="16" xfId="0" applyFont="1" applyBorder="1" applyAlignment="1">
      <alignment horizontal="right" vertical="center"/>
    </xf>
    <xf numFmtId="0" fontId="0" fillId="0" borderId="19" xfId="0" applyBorder="1" applyAlignment="1">
      <alignment horizontal="right" vertical="center"/>
    </xf>
    <xf numFmtId="0" fontId="15" fillId="0" borderId="28" xfId="0" applyFont="1" applyBorder="1" applyAlignment="1">
      <alignment vertical="center"/>
    </xf>
    <xf numFmtId="0" fontId="16" fillId="0" borderId="10" xfId="0" applyFont="1" applyFill="1" applyBorder="1" applyAlignment="1">
      <alignment horizontal="center" vertical="center"/>
    </xf>
    <xf numFmtId="0" fontId="0" fillId="0" borderId="12" xfId="0" applyFill="1" applyBorder="1" applyAlignment="1">
      <alignment horizontal="center" vertical="center"/>
    </xf>
    <xf numFmtId="0" fontId="16" fillId="0" borderId="15" xfId="0" applyFont="1" applyFill="1" applyBorder="1" applyAlignment="1">
      <alignment horizontal="center" vertical="center"/>
    </xf>
    <xf numFmtId="0" fontId="0" fillId="0" borderId="2" xfId="0" applyFill="1" applyBorder="1" applyAlignment="1">
      <alignment horizontal="center" vertical="center"/>
    </xf>
    <xf numFmtId="0" fontId="10" fillId="0" borderId="16" xfId="0" applyFont="1" applyBorder="1" applyAlignment="1">
      <alignment horizontal="distributed" vertical="center"/>
    </xf>
    <xf numFmtId="0" fontId="10" fillId="0" borderId="19" xfId="0" applyFont="1" applyBorder="1" applyAlignment="1">
      <alignment horizontal="distributed" vertical="center"/>
    </xf>
    <xf numFmtId="0" fontId="0" fillId="0" borderId="43" xfId="0" applyBorder="1" applyAlignment="1">
      <alignment horizontal="distributed" vertical="center"/>
    </xf>
    <xf numFmtId="0" fontId="0" fillId="0" borderId="80" xfId="0" applyBorder="1" applyAlignment="1">
      <alignment horizontal="distributed" vertical="center"/>
    </xf>
    <xf numFmtId="0" fontId="14" fillId="0" borderId="43" xfId="0" applyFont="1" applyBorder="1" applyAlignment="1">
      <alignment horizontal="distributed" vertical="center"/>
    </xf>
    <xf numFmtId="0" fontId="14" fillId="0" borderId="80" xfId="0" applyFont="1" applyBorder="1" applyAlignment="1">
      <alignment horizontal="distributed" vertical="center"/>
    </xf>
    <xf numFmtId="0" fontId="10" fillId="0" borderId="73" xfId="0" applyFont="1" applyBorder="1" applyAlignment="1">
      <alignment horizontal="center"/>
    </xf>
    <xf numFmtId="0" fontId="10" fillId="0" borderId="37" xfId="0" applyFont="1" applyBorder="1" applyAlignment="1">
      <alignment horizontal="center"/>
    </xf>
    <xf numFmtId="0" fontId="10" fillId="0" borderId="21" xfId="0" applyFont="1" applyBorder="1" applyAlignment="1">
      <alignment horizontal="center"/>
    </xf>
    <xf numFmtId="0" fontId="10" fillId="0" borderId="43" xfId="0" applyFont="1" applyBorder="1" applyAlignment="1">
      <alignment horizontal="distributed" vertical="center"/>
    </xf>
    <xf numFmtId="0" fontId="10" fillId="0" borderId="80" xfId="0" applyFont="1" applyBorder="1" applyAlignment="1">
      <alignment horizontal="distributed" vertical="center"/>
    </xf>
    <xf numFmtId="0" fontId="13" fillId="0" borderId="43" xfId="0" applyFont="1" applyBorder="1" applyAlignment="1">
      <alignment horizontal="distributed" vertical="center"/>
    </xf>
    <xf numFmtId="0" fontId="13" fillId="0" borderId="80" xfId="0" applyFont="1" applyBorder="1" applyAlignment="1">
      <alignment horizontal="distributed" vertical="center"/>
    </xf>
    <xf numFmtId="0" fontId="10" fillId="0" borderId="43" xfId="0" applyFont="1" applyBorder="1" applyAlignment="1">
      <alignment horizontal="center" vertical="center"/>
    </xf>
    <xf numFmtId="0" fontId="10" fillId="0" borderId="80" xfId="0" applyFont="1" applyBorder="1" applyAlignment="1">
      <alignment horizontal="center" vertical="center"/>
    </xf>
    <xf numFmtId="0" fontId="10" fillId="0" borderId="17" xfId="0" applyFont="1" applyFill="1" applyBorder="1" applyAlignment="1">
      <alignment horizontal="right"/>
    </xf>
    <xf numFmtId="0" fontId="0" fillId="0" borderId="17" xfId="0" applyBorder="1" applyAlignment="1">
      <alignment horizontal="right"/>
    </xf>
    <xf numFmtId="0" fontId="11" fillId="0" borderId="34" xfId="0" applyFont="1" applyBorder="1" applyAlignment="1">
      <alignment horizontal="center" vertical="center"/>
    </xf>
    <xf numFmtId="0" fontId="0" fillId="0" borderId="36" xfId="0" applyBorder="1" applyAlignment="1">
      <alignment vertical="center"/>
    </xf>
    <xf numFmtId="0" fontId="12" fillId="0" borderId="61" xfId="0" applyFont="1" applyBorder="1" applyAlignment="1">
      <alignment horizontal="center" vertical="center" textRotation="255"/>
    </xf>
    <xf numFmtId="0" fontId="10" fillId="0" borderId="23" xfId="0" applyFont="1" applyBorder="1" applyAlignment="1">
      <alignment vertical="center"/>
    </xf>
    <xf numFmtId="0" fontId="10" fillId="0" borderId="33" xfId="0" applyFont="1" applyBorder="1" applyAlignment="1">
      <alignment vertical="center"/>
    </xf>
    <xf numFmtId="0" fontId="10" fillId="0" borderId="17" xfId="0" applyFont="1" applyBorder="1" applyAlignment="1">
      <alignment vertical="center"/>
    </xf>
    <xf numFmtId="0" fontId="10" fillId="0" borderId="19" xfId="0" applyFont="1" applyBorder="1" applyAlignment="1">
      <alignment vertical="center"/>
    </xf>
    <xf numFmtId="0" fontId="14" fillId="0" borderId="34" xfId="0" applyFont="1" applyBorder="1" applyAlignment="1">
      <alignment horizontal="center" vertical="center"/>
    </xf>
    <xf numFmtId="0" fontId="10" fillId="0" borderId="18" xfId="0" applyFont="1" applyBorder="1" applyAlignment="1">
      <alignment horizontal="center" vertical="center"/>
    </xf>
    <xf numFmtId="0" fontId="10" fillId="0" borderId="52" xfId="0" applyFont="1" applyBorder="1" applyAlignment="1">
      <alignment horizontal="center" vertical="center"/>
    </xf>
    <xf numFmtId="0" fontId="10" fillId="0" borderId="17" xfId="0" applyFont="1" applyBorder="1" applyAlignment="1">
      <alignment horizontal="center" vertical="center"/>
    </xf>
    <xf numFmtId="0" fontId="10" fillId="0" borderId="23" xfId="0" applyFont="1" applyBorder="1" applyAlignment="1">
      <alignment horizontal="center" vertical="center"/>
    </xf>
    <xf numFmtId="0" fontId="7" fillId="0" borderId="17" xfId="0" applyFont="1" applyFill="1" applyBorder="1" applyAlignment="1">
      <alignment horizontal="left" vertical="top"/>
    </xf>
    <xf numFmtId="0" fontId="0" fillId="0" borderId="17" xfId="0" applyFill="1" applyBorder="1" applyAlignment="1">
      <alignment horizontal="left"/>
    </xf>
    <xf numFmtId="0" fontId="10" fillId="0" borderId="46" xfId="0" applyFont="1" applyBorder="1" applyAlignment="1">
      <alignment horizontal="center" vertical="center"/>
    </xf>
    <xf numFmtId="0" fontId="10" fillId="0" borderId="74" xfId="0" applyFont="1" applyBorder="1" applyAlignment="1">
      <alignment horizontal="center" vertical="center"/>
    </xf>
    <xf numFmtId="0" fontId="10" fillId="0" borderId="15" xfId="0" applyFont="1" applyFill="1" applyBorder="1" applyAlignment="1">
      <alignment horizontal="center" vertical="center"/>
    </xf>
    <xf numFmtId="0" fontId="10" fillId="0" borderId="51" xfId="0" applyFont="1" applyFill="1" applyBorder="1" applyAlignment="1">
      <alignment horizontal="center" vertical="center"/>
    </xf>
    <xf numFmtId="0" fontId="7" fillId="0" borderId="17" xfId="0" applyFont="1" applyBorder="1" applyAlignment="1">
      <alignment horizontal="left" vertical="center"/>
    </xf>
    <xf numFmtId="0" fontId="0" fillId="0" borderId="17" xfId="0" applyBorder="1" applyAlignment="1">
      <alignment horizontal="left"/>
    </xf>
    <xf numFmtId="0" fontId="0" fillId="0" borderId="2" xfId="0" applyBorder="1" applyAlignment="1">
      <alignment vertical="center"/>
    </xf>
    <xf numFmtId="0" fontId="12" fillId="0" borderId="10" xfId="0" applyFont="1" applyBorder="1" applyAlignment="1">
      <alignment horizontal="center" vertical="center"/>
    </xf>
    <xf numFmtId="0" fontId="0" fillId="0" borderId="29" xfId="0" applyBorder="1" applyAlignment="1">
      <alignment horizontal="center" vertical="center"/>
    </xf>
    <xf numFmtId="0" fontId="16" fillId="0" borderId="10" xfId="0" applyFont="1" applyBorder="1" applyAlignment="1">
      <alignment horizontal="center" vertical="center"/>
    </xf>
    <xf numFmtId="0" fontId="0" fillId="0" borderId="12" xfId="0" applyBorder="1" applyAlignment="1">
      <alignment vertical="center"/>
    </xf>
    <xf numFmtId="0" fontId="16" fillId="0" borderId="34" xfId="0" applyFont="1" applyBorder="1" applyAlignment="1">
      <alignment horizontal="center" vertical="center"/>
    </xf>
    <xf numFmtId="0" fontId="0" fillId="0" borderId="35" xfId="0" applyBorder="1" applyAlignment="1">
      <alignment vertical="center"/>
    </xf>
    <xf numFmtId="0" fontId="16" fillId="0" borderId="15" xfId="0" applyFont="1" applyBorder="1" applyAlignment="1">
      <alignment horizontal="center" vertical="center" wrapText="1"/>
    </xf>
    <xf numFmtId="0" fontId="0" fillId="0" borderId="2" xfId="0" applyBorder="1" applyAlignment="1">
      <alignment vertical="center" wrapText="1"/>
    </xf>
    <xf numFmtId="0" fontId="0" fillId="0" borderId="13" xfId="0" applyBorder="1" applyAlignment="1">
      <alignment vertical="center"/>
    </xf>
    <xf numFmtId="0" fontId="14" fillId="0" borderId="44" xfId="0" applyFont="1" applyBorder="1" applyAlignment="1">
      <alignment horizontal="distributed" vertical="center"/>
    </xf>
    <xf numFmtId="0" fontId="14" fillId="0" borderId="22" xfId="0" applyFont="1" applyBorder="1" applyAlignment="1">
      <alignment horizontal="distributed" vertical="center"/>
    </xf>
    <xf numFmtId="0" fontId="10" fillId="0" borderId="44" xfId="0" applyFont="1" applyBorder="1" applyAlignment="1">
      <alignment horizontal="distributed" vertical="center"/>
    </xf>
    <xf numFmtId="0" fontId="10" fillId="0" borderId="22" xfId="0" applyFont="1" applyBorder="1" applyAlignment="1">
      <alignment horizontal="distributed" vertical="center"/>
    </xf>
    <xf numFmtId="0" fontId="13" fillId="0" borderId="44" xfId="0" applyFont="1" applyBorder="1" applyAlignment="1">
      <alignment horizontal="distributed" vertical="center"/>
    </xf>
    <xf numFmtId="0" fontId="13" fillId="0" borderId="22" xfId="0" applyFont="1" applyBorder="1" applyAlignment="1">
      <alignment horizontal="distributed" vertical="center"/>
    </xf>
    <xf numFmtId="0" fontId="12" fillId="0" borderId="17" xfId="0" applyFont="1" applyFill="1" applyBorder="1" applyAlignment="1">
      <alignment horizontal="right"/>
    </xf>
    <xf numFmtId="0" fontId="14" fillId="0" borderId="61" xfId="0" applyFont="1" applyBorder="1" applyAlignment="1">
      <alignment horizontal="center" vertical="center" textRotation="255"/>
    </xf>
    <xf numFmtId="0" fontId="16" fillId="0" borderId="61" xfId="0" applyFont="1" applyBorder="1" applyAlignment="1">
      <alignment horizontal="center" vertical="center" textRotation="255"/>
    </xf>
    <xf numFmtId="0" fontId="0" fillId="0" borderId="0" xfId="0" applyFill="1" applyAlignment="1">
      <alignment vertical="center"/>
    </xf>
    <xf numFmtId="0" fontId="0" fillId="0" borderId="0" xfId="0" applyAlignment="1">
      <alignment vertical="center"/>
    </xf>
    <xf numFmtId="179" fontId="10" fillId="0" borderId="0" xfId="1" applyNumberFormat="1" applyFont="1" applyFill="1" applyBorder="1" applyAlignment="1">
      <alignment horizontal="right" vertical="center"/>
    </xf>
    <xf numFmtId="179" fontId="10" fillId="3" borderId="23" xfId="1" applyNumberFormat="1" applyFont="1" applyFill="1" applyBorder="1" applyAlignment="1">
      <alignment horizontal="right" vertical="center"/>
    </xf>
    <xf numFmtId="179" fontId="10" fillId="0" borderId="2" xfId="0" applyNumberFormat="1" applyFont="1" applyFill="1" applyBorder="1" applyAlignment="1">
      <alignment horizontal="right" vertical="center"/>
    </xf>
    <xf numFmtId="179" fontId="12" fillId="0" borderId="51" xfId="0" applyNumberFormat="1" applyFont="1" applyFill="1" applyBorder="1" applyAlignment="1">
      <alignment horizontal="right" vertical="center"/>
    </xf>
    <xf numFmtId="179" fontId="10" fillId="0" borderId="75" xfId="0" applyNumberFormat="1" applyFont="1" applyFill="1" applyBorder="1" applyAlignment="1">
      <alignment horizontal="right" vertical="center"/>
    </xf>
    <xf numFmtId="179" fontId="12" fillId="0" borderId="74" xfId="0" applyNumberFormat="1" applyFont="1" applyFill="1" applyBorder="1" applyAlignment="1">
      <alignment horizontal="right" vertical="center"/>
    </xf>
    <xf numFmtId="0" fontId="10" fillId="0" borderId="46" xfId="0" applyFont="1" applyFill="1" applyBorder="1" applyAlignment="1">
      <alignment horizontal="center" vertical="center"/>
    </xf>
    <xf numFmtId="0" fontId="10" fillId="0" borderId="74" xfId="0" applyFont="1" applyFill="1" applyBorder="1" applyAlignment="1">
      <alignment horizontal="center" vertical="center"/>
    </xf>
    <xf numFmtId="179" fontId="10" fillId="0" borderId="0" xfId="0" applyNumberFormat="1" applyFont="1" applyFill="1" applyBorder="1" applyAlignment="1">
      <alignment horizontal="right" vertical="center"/>
    </xf>
    <xf numFmtId="179" fontId="12" fillId="0" borderId="23" xfId="0" applyNumberFormat="1" applyFont="1" applyFill="1" applyBorder="1" applyAlignment="1">
      <alignment horizontal="right" vertical="center"/>
    </xf>
    <xf numFmtId="0" fontId="10" fillId="0" borderId="13" xfId="0" applyFont="1" applyFill="1" applyBorder="1" applyAlignment="1">
      <alignment horizontal="center" vertical="center"/>
    </xf>
    <xf numFmtId="179" fontId="10" fillId="0" borderId="13" xfId="1" applyNumberFormat="1" applyFont="1" applyFill="1" applyBorder="1" applyAlignment="1">
      <alignment horizontal="right" vertical="center"/>
    </xf>
    <xf numFmtId="179" fontId="10" fillId="0" borderId="52" xfId="1" applyNumberFormat="1" applyFont="1" applyFill="1" applyBorder="1" applyAlignment="1">
      <alignment horizontal="right" vertical="center"/>
    </xf>
    <xf numFmtId="0" fontId="10" fillId="0" borderId="19" xfId="0" applyFont="1" applyFill="1" applyBorder="1" applyAlignment="1">
      <alignment horizontal="center" vertical="center"/>
    </xf>
    <xf numFmtId="0" fontId="10" fillId="0" borderId="33" xfId="0" applyFont="1" applyFill="1" applyBorder="1" applyAlignment="1">
      <alignment horizontal="center" vertical="center"/>
    </xf>
    <xf numFmtId="0" fontId="0" fillId="0" borderId="34" xfId="0" applyFill="1" applyBorder="1" applyAlignment="1">
      <alignment horizontal="center" vertical="center" wrapText="1"/>
    </xf>
    <xf numFmtId="179" fontId="10" fillId="0" borderId="23" xfId="1" applyNumberFormat="1" applyFont="1" applyFill="1" applyBorder="1" applyAlignment="1">
      <alignment horizontal="right" vertical="center"/>
    </xf>
    <xf numFmtId="179" fontId="10" fillId="0" borderId="2" xfId="1" applyNumberFormat="1" applyFont="1" applyFill="1" applyBorder="1" applyAlignment="1">
      <alignment horizontal="right" vertical="center"/>
    </xf>
    <xf numFmtId="179" fontId="10" fillId="3" borderId="51" xfId="1" applyNumberFormat="1" applyFont="1" applyFill="1" applyBorder="1" applyAlignment="1">
      <alignment horizontal="right" vertical="center"/>
    </xf>
    <xf numFmtId="179" fontId="10" fillId="0" borderId="75" xfId="1" applyNumberFormat="1" applyFont="1" applyFill="1" applyBorder="1" applyAlignment="1">
      <alignment horizontal="right" vertical="center"/>
    </xf>
    <xf numFmtId="179" fontId="10" fillId="3" borderId="74" xfId="1" applyNumberFormat="1" applyFont="1" applyFill="1" applyBorder="1" applyAlignment="1">
      <alignment horizontal="right" vertical="center"/>
    </xf>
    <xf numFmtId="0" fontId="10" fillId="0" borderId="10" xfId="0" applyFont="1" applyFill="1" applyBorder="1" applyAlignment="1">
      <alignment horizontal="center" vertical="center"/>
    </xf>
    <xf numFmtId="0" fontId="10" fillId="0" borderId="29" xfId="0" applyFont="1" applyFill="1" applyBorder="1" applyAlignment="1">
      <alignment horizontal="center" vertical="center"/>
    </xf>
    <xf numFmtId="179" fontId="10" fillId="0" borderId="51" xfId="1" applyNumberFormat="1" applyFont="1" applyFill="1" applyBorder="1" applyAlignment="1">
      <alignment horizontal="right" vertical="center"/>
    </xf>
    <xf numFmtId="0" fontId="10" fillId="0" borderId="17" xfId="0" applyFont="1" applyFill="1" applyBorder="1" applyAlignment="1">
      <alignment horizontal="center" vertical="center"/>
    </xf>
    <xf numFmtId="0" fontId="10" fillId="0" borderId="23" xfId="0" applyFont="1" applyFill="1" applyBorder="1" applyAlignment="1">
      <alignment horizontal="center" vertical="center"/>
    </xf>
    <xf numFmtId="179" fontId="10" fillId="0" borderId="77" xfId="1" applyNumberFormat="1" applyFont="1" applyFill="1" applyBorder="1" applyAlignment="1">
      <alignment horizontal="right" vertical="center"/>
    </xf>
    <xf numFmtId="179" fontId="10" fillId="0" borderId="76" xfId="1" applyNumberFormat="1" applyFont="1" applyFill="1" applyBorder="1" applyAlignment="1">
      <alignment horizontal="right" vertical="center"/>
    </xf>
    <xf numFmtId="0" fontId="0" fillId="0" borderId="17" xfId="0" applyFill="1" applyBorder="1" applyAlignment="1">
      <alignment vertical="center"/>
    </xf>
    <xf numFmtId="0" fontId="0" fillId="0" borderId="0" xfId="0" applyFill="1" applyBorder="1" applyAlignment="1">
      <alignment vertical="center"/>
    </xf>
    <xf numFmtId="0" fontId="12" fillId="0" borderId="34" xfId="0" applyFont="1" applyBorder="1" applyAlignment="1">
      <alignment horizontal="center" vertical="center"/>
    </xf>
    <xf numFmtId="0" fontId="0" fillId="0" borderId="36" xfId="0" applyBorder="1" applyAlignment="1">
      <alignment horizontal="center" vertical="center"/>
    </xf>
    <xf numFmtId="0" fontId="0" fillId="0" borderId="29" xfId="0" applyBorder="1" applyAlignment="1">
      <alignment vertical="center"/>
    </xf>
    <xf numFmtId="0" fontId="0" fillId="0" borderId="51" xfId="0" applyBorder="1" applyAlignment="1">
      <alignment vertical="center"/>
    </xf>
    <xf numFmtId="0" fontId="0" fillId="0" borderId="52" xfId="0" applyBorder="1" applyAlignment="1">
      <alignment vertical="center"/>
    </xf>
    <xf numFmtId="0" fontId="0" fillId="0" borderId="17" xfId="0" applyBorder="1" applyAlignment="1"/>
    <xf numFmtId="0" fontId="10" fillId="0" borderId="0" xfId="0" applyFont="1" applyBorder="1" applyAlignment="1"/>
    <xf numFmtId="180" fontId="10" fillId="0" borderId="30" xfId="1" applyNumberFormat="1" applyFont="1" applyFill="1" applyBorder="1" applyAlignment="1">
      <alignment vertical="center"/>
    </xf>
    <xf numFmtId="180" fontId="0" fillId="0" borderId="8" xfId="0" applyNumberFormat="1" applyFill="1" applyBorder="1" applyAlignment="1"/>
    <xf numFmtId="0" fontId="10" fillId="0" borderId="18" xfId="0" applyFont="1" applyBorder="1" applyAlignment="1">
      <alignment horizontal="center" vertical="center" wrapText="1"/>
    </xf>
    <xf numFmtId="0" fontId="10" fillId="0" borderId="48" xfId="0" applyFont="1" applyBorder="1" applyAlignment="1">
      <alignment horizontal="center" vertical="center" wrapText="1"/>
    </xf>
    <xf numFmtId="0" fontId="10" fillId="0" borderId="60" xfId="0" applyFont="1" applyBorder="1" applyAlignment="1">
      <alignment horizontal="center" vertical="center" wrapText="1"/>
    </xf>
    <xf numFmtId="0" fontId="10" fillId="0" borderId="31" xfId="0" applyFont="1" applyBorder="1" applyAlignment="1">
      <alignment horizontal="center" vertical="center" wrapText="1"/>
    </xf>
    <xf numFmtId="0" fontId="26" fillId="0" borderId="0" xfId="0" applyFont="1" applyFill="1" applyBorder="1" applyAlignment="1">
      <alignment shrinkToFit="1"/>
    </xf>
    <xf numFmtId="0" fontId="26" fillId="0" borderId="0" xfId="0" applyFont="1" applyFill="1" applyAlignment="1">
      <alignment shrinkToFit="1"/>
    </xf>
    <xf numFmtId="0" fontId="10" fillId="0" borderId="16"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15" xfId="0" applyFont="1" applyBorder="1" applyAlignment="1">
      <alignment horizontal="center" vertical="center" wrapText="1"/>
    </xf>
    <xf numFmtId="0" fontId="0" fillId="0" borderId="72" xfId="0" applyBorder="1" applyAlignment="1">
      <alignment horizontal="center" vertical="center" wrapText="1"/>
    </xf>
    <xf numFmtId="0" fontId="0" fillId="0" borderId="15" xfId="0" applyBorder="1" applyAlignment="1">
      <alignment horizontal="center" vertical="center" shrinkToFit="1"/>
    </xf>
    <xf numFmtId="0" fontId="0" fillId="0" borderId="72" xfId="0" applyBorder="1" applyAlignment="1">
      <alignment horizontal="center" vertical="center" shrinkToFit="1"/>
    </xf>
    <xf numFmtId="0" fontId="16" fillId="0" borderId="16" xfId="0" applyFont="1" applyFill="1" applyBorder="1" applyAlignment="1">
      <alignment horizontal="center" vertical="center" wrapText="1"/>
    </xf>
    <xf numFmtId="0" fontId="0" fillId="0" borderId="46" xfId="0" applyFill="1" applyBorder="1" applyAlignment="1"/>
    <xf numFmtId="0" fontId="16" fillId="0" borderId="60" xfId="0" applyFont="1" applyFill="1" applyBorder="1" applyAlignment="1">
      <alignment horizontal="center" vertical="center" wrapText="1"/>
    </xf>
    <xf numFmtId="0" fontId="0" fillId="0" borderId="19" xfId="0" applyFill="1" applyBorder="1" applyAlignment="1"/>
    <xf numFmtId="180" fontId="10" fillId="0" borderId="27" xfId="1" applyNumberFormat="1" applyFont="1" applyFill="1" applyBorder="1" applyAlignment="1">
      <alignment vertical="center"/>
    </xf>
    <xf numFmtId="180" fontId="0" fillId="0" borderId="59" xfId="0" applyNumberFormat="1" applyFill="1" applyBorder="1" applyAlignment="1"/>
    <xf numFmtId="180" fontId="10" fillId="0" borderId="8" xfId="1" applyNumberFormat="1" applyFont="1" applyFill="1" applyBorder="1" applyAlignment="1">
      <alignment vertical="center"/>
    </xf>
    <xf numFmtId="180" fontId="0" fillId="0" borderId="64" xfId="0" applyNumberFormat="1" applyFill="1" applyBorder="1" applyAlignment="1"/>
    <xf numFmtId="0" fontId="14" fillId="0" borderId="18" xfId="0" applyFont="1" applyBorder="1" applyAlignment="1">
      <alignment horizontal="center" vertical="center" wrapText="1"/>
    </xf>
    <xf numFmtId="0" fontId="0" fillId="0" borderId="52" xfId="0" applyBorder="1" applyAlignment="1">
      <alignment vertical="center" wrapText="1"/>
    </xf>
    <xf numFmtId="0" fontId="14" fillId="0" borderId="15" xfId="0" applyFont="1" applyBorder="1" applyAlignment="1">
      <alignment horizontal="center" vertical="center" wrapText="1"/>
    </xf>
    <xf numFmtId="0" fontId="0" fillId="0" borderId="51" xfId="0" applyBorder="1" applyAlignment="1">
      <alignment vertical="center" wrapText="1"/>
    </xf>
    <xf numFmtId="0" fontId="14" fillId="0" borderId="10" xfId="0" applyFont="1" applyBorder="1" applyAlignment="1">
      <alignment horizontal="center" vertical="center" wrapText="1"/>
    </xf>
    <xf numFmtId="0" fontId="0" fillId="0" borderId="29" xfId="0" applyBorder="1" applyAlignment="1">
      <alignment vertical="center" wrapText="1"/>
    </xf>
    <xf numFmtId="0" fontId="0" fillId="0" borderId="37" xfId="0" applyBorder="1" applyAlignment="1">
      <alignment horizontal="center" vertical="center"/>
    </xf>
    <xf numFmtId="0" fontId="0" fillId="0" borderId="17" xfId="0" applyFill="1" applyBorder="1" applyAlignment="1"/>
    <xf numFmtId="0" fontId="12" fillId="0" borderId="73" xfId="0" applyFont="1" applyBorder="1" applyAlignment="1">
      <alignment horizontal="distributed" vertical="center"/>
    </xf>
    <xf numFmtId="0" fontId="0" fillId="0" borderId="37" xfId="0" applyBorder="1" applyAlignment="1">
      <alignment horizontal="distributed" vertical="center"/>
    </xf>
    <xf numFmtId="0" fontId="12" fillId="0" borderId="44" xfId="0" applyFont="1" applyBorder="1" applyAlignment="1">
      <alignment horizontal="distributed" vertical="center"/>
    </xf>
    <xf numFmtId="0" fontId="0" fillId="0" borderId="38" xfId="0" applyBorder="1" applyAlignment="1">
      <alignment horizontal="distributed" vertical="center"/>
    </xf>
    <xf numFmtId="0" fontId="12" fillId="0" borderId="45" xfId="0" applyFont="1" applyBorder="1" applyAlignment="1">
      <alignment horizontal="distributed" vertical="center"/>
    </xf>
    <xf numFmtId="0" fontId="0" fillId="0" borderId="79" xfId="0" applyBorder="1" applyAlignment="1">
      <alignment horizontal="distributed" vertical="center"/>
    </xf>
    <xf numFmtId="0" fontId="18" fillId="0" borderId="0" xfId="0" applyFont="1" applyAlignment="1"/>
    <xf numFmtId="0" fontId="0" fillId="0" borderId="0" xfId="0" applyAlignment="1"/>
    <xf numFmtId="0" fontId="19" fillId="0" borderId="23" xfId="0" applyFont="1" applyBorder="1" applyAlignment="1"/>
    <xf numFmtId="0" fontId="0" fillId="0" borderId="23" xfId="0" applyBorder="1" applyAlignment="1"/>
    <xf numFmtId="0" fontId="0" fillId="0" borderId="15" xfId="0" applyFont="1" applyBorder="1" applyAlignment="1">
      <alignment horizontal="center" vertical="center"/>
    </xf>
    <xf numFmtId="0" fontId="0" fillId="0" borderId="51" xfId="0" applyFont="1" applyBorder="1" applyAlignment="1">
      <alignment horizontal="center" vertical="center"/>
    </xf>
    <xf numFmtId="0" fontId="0" fillId="0" borderId="10" xfId="0" applyFont="1" applyBorder="1" applyAlignment="1">
      <alignment horizontal="center" vertical="center"/>
    </xf>
    <xf numFmtId="0" fontId="0" fillId="0" borderId="29" xfId="0" applyFont="1" applyBorder="1" applyAlignment="1">
      <alignment horizontal="center" vertical="center"/>
    </xf>
    <xf numFmtId="0" fontId="0" fillId="0" borderId="18"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60" xfId="0" applyFont="1" applyBorder="1" applyAlignment="1">
      <alignment horizontal="center" vertical="center"/>
    </xf>
    <xf numFmtId="0" fontId="0" fillId="0" borderId="76" xfId="0" applyFont="1" applyBorder="1" applyAlignment="1">
      <alignment horizontal="center" vertical="center"/>
    </xf>
    <xf numFmtId="0" fontId="10" fillId="0" borderId="40" xfId="0" applyFont="1" applyFill="1" applyBorder="1" applyAlignment="1">
      <alignment horizontal="center" vertical="center" wrapText="1"/>
    </xf>
    <xf numFmtId="0" fontId="0" fillId="0" borderId="17" xfId="0" applyFill="1" applyBorder="1" applyAlignment="1">
      <alignment horizontal="left" shrinkToFit="1"/>
    </xf>
    <xf numFmtId="0" fontId="0" fillId="0" borderId="17" xfId="0" applyFill="1" applyBorder="1" applyAlignment="1">
      <alignment shrinkToFit="1"/>
    </xf>
    <xf numFmtId="0" fontId="0" fillId="0" borderId="0" xfId="0" applyAlignment="1">
      <alignment vertical="top" wrapText="1"/>
    </xf>
    <xf numFmtId="0" fontId="0" fillId="0" borderId="17" xfId="0" applyFill="1" applyBorder="1" applyAlignment="1">
      <alignment vertical="top" wrapText="1"/>
    </xf>
    <xf numFmtId="0" fontId="0" fillId="0" borderId="0" xfId="0" applyFill="1" applyBorder="1" applyAlignment="1">
      <alignment vertical="top" wrapText="1"/>
    </xf>
    <xf numFmtId="0" fontId="0" fillId="0" borderId="0" xfId="0" applyFill="1" applyBorder="1" applyAlignment="1"/>
    <xf numFmtId="0" fontId="0" fillId="0" borderId="0" xfId="0" applyFill="1" applyAlignment="1"/>
    <xf numFmtId="0" fontId="11" fillId="0" borderId="73" xfId="0" applyFont="1" applyFill="1" applyBorder="1" applyAlignment="1">
      <alignment horizontal="center" vertical="center"/>
    </xf>
    <xf numFmtId="0" fontId="0" fillId="0" borderId="37" xfId="0" applyFill="1" applyBorder="1" applyAlignment="1">
      <alignment horizontal="center" vertical="center"/>
    </xf>
    <xf numFmtId="0" fontId="11" fillId="0" borderId="73" xfId="0" applyFont="1" applyFill="1" applyBorder="1" applyAlignment="1">
      <alignment horizontal="distributed" vertical="center"/>
    </xf>
    <xf numFmtId="0" fontId="0" fillId="0" borderId="37" xfId="0" applyFill="1" applyBorder="1" applyAlignment="1">
      <alignment horizontal="distributed" vertical="center"/>
    </xf>
    <xf numFmtId="0" fontId="11" fillId="0" borderId="44" xfId="0" applyFont="1" applyFill="1" applyBorder="1" applyAlignment="1">
      <alignment horizontal="distributed" vertical="center"/>
    </xf>
    <xf numFmtId="0" fontId="0" fillId="0" borderId="38" xfId="0" applyFill="1" applyBorder="1" applyAlignment="1">
      <alignment horizontal="distributed" vertical="center"/>
    </xf>
    <xf numFmtId="0" fontId="11" fillId="0" borderId="45" xfId="0" applyFont="1" applyFill="1" applyBorder="1" applyAlignment="1">
      <alignment horizontal="distributed" vertical="center"/>
    </xf>
    <xf numFmtId="0" fontId="0" fillId="0" borderId="79" xfId="0" applyFill="1" applyBorder="1" applyAlignment="1">
      <alignment horizontal="distributed" vertical="center"/>
    </xf>
    <xf numFmtId="182" fontId="12" fillId="0" borderId="4" xfId="1" applyNumberFormat="1" applyFont="1" applyFill="1" applyBorder="1" applyAlignment="1">
      <alignment vertical="center"/>
    </xf>
    <xf numFmtId="182" fontId="12" fillId="0" borderId="61" xfId="1" applyNumberFormat="1" applyFont="1" applyFill="1" applyBorder="1" applyAlignment="1">
      <alignment vertical="center"/>
    </xf>
    <xf numFmtId="182" fontId="12" fillId="0" borderId="3" xfId="1" applyNumberFormat="1" applyFont="1" applyFill="1" applyBorder="1" applyAlignment="1">
      <alignment vertical="center"/>
    </xf>
    <xf numFmtId="182" fontId="12" fillId="0" borderId="49" xfId="1" applyNumberFormat="1" applyFont="1" applyFill="1" applyBorder="1" applyAlignment="1">
      <alignment vertical="center"/>
    </xf>
    <xf numFmtId="182" fontId="12" fillId="0" borderId="11" xfId="1" applyNumberFormat="1" applyFont="1" applyFill="1" applyBorder="1" applyAlignment="1">
      <alignment vertical="center"/>
    </xf>
    <xf numFmtId="182" fontId="12" fillId="0" borderId="53" xfId="1" applyNumberFormat="1" applyFont="1" applyFill="1" applyBorder="1" applyAlignment="1">
      <alignment vertical="center"/>
    </xf>
    <xf numFmtId="182" fontId="12" fillId="0" borderId="1" xfId="1" applyNumberFormat="1" applyFont="1" applyFill="1" applyBorder="1" applyAlignment="1">
      <alignment vertical="center"/>
    </xf>
    <xf numFmtId="182" fontId="12" fillId="0" borderId="50" xfId="1" applyNumberFormat="1" applyFont="1" applyFill="1" applyBorder="1" applyAlignment="1">
      <alignment vertical="center"/>
    </xf>
    <xf numFmtId="182" fontId="12" fillId="0" borderId="29" xfId="1" applyNumberFormat="1" applyFont="1" applyFill="1" applyBorder="1" applyAlignment="1">
      <alignment vertical="center"/>
    </xf>
    <xf numFmtId="182" fontId="12" fillId="0" borderId="51" xfId="1" applyNumberFormat="1" applyFont="1" applyFill="1" applyBorder="1" applyAlignment="1">
      <alignment vertical="center"/>
    </xf>
    <xf numFmtId="182" fontId="12" fillId="0" borderId="76" xfId="1" applyNumberFormat="1" applyFont="1" applyFill="1" applyBorder="1" applyAlignment="1">
      <alignment vertical="center"/>
    </xf>
    <xf numFmtId="182" fontId="12" fillId="0" borderId="52" xfId="1" applyNumberFormat="1" applyFont="1" applyFill="1" applyBorder="1" applyAlignment="1">
      <alignment vertical="center"/>
    </xf>
    <xf numFmtId="182" fontId="14" fillId="0" borderId="66" xfId="1" applyNumberFormat="1" applyFont="1" applyFill="1" applyBorder="1" applyAlignment="1">
      <alignment vertical="center"/>
    </xf>
    <xf numFmtId="182" fontId="14" fillId="0" borderId="56" xfId="1" applyNumberFormat="1" applyFont="1" applyFill="1" applyBorder="1" applyAlignment="1">
      <alignment vertical="center"/>
    </xf>
    <xf numFmtId="182" fontId="1" fillId="0" borderId="56" xfId="1" applyNumberFormat="1" applyFont="1" applyFill="1" applyBorder="1" applyAlignment="1">
      <alignment vertical="center"/>
    </xf>
    <xf numFmtId="182" fontId="17" fillId="0" borderId="56" xfId="1" applyNumberFormat="1" applyFont="1" applyFill="1" applyBorder="1" applyAlignment="1">
      <alignment vertical="center"/>
    </xf>
    <xf numFmtId="182" fontId="16" fillId="0" borderId="56" xfId="1" applyNumberFormat="1" applyFont="1" applyFill="1" applyBorder="1" applyAlignment="1">
      <alignment vertical="center"/>
    </xf>
    <xf numFmtId="182" fontId="12" fillId="0" borderId="66" xfId="1" applyNumberFormat="1" applyFont="1" applyFill="1" applyBorder="1" applyAlignment="1">
      <alignment vertical="center"/>
    </xf>
    <xf numFmtId="182" fontId="12" fillId="0" borderId="56" xfId="1" applyNumberFormat="1" applyFont="1" applyFill="1" applyBorder="1" applyAlignment="1">
      <alignment vertical="center"/>
    </xf>
    <xf numFmtId="182" fontId="16" fillId="0" borderId="9" xfId="1" applyNumberFormat="1" applyFont="1" applyFill="1" applyBorder="1" applyAlignment="1">
      <alignment vertical="center"/>
    </xf>
    <xf numFmtId="0" fontId="0" fillId="0" borderId="72" xfId="0" applyFont="1" applyBorder="1"/>
    <xf numFmtId="0" fontId="0" fillId="3" borderId="72" xfId="0" applyFont="1" applyFill="1" applyBorder="1"/>
    <xf numFmtId="0" fontId="0" fillId="0" borderId="61" xfId="0" applyFont="1" applyBorder="1"/>
    <xf numFmtId="0" fontId="0" fillId="3" borderId="61" xfId="0" applyFont="1" applyFill="1" applyBorder="1"/>
    <xf numFmtId="38" fontId="0" fillId="0" borderId="61" xfId="0" applyNumberFormat="1" applyFont="1" applyBorder="1"/>
    <xf numFmtId="180" fontId="16" fillId="0" borderId="7" xfId="0" applyNumberFormat="1" applyFont="1" applyFill="1" applyBorder="1" applyAlignment="1">
      <alignment vertical="center"/>
    </xf>
    <xf numFmtId="180" fontId="16" fillId="0" borderId="65" xfId="0" applyNumberFormat="1" applyFont="1" applyFill="1" applyBorder="1" applyAlignment="1">
      <alignment vertical="center"/>
    </xf>
    <xf numFmtId="180" fontId="16" fillId="0" borderId="63" xfId="0" applyNumberFormat="1" applyFont="1" applyFill="1" applyBorder="1" applyAlignment="1">
      <alignment vertical="center"/>
    </xf>
    <xf numFmtId="180" fontId="12" fillId="0" borderId="4" xfId="0" applyNumberFormat="1" applyFont="1" applyFill="1" applyBorder="1" applyAlignment="1">
      <alignment vertical="center"/>
    </xf>
    <xf numFmtId="180" fontId="12" fillId="0" borderId="61" xfId="0" applyNumberFormat="1" applyFont="1" applyFill="1" applyBorder="1" applyAlignment="1">
      <alignment vertical="center"/>
    </xf>
    <xf numFmtId="180" fontId="12" fillId="0" borderId="49" xfId="0" applyNumberFormat="1" applyFont="1" applyFill="1" applyBorder="1" applyAlignment="1">
      <alignment vertical="center"/>
    </xf>
    <xf numFmtId="180" fontId="12" fillId="0" borderId="11" xfId="0" applyNumberFormat="1" applyFont="1" applyFill="1" applyBorder="1" applyAlignment="1">
      <alignment vertical="center"/>
    </xf>
    <xf numFmtId="180" fontId="12" fillId="0" borderId="53" xfId="0" applyNumberFormat="1" applyFont="1" applyFill="1" applyBorder="1" applyAlignment="1">
      <alignment vertical="center"/>
    </xf>
    <xf numFmtId="180" fontId="12" fillId="0" borderId="50" xfId="0" applyNumberFormat="1" applyFont="1" applyFill="1" applyBorder="1" applyAlignment="1">
      <alignment vertical="center"/>
    </xf>
    <xf numFmtId="38" fontId="10" fillId="0" borderId="7" xfId="1" applyFont="1" applyFill="1" applyBorder="1" applyAlignment="1">
      <alignment vertical="center"/>
    </xf>
    <xf numFmtId="38" fontId="10" fillId="0" borderId="63" xfId="1" applyFont="1" applyFill="1" applyBorder="1" applyAlignment="1">
      <alignment vertical="center"/>
    </xf>
    <xf numFmtId="38" fontId="10" fillId="0" borderId="69" xfId="1" applyFont="1" applyFill="1" applyBorder="1" applyAlignment="1">
      <alignment vertical="center"/>
    </xf>
    <xf numFmtId="38" fontId="10" fillId="0" borderId="6" xfId="1" applyFont="1" applyFill="1" applyBorder="1" applyAlignment="1">
      <alignment vertical="center"/>
    </xf>
    <xf numFmtId="38" fontId="10" fillId="0" borderId="49" xfId="1" applyFont="1" applyFill="1" applyBorder="1" applyAlignment="1">
      <alignment vertical="center"/>
    </xf>
    <xf numFmtId="38" fontId="10" fillId="0" borderId="62" xfId="1" applyFont="1" applyFill="1" applyBorder="1" applyAlignment="1">
      <alignment vertical="center"/>
    </xf>
    <xf numFmtId="38" fontId="10" fillId="0" borderId="3" xfId="1" applyFont="1" applyFill="1" applyBorder="1" applyAlignment="1">
      <alignment vertical="center"/>
    </xf>
    <xf numFmtId="38" fontId="10" fillId="0" borderId="11" xfId="1" applyFont="1" applyFill="1" applyBorder="1" applyAlignment="1">
      <alignment vertical="center"/>
    </xf>
    <xf numFmtId="38" fontId="10" fillId="0" borderId="50" xfId="1" applyFont="1" applyFill="1" applyBorder="1" applyAlignment="1">
      <alignment vertical="center"/>
    </xf>
    <xf numFmtId="38" fontId="10" fillId="0" borderId="41" xfId="1" applyFont="1" applyFill="1" applyBorder="1" applyAlignment="1">
      <alignment vertical="center"/>
    </xf>
    <xf numFmtId="38" fontId="11" fillId="0" borderId="29" xfId="1" applyFont="1" applyFill="1" applyBorder="1" applyAlignment="1">
      <alignment vertical="center"/>
    </xf>
    <xf numFmtId="38" fontId="11" fillId="0" borderId="76" xfId="1" applyFont="1" applyFill="1" applyBorder="1" applyAlignment="1">
      <alignment vertical="center"/>
    </xf>
    <xf numFmtId="177" fontId="12" fillId="0" borderId="66" xfId="0" applyNumberFormat="1" applyFont="1" applyFill="1" applyBorder="1" applyAlignment="1">
      <alignment vertical="center"/>
    </xf>
    <xf numFmtId="177" fontId="11" fillId="0" borderId="66" xfId="0" applyNumberFormat="1" applyFont="1" applyFill="1" applyBorder="1" applyAlignment="1">
      <alignment vertical="center"/>
    </xf>
    <xf numFmtId="177" fontId="12" fillId="0" borderId="56" xfId="0" applyNumberFormat="1" applyFont="1" applyFill="1" applyBorder="1" applyAlignment="1">
      <alignment vertical="center"/>
    </xf>
    <xf numFmtId="177" fontId="11" fillId="0" borderId="56" xfId="0" applyNumberFormat="1" applyFont="1" applyFill="1" applyBorder="1" applyAlignment="1">
      <alignment vertical="center"/>
    </xf>
    <xf numFmtId="177" fontId="16" fillId="0" borderId="56" xfId="0" applyNumberFormat="1" applyFont="1" applyFill="1" applyBorder="1" applyAlignment="1">
      <alignment vertical="center"/>
    </xf>
    <xf numFmtId="177" fontId="14" fillId="0" borderId="56" xfId="0" applyNumberFormat="1" applyFont="1" applyFill="1" applyBorder="1" applyAlignment="1">
      <alignment vertical="center"/>
    </xf>
    <xf numFmtId="177" fontId="12" fillId="0" borderId="54" xfId="0" applyNumberFormat="1" applyFont="1" applyFill="1" applyBorder="1" applyAlignment="1">
      <alignment vertical="center"/>
    </xf>
    <xf numFmtId="177" fontId="11" fillId="0" borderId="54" xfId="0" applyNumberFormat="1" applyFont="1" applyFill="1" applyBorder="1" applyAlignment="1">
      <alignment vertical="center"/>
    </xf>
    <xf numFmtId="177" fontId="12" fillId="0" borderId="9" xfId="0" applyNumberFormat="1" applyFont="1" applyFill="1" applyBorder="1" applyAlignment="1">
      <alignment vertical="center"/>
    </xf>
    <xf numFmtId="177" fontId="10" fillId="0" borderId="49" xfId="0" applyNumberFormat="1" applyFont="1" applyFill="1" applyBorder="1"/>
    <xf numFmtId="180" fontId="12" fillId="0" borderId="3" xfId="0" applyNumberFormat="1" applyFont="1" applyFill="1" applyBorder="1" applyAlignment="1">
      <alignment vertical="center"/>
    </xf>
    <xf numFmtId="180" fontId="12" fillId="0" borderId="5" xfId="0" applyNumberFormat="1" applyFont="1" applyFill="1" applyBorder="1" applyAlignment="1">
      <alignment vertical="center"/>
    </xf>
    <xf numFmtId="180" fontId="12" fillId="0" borderId="40" xfId="0" applyNumberFormat="1" applyFont="1" applyFill="1" applyBorder="1" applyAlignment="1">
      <alignment vertical="center"/>
    </xf>
    <xf numFmtId="180" fontId="12" fillId="0" borderId="32" xfId="0" applyNumberFormat="1" applyFont="1" applyFill="1" applyBorder="1" applyAlignment="1">
      <alignment vertical="center"/>
    </xf>
    <xf numFmtId="180" fontId="0" fillId="0" borderId="7" xfId="0" applyNumberFormat="1" applyFont="1" applyFill="1" applyBorder="1" applyAlignment="1">
      <alignment vertical="center"/>
    </xf>
    <xf numFmtId="180" fontId="0" fillId="0" borderId="2" xfId="0" applyNumberFormat="1" applyFont="1" applyFill="1" applyBorder="1" applyAlignment="1">
      <alignment vertical="center"/>
    </xf>
    <xf numFmtId="180" fontId="0" fillId="0" borderId="11" xfId="0" applyNumberFormat="1" applyFont="1" applyFill="1" applyBorder="1" applyAlignment="1">
      <alignment vertical="center"/>
    </xf>
    <xf numFmtId="180" fontId="0" fillId="0" borderId="53" xfId="0" applyNumberFormat="1" applyFont="1" applyFill="1" applyBorder="1" applyAlignment="1">
      <alignment vertical="center"/>
    </xf>
    <xf numFmtId="180" fontId="0" fillId="0" borderId="50" xfId="0" applyNumberFormat="1" applyFont="1" applyFill="1" applyBorder="1" applyAlignment="1">
      <alignment vertical="center"/>
    </xf>
    <xf numFmtId="177" fontId="10" fillId="0" borderId="42" xfId="0" applyNumberFormat="1" applyFont="1" applyFill="1" applyBorder="1" applyAlignment="1">
      <alignment vertical="center"/>
    </xf>
    <xf numFmtId="177" fontId="10" fillId="0" borderId="48" xfId="0" applyNumberFormat="1" applyFont="1" applyFill="1" applyBorder="1" applyAlignment="1">
      <alignment vertical="center"/>
    </xf>
    <xf numFmtId="177" fontId="10" fillId="0" borderId="68" xfId="0" applyNumberFormat="1" applyFont="1" applyFill="1" applyBorder="1" applyAlignment="1">
      <alignment vertical="center"/>
    </xf>
    <xf numFmtId="177" fontId="10" fillId="0" borderId="3" xfId="0" applyNumberFormat="1" applyFont="1" applyFill="1" applyBorder="1" applyAlignment="1">
      <alignment vertical="center"/>
    </xf>
    <xf numFmtId="177" fontId="10" fillId="0" borderId="49" xfId="0" applyNumberFormat="1" applyFont="1" applyFill="1" applyBorder="1" applyAlignment="1">
      <alignment vertical="center"/>
    </xf>
    <xf numFmtId="177" fontId="10" fillId="0" borderId="32" xfId="0" applyNumberFormat="1" applyFont="1" applyFill="1" applyBorder="1" applyAlignment="1">
      <alignment vertical="center"/>
    </xf>
    <xf numFmtId="177" fontId="10" fillId="0" borderId="41" xfId="0" applyNumberFormat="1" applyFont="1" applyFill="1" applyBorder="1" applyAlignment="1">
      <alignment vertical="center"/>
    </xf>
    <xf numFmtId="0" fontId="14" fillId="0" borderId="66" xfId="0" applyFont="1" applyFill="1" applyBorder="1" applyAlignment="1">
      <alignment vertical="center"/>
    </xf>
    <xf numFmtId="0" fontId="14" fillId="0" borderId="56" xfId="0" applyFont="1" applyFill="1" applyBorder="1" applyAlignment="1">
      <alignment vertical="center"/>
    </xf>
    <xf numFmtId="0" fontId="16" fillId="0" borderId="56" xfId="0" applyFont="1" applyFill="1" applyBorder="1" applyAlignment="1">
      <alignment vertical="center"/>
    </xf>
    <xf numFmtId="0" fontId="14" fillId="0" borderId="57" xfId="0" applyFont="1" applyFill="1" applyBorder="1" applyAlignment="1">
      <alignment vertical="center"/>
    </xf>
    <xf numFmtId="0" fontId="16" fillId="0" borderId="54" xfId="0" applyFont="1" applyFill="1" applyBorder="1" applyAlignment="1">
      <alignment vertical="center"/>
    </xf>
    <xf numFmtId="0" fontId="16" fillId="0" borderId="9" xfId="0" applyFont="1" applyFill="1" applyBorder="1" applyAlignment="1">
      <alignment vertical="center"/>
    </xf>
    <xf numFmtId="38" fontId="10" fillId="0" borderId="18" xfId="1" applyFont="1" applyFill="1" applyBorder="1"/>
    <xf numFmtId="38" fontId="10" fillId="0" borderId="49" xfId="1" applyFont="1" applyFill="1" applyBorder="1"/>
    <xf numFmtId="38" fontId="10" fillId="0" borderId="13" xfId="1" applyFont="1" applyFill="1" applyBorder="1"/>
    <xf numFmtId="0" fontId="10" fillId="0" borderId="26" xfId="0" applyFont="1" applyFill="1" applyBorder="1"/>
    <xf numFmtId="0" fontId="0" fillId="0" borderId="19" xfId="0" applyFont="1" applyFill="1" applyBorder="1"/>
    <xf numFmtId="0" fontId="0" fillId="0" borderId="22" xfId="0" applyFont="1" applyFill="1" applyBorder="1"/>
    <xf numFmtId="0" fontId="0" fillId="0" borderId="33" xfId="0" applyFont="1" applyFill="1" applyBorder="1"/>
    <xf numFmtId="0" fontId="0" fillId="0" borderId="64" xfId="0" applyFont="1" applyFill="1" applyBorder="1"/>
    <xf numFmtId="180" fontId="16" fillId="0" borderId="6" xfId="0" applyNumberFormat="1" applyFont="1" applyFill="1" applyBorder="1" applyAlignment="1">
      <alignment vertical="center"/>
    </xf>
    <xf numFmtId="180" fontId="12" fillId="0" borderId="42" xfId="0" applyNumberFormat="1" applyFont="1" applyFill="1" applyBorder="1" applyAlignment="1">
      <alignment vertical="center"/>
    </xf>
    <xf numFmtId="180" fontId="12" fillId="0" borderId="72" xfId="0" applyNumberFormat="1" applyFont="1" applyFill="1" applyBorder="1" applyAlignment="1">
      <alignment vertical="center"/>
    </xf>
    <xf numFmtId="180" fontId="12" fillId="0" borderId="31" xfId="0" applyNumberFormat="1" applyFont="1" applyFill="1" applyBorder="1" applyAlignment="1">
      <alignment vertical="center"/>
    </xf>
    <xf numFmtId="180" fontId="12" fillId="0" borderId="11" xfId="1" applyNumberFormat="1" applyFont="1" applyFill="1" applyBorder="1" applyAlignment="1">
      <alignment vertical="center"/>
    </xf>
    <xf numFmtId="180" fontId="12" fillId="0" borderId="53" xfId="1" applyNumberFormat="1" applyFont="1" applyFill="1" applyBorder="1" applyAlignment="1">
      <alignment vertical="center"/>
    </xf>
    <xf numFmtId="180" fontId="7" fillId="0" borderId="1" xfId="1" applyNumberFormat="1" applyFont="1" applyFill="1" applyBorder="1" applyAlignment="1">
      <alignment horizontal="right" vertical="center"/>
    </xf>
    <xf numFmtId="180" fontId="10" fillId="0" borderId="49" xfId="0" applyNumberFormat="1" applyFont="1" applyFill="1" applyBorder="1" applyAlignment="1">
      <alignment vertical="center"/>
    </xf>
    <xf numFmtId="180" fontId="10" fillId="0" borderId="5" xfId="0" applyNumberFormat="1" applyFont="1" applyFill="1" applyBorder="1" applyAlignment="1">
      <alignment vertical="center"/>
    </xf>
    <xf numFmtId="180" fontId="10" fillId="0" borderId="32" xfId="0" applyNumberFormat="1" applyFont="1" applyFill="1" applyBorder="1" applyAlignment="1">
      <alignment vertical="center"/>
    </xf>
    <xf numFmtId="180" fontId="10" fillId="0" borderId="41" xfId="0" applyNumberFormat="1" applyFont="1" applyFill="1" applyBorder="1" applyAlignment="1">
      <alignment vertical="center"/>
    </xf>
    <xf numFmtId="180" fontId="10" fillId="0" borderId="55" xfId="0" applyNumberFormat="1" applyFont="1" applyFill="1" applyBorder="1" applyAlignment="1">
      <alignment vertical="center"/>
    </xf>
    <xf numFmtId="38" fontId="16" fillId="0" borderId="9" xfId="1" applyFont="1" applyFill="1" applyBorder="1" applyAlignment="1">
      <alignment vertical="center"/>
    </xf>
    <xf numFmtId="180" fontId="10" fillId="0" borderId="73" xfId="0" applyNumberFormat="1" applyFont="1" applyFill="1" applyBorder="1" applyAlignment="1">
      <alignment horizontal="right" vertical="center"/>
    </xf>
    <xf numFmtId="180" fontId="10" fillId="0" borderId="69" xfId="0" applyNumberFormat="1" applyFont="1" applyFill="1" applyBorder="1" applyAlignment="1">
      <alignment horizontal="right" vertical="center"/>
    </xf>
    <xf numFmtId="180" fontId="10" fillId="0" borderId="6" xfId="0" applyNumberFormat="1" applyFont="1" applyFill="1" applyBorder="1" applyAlignment="1">
      <alignment horizontal="right" vertical="center"/>
    </xf>
    <xf numFmtId="180" fontId="10" fillId="0" borderId="21" xfId="0" applyNumberFormat="1" applyFont="1" applyFill="1" applyBorder="1" applyAlignment="1">
      <alignment horizontal="right" vertical="center"/>
    </xf>
    <xf numFmtId="180" fontId="10" fillId="0" borderId="44" xfId="0" applyNumberFormat="1" applyFont="1" applyFill="1" applyBorder="1" applyAlignment="1">
      <alignment horizontal="right" vertical="center"/>
    </xf>
    <xf numFmtId="180" fontId="10" fillId="0" borderId="62" xfId="0" applyNumberFormat="1" applyFont="1" applyFill="1" applyBorder="1" applyAlignment="1">
      <alignment horizontal="right" vertical="center"/>
    </xf>
    <xf numFmtId="180" fontId="10" fillId="0" borderId="3" xfId="0" applyNumberFormat="1" applyFont="1" applyFill="1" applyBorder="1" applyAlignment="1">
      <alignment horizontal="right" vertical="center"/>
    </xf>
    <xf numFmtId="180" fontId="10" fillId="0" borderId="22" xfId="0" applyNumberFormat="1" applyFont="1" applyFill="1" applyBorder="1" applyAlignment="1">
      <alignment horizontal="right" vertical="center"/>
    </xf>
    <xf numFmtId="180" fontId="10" fillId="0" borderId="45" xfId="0" applyNumberFormat="1" applyFont="1" applyFill="1" applyBorder="1" applyAlignment="1">
      <alignment horizontal="right" vertical="center"/>
    </xf>
    <xf numFmtId="180" fontId="10" fillId="0" borderId="70" xfId="0" applyNumberFormat="1" applyFont="1" applyFill="1" applyBorder="1" applyAlignment="1">
      <alignment horizontal="right" vertical="center"/>
    </xf>
    <xf numFmtId="180" fontId="10" fillId="0" borderId="1" xfId="0" applyNumberFormat="1" applyFont="1" applyFill="1" applyBorder="1" applyAlignment="1">
      <alignment horizontal="right" vertical="center"/>
    </xf>
    <xf numFmtId="180" fontId="10" fillId="0" borderId="24" xfId="0" applyNumberFormat="1" applyFont="1" applyFill="1" applyBorder="1" applyAlignment="1">
      <alignment horizontal="right" vertical="center"/>
    </xf>
    <xf numFmtId="180" fontId="14" fillId="0" borderId="7" xfId="0" applyNumberFormat="1" applyFont="1" applyFill="1" applyBorder="1" applyAlignment="1">
      <alignment vertical="center"/>
    </xf>
    <xf numFmtId="180" fontId="14" fillId="0" borderId="65" xfId="0" applyNumberFormat="1" applyFont="1" applyFill="1" applyBorder="1" applyAlignment="1">
      <alignment vertical="center"/>
    </xf>
    <xf numFmtId="180" fontId="12" fillId="0" borderId="65" xfId="0" applyNumberFormat="1" applyFont="1" applyFill="1" applyBorder="1" applyAlignment="1">
      <alignment vertical="center"/>
    </xf>
    <xf numFmtId="180" fontId="12" fillId="0" borderId="6" xfId="0" applyNumberFormat="1" applyFont="1" applyFill="1" applyBorder="1" applyAlignment="1">
      <alignment vertical="center"/>
    </xf>
    <xf numFmtId="180" fontId="12" fillId="0" borderId="63" xfId="0" applyNumberFormat="1" applyFont="1" applyFill="1" applyBorder="1" applyAlignment="1">
      <alignment vertical="center"/>
    </xf>
    <xf numFmtId="180" fontId="12" fillId="0" borderId="1" xfId="0" applyNumberFormat="1" applyFont="1" applyFill="1" applyBorder="1" applyAlignment="1">
      <alignment vertical="center"/>
    </xf>
    <xf numFmtId="177" fontId="12" fillId="0" borderId="72" xfId="0" applyNumberFormat="1" applyFont="1" applyFill="1" applyBorder="1" applyAlignment="1">
      <alignment vertical="center"/>
    </xf>
    <xf numFmtId="177" fontId="12" fillId="0" borderId="31" xfId="0" applyNumberFormat="1" applyFont="1" applyFill="1" applyBorder="1" applyAlignment="1">
      <alignment vertical="center"/>
    </xf>
    <xf numFmtId="177" fontId="12" fillId="0" borderId="48" xfId="0" applyNumberFormat="1" applyFont="1" applyFill="1" applyBorder="1" applyAlignment="1">
      <alignment vertical="center"/>
    </xf>
    <xf numFmtId="177" fontId="12" fillId="0" borderId="61" xfId="0" applyNumberFormat="1" applyFont="1" applyFill="1" applyBorder="1" applyAlignment="1">
      <alignment vertical="center"/>
    </xf>
    <xf numFmtId="177" fontId="12" fillId="0" borderId="3" xfId="0" applyNumberFormat="1" applyFont="1" applyFill="1" applyBorder="1" applyAlignment="1">
      <alignment vertical="center"/>
    </xf>
    <xf numFmtId="177" fontId="12" fillId="0" borderId="49" xfId="0" applyNumberFormat="1" applyFont="1" applyFill="1" applyBorder="1" applyAlignment="1">
      <alignment vertical="center"/>
    </xf>
    <xf numFmtId="177" fontId="12" fillId="0" borderId="40" xfId="0" applyNumberFormat="1" applyFont="1" applyFill="1" applyBorder="1" applyAlignment="1">
      <alignment vertical="center"/>
    </xf>
    <xf numFmtId="177" fontId="12" fillId="0" borderId="32" xfId="0" applyNumberFormat="1" applyFont="1" applyFill="1" applyBorder="1" applyAlignment="1">
      <alignment vertical="center"/>
    </xf>
    <xf numFmtId="177" fontId="12" fillId="0" borderId="41" xfId="0" applyNumberFormat="1" applyFont="1" applyFill="1" applyBorder="1" applyAlignment="1">
      <alignment vertical="center"/>
    </xf>
    <xf numFmtId="180" fontId="10" fillId="0" borderId="7" xfId="0" applyNumberFormat="1" applyFont="1" applyFill="1" applyBorder="1" applyAlignment="1">
      <alignment vertical="center"/>
    </xf>
    <xf numFmtId="180" fontId="10" fillId="0" borderId="65" xfId="0" applyNumberFormat="1" applyFont="1" applyFill="1" applyBorder="1" applyAlignment="1">
      <alignment vertical="center"/>
    </xf>
    <xf numFmtId="180" fontId="10" fillId="0" borderId="11" xfId="0" applyNumberFormat="1" applyFont="1" applyFill="1" applyBorder="1" applyAlignment="1">
      <alignment vertical="center"/>
    </xf>
    <xf numFmtId="180" fontId="10" fillId="0" borderId="53" xfId="0" applyNumberFormat="1" applyFont="1" applyFill="1" applyBorder="1" applyAlignment="1">
      <alignment vertical="center"/>
    </xf>
    <xf numFmtId="38" fontId="10" fillId="0" borderId="7" xfId="1" applyFont="1" applyFill="1" applyBorder="1"/>
    <xf numFmtId="38" fontId="10" fillId="0" borderId="63" xfId="1" applyFont="1" applyFill="1" applyBorder="1"/>
    <xf numFmtId="38" fontId="10" fillId="0" borderId="4" xfId="1" applyFont="1" applyFill="1" applyBorder="1"/>
    <xf numFmtId="38" fontId="10" fillId="0" borderId="5" xfId="1" applyFont="1" applyFill="1" applyBorder="1"/>
    <xf numFmtId="38" fontId="10" fillId="0" borderId="41" xfId="1" applyFont="1" applyFill="1" applyBorder="1"/>
    <xf numFmtId="38" fontId="10" fillId="0" borderId="11" xfId="1" applyFont="1" applyFill="1" applyBorder="1"/>
    <xf numFmtId="38" fontId="10" fillId="0" borderId="53" xfId="1" applyFont="1" applyFill="1" applyBorder="1"/>
    <xf numFmtId="38" fontId="10" fillId="0" borderId="50" xfId="1" applyFont="1" applyFill="1" applyBorder="1"/>
    <xf numFmtId="38" fontId="10" fillId="0" borderId="12" xfId="1" applyFont="1" applyFill="1" applyBorder="1"/>
    <xf numFmtId="38" fontId="10" fillId="0" borderId="2" xfId="1" applyFont="1" applyFill="1" applyBorder="1"/>
    <xf numFmtId="38" fontId="10" fillId="0" borderId="25" xfId="1" applyFont="1" applyFill="1" applyBorder="1"/>
    <xf numFmtId="38" fontId="10" fillId="0" borderId="47" xfId="1" applyFont="1" applyFill="1" applyBorder="1"/>
    <xf numFmtId="38" fontId="10" fillId="0" borderId="26" xfId="1" applyFont="1" applyFill="1" applyBorder="1"/>
    <xf numFmtId="180" fontId="12" fillId="0" borderId="41" xfId="0" applyNumberFormat="1" applyFont="1" applyFill="1" applyBorder="1" applyAlignment="1">
      <alignment vertical="center"/>
    </xf>
    <xf numFmtId="180" fontId="11" fillId="0" borderId="72" xfId="0" applyNumberFormat="1" applyFont="1" applyFill="1" applyBorder="1" applyAlignment="1">
      <alignment vertical="center"/>
    </xf>
    <xf numFmtId="180" fontId="11" fillId="0" borderId="31" xfId="0" applyNumberFormat="1" applyFont="1" applyFill="1" applyBorder="1" applyAlignment="1">
      <alignment vertical="center"/>
    </xf>
    <xf numFmtId="180" fontId="11" fillId="0" borderId="48" xfId="0" applyNumberFormat="1" applyFont="1" applyFill="1" applyBorder="1" applyAlignment="1">
      <alignment vertical="center"/>
    </xf>
    <xf numFmtId="180" fontId="11" fillId="0" borderId="61" xfId="0" applyNumberFormat="1" applyFont="1" applyFill="1" applyBorder="1" applyAlignment="1">
      <alignment vertical="center"/>
    </xf>
    <xf numFmtId="180" fontId="11" fillId="0" borderId="3" xfId="0" applyNumberFormat="1" applyFont="1" applyFill="1" applyBorder="1" applyAlignment="1">
      <alignment vertical="center"/>
    </xf>
    <xf numFmtId="180" fontId="11" fillId="0" borderId="49" xfId="0" applyNumberFormat="1" applyFont="1" applyFill="1" applyBorder="1" applyAlignment="1">
      <alignment vertical="center"/>
    </xf>
    <xf numFmtId="180" fontId="11" fillId="0" borderId="40" xfId="0" applyNumberFormat="1" applyFont="1" applyFill="1" applyBorder="1" applyAlignment="1">
      <alignment vertical="center"/>
    </xf>
    <xf numFmtId="180" fontId="11" fillId="0" borderId="32" xfId="0" applyNumberFormat="1" applyFont="1" applyFill="1" applyBorder="1" applyAlignment="1">
      <alignment vertical="center"/>
    </xf>
    <xf numFmtId="180" fontId="11" fillId="0" borderId="41" xfId="0" applyNumberFormat="1" applyFont="1" applyFill="1" applyBorder="1" applyAlignment="1">
      <alignmen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2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年齢層別の死亡事故の推移</a:t>
            </a:r>
          </a:p>
        </c:rich>
      </c:tx>
      <c:layout>
        <c:manualLayout>
          <c:xMode val="edge"/>
          <c:yMode val="edge"/>
          <c:x val="0.33883593498181147"/>
          <c:y val="2.0732902769176324E-2"/>
        </c:manualLayout>
      </c:layout>
      <c:overlay val="0"/>
      <c:spPr>
        <a:noFill/>
        <a:ln w="25400">
          <a:noFill/>
        </a:ln>
      </c:spPr>
    </c:title>
    <c:autoTitleDeleted val="0"/>
    <c:plotArea>
      <c:layout>
        <c:manualLayout>
          <c:layoutTarget val="inner"/>
          <c:xMode val="edge"/>
          <c:yMode val="edge"/>
          <c:x val="0.12954203154512228"/>
          <c:y val="8.6990474505293597E-2"/>
          <c:w val="0.73091216678483906"/>
          <c:h val="0.78206039847855902"/>
        </c:manualLayout>
      </c:layout>
      <c:barChart>
        <c:barDir val="col"/>
        <c:grouping val="stacked"/>
        <c:varyColors val="0"/>
        <c:ser>
          <c:idx val="0"/>
          <c:order val="0"/>
          <c:tx>
            <c:strRef>
              <c:f>'16ページ死亡事故の推移'!$A$61</c:f>
              <c:strCache>
                <c:ptCount val="1"/>
                <c:pt idx="0">
                  <c:v>高齢者</c:v>
                </c:pt>
              </c:strCache>
            </c:strRef>
          </c:tx>
          <c:spPr>
            <a:solidFill>
              <a:srgbClr val="CCFFFF"/>
            </a:solidFill>
            <a:ln w="12700">
              <a:solidFill>
                <a:srgbClr val="000000"/>
              </a:solidFill>
              <a:prstDash val="solid"/>
            </a:ln>
          </c:spPr>
          <c:invertIfNegative val="0"/>
          <c:dLbls>
            <c:spPr>
              <a:noFill/>
              <a:ln w="25400">
                <a:noFill/>
              </a:ln>
            </c:spPr>
            <c:txPr>
              <a:bodyPr/>
              <a:lstStyle/>
              <a:p>
                <a:pPr>
                  <a:defRPr sz="10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'16ページ死亡事故の推移'!$C$58:$V$59</c:f>
              <c:strCache>
                <c:ptCount val="20"/>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strCache>
            </c:strRef>
          </c:cat>
          <c:val>
            <c:numRef>
              <c:f>'16ページ死亡事故の推移'!$C$61:$V$61</c:f>
              <c:numCache>
                <c:formatCode>General</c:formatCode>
                <c:ptCount val="20"/>
                <c:pt idx="0">
                  <c:v>42</c:v>
                </c:pt>
                <c:pt idx="1">
                  <c:v>39</c:v>
                </c:pt>
                <c:pt idx="2">
                  <c:v>28</c:v>
                </c:pt>
                <c:pt idx="3">
                  <c:v>27</c:v>
                </c:pt>
                <c:pt idx="4">
                  <c:v>39</c:v>
                </c:pt>
                <c:pt idx="5">
                  <c:v>28</c:v>
                </c:pt>
                <c:pt idx="6">
                  <c:v>27</c:v>
                </c:pt>
                <c:pt idx="7">
                  <c:v>30</c:v>
                </c:pt>
                <c:pt idx="8">
                  <c:v>22</c:v>
                </c:pt>
                <c:pt idx="9">
                  <c:v>30</c:v>
                </c:pt>
                <c:pt idx="10">
                  <c:v>25</c:v>
                </c:pt>
                <c:pt idx="11">
                  <c:v>35</c:v>
                </c:pt>
                <c:pt idx="12">
                  <c:v>23</c:v>
                </c:pt>
                <c:pt idx="13">
                  <c:v>18</c:v>
                </c:pt>
                <c:pt idx="14">
                  <c:v>19</c:v>
                </c:pt>
                <c:pt idx="15">
                  <c:v>21</c:v>
                </c:pt>
                <c:pt idx="16">
                  <c:v>30</c:v>
                </c:pt>
                <c:pt idx="17">
                  <c:v>21</c:v>
                </c:pt>
                <c:pt idx="18">
                  <c:v>23</c:v>
                </c:pt>
                <c:pt idx="19">
                  <c:v>20</c:v>
                </c:pt>
              </c:numCache>
            </c:numRef>
          </c:val>
        </c:ser>
        <c:ser>
          <c:idx val="1"/>
          <c:order val="1"/>
          <c:tx>
            <c:strRef>
              <c:f>'16ページ死亡事故の推移'!$A$62</c:f>
              <c:strCache>
                <c:ptCount val="1"/>
                <c:pt idx="0">
                  <c:v>子ども</c:v>
                </c:pt>
              </c:strCache>
            </c:strRef>
          </c:tx>
          <c:spPr>
            <a:solidFill>
              <a:srgbClr val="FFFFFF"/>
            </a:solidFill>
            <a:ln w="12700">
              <a:solidFill>
                <a:srgbClr val="000000"/>
              </a:solidFill>
              <a:prstDash val="solid"/>
            </a:ln>
          </c:spPr>
          <c:invertIfNegative val="0"/>
          <c:dLbls>
            <c:spPr>
              <a:noFill/>
              <a:ln w="25400">
                <a:noFill/>
              </a:ln>
            </c:spPr>
            <c:txPr>
              <a:bodyPr/>
              <a:lstStyle/>
              <a:p>
                <a:pPr>
                  <a:defRPr sz="10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'16ページ死亡事故の推移'!$C$58:$V$59</c:f>
              <c:strCache>
                <c:ptCount val="20"/>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strCache>
            </c:strRef>
          </c:cat>
          <c:val>
            <c:numRef>
              <c:f>'16ページ死亡事故の推移'!$C$62:$V$62</c:f>
              <c:numCache>
                <c:formatCode>General</c:formatCode>
                <c:ptCount val="20"/>
                <c:pt idx="0">
                  <c:v>6</c:v>
                </c:pt>
                <c:pt idx="1">
                  <c:v>2</c:v>
                </c:pt>
                <c:pt idx="2">
                  <c:v>2</c:v>
                </c:pt>
                <c:pt idx="3">
                  <c:v>4</c:v>
                </c:pt>
                <c:pt idx="4">
                  <c:v>4</c:v>
                </c:pt>
                <c:pt idx="5">
                  <c:v>3</c:v>
                </c:pt>
                <c:pt idx="6">
                  <c:v>5</c:v>
                </c:pt>
                <c:pt idx="7">
                  <c:v>0</c:v>
                </c:pt>
                <c:pt idx="8">
                  <c:v>0</c:v>
                </c:pt>
                <c:pt idx="9">
                  <c:v>1</c:v>
                </c:pt>
                <c:pt idx="10">
                  <c:v>0</c:v>
                </c:pt>
                <c:pt idx="11">
                  <c:v>0</c:v>
                </c:pt>
                <c:pt idx="12">
                  <c:v>1</c:v>
                </c:pt>
                <c:pt idx="13">
                  <c:v>1</c:v>
                </c:pt>
                <c:pt idx="14">
                  <c:v>1</c:v>
                </c:pt>
                <c:pt idx="15">
                  <c:v>1</c:v>
                </c:pt>
                <c:pt idx="16">
                  <c:v>2</c:v>
                </c:pt>
                <c:pt idx="17">
                  <c:v>0</c:v>
                </c:pt>
                <c:pt idx="18">
                  <c:v>2</c:v>
                </c:pt>
                <c:pt idx="19">
                  <c:v>0</c:v>
                </c:pt>
              </c:numCache>
            </c:numRef>
          </c:val>
        </c:ser>
        <c:ser>
          <c:idx val="2"/>
          <c:order val="2"/>
          <c:tx>
            <c:strRef>
              <c:f>'16ページ死亡事故の推移'!$A$63</c:f>
              <c:strCache>
                <c:ptCount val="1"/>
                <c:pt idx="0">
                  <c:v>その他</c:v>
                </c:pt>
              </c:strCache>
            </c:strRef>
          </c:tx>
          <c:spPr>
            <a:solidFill>
              <a:schemeClr val="accent4">
                <a:lumMod val="60000"/>
                <a:lumOff val="40000"/>
              </a:schemeClr>
            </a:solidFill>
            <a:ln>
              <a:solidFill>
                <a:schemeClr val="tx1"/>
              </a:solidFill>
            </a:ln>
          </c:spPr>
          <c:invertIfNegative val="0"/>
          <c:dLbls>
            <c:spPr>
              <a:noFill/>
              <a:ln w="25400">
                <a:noFill/>
              </a:ln>
            </c:spPr>
            <c:txPr>
              <a:bodyPr/>
              <a:lstStyle/>
              <a:p>
                <a:pPr>
                  <a:defRPr sz="1000"/>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'16ページ死亡事故の推移'!$C$58:$V$59</c:f>
              <c:strCache>
                <c:ptCount val="20"/>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strCache>
            </c:strRef>
          </c:cat>
          <c:val>
            <c:numRef>
              <c:f>'16ページ死亡事故の推移'!$C$63:$V$63</c:f>
              <c:numCache>
                <c:formatCode>General</c:formatCode>
                <c:ptCount val="20"/>
                <c:pt idx="0">
                  <c:v>81</c:v>
                </c:pt>
                <c:pt idx="1">
                  <c:v>76</c:v>
                </c:pt>
                <c:pt idx="2">
                  <c:v>70</c:v>
                </c:pt>
                <c:pt idx="3">
                  <c:v>70</c:v>
                </c:pt>
                <c:pt idx="4">
                  <c:v>64</c:v>
                </c:pt>
                <c:pt idx="5">
                  <c:v>55</c:v>
                </c:pt>
                <c:pt idx="6">
                  <c:v>59</c:v>
                </c:pt>
                <c:pt idx="7">
                  <c:v>50</c:v>
                </c:pt>
                <c:pt idx="8">
                  <c:v>53</c:v>
                </c:pt>
                <c:pt idx="9">
                  <c:v>42</c:v>
                </c:pt>
                <c:pt idx="10">
                  <c:v>36</c:v>
                </c:pt>
                <c:pt idx="11">
                  <c:v>29</c:v>
                </c:pt>
                <c:pt idx="12">
                  <c:v>38</c:v>
                </c:pt>
                <c:pt idx="13">
                  <c:v>46</c:v>
                </c:pt>
                <c:pt idx="14">
                  <c:v>31</c:v>
                </c:pt>
                <c:pt idx="15">
                  <c:v>27</c:v>
                </c:pt>
                <c:pt idx="16">
                  <c:v>19</c:v>
                </c:pt>
                <c:pt idx="17">
                  <c:v>30</c:v>
                </c:pt>
                <c:pt idx="18">
                  <c:v>24</c:v>
                </c:pt>
                <c:pt idx="19">
                  <c:v>24</c:v>
                </c:pt>
              </c:numCache>
            </c:numRef>
          </c:val>
        </c:ser>
        <c:dLbls>
          <c:showLegendKey val="0"/>
          <c:showVal val="0"/>
          <c:showCatName val="0"/>
          <c:showSerName val="0"/>
          <c:showPercent val="0"/>
          <c:showBubbleSize val="0"/>
        </c:dLbls>
        <c:gapWidth val="150"/>
        <c:overlap val="100"/>
        <c:axId val="217645344"/>
        <c:axId val="218606088"/>
      </c:barChart>
      <c:catAx>
        <c:axId val="217645344"/>
        <c:scaling>
          <c:orientation val="minMax"/>
        </c:scaling>
        <c:delete val="0"/>
        <c:axPos val="b"/>
        <c:title>
          <c:tx>
            <c:rich>
              <a:bodyPr/>
              <a:lstStyle/>
              <a:p>
                <a:pPr>
                  <a:defRPr/>
                </a:pPr>
                <a:r>
                  <a:rPr lang="ja-JP"/>
                  <a:t>年</a:t>
                </a:r>
              </a:p>
            </c:rich>
          </c:tx>
          <c:layout>
            <c:manualLayout>
              <c:xMode val="edge"/>
              <c:yMode val="edge"/>
              <c:x val="0.47130137680158396"/>
              <c:y val="0.94371169895897844"/>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218606088"/>
        <c:crosses val="autoZero"/>
        <c:auto val="1"/>
        <c:lblAlgn val="ctr"/>
        <c:lblOffset val="100"/>
        <c:tickLblSkip val="1"/>
        <c:tickMarkSkip val="1"/>
        <c:noMultiLvlLbl val="0"/>
      </c:catAx>
      <c:valAx>
        <c:axId val="218606088"/>
        <c:scaling>
          <c:orientation val="minMax"/>
        </c:scaling>
        <c:delete val="0"/>
        <c:axPos val="l"/>
        <c:majorGridlines>
          <c:spPr>
            <a:ln w="3175">
              <a:solidFill>
                <a:srgbClr val="000000"/>
              </a:solidFill>
              <a:prstDash val="solid"/>
            </a:ln>
          </c:spPr>
        </c:majorGridlines>
        <c:title>
          <c:tx>
            <c:rich>
              <a:bodyPr rot="0" vert="horz"/>
              <a:lstStyle/>
              <a:p>
                <a:pPr algn="ctr">
                  <a:defRPr/>
                </a:pPr>
                <a:r>
                  <a:rPr lang="ja-JP"/>
                  <a:t>人数</a:t>
                </a:r>
              </a:p>
            </c:rich>
          </c:tx>
          <c:layout>
            <c:manualLayout>
              <c:xMode val="edge"/>
              <c:yMode val="edge"/>
              <c:x val="1.2318276004973061E-2"/>
              <c:y val="0.45793458963696954"/>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217645344"/>
        <c:crosses val="autoZero"/>
        <c:crossBetween val="between"/>
      </c:valAx>
      <c:spPr>
        <a:solidFill>
          <a:srgbClr val="FFFFFF"/>
        </a:solidFill>
        <a:ln w="12700">
          <a:solidFill>
            <a:srgbClr val="808080"/>
          </a:solidFill>
          <a:prstDash val="solid"/>
        </a:ln>
      </c:spPr>
    </c:plotArea>
    <c:legend>
      <c:legendPos val="r"/>
      <c:layout>
        <c:manualLayout>
          <c:xMode val="edge"/>
          <c:yMode val="edge"/>
          <c:x val="0.87467219229175308"/>
          <c:y val="0.20590804801085258"/>
          <c:w val="0.10526315789473684"/>
          <c:h val="0.20199710991182282"/>
        </c:manualLayout>
      </c:layout>
      <c:overlay val="0"/>
      <c:spPr>
        <a:solidFill>
          <a:srgbClr val="FFFFFF"/>
        </a:solidFill>
        <a:ln w="3175">
          <a:solidFill>
            <a:srgbClr val="000000"/>
          </a:solidFill>
          <a:prstDash val="solid"/>
        </a:ln>
      </c:spPr>
      <c:txPr>
        <a:bodyPr/>
        <a:lstStyle/>
        <a:p>
          <a:pPr>
            <a:defRPr sz="1000" baseline="0"/>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Footer>&amp;C－１６－
</c:oddFooter>
    </c:headerFooter>
    <c:pageMargins b="0.98425196850393704" l="0.78740157480314965" r="0.78740157480314965" t="0.98425196850393704" header="0.51181102362204722" footer="0.51181102362204722"/>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r>
              <a:rPr lang="ja-JP" altLang="en-US" sz="1100">
                <a:solidFill>
                  <a:schemeClr val="tx1"/>
                </a:solidFill>
              </a:rPr>
              <a:t>自転車の月別交通事故発生件数</a:t>
            </a:r>
          </a:p>
        </c:rich>
      </c:tx>
      <c:layout>
        <c:manualLayout>
          <c:xMode val="edge"/>
          <c:yMode val="edge"/>
          <c:x val="0.37712051468119445"/>
          <c:y val="6.926403778435069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mn-lt"/>
              <a:ea typeface="+mn-ea"/>
              <a:cs typeface="+mn-cs"/>
            </a:defRPr>
          </a:pPr>
          <a:endParaRPr lang="ja-JP"/>
        </a:p>
      </c:txPr>
    </c:title>
    <c:autoTitleDeleted val="0"/>
    <c:plotArea>
      <c:layout>
        <c:manualLayout>
          <c:layoutTarget val="inner"/>
          <c:xMode val="edge"/>
          <c:yMode val="edge"/>
          <c:x val="0.20827908891030991"/>
          <c:y val="0.20375171114896495"/>
          <c:w val="0.66517345579395415"/>
          <c:h val="0.5854751153011365"/>
        </c:manualLayout>
      </c:layout>
      <c:lineChart>
        <c:grouping val="standard"/>
        <c:varyColors val="0"/>
        <c:ser>
          <c:idx val="1"/>
          <c:order val="0"/>
          <c:spPr>
            <a:ln w="19050" cap="sq">
              <a:solidFill>
                <a:srgbClr val="002060"/>
              </a:solidFill>
              <a:miter lim="800000"/>
            </a:ln>
            <a:effectLst/>
          </c:spPr>
          <c:marker>
            <c:symbol val="square"/>
            <c:size val="5"/>
            <c:spPr>
              <a:solidFill>
                <a:srgbClr val="002060"/>
              </a:solidFill>
              <a:ln w="9525">
                <a:solidFill>
                  <a:srgbClr val="002060">
                    <a:alpha val="96000"/>
                  </a:srgbClr>
                </a:solidFill>
              </a:ln>
              <a:effectLst/>
            </c:spPr>
          </c:marker>
          <c:val>
            <c:numRef>
              <c:f>'★３２ページ自転車（推移）'!$B$15:$M$15</c:f>
              <c:numCache>
                <c:formatCode>#,##0_);[Red]\(#,##0\)</c:formatCode>
                <c:ptCount val="12"/>
                <c:pt idx="0">
                  <c:v>282</c:v>
                </c:pt>
                <c:pt idx="1">
                  <c:v>358</c:v>
                </c:pt>
                <c:pt idx="2">
                  <c:v>395</c:v>
                </c:pt>
                <c:pt idx="3">
                  <c:v>372</c:v>
                </c:pt>
                <c:pt idx="4">
                  <c:v>392</c:v>
                </c:pt>
                <c:pt idx="5">
                  <c:v>378</c:v>
                </c:pt>
                <c:pt idx="6">
                  <c:v>354</c:v>
                </c:pt>
                <c:pt idx="7">
                  <c:v>345</c:v>
                </c:pt>
                <c:pt idx="8">
                  <c:v>370</c:v>
                </c:pt>
                <c:pt idx="9">
                  <c:v>400</c:v>
                </c:pt>
                <c:pt idx="10">
                  <c:v>368</c:v>
                </c:pt>
                <c:pt idx="11">
                  <c:v>444</c:v>
                </c:pt>
              </c:numCache>
            </c:numRef>
          </c:val>
          <c:smooth val="0"/>
        </c:ser>
        <c:dLbls>
          <c:showLegendKey val="0"/>
          <c:showVal val="0"/>
          <c:showCatName val="0"/>
          <c:showSerName val="0"/>
          <c:showPercent val="0"/>
          <c:showBubbleSize val="0"/>
        </c:dLbls>
        <c:marker val="1"/>
        <c:smooth val="0"/>
        <c:axId val="218773216"/>
        <c:axId val="218773608"/>
      </c:lineChart>
      <c:catAx>
        <c:axId val="218773216"/>
        <c:scaling>
          <c:orientation val="minMax"/>
        </c:scaling>
        <c:delete val="0"/>
        <c:axPos val="b"/>
        <c:majorTickMark val="none"/>
        <c:minorTickMark val="none"/>
        <c:tickLblPos val="nextTo"/>
        <c:spPr>
          <a:noFill/>
          <a:ln w="9525" cap="flat" cmpd="sng" algn="ctr">
            <a:solidFill>
              <a:srgbClr val="000000"/>
            </a:solidFill>
            <a:round/>
          </a:ln>
          <a:effectLst/>
        </c:spPr>
        <c:txPr>
          <a:bodyPr rot="-60000000" spcFirstLastPara="1" vertOverflow="ellipsis" vert="horz" wrap="square" anchor="ctr" anchorCtr="1"/>
          <a:lstStyle/>
          <a:p>
            <a:pPr>
              <a:defRPr sz="1100" b="0" i="0" u="none" strike="noStrike" kern="1200" baseline="0">
                <a:solidFill>
                  <a:schemeClr val="tx1"/>
                </a:solidFill>
                <a:latin typeface="+mj-ea"/>
                <a:ea typeface="+mj-ea"/>
                <a:cs typeface="+mn-cs"/>
              </a:defRPr>
            </a:pPr>
            <a:endParaRPr lang="ja-JP"/>
          </a:p>
        </c:txPr>
        <c:crossAx val="218773608"/>
        <c:crosses val="autoZero"/>
        <c:auto val="1"/>
        <c:lblAlgn val="ctr"/>
        <c:lblOffset val="100"/>
        <c:noMultiLvlLbl val="0"/>
      </c:catAx>
      <c:valAx>
        <c:axId val="218773608"/>
        <c:scaling>
          <c:orientation val="minMax"/>
        </c:scaling>
        <c:delete val="0"/>
        <c:axPos val="l"/>
        <c:majorGridlines>
          <c:spPr>
            <a:ln w="9525" cap="flat" cmpd="sng" algn="ctr">
              <a:solidFill>
                <a:schemeClr val="tx1"/>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solidFill>
                <a:latin typeface="+mj-ea"/>
                <a:ea typeface="+mj-ea"/>
                <a:cs typeface="+mn-cs"/>
              </a:defRPr>
            </a:pPr>
            <a:endParaRPr lang="ja-JP"/>
          </a:p>
        </c:txPr>
        <c:crossAx val="218773216"/>
        <c:crosses val="autoZero"/>
        <c:crossBetween val="between"/>
      </c:valAx>
      <c:spPr>
        <a:noFill/>
        <a:ln>
          <a:solidFill>
            <a:srgbClr val="000000"/>
          </a:solidFill>
        </a:ln>
        <a:effectLst/>
      </c:spPr>
    </c:plotArea>
    <c:plotVisOnly val="1"/>
    <c:dispBlanksAs val="gap"/>
    <c:showDLblsOverMax val="0"/>
  </c:chart>
  <c:spPr>
    <a:solidFill>
      <a:schemeClr val="bg1"/>
    </a:solidFill>
    <a:ln w="3175" cap="flat" cmpd="sng" algn="ctr">
      <a:solidFill>
        <a:schemeClr val="tx1"/>
      </a:solidFill>
      <a:round/>
    </a:ln>
    <a:effectLst/>
  </c:spPr>
  <c:txPr>
    <a:bodyPr/>
    <a:lstStyle/>
    <a:p>
      <a:pPr>
        <a:defRPr/>
      </a:pPr>
      <a:endParaRPr lang="ja-JP"/>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v>件数</c:v>
          </c:tx>
          <c:spPr>
            <a:ln cmpd="dbl">
              <a:solidFill>
                <a:schemeClr val="tx1"/>
              </a:solidFill>
            </a:ln>
          </c:spPr>
          <c:marker>
            <c:symbol val="none"/>
          </c:marker>
          <c:cat>
            <c:numRef>
              <c:f>'★３５ぺージ自転車(時間別･類型）'!$B$6:$B$29</c:f>
              <c:numCache>
                <c:formatCode>General</c:formatCode>
                <c:ptCount val="2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numCache>
            </c:numRef>
          </c:cat>
          <c:val>
            <c:numRef>
              <c:f>'★３５ぺージ自転車(時間別･類型）'!$C$6:$C$29</c:f>
              <c:numCache>
                <c:formatCode>#,##0_);[Red]\(#,##0\)</c:formatCode>
                <c:ptCount val="24"/>
                <c:pt idx="0">
                  <c:v>58</c:v>
                </c:pt>
                <c:pt idx="1">
                  <c:v>45</c:v>
                </c:pt>
                <c:pt idx="2">
                  <c:v>34</c:v>
                </c:pt>
                <c:pt idx="3">
                  <c:v>19</c:v>
                </c:pt>
                <c:pt idx="4">
                  <c:v>27</c:v>
                </c:pt>
                <c:pt idx="5">
                  <c:v>38</c:v>
                </c:pt>
                <c:pt idx="6">
                  <c:v>81</c:v>
                </c:pt>
                <c:pt idx="7">
                  <c:v>220</c:v>
                </c:pt>
                <c:pt idx="8">
                  <c:v>397</c:v>
                </c:pt>
                <c:pt idx="9">
                  <c:v>399</c:v>
                </c:pt>
                <c:pt idx="10">
                  <c:v>287</c:v>
                </c:pt>
                <c:pt idx="11">
                  <c:v>258</c:v>
                </c:pt>
                <c:pt idx="12">
                  <c:v>252</c:v>
                </c:pt>
                <c:pt idx="13">
                  <c:v>238</c:v>
                </c:pt>
                <c:pt idx="14">
                  <c:v>241</c:v>
                </c:pt>
                <c:pt idx="15">
                  <c:v>258</c:v>
                </c:pt>
                <c:pt idx="16">
                  <c:v>285</c:v>
                </c:pt>
                <c:pt idx="17">
                  <c:v>364</c:v>
                </c:pt>
                <c:pt idx="18">
                  <c:v>312</c:v>
                </c:pt>
                <c:pt idx="19">
                  <c:v>213</c:v>
                </c:pt>
                <c:pt idx="20">
                  <c:v>160</c:v>
                </c:pt>
                <c:pt idx="21">
                  <c:v>106</c:v>
                </c:pt>
                <c:pt idx="22">
                  <c:v>89</c:v>
                </c:pt>
                <c:pt idx="23">
                  <c:v>77</c:v>
                </c:pt>
              </c:numCache>
            </c:numRef>
          </c:val>
        </c:ser>
        <c:ser>
          <c:idx val="1"/>
          <c:order val="1"/>
          <c:tx>
            <c:v>負傷者数</c:v>
          </c:tx>
          <c:spPr>
            <a:ln w="19050">
              <a:solidFill>
                <a:srgbClr val="FF0000"/>
              </a:solidFill>
            </a:ln>
          </c:spPr>
          <c:marker>
            <c:symbol val="none"/>
          </c:marker>
          <c:cat>
            <c:numRef>
              <c:f>'★３５ぺージ自転車(時間別･類型）'!$B$6:$B$29</c:f>
              <c:numCache>
                <c:formatCode>General</c:formatCode>
                <c:ptCount val="2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numCache>
            </c:numRef>
          </c:cat>
          <c:val>
            <c:numRef>
              <c:f>'★３５ぺージ自転車(時間別･類型）'!$K$6:$K$29</c:f>
              <c:numCache>
                <c:formatCode>#,##0_);[Red]\(#,##0\)</c:formatCode>
                <c:ptCount val="24"/>
                <c:pt idx="0">
                  <c:v>60</c:v>
                </c:pt>
                <c:pt idx="1">
                  <c:v>49</c:v>
                </c:pt>
                <c:pt idx="2">
                  <c:v>34</c:v>
                </c:pt>
                <c:pt idx="3">
                  <c:v>21</c:v>
                </c:pt>
                <c:pt idx="4">
                  <c:v>27</c:v>
                </c:pt>
                <c:pt idx="5">
                  <c:v>38</c:v>
                </c:pt>
                <c:pt idx="6">
                  <c:v>85</c:v>
                </c:pt>
                <c:pt idx="7">
                  <c:v>232</c:v>
                </c:pt>
                <c:pt idx="8">
                  <c:v>424</c:v>
                </c:pt>
                <c:pt idx="9">
                  <c:v>411</c:v>
                </c:pt>
                <c:pt idx="10">
                  <c:v>297</c:v>
                </c:pt>
                <c:pt idx="11">
                  <c:v>267</c:v>
                </c:pt>
                <c:pt idx="12">
                  <c:v>262</c:v>
                </c:pt>
                <c:pt idx="13">
                  <c:v>240</c:v>
                </c:pt>
                <c:pt idx="14">
                  <c:v>250</c:v>
                </c:pt>
                <c:pt idx="15">
                  <c:v>270</c:v>
                </c:pt>
                <c:pt idx="16">
                  <c:v>303</c:v>
                </c:pt>
                <c:pt idx="17">
                  <c:v>380</c:v>
                </c:pt>
                <c:pt idx="18">
                  <c:v>326</c:v>
                </c:pt>
                <c:pt idx="19">
                  <c:v>213</c:v>
                </c:pt>
                <c:pt idx="20">
                  <c:v>167</c:v>
                </c:pt>
                <c:pt idx="21">
                  <c:v>111</c:v>
                </c:pt>
                <c:pt idx="22">
                  <c:v>96</c:v>
                </c:pt>
                <c:pt idx="23">
                  <c:v>81</c:v>
                </c:pt>
              </c:numCache>
            </c:numRef>
          </c:val>
        </c:ser>
        <c:dLbls>
          <c:showLegendKey val="0"/>
          <c:showVal val="0"/>
          <c:showCatName val="0"/>
          <c:showSerName val="0"/>
          <c:showPercent val="0"/>
          <c:showBubbleSize val="0"/>
        </c:dLbls>
        <c:axId val="219534856"/>
        <c:axId val="219535248"/>
      </c:radarChart>
      <c:catAx>
        <c:axId val="219534856"/>
        <c:scaling>
          <c:orientation val="minMax"/>
        </c:scaling>
        <c:delete val="0"/>
        <c:axPos val="b"/>
        <c:majorGridlines/>
        <c:numFmt formatCode="General" sourceLinked="1"/>
        <c:majorTickMark val="out"/>
        <c:minorTickMark val="none"/>
        <c:tickLblPos val="nextTo"/>
        <c:crossAx val="219535248"/>
        <c:crosses val="autoZero"/>
        <c:auto val="0"/>
        <c:lblAlgn val="ctr"/>
        <c:lblOffset val="100"/>
        <c:noMultiLvlLbl val="0"/>
      </c:catAx>
      <c:valAx>
        <c:axId val="219535248"/>
        <c:scaling>
          <c:orientation val="minMax"/>
        </c:scaling>
        <c:delete val="0"/>
        <c:axPos val="l"/>
        <c:majorGridlines/>
        <c:numFmt formatCode="#,##0_);[Red]\(#,##0\)" sourceLinked="1"/>
        <c:majorTickMark val="cross"/>
        <c:minorTickMark val="none"/>
        <c:tickLblPos val="nextTo"/>
        <c:txPr>
          <a:bodyPr/>
          <a:lstStyle/>
          <a:p>
            <a:pPr>
              <a:defRPr sz="800" baseline="0"/>
            </a:pPr>
            <a:endParaRPr lang="ja-JP"/>
          </a:p>
        </c:txPr>
        <c:crossAx val="219534856"/>
        <c:crosses val="autoZero"/>
        <c:crossBetween val="between"/>
      </c:valAx>
    </c:plotArea>
    <c:legend>
      <c:legendPos val="r"/>
      <c:layout>
        <c:manualLayout>
          <c:xMode val="edge"/>
          <c:yMode val="edge"/>
          <c:x val="0.71666666666666667"/>
          <c:y val="0.41628280839895015"/>
          <c:w val="0.21081539807524063"/>
          <c:h val="0.18631634587343249"/>
        </c:manualLayout>
      </c:layout>
      <c:overlay val="0"/>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ja-JP"/>
              <a:t>乗り物別による死亡事故の推移</a:t>
            </a:r>
          </a:p>
        </c:rich>
      </c:tx>
      <c:layout>
        <c:manualLayout>
          <c:xMode val="edge"/>
          <c:yMode val="edge"/>
          <c:x val="0.28557877261808706"/>
          <c:y val="1.2874325748651499E-2"/>
        </c:manualLayout>
      </c:layout>
      <c:overlay val="0"/>
      <c:spPr>
        <a:noFill/>
        <a:ln w="25400">
          <a:noFill/>
        </a:ln>
      </c:spPr>
    </c:title>
    <c:autoTitleDeleted val="0"/>
    <c:plotArea>
      <c:layout>
        <c:manualLayout>
          <c:layoutTarget val="inner"/>
          <c:xMode val="edge"/>
          <c:yMode val="edge"/>
          <c:x val="0.14785377533137511"/>
          <c:y val="7.130489594312521E-2"/>
          <c:w val="0.68203497615262321"/>
          <c:h val="0.8118583196902367"/>
        </c:manualLayout>
      </c:layout>
      <c:barChart>
        <c:barDir val="col"/>
        <c:grouping val="stacked"/>
        <c:varyColors val="0"/>
        <c:ser>
          <c:idx val="0"/>
          <c:order val="0"/>
          <c:tx>
            <c:strRef>
              <c:f>'16ページ死亡事故の推移'!$A$64</c:f>
              <c:strCache>
                <c:ptCount val="1"/>
                <c:pt idx="0">
                  <c:v>歩行者</c:v>
                </c:pt>
              </c:strCache>
            </c:strRef>
          </c:tx>
          <c:spPr>
            <a:solidFill>
              <a:srgbClr val="9999FF"/>
            </a:solidFill>
            <a:ln w="12700">
              <a:solidFill>
                <a:srgbClr val="000000"/>
              </a:solidFill>
              <a:prstDash val="solid"/>
            </a:ln>
          </c:spPr>
          <c:invertIfNegative val="0"/>
          <c:dLbls>
            <c:dLbl>
              <c:idx val="19"/>
              <c:layout>
                <c:manualLayout>
                  <c:x val="-4.1797283176593526E-3"/>
                  <c:y val="-2.6246719160105949E-3"/>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10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'16ページ死亡事故の推移'!$C$58:$V$59</c:f>
              <c:strCache>
                <c:ptCount val="20"/>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strCache>
            </c:strRef>
          </c:cat>
          <c:val>
            <c:numRef>
              <c:f>'16ページ死亡事故の推移'!$C$64:$V$64</c:f>
              <c:numCache>
                <c:formatCode>#,##0_);[Red]\(#,##0\)</c:formatCode>
                <c:ptCount val="20"/>
                <c:pt idx="0">
                  <c:v>52</c:v>
                </c:pt>
                <c:pt idx="1">
                  <c:v>43</c:v>
                </c:pt>
                <c:pt idx="2">
                  <c:v>35</c:v>
                </c:pt>
                <c:pt idx="3">
                  <c:v>41</c:v>
                </c:pt>
                <c:pt idx="4">
                  <c:v>53</c:v>
                </c:pt>
                <c:pt idx="5">
                  <c:v>25</c:v>
                </c:pt>
                <c:pt idx="6">
                  <c:v>34</c:v>
                </c:pt>
                <c:pt idx="7">
                  <c:v>27</c:v>
                </c:pt>
                <c:pt idx="8">
                  <c:v>20</c:v>
                </c:pt>
                <c:pt idx="9" formatCode="General">
                  <c:v>32</c:v>
                </c:pt>
                <c:pt idx="10" formatCode="General">
                  <c:v>19</c:v>
                </c:pt>
                <c:pt idx="11" formatCode="General">
                  <c:v>25</c:v>
                </c:pt>
                <c:pt idx="12" formatCode="General">
                  <c:v>17</c:v>
                </c:pt>
                <c:pt idx="13" formatCode="General">
                  <c:v>21</c:v>
                </c:pt>
                <c:pt idx="14" formatCode="General">
                  <c:v>11</c:v>
                </c:pt>
                <c:pt idx="15" formatCode="General">
                  <c:v>16</c:v>
                </c:pt>
                <c:pt idx="16" formatCode="General">
                  <c:v>28</c:v>
                </c:pt>
                <c:pt idx="17" formatCode="General">
                  <c:v>16</c:v>
                </c:pt>
                <c:pt idx="18" formatCode="General">
                  <c:v>20</c:v>
                </c:pt>
                <c:pt idx="19" formatCode="General">
                  <c:v>17</c:v>
                </c:pt>
              </c:numCache>
            </c:numRef>
          </c:val>
        </c:ser>
        <c:ser>
          <c:idx val="1"/>
          <c:order val="1"/>
          <c:tx>
            <c:strRef>
              <c:f>'16ページ死亡事故の推移'!$A$65</c:f>
              <c:strCache>
                <c:ptCount val="1"/>
                <c:pt idx="0">
                  <c:v>自転車</c:v>
                </c:pt>
              </c:strCache>
            </c:strRef>
          </c:tx>
          <c:spPr>
            <a:solidFill>
              <a:schemeClr val="bg1"/>
            </a:solidFill>
            <a:ln>
              <a:solidFill>
                <a:prstClr val="black"/>
              </a:solidFill>
            </a:ln>
          </c:spPr>
          <c:invertIfNegative val="0"/>
          <c:dLbls>
            <c:spPr>
              <a:noFill/>
              <a:ln w="25400">
                <a:noFill/>
              </a:ln>
            </c:spPr>
            <c:txPr>
              <a:bodyPr/>
              <a:lstStyle/>
              <a:p>
                <a:pPr>
                  <a:defRPr sz="1000"/>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'16ページ死亡事故の推移'!$C$58:$V$59</c:f>
              <c:strCache>
                <c:ptCount val="20"/>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strCache>
            </c:strRef>
          </c:cat>
          <c:val>
            <c:numRef>
              <c:f>'16ページ死亡事故の推移'!$C$65:$V$65</c:f>
              <c:numCache>
                <c:formatCode>#,##0_);[Red]\(#,##0\)</c:formatCode>
                <c:ptCount val="20"/>
                <c:pt idx="0">
                  <c:v>20</c:v>
                </c:pt>
                <c:pt idx="1">
                  <c:v>21</c:v>
                </c:pt>
                <c:pt idx="2">
                  <c:v>25</c:v>
                </c:pt>
                <c:pt idx="3">
                  <c:v>23</c:v>
                </c:pt>
                <c:pt idx="4">
                  <c:v>20</c:v>
                </c:pt>
                <c:pt idx="5">
                  <c:v>25</c:v>
                </c:pt>
                <c:pt idx="6">
                  <c:v>25</c:v>
                </c:pt>
                <c:pt idx="7">
                  <c:v>24</c:v>
                </c:pt>
                <c:pt idx="8">
                  <c:v>22</c:v>
                </c:pt>
                <c:pt idx="9" formatCode="General">
                  <c:v>18</c:v>
                </c:pt>
                <c:pt idx="10" formatCode="General">
                  <c:v>18</c:v>
                </c:pt>
                <c:pt idx="11" formatCode="General">
                  <c:v>19</c:v>
                </c:pt>
                <c:pt idx="12" formatCode="General">
                  <c:v>21</c:v>
                </c:pt>
                <c:pt idx="13" formatCode="General">
                  <c:v>14</c:v>
                </c:pt>
                <c:pt idx="14" formatCode="General">
                  <c:v>20</c:v>
                </c:pt>
                <c:pt idx="15" formatCode="General">
                  <c:v>15</c:v>
                </c:pt>
                <c:pt idx="16" formatCode="General">
                  <c:v>13</c:v>
                </c:pt>
                <c:pt idx="17" formatCode="General">
                  <c:v>19</c:v>
                </c:pt>
                <c:pt idx="18" formatCode="General">
                  <c:v>8</c:v>
                </c:pt>
                <c:pt idx="19" formatCode="General">
                  <c:v>13</c:v>
                </c:pt>
              </c:numCache>
            </c:numRef>
          </c:val>
        </c:ser>
        <c:ser>
          <c:idx val="2"/>
          <c:order val="2"/>
          <c:tx>
            <c:strRef>
              <c:f>'16ページ死亡事故の推移'!$A$66</c:f>
              <c:strCache>
                <c:ptCount val="1"/>
                <c:pt idx="0">
                  <c:v>自動二輪</c:v>
                </c:pt>
              </c:strCache>
            </c:strRef>
          </c:tx>
          <c:spPr>
            <a:solidFill>
              <a:schemeClr val="accent2">
                <a:lumMod val="60000"/>
                <a:lumOff val="40000"/>
              </a:schemeClr>
            </a:solidFill>
            <a:ln>
              <a:solidFill>
                <a:prstClr val="black"/>
              </a:solidFill>
            </a:ln>
          </c:spPr>
          <c:invertIfNegative val="0"/>
          <c:dLbls>
            <c:spPr>
              <a:noFill/>
              <a:ln w="25400">
                <a:noFill/>
              </a:ln>
            </c:spPr>
            <c:txPr>
              <a:bodyPr/>
              <a:lstStyle/>
              <a:p>
                <a:pPr>
                  <a:defRPr sz="1000"/>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'16ページ死亡事故の推移'!$C$58:$V$59</c:f>
              <c:strCache>
                <c:ptCount val="20"/>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strCache>
            </c:strRef>
          </c:cat>
          <c:val>
            <c:numRef>
              <c:f>'16ページ死亡事故の推移'!$C$66:$V$66</c:f>
              <c:numCache>
                <c:formatCode>#,##0_);[Red]\(#,##0\)</c:formatCode>
                <c:ptCount val="20"/>
                <c:pt idx="0">
                  <c:v>24</c:v>
                </c:pt>
                <c:pt idx="1">
                  <c:v>24</c:v>
                </c:pt>
                <c:pt idx="2">
                  <c:v>20</c:v>
                </c:pt>
                <c:pt idx="3">
                  <c:v>19</c:v>
                </c:pt>
                <c:pt idx="4">
                  <c:v>25</c:v>
                </c:pt>
                <c:pt idx="5">
                  <c:v>18</c:v>
                </c:pt>
                <c:pt idx="6">
                  <c:v>21</c:v>
                </c:pt>
                <c:pt idx="7">
                  <c:v>18</c:v>
                </c:pt>
                <c:pt idx="8">
                  <c:v>14</c:v>
                </c:pt>
                <c:pt idx="9" formatCode="General">
                  <c:v>14</c:v>
                </c:pt>
                <c:pt idx="10" formatCode="General">
                  <c:v>16</c:v>
                </c:pt>
                <c:pt idx="11" formatCode="General">
                  <c:v>7</c:v>
                </c:pt>
                <c:pt idx="12" formatCode="General">
                  <c:v>18</c:v>
                </c:pt>
                <c:pt idx="13" formatCode="General">
                  <c:v>12</c:v>
                </c:pt>
                <c:pt idx="14" formatCode="General">
                  <c:v>14</c:v>
                </c:pt>
                <c:pt idx="15" formatCode="General">
                  <c:v>9</c:v>
                </c:pt>
                <c:pt idx="16" formatCode="General">
                  <c:v>7</c:v>
                </c:pt>
                <c:pt idx="17" formatCode="General">
                  <c:v>10</c:v>
                </c:pt>
                <c:pt idx="18" formatCode="General">
                  <c:v>12</c:v>
                </c:pt>
                <c:pt idx="19" formatCode="General">
                  <c:v>8</c:v>
                </c:pt>
              </c:numCache>
            </c:numRef>
          </c:val>
        </c:ser>
        <c:ser>
          <c:idx val="3"/>
          <c:order val="3"/>
          <c:tx>
            <c:strRef>
              <c:f>'16ページ死亡事故の推移'!$A$67</c:f>
              <c:strCache>
                <c:ptCount val="1"/>
                <c:pt idx="0">
                  <c:v>原付</c:v>
                </c:pt>
              </c:strCache>
            </c:strRef>
          </c:tx>
          <c:spPr>
            <a:ln>
              <a:solidFill>
                <a:prstClr val="black"/>
              </a:solidFill>
            </a:ln>
          </c:spPr>
          <c:invertIfNegative val="0"/>
          <c:dLbls>
            <c:spPr>
              <a:noFill/>
              <a:ln w="25400">
                <a:noFill/>
              </a:ln>
            </c:spPr>
            <c:txPr>
              <a:bodyPr/>
              <a:lstStyle/>
              <a:p>
                <a:pPr>
                  <a:defRPr sz="1000"/>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'16ページ死亡事故の推移'!$C$58:$V$59</c:f>
              <c:strCache>
                <c:ptCount val="20"/>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strCache>
            </c:strRef>
          </c:cat>
          <c:val>
            <c:numRef>
              <c:f>'16ページ死亡事故の推移'!$C$67:$V$67</c:f>
              <c:numCache>
                <c:formatCode>#,##0_);[Red]\(#,##0\)</c:formatCode>
                <c:ptCount val="20"/>
                <c:pt idx="0">
                  <c:v>9</c:v>
                </c:pt>
                <c:pt idx="1">
                  <c:v>11</c:v>
                </c:pt>
                <c:pt idx="2">
                  <c:v>9</c:v>
                </c:pt>
                <c:pt idx="3">
                  <c:v>11</c:v>
                </c:pt>
                <c:pt idx="4">
                  <c:v>9</c:v>
                </c:pt>
                <c:pt idx="5">
                  <c:v>9</c:v>
                </c:pt>
                <c:pt idx="6">
                  <c:v>8</c:v>
                </c:pt>
                <c:pt idx="7">
                  <c:v>5</c:v>
                </c:pt>
                <c:pt idx="8">
                  <c:v>14</c:v>
                </c:pt>
                <c:pt idx="9" formatCode="General">
                  <c:v>8</c:v>
                </c:pt>
                <c:pt idx="10" formatCode="General">
                  <c:v>11</c:v>
                </c:pt>
                <c:pt idx="11" formatCode="General">
                  <c:v>7</c:v>
                </c:pt>
                <c:pt idx="12" formatCode="General">
                  <c:v>3</c:v>
                </c:pt>
                <c:pt idx="13" formatCode="General">
                  <c:v>6</c:v>
                </c:pt>
                <c:pt idx="14" formatCode="General">
                  <c:v>5</c:v>
                </c:pt>
                <c:pt idx="15" formatCode="General">
                  <c:v>6</c:v>
                </c:pt>
                <c:pt idx="16" formatCode="General">
                  <c:v>1</c:v>
                </c:pt>
                <c:pt idx="17" formatCode="General">
                  <c:v>3</c:v>
                </c:pt>
                <c:pt idx="18" formatCode="General">
                  <c:v>3</c:v>
                </c:pt>
                <c:pt idx="19" formatCode="General">
                  <c:v>1</c:v>
                </c:pt>
              </c:numCache>
            </c:numRef>
          </c:val>
        </c:ser>
        <c:ser>
          <c:idx val="4"/>
          <c:order val="4"/>
          <c:tx>
            <c:strRef>
              <c:f>'16ページ死亡事故の推移'!$A$68</c:f>
              <c:strCache>
                <c:ptCount val="1"/>
                <c:pt idx="0">
                  <c:v>その他</c:v>
                </c:pt>
              </c:strCache>
            </c:strRef>
          </c:tx>
          <c:spPr>
            <a:ln>
              <a:solidFill>
                <a:prstClr val="black"/>
              </a:solidFill>
            </a:ln>
          </c:spPr>
          <c:invertIfNegative val="0"/>
          <c:dLbls>
            <c:dLbl>
              <c:idx val="10"/>
              <c:layout>
                <c:manualLayout>
                  <c:x val="2.3557126030624262E-3"/>
                  <c:y val="-7.874015748031496E-3"/>
                </c:manualLayout>
              </c:layout>
              <c:showLegendKey val="0"/>
              <c:showVal val="1"/>
              <c:showCatName val="0"/>
              <c:showSerName val="0"/>
              <c:showPercent val="0"/>
              <c:showBubbleSize val="0"/>
              <c:extLst>
                <c:ext xmlns:c15="http://schemas.microsoft.com/office/drawing/2012/chart" uri="{CE6537A1-D6FC-4f65-9D91-7224C49458BB}">
                  <c15:layout/>
                </c:ext>
              </c:extLst>
            </c:dLbl>
            <c:dLbl>
              <c:idx val="11"/>
              <c:layout>
                <c:manualLayout>
                  <c:x val="0"/>
                  <c:y val="-1.837270341207349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5"/>
              <c:layout>
                <c:manualLayout>
                  <c:x val="0"/>
                  <c:y val="-1.5748031496062992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6"/>
              <c:layout>
                <c:manualLayout>
                  <c:x val="2.3557126030624262E-3"/>
                  <c:y val="-2.0997375328083989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17"/>
              <c:layout>
                <c:manualLayout>
                  <c:x val="8.6375130966072036E-17"/>
                  <c:y val="-1.8372703412073491E-2"/>
                </c:manualLayout>
              </c:layout>
              <c:showLegendKey val="0"/>
              <c:showVal val="1"/>
              <c:showCatName val="0"/>
              <c:showSerName val="0"/>
              <c:showPercent val="0"/>
              <c:showBubbleSize val="0"/>
              <c:extLst>
                <c:ext xmlns:c15="http://schemas.microsoft.com/office/drawing/2012/chart" uri="{CE6537A1-D6FC-4f65-9D91-7224C49458BB}">
                  <c15:layout/>
                </c:ext>
              </c:extLst>
            </c:dLbl>
            <c:dLbl>
              <c:idx val="18"/>
              <c:layout>
                <c:manualLayout>
                  <c:x val="-8.6375130966072036E-17"/>
                  <c:y val="-2.0997375328083989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dLbl>
              <c:idx val="19"/>
              <c:layout>
                <c:manualLayout>
                  <c:x val="-1.7275026193214407E-16"/>
                  <c:y val="-3.4120734908136482E-2"/>
                </c:manualLayout>
              </c:layout>
              <c:dLblPos val="ctr"/>
              <c:showLegendKey val="0"/>
              <c:showVal val="1"/>
              <c:showCatName val="0"/>
              <c:showSerName val="0"/>
              <c:showPercent val="0"/>
              <c:showBubbleSize val="0"/>
              <c:extLst>
                <c:ext xmlns:c15="http://schemas.microsoft.com/office/drawing/2012/chart" uri="{CE6537A1-D6FC-4f65-9D91-7224C49458BB}">
                  <c15:layout/>
                </c:ext>
              </c:extLst>
            </c:dLbl>
            <c:spPr>
              <a:noFill/>
              <a:ln w="25400">
                <a:noFill/>
              </a:ln>
            </c:spPr>
            <c:txPr>
              <a:bodyPr/>
              <a:lstStyle/>
              <a:p>
                <a:pPr>
                  <a:defRPr sz="1000"/>
                </a:pPr>
                <a:endParaRPr lang="ja-JP"/>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'16ページ死亡事故の推移'!$C$58:$V$59</c:f>
              <c:strCache>
                <c:ptCount val="20"/>
                <c:pt idx="0">
                  <c:v>10</c:v>
                </c:pt>
                <c:pt idx="1">
                  <c:v>11</c:v>
                </c:pt>
                <c:pt idx="2">
                  <c:v>12</c:v>
                </c:pt>
                <c:pt idx="3">
                  <c:v>13</c:v>
                </c:pt>
                <c:pt idx="4">
                  <c:v>14</c:v>
                </c:pt>
                <c:pt idx="5">
                  <c:v>15</c:v>
                </c:pt>
                <c:pt idx="6">
                  <c:v>16</c:v>
                </c:pt>
                <c:pt idx="7">
                  <c:v>17</c:v>
                </c:pt>
                <c:pt idx="8">
                  <c:v>18</c:v>
                </c:pt>
                <c:pt idx="9">
                  <c:v>19</c:v>
                </c:pt>
                <c:pt idx="10">
                  <c:v>20</c:v>
                </c:pt>
                <c:pt idx="11">
                  <c:v>21</c:v>
                </c:pt>
                <c:pt idx="12">
                  <c:v>22</c:v>
                </c:pt>
                <c:pt idx="13">
                  <c:v>23</c:v>
                </c:pt>
                <c:pt idx="14">
                  <c:v>24</c:v>
                </c:pt>
                <c:pt idx="15">
                  <c:v>25</c:v>
                </c:pt>
                <c:pt idx="16">
                  <c:v>26</c:v>
                </c:pt>
                <c:pt idx="17">
                  <c:v>27</c:v>
                </c:pt>
                <c:pt idx="18">
                  <c:v>28</c:v>
                </c:pt>
                <c:pt idx="19">
                  <c:v>29</c:v>
                </c:pt>
              </c:strCache>
            </c:strRef>
          </c:cat>
          <c:val>
            <c:numRef>
              <c:f>'16ページ死亡事故の推移'!$C$68:$V$68</c:f>
              <c:numCache>
                <c:formatCode>#,##0_);[Red]\(#,##0\)</c:formatCode>
                <c:ptCount val="20"/>
                <c:pt idx="0">
                  <c:v>24</c:v>
                </c:pt>
                <c:pt idx="1">
                  <c:v>21</c:v>
                </c:pt>
                <c:pt idx="2">
                  <c:v>11</c:v>
                </c:pt>
                <c:pt idx="3">
                  <c:v>7</c:v>
                </c:pt>
                <c:pt idx="4">
                  <c:v>7</c:v>
                </c:pt>
                <c:pt idx="5">
                  <c:v>9</c:v>
                </c:pt>
                <c:pt idx="6">
                  <c:v>3</c:v>
                </c:pt>
                <c:pt idx="7">
                  <c:v>6</c:v>
                </c:pt>
                <c:pt idx="8">
                  <c:v>5</c:v>
                </c:pt>
                <c:pt idx="9">
                  <c:v>1</c:v>
                </c:pt>
                <c:pt idx="10">
                  <c:v>2</c:v>
                </c:pt>
                <c:pt idx="11">
                  <c:v>6</c:v>
                </c:pt>
                <c:pt idx="12">
                  <c:v>3</c:v>
                </c:pt>
                <c:pt idx="13">
                  <c:v>12</c:v>
                </c:pt>
                <c:pt idx="14">
                  <c:v>1</c:v>
                </c:pt>
                <c:pt idx="15">
                  <c:v>5</c:v>
                </c:pt>
                <c:pt idx="16" formatCode="General">
                  <c:v>2</c:v>
                </c:pt>
                <c:pt idx="17">
                  <c:v>3</c:v>
                </c:pt>
                <c:pt idx="18">
                  <c:v>6</c:v>
                </c:pt>
                <c:pt idx="19" formatCode="General">
                  <c:v>5</c:v>
                </c:pt>
              </c:numCache>
            </c:numRef>
          </c:val>
        </c:ser>
        <c:dLbls>
          <c:showLegendKey val="0"/>
          <c:showVal val="0"/>
          <c:showCatName val="0"/>
          <c:showSerName val="0"/>
          <c:showPercent val="0"/>
          <c:showBubbleSize val="0"/>
        </c:dLbls>
        <c:gapWidth val="150"/>
        <c:overlap val="100"/>
        <c:axId val="217107064"/>
        <c:axId val="217142200"/>
      </c:barChart>
      <c:catAx>
        <c:axId val="217107064"/>
        <c:scaling>
          <c:orientation val="minMax"/>
        </c:scaling>
        <c:delete val="0"/>
        <c:axPos val="b"/>
        <c:title>
          <c:tx>
            <c:rich>
              <a:bodyPr/>
              <a:lstStyle/>
              <a:p>
                <a:pPr>
                  <a:defRPr/>
                </a:pPr>
                <a:r>
                  <a:rPr lang="ja-JP"/>
                  <a:t>年</a:t>
                </a:r>
              </a:p>
            </c:rich>
          </c:tx>
          <c:layout>
            <c:manualLayout>
              <c:xMode val="edge"/>
              <c:yMode val="edge"/>
              <c:x val="0.46581879561874556"/>
              <c:y val="0.94968462603591874"/>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217142200"/>
        <c:crosses val="autoZero"/>
        <c:auto val="1"/>
        <c:lblAlgn val="ctr"/>
        <c:lblOffset val="100"/>
        <c:tickLblSkip val="1"/>
        <c:tickMarkSkip val="1"/>
        <c:noMultiLvlLbl val="0"/>
      </c:catAx>
      <c:valAx>
        <c:axId val="217142200"/>
        <c:scaling>
          <c:orientation val="minMax"/>
        </c:scaling>
        <c:delete val="0"/>
        <c:axPos val="l"/>
        <c:majorGridlines>
          <c:spPr>
            <a:ln w="3175">
              <a:solidFill>
                <a:srgbClr val="000000"/>
              </a:solidFill>
              <a:prstDash val="solid"/>
            </a:ln>
          </c:spPr>
        </c:majorGridlines>
        <c:title>
          <c:tx>
            <c:rich>
              <a:bodyPr rot="0" vert="horz"/>
              <a:lstStyle/>
              <a:p>
                <a:pPr algn="ctr">
                  <a:defRPr/>
                </a:pPr>
                <a:r>
                  <a:rPr lang="ja-JP"/>
                  <a:t>人数</a:t>
                </a:r>
              </a:p>
            </c:rich>
          </c:tx>
          <c:layout>
            <c:manualLayout>
              <c:xMode val="edge"/>
              <c:yMode val="edge"/>
              <c:x val="2.2257588826131717E-2"/>
              <c:y val="0.46381755430177529"/>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a:pPr>
            <a:endParaRPr lang="ja-JP"/>
          </a:p>
        </c:txPr>
        <c:crossAx val="217107064"/>
        <c:crosses val="autoZero"/>
        <c:crossBetween val="between"/>
      </c:valAx>
      <c:spPr>
        <a:solidFill>
          <a:srgbClr val="FFFFFF"/>
        </a:solidFill>
        <a:ln w="12700">
          <a:solidFill>
            <a:srgbClr val="808080"/>
          </a:solidFill>
          <a:prstDash val="solid"/>
        </a:ln>
      </c:spPr>
    </c:plotArea>
    <c:legend>
      <c:legendPos val="r"/>
      <c:layout>
        <c:manualLayout>
          <c:xMode val="edge"/>
          <c:yMode val="edge"/>
          <c:x val="0.84428684047002966"/>
          <c:y val="0.34909169818339636"/>
          <c:w val="0.12956419316843348"/>
          <c:h val="0.28477690288713908"/>
        </c:manualLayout>
      </c:layout>
      <c:overlay val="0"/>
      <c:spPr>
        <a:solidFill>
          <a:srgbClr val="FFFFFF"/>
        </a:solidFill>
        <a:ln w="3175">
          <a:solidFill>
            <a:srgbClr val="000000"/>
          </a:solidFill>
          <a:prstDash val="solid"/>
        </a:ln>
      </c:spPr>
      <c:txPr>
        <a:bodyPr/>
        <a:lstStyle/>
        <a:p>
          <a:pPr>
            <a:defRPr sz="1000" baseline="0"/>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Footer>&amp;C－１５－</c:oddFooter>
    </c:headerFooter>
    <c:pageMargins b="0.98399999999999999" l="0.78700000000000003" r="0.78700000000000003" t="0.98399999999999999" header="0.51200000000000001" footer="0.51200000000000001"/>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高齢者の月別交通事故死者数・負傷者数</a:t>
            </a:r>
          </a:p>
        </c:rich>
      </c:tx>
      <c:layout>
        <c:manualLayout>
          <c:xMode val="edge"/>
          <c:yMode val="edge"/>
          <c:x val="0.26708333333333334"/>
          <c:y val="6.7588325652841785E-2"/>
        </c:manualLayout>
      </c:layout>
      <c:overlay val="0"/>
      <c:spPr>
        <a:noFill/>
        <a:ln w="25400">
          <a:noFill/>
        </a:ln>
      </c:spPr>
    </c:title>
    <c:autoTitleDeleted val="0"/>
    <c:plotArea>
      <c:layout>
        <c:manualLayout>
          <c:layoutTarget val="inner"/>
          <c:xMode val="edge"/>
          <c:yMode val="edge"/>
          <c:x val="0.15375"/>
          <c:y val="0.25806509681266382"/>
          <c:w val="0.52375000000000005"/>
          <c:h val="0.4239640876208049"/>
        </c:manualLayout>
      </c:layout>
      <c:barChart>
        <c:barDir val="col"/>
        <c:grouping val="clustered"/>
        <c:varyColors val="0"/>
        <c:ser>
          <c:idx val="1"/>
          <c:order val="0"/>
          <c:tx>
            <c:v>死者数</c:v>
          </c:tx>
          <c:spPr>
            <a:solidFill>
              <a:srgbClr val="808080"/>
            </a:solidFill>
            <a:ln w="12700">
              <a:solidFill>
                <a:srgbClr val="000000"/>
              </a:solidFill>
              <a:prstDash val="solid"/>
            </a:ln>
          </c:spPr>
          <c:invertIfNegative val="0"/>
          <c:val>
            <c:numRef>
              <c:f>'★17ページ高齢者（推移）'!$C$25:$N$25</c:f>
              <c:numCache>
                <c:formatCode>#,##0_);[Red]\(#,##0\)</c:formatCode>
                <c:ptCount val="12"/>
                <c:pt idx="0">
                  <c:v>3</c:v>
                </c:pt>
                <c:pt idx="1">
                  <c:v>0</c:v>
                </c:pt>
                <c:pt idx="2">
                  <c:v>2</c:v>
                </c:pt>
                <c:pt idx="3">
                  <c:v>1</c:v>
                </c:pt>
                <c:pt idx="4">
                  <c:v>2</c:v>
                </c:pt>
                <c:pt idx="5">
                  <c:v>0</c:v>
                </c:pt>
                <c:pt idx="6">
                  <c:v>0</c:v>
                </c:pt>
                <c:pt idx="7">
                  <c:v>1</c:v>
                </c:pt>
                <c:pt idx="8">
                  <c:v>2</c:v>
                </c:pt>
                <c:pt idx="9">
                  <c:v>5</c:v>
                </c:pt>
                <c:pt idx="10">
                  <c:v>2</c:v>
                </c:pt>
                <c:pt idx="11">
                  <c:v>2</c:v>
                </c:pt>
              </c:numCache>
            </c:numRef>
          </c:val>
        </c:ser>
        <c:dLbls>
          <c:showLegendKey val="0"/>
          <c:showVal val="0"/>
          <c:showCatName val="0"/>
          <c:showSerName val="0"/>
          <c:showPercent val="0"/>
          <c:showBubbleSize val="0"/>
        </c:dLbls>
        <c:gapWidth val="150"/>
        <c:axId val="217903488"/>
        <c:axId val="116375160"/>
      </c:barChart>
      <c:lineChart>
        <c:grouping val="standard"/>
        <c:varyColors val="0"/>
        <c:ser>
          <c:idx val="0"/>
          <c:order val="1"/>
          <c:tx>
            <c:v>負傷者数</c:v>
          </c:tx>
          <c:spPr>
            <a:ln w="12700">
              <a:solidFill>
                <a:srgbClr val="000080"/>
              </a:solidFill>
              <a:prstDash val="solid"/>
            </a:ln>
          </c:spPr>
          <c:marker>
            <c:symbol val="diamond"/>
            <c:size val="5"/>
            <c:spPr>
              <a:solidFill>
                <a:srgbClr val="000080"/>
              </a:solidFill>
              <a:ln>
                <a:solidFill>
                  <a:srgbClr val="000080"/>
                </a:solidFill>
                <a:prstDash val="solid"/>
              </a:ln>
            </c:spPr>
          </c:marker>
          <c:val>
            <c:numRef>
              <c:f>'★17ページ高齢者（推移）'!$C$26:$N$26</c:f>
              <c:numCache>
                <c:formatCode>#,##0_);[Red]\(#,##0\)</c:formatCode>
                <c:ptCount val="12"/>
                <c:pt idx="0">
                  <c:v>132</c:v>
                </c:pt>
                <c:pt idx="1">
                  <c:v>148</c:v>
                </c:pt>
                <c:pt idx="2">
                  <c:v>144</c:v>
                </c:pt>
                <c:pt idx="3">
                  <c:v>150</c:v>
                </c:pt>
                <c:pt idx="4">
                  <c:v>162</c:v>
                </c:pt>
                <c:pt idx="5">
                  <c:v>146</c:v>
                </c:pt>
                <c:pt idx="6">
                  <c:v>126</c:v>
                </c:pt>
                <c:pt idx="7">
                  <c:v>155</c:v>
                </c:pt>
                <c:pt idx="8">
                  <c:v>150</c:v>
                </c:pt>
                <c:pt idx="9">
                  <c:v>164</c:v>
                </c:pt>
                <c:pt idx="10">
                  <c:v>172</c:v>
                </c:pt>
                <c:pt idx="11">
                  <c:v>183</c:v>
                </c:pt>
              </c:numCache>
            </c:numRef>
          </c:val>
          <c:smooth val="0"/>
        </c:ser>
        <c:dLbls>
          <c:showLegendKey val="0"/>
          <c:showVal val="0"/>
          <c:showCatName val="0"/>
          <c:showSerName val="0"/>
          <c:showPercent val="0"/>
          <c:showBubbleSize val="0"/>
        </c:dLbls>
        <c:marker val="1"/>
        <c:smooth val="0"/>
        <c:axId val="219442480"/>
        <c:axId val="218474208"/>
      </c:lineChart>
      <c:catAx>
        <c:axId val="217903488"/>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月</a:t>
                </a:r>
              </a:p>
            </c:rich>
          </c:tx>
          <c:layout>
            <c:manualLayout>
              <c:xMode val="edge"/>
              <c:yMode val="edge"/>
              <c:x val="0.40375"/>
              <c:y val="0.8294950227995693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116375160"/>
        <c:crosses val="autoZero"/>
        <c:auto val="0"/>
        <c:lblAlgn val="ctr"/>
        <c:lblOffset val="100"/>
        <c:tickLblSkip val="1"/>
        <c:tickMarkSkip val="1"/>
        <c:noMultiLvlLbl val="0"/>
      </c:catAx>
      <c:valAx>
        <c:axId val="116375160"/>
        <c:scaling>
          <c:orientation val="minMax"/>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a:t>死者数（人）</a:t>
                </a:r>
              </a:p>
            </c:rich>
          </c:tx>
          <c:layout>
            <c:manualLayout>
              <c:xMode val="edge"/>
              <c:yMode val="edge"/>
              <c:x val="0.02"/>
              <c:y val="0.4193558063306602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7903488"/>
        <c:crosses val="autoZero"/>
        <c:crossBetween val="between"/>
      </c:valAx>
      <c:catAx>
        <c:axId val="219442480"/>
        <c:scaling>
          <c:orientation val="minMax"/>
        </c:scaling>
        <c:delete val="1"/>
        <c:axPos val="b"/>
        <c:majorTickMark val="out"/>
        <c:minorTickMark val="none"/>
        <c:tickLblPos val="nextTo"/>
        <c:crossAx val="218474208"/>
        <c:crosses val="autoZero"/>
        <c:auto val="0"/>
        <c:lblAlgn val="ctr"/>
        <c:lblOffset val="100"/>
        <c:noMultiLvlLbl val="0"/>
      </c:catAx>
      <c:valAx>
        <c:axId val="218474208"/>
        <c:scaling>
          <c:orientation val="minMax"/>
        </c:scaling>
        <c:delete val="0"/>
        <c:axPos val="r"/>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a:t>負傷者数（人）</a:t>
                </a:r>
              </a:p>
            </c:rich>
          </c:tx>
          <c:layout>
            <c:manualLayout>
              <c:xMode val="edge"/>
              <c:yMode val="edge"/>
              <c:x val="0.73124999999999996"/>
              <c:y val="0.41935580633066022"/>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9442480"/>
        <c:crosses val="max"/>
        <c:crossBetween val="between"/>
      </c:valAx>
      <c:spPr>
        <a:solidFill>
          <a:srgbClr val="FFFFFF"/>
        </a:solidFill>
        <a:ln w="12700">
          <a:solidFill>
            <a:srgbClr val="808080"/>
          </a:solidFill>
          <a:prstDash val="solid"/>
        </a:ln>
      </c:spPr>
    </c:plotArea>
    <c:legend>
      <c:legendPos val="r"/>
      <c:layout>
        <c:manualLayout>
          <c:xMode val="edge"/>
          <c:yMode val="edge"/>
          <c:x val="0.86499999999999999"/>
          <c:y val="0.3778811519527801"/>
          <c:w val="0.125"/>
          <c:h val="0.18894057597639008"/>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子どもの月別交通事故死者数･負傷者数</a:t>
            </a:r>
          </a:p>
        </c:rich>
      </c:tx>
      <c:layout>
        <c:manualLayout>
          <c:xMode val="edge"/>
          <c:yMode val="edge"/>
          <c:x val="0.26945260084564354"/>
          <c:y val="3.9583326512460375E-2"/>
        </c:manualLayout>
      </c:layout>
      <c:overlay val="0"/>
      <c:spPr>
        <a:noFill/>
        <a:ln w="25400">
          <a:noFill/>
        </a:ln>
      </c:spPr>
    </c:title>
    <c:autoTitleDeleted val="0"/>
    <c:plotArea>
      <c:layout>
        <c:manualLayout>
          <c:layoutTarget val="inner"/>
          <c:xMode val="edge"/>
          <c:yMode val="edge"/>
          <c:x val="0.21469755739595345"/>
          <c:y val="0.13958361731692975"/>
          <c:w val="0.46541819489189912"/>
          <c:h val="0.71666812473169905"/>
        </c:manualLayout>
      </c:layout>
      <c:barChart>
        <c:barDir val="col"/>
        <c:grouping val="clustered"/>
        <c:varyColors val="0"/>
        <c:ser>
          <c:idx val="1"/>
          <c:order val="0"/>
          <c:tx>
            <c:v>負傷者数</c:v>
          </c:tx>
          <c:spPr>
            <a:solidFill>
              <a:srgbClr val="808080"/>
            </a:solidFill>
            <a:ln w="12700">
              <a:solidFill>
                <a:srgbClr val="000000"/>
              </a:solidFill>
              <a:prstDash val="solid"/>
            </a:ln>
          </c:spPr>
          <c:invertIfNegative val="0"/>
          <c:val>
            <c:numRef>
              <c:f>'★２０ページ子ども（推移）'!$Q$25:$AB$25</c:f>
              <c:numCache>
                <c:formatCode>General</c:formatCode>
                <c:ptCount val="12"/>
                <c:pt idx="0">
                  <c:v>59</c:v>
                </c:pt>
                <c:pt idx="1">
                  <c:v>58</c:v>
                </c:pt>
                <c:pt idx="2">
                  <c:v>51</c:v>
                </c:pt>
                <c:pt idx="3">
                  <c:v>57</c:v>
                </c:pt>
                <c:pt idx="4">
                  <c:v>48</c:v>
                </c:pt>
                <c:pt idx="5">
                  <c:v>55</c:v>
                </c:pt>
                <c:pt idx="6">
                  <c:v>64</c:v>
                </c:pt>
                <c:pt idx="7">
                  <c:v>46</c:v>
                </c:pt>
                <c:pt idx="8">
                  <c:v>42</c:v>
                </c:pt>
                <c:pt idx="9">
                  <c:v>51</c:v>
                </c:pt>
                <c:pt idx="10">
                  <c:v>36</c:v>
                </c:pt>
                <c:pt idx="11">
                  <c:v>48</c:v>
                </c:pt>
              </c:numCache>
            </c:numRef>
          </c:val>
        </c:ser>
        <c:dLbls>
          <c:showLegendKey val="0"/>
          <c:showVal val="0"/>
          <c:showCatName val="0"/>
          <c:showSerName val="0"/>
          <c:showPercent val="0"/>
          <c:showBubbleSize val="0"/>
        </c:dLbls>
        <c:gapWidth val="150"/>
        <c:axId val="219130760"/>
        <c:axId val="339025360"/>
      </c:barChart>
      <c:lineChart>
        <c:grouping val="standard"/>
        <c:varyColors val="0"/>
        <c:ser>
          <c:idx val="0"/>
          <c:order val="1"/>
          <c:tx>
            <c:v>死者数</c:v>
          </c:tx>
          <c:spPr>
            <a:ln w="12700">
              <a:solidFill>
                <a:srgbClr val="000080"/>
              </a:solidFill>
              <a:prstDash val="solid"/>
            </a:ln>
          </c:spPr>
          <c:marker>
            <c:symbol val="diamond"/>
            <c:size val="5"/>
            <c:spPr>
              <a:solidFill>
                <a:srgbClr val="000080"/>
              </a:solidFill>
              <a:ln>
                <a:solidFill>
                  <a:srgbClr val="000080"/>
                </a:solidFill>
                <a:prstDash val="solid"/>
              </a:ln>
            </c:spPr>
          </c:marker>
          <c:val>
            <c:numRef>
              <c:f>'★２０ページ子ども（推移）'!$Q$21:$AB$21</c:f>
              <c:numCache>
                <c:formatCode>General</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smooth val="0"/>
        </c:ser>
        <c:dLbls>
          <c:showLegendKey val="0"/>
          <c:showVal val="0"/>
          <c:showCatName val="0"/>
          <c:showSerName val="0"/>
          <c:showPercent val="0"/>
          <c:showBubbleSize val="0"/>
        </c:dLbls>
        <c:marker val="1"/>
        <c:smooth val="0"/>
        <c:axId val="217100400"/>
        <c:axId val="217100792"/>
      </c:lineChart>
      <c:catAx>
        <c:axId val="219130760"/>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月</a:t>
                </a:r>
              </a:p>
            </c:rich>
          </c:tx>
          <c:layout>
            <c:manualLayout>
              <c:xMode val="edge"/>
              <c:yMode val="edge"/>
              <c:x val="0.4337178818065609"/>
              <c:y val="0.92291867882419065"/>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339025360"/>
        <c:crosses val="autoZero"/>
        <c:auto val="0"/>
        <c:lblAlgn val="ctr"/>
        <c:lblOffset val="100"/>
        <c:tickLblSkip val="1"/>
        <c:tickMarkSkip val="1"/>
        <c:noMultiLvlLbl val="0"/>
      </c:catAx>
      <c:valAx>
        <c:axId val="339025360"/>
        <c:scaling>
          <c:orientation val="minMax"/>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a:t>負傷者数（人）</a:t>
                </a:r>
              </a:p>
            </c:rich>
          </c:tx>
          <c:layout>
            <c:manualLayout>
              <c:xMode val="edge"/>
              <c:yMode val="edge"/>
              <c:x val="2.3054755043227664E-2"/>
              <c:y val="0.47500079122126365"/>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9130760"/>
        <c:crosses val="autoZero"/>
        <c:crossBetween val="between"/>
      </c:valAx>
      <c:catAx>
        <c:axId val="217100400"/>
        <c:scaling>
          <c:orientation val="minMax"/>
        </c:scaling>
        <c:delete val="1"/>
        <c:axPos val="b"/>
        <c:majorTickMark val="out"/>
        <c:minorTickMark val="none"/>
        <c:tickLblPos val="nextTo"/>
        <c:crossAx val="217100792"/>
        <c:crosses val="autoZero"/>
        <c:auto val="0"/>
        <c:lblAlgn val="ctr"/>
        <c:lblOffset val="100"/>
        <c:noMultiLvlLbl val="0"/>
      </c:catAx>
      <c:valAx>
        <c:axId val="217100792"/>
        <c:scaling>
          <c:orientation val="minMax"/>
          <c:max val="2"/>
        </c:scaling>
        <c:delete val="0"/>
        <c:axPos val="r"/>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a:t>死者数（人）</a:t>
                </a:r>
              </a:p>
            </c:rich>
          </c:tx>
          <c:layout>
            <c:manualLayout>
              <c:xMode val="edge"/>
              <c:yMode val="edge"/>
              <c:x val="0.71181601579341491"/>
              <c:y val="0.47500079122126365"/>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7100400"/>
        <c:crosses val="max"/>
        <c:crossBetween val="between"/>
        <c:majorUnit val="1"/>
      </c:valAx>
      <c:spPr>
        <a:solidFill>
          <a:srgbClr val="FFFFFF"/>
        </a:solidFill>
        <a:ln w="12700">
          <a:solidFill>
            <a:srgbClr val="808080"/>
          </a:solidFill>
          <a:prstDash val="solid"/>
        </a:ln>
      </c:spPr>
    </c:plotArea>
    <c:legend>
      <c:legendPos val="r"/>
      <c:layout>
        <c:manualLayout>
          <c:xMode val="edge"/>
          <c:yMode val="edge"/>
          <c:x val="0.84438100856989418"/>
          <c:y val="0.45625092081784996"/>
          <c:w val="0.14409237029809319"/>
          <c:h val="8.5416973605949964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425196850393704" l="0.98425196850393704" r="0.39370078740157483" t="0.98425196850393704" header="0.51181102362204722" footer="0.51181102362204722"/>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若年者の月別交通事故死者数･負傷者数</a:t>
            </a:r>
          </a:p>
        </c:rich>
      </c:tx>
      <c:layout>
        <c:manualLayout>
          <c:xMode val="edge"/>
          <c:yMode val="edge"/>
          <c:x val="0.2214875870625376"/>
          <c:y val="5.1094642581442022E-2"/>
        </c:manualLayout>
      </c:layout>
      <c:overlay val="0"/>
      <c:spPr>
        <a:noFill/>
        <a:ln w="25400">
          <a:noFill/>
        </a:ln>
      </c:spPr>
    </c:title>
    <c:autoTitleDeleted val="0"/>
    <c:plotArea>
      <c:layout>
        <c:manualLayout>
          <c:layoutTarget val="inner"/>
          <c:xMode val="edge"/>
          <c:yMode val="edge"/>
          <c:x val="0.24628099173553719"/>
          <c:y val="0.21532885087970974"/>
          <c:w val="0.38677685950413221"/>
          <c:h val="0.53284766488877322"/>
        </c:manualLayout>
      </c:layout>
      <c:barChart>
        <c:barDir val="col"/>
        <c:grouping val="clustered"/>
        <c:varyColors val="0"/>
        <c:ser>
          <c:idx val="1"/>
          <c:order val="0"/>
          <c:tx>
            <c:v>負傷者数</c:v>
          </c:tx>
          <c:spPr>
            <a:solidFill>
              <a:srgbClr val="808080"/>
            </a:solidFill>
            <a:ln w="12700">
              <a:solidFill>
                <a:srgbClr val="000000"/>
              </a:solidFill>
              <a:prstDash val="solid"/>
            </a:ln>
          </c:spPr>
          <c:invertIfNegative val="0"/>
          <c:val>
            <c:numRef>
              <c:f>'★２４ページ若年者（推移）'!$N$7:$Y$7</c:f>
              <c:numCache>
                <c:formatCode>General</c:formatCode>
                <c:ptCount val="12"/>
                <c:pt idx="0">
                  <c:v>121</c:v>
                </c:pt>
                <c:pt idx="1">
                  <c:v>160</c:v>
                </c:pt>
                <c:pt idx="2">
                  <c:v>155</c:v>
                </c:pt>
                <c:pt idx="3">
                  <c:v>122</c:v>
                </c:pt>
                <c:pt idx="4">
                  <c:v>156</c:v>
                </c:pt>
                <c:pt idx="5">
                  <c:v>153</c:v>
                </c:pt>
                <c:pt idx="6">
                  <c:v>136</c:v>
                </c:pt>
                <c:pt idx="7">
                  <c:v>170</c:v>
                </c:pt>
                <c:pt idx="8">
                  <c:v>148</c:v>
                </c:pt>
                <c:pt idx="9">
                  <c:v>164</c:v>
                </c:pt>
                <c:pt idx="10">
                  <c:v>153</c:v>
                </c:pt>
                <c:pt idx="11">
                  <c:v>163</c:v>
                </c:pt>
              </c:numCache>
            </c:numRef>
          </c:val>
        </c:ser>
        <c:dLbls>
          <c:showLegendKey val="0"/>
          <c:showVal val="0"/>
          <c:showCatName val="0"/>
          <c:showSerName val="0"/>
          <c:showPercent val="0"/>
          <c:showBubbleSize val="0"/>
        </c:dLbls>
        <c:gapWidth val="150"/>
        <c:axId val="219371656"/>
        <c:axId val="219372048"/>
      </c:barChart>
      <c:lineChart>
        <c:grouping val="standard"/>
        <c:varyColors val="0"/>
        <c:ser>
          <c:idx val="0"/>
          <c:order val="1"/>
          <c:tx>
            <c:v>死者数</c:v>
          </c:tx>
          <c:spPr>
            <a:ln w="12700">
              <a:solidFill>
                <a:srgbClr val="000080"/>
              </a:solidFill>
              <a:prstDash val="solid"/>
            </a:ln>
          </c:spPr>
          <c:marker>
            <c:symbol val="diamond"/>
            <c:size val="5"/>
            <c:spPr>
              <a:solidFill>
                <a:srgbClr val="000080"/>
              </a:solidFill>
              <a:ln>
                <a:solidFill>
                  <a:srgbClr val="000080"/>
                </a:solidFill>
                <a:prstDash val="solid"/>
              </a:ln>
            </c:spPr>
          </c:marker>
          <c:val>
            <c:numRef>
              <c:f>'★２４ページ若年者（推移）'!$N$6:$Y$6</c:f>
              <c:numCache>
                <c:formatCode>General</c:formatCode>
                <c:ptCount val="12"/>
                <c:pt idx="0">
                  <c:v>0</c:v>
                </c:pt>
                <c:pt idx="1">
                  <c:v>1</c:v>
                </c:pt>
                <c:pt idx="2">
                  <c:v>0</c:v>
                </c:pt>
                <c:pt idx="3">
                  <c:v>1</c:v>
                </c:pt>
                <c:pt idx="4">
                  <c:v>0</c:v>
                </c:pt>
                <c:pt idx="5">
                  <c:v>0</c:v>
                </c:pt>
                <c:pt idx="6">
                  <c:v>1</c:v>
                </c:pt>
                <c:pt idx="7">
                  <c:v>0</c:v>
                </c:pt>
                <c:pt idx="8">
                  <c:v>0</c:v>
                </c:pt>
                <c:pt idx="9">
                  <c:v>1</c:v>
                </c:pt>
                <c:pt idx="10">
                  <c:v>0</c:v>
                </c:pt>
                <c:pt idx="11">
                  <c:v>0</c:v>
                </c:pt>
              </c:numCache>
            </c:numRef>
          </c:val>
          <c:smooth val="0"/>
        </c:ser>
        <c:dLbls>
          <c:showLegendKey val="0"/>
          <c:showVal val="0"/>
          <c:showCatName val="0"/>
          <c:showSerName val="0"/>
          <c:showPercent val="0"/>
          <c:showBubbleSize val="0"/>
        </c:dLbls>
        <c:marker val="1"/>
        <c:smooth val="0"/>
        <c:axId val="219372440"/>
        <c:axId val="219372832"/>
      </c:lineChart>
      <c:catAx>
        <c:axId val="219371656"/>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月</a:t>
                </a:r>
              </a:p>
            </c:rich>
          </c:tx>
          <c:layout>
            <c:manualLayout>
              <c:xMode val="edge"/>
              <c:yMode val="edge"/>
              <c:x val="0.42479344528111834"/>
              <c:y val="0.86496526169522925"/>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9372048"/>
        <c:crosses val="autoZero"/>
        <c:auto val="0"/>
        <c:lblAlgn val="ctr"/>
        <c:lblOffset val="100"/>
        <c:tickLblSkip val="1"/>
        <c:tickMarkSkip val="1"/>
        <c:noMultiLvlLbl val="0"/>
      </c:catAx>
      <c:valAx>
        <c:axId val="219372048"/>
        <c:scaling>
          <c:orientation val="minMax"/>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a:t>負傷者数（人）</a:t>
                </a:r>
              </a:p>
            </c:rich>
          </c:tx>
          <c:layout>
            <c:manualLayout>
              <c:xMode val="edge"/>
              <c:yMode val="edge"/>
              <c:x val="2.6446210604329685E-2"/>
              <c:y val="0.4416068395862282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9371656"/>
        <c:crosses val="autoZero"/>
        <c:crossBetween val="between"/>
      </c:valAx>
      <c:catAx>
        <c:axId val="219372440"/>
        <c:scaling>
          <c:orientation val="minMax"/>
        </c:scaling>
        <c:delete val="1"/>
        <c:axPos val="b"/>
        <c:majorTickMark val="out"/>
        <c:minorTickMark val="none"/>
        <c:tickLblPos val="nextTo"/>
        <c:crossAx val="219372832"/>
        <c:crosses val="autoZero"/>
        <c:auto val="0"/>
        <c:lblAlgn val="ctr"/>
        <c:lblOffset val="100"/>
        <c:noMultiLvlLbl val="0"/>
      </c:catAx>
      <c:valAx>
        <c:axId val="219372832"/>
        <c:scaling>
          <c:orientation val="minMax"/>
          <c:max val="4"/>
        </c:scaling>
        <c:delete val="0"/>
        <c:axPos val="r"/>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a:t>死者数（人）</a:t>
                </a:r>
              </a:p>
            </c:rich>
          </c:tx>
          <c:layout>
            <c:manualLayout>
              <c:xMode val="edge"/>
              <c:yMode val="edge"/>
              <c:x val="0.66942154851548386"/>
              <c:y val="0.44160683958622821"/>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9372440"/>
        <c:crosses val="max"/>
        <c:crossBetween val="between"/>
        <c:majorUnit val="1"/>
      </c:valAx>
      <c:spPr>
        <a:solidFill>
          <a:srgbClr val="FFFFFF"/>
        </a:solidFill>
        <a:ln w="12700">
          <a:solidFill>
            <a:srgbClr val="808080"/>
          </a:solidFill>
          <a:prstDash val="solid"/>
        </a:ln>
      </c:spPr>
    </c:plotArea>
    <c:legend>
      <c:legendPos val="r"/>
      <c:layout>
        <c:manualLayout>
          <c:xMode val="edge"/>
          <c:yMode val="edge"/>
          <c:x val="0.82148758706253766"/>
          <c:y val="0.40875984251968506"/>
          <c:w val="0.16528930763529759"/>
          <c:h val="0.14963563378107153"/>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歩行者の月別交通事故発生件数</a:t>
            </a:r>
          </a:p>
        </c:rich>
      </c:tx>
      <c:layout>
        <c:manualLayout>
          <c:xMode val="edge"/>
          <c:yMode val="edge"/>
          <c:x val="0.32960033595800525"/>
          <c:y val="3.6496350364963501E-2"/>
        </c:manualLayout>
      </c:layout>
      <c:overlay val="0"/>
      <c:spPr>
        <a:noFill/>
        <a:ln w="25400">
          <a:noFill/>
        </a:ln>
      </c:spPr>
    </c:title>
    <c:autoTitleDeleted val="0"/>
    <c:plotArea>
      <c:layout>
        <c:manualLayout>
          <c:layoutTarget val="inner"/>
          <c:xMode val="edge"/>
          <c:yMode val="edge"/>
          <c:x val="0.19840015500012109"/>
          <c:y val="0.21532885087970974"/>
          <c:w val="0.65920051500040233"/>
          <c:h val="0.53284766488877322"/>
        </c:manualLayout>
      </c:layout>
      <c:lineChart>
        <c:grouping val="standard"/>
        <c:varyColors val="0"/>
        <c:ser>
          <c:idx val="0"/>
          <c:order val="0"/>
          <c:tx>
            <c:v>件数</c:v>
          </c:tx>
          <c:spPr>
            <a:ln w="12700">
              <a:solidFill>
                <a:schemeClr val="tx1"/>
              </a:solidFill>
              <a:prstDash val="solid"/>
            </a:ln>
          </c:spPr>
          <c:marker>
            <c:symbol val="diamond"/>
            <c:size val="5"/>
            <c:spPr>
              <a:solidFill>
                <a:schemeClr val="tx1"/>
              </a:solidFill>
              <a:ln>
                <a:solidFill>
                  <a:srgbClr val="000080"/>
                </a:solidFill>
                <a:prstDash val="solid"/>
              </a:ln>
            </c:spPr>
          </c:marker>
          <c:val>
            <c:numRef>
              <c:f>'★２９ページ歩行者(類型･月別）'!$B$4:$M$4</c:f>
              <c:numCache>
                <c:formatCode>#,##0_);[Red]\(#,##0\)</c:formatCode>
                <c:ptCount val="12"/>
                <c:pt idx="0">
                  <c:v>86</c:v>
                </c:pt>
                <c:pt idx="1">
                  <c:v>77</c:v>
                </c:pt>
                <c:pt idx="2">
                  <c:v>91</c:v>
                </c:pt>
                <c:pt idx="3">
                  <c:v>100</c:v>
                </c:pt>
                <c:pt idx="4">
                  <c:v>97</c:v>
                </c:pt>
                <c:pt idx="5">
                  <c:v>98</c:v>
                </c:pt>
                <c:pt idx="6">
                  <c:v>73</c:v>
                </c:pt>
                <c:pt idx="7">
                  <c:v>84</c:v>
                </c:pt>
                <c:pt idx="8">
                  <c:v>78</c:v>
                </c:pt>
                <c:pt idx="9">
                  <c:v>91</c:v>
                </c:pt>
                <c:pt idx="10">
                  <c:v>111</c:v>
                </c:pt>
                <c:pt idx="11">
                  <c:v>110</c:v>
                </c:pt>
              </c:numCache>
            </c:numRef>
          </c:val>
          <c:smooth val="0"/>
        </c:ser>
        <c:dLbls>
          <c:showLegendKey val="0"/>
          <c:showVal val="0"/>
          <c:showCatName val="0"/>
          <c:showSerName val="0"/>
          <c:showPercent val="0"/>
          <c:showBubbleSize val="0"/>
        </c:dLbls>
        <c:marker val="1"/>
        <c:smooth val="0"/>
        <c:axId val="219374008"/>
        <c:axId val="219374400"/>
      </c:lineChart>
      <c:catAx>
        <c:axId val="219374008"/>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月</a:t>
                </a:r>
              </a:p>
            </c:rich>
          </c:tx>
          <c:layout>
            <c:manualLayout>
              <c:xMode val="edge"/>
              <c:yMode val="edge"/>
              <c:x val="0.51360033595800525"/>
              <c:y val="0.8649650363047684"/>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9374400"/>
        <c:crosses val="autoZero"/>
        <c:auto val="1"/>
        <c:lblAlgn val="ctr"/>
        <c:lblOffset val="100"/>
        <c:tickLblSkip val="1"/>
        <c:tickMarkSkip val="1"/>
        <c:noMultiLvlLbl val="0"/>
      </c:catAx>
      <c:valAx>
        <c:axId val="219374400"/>
        <c:scaling>
          <c:orientation val="minMax"/>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a:t>件数（件）</a:t>
                </a:r>
              </a:p>
            </c:rich>
          </c:tx>
          <c:layout>
            <c:manualLayout>
              <c:xMode val="edge"/>
              <c:yMode val="edge"/>
              <c:x val="2.5600000000000001E-2"/>
              <c:y val="0.44160660574362509"/>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9374008"/>
        <c:crosses val="autoZero"/>
        <c:crossBetween val="between"/>
      </c:valAx>
      <c:spPr>
        <a:solidFill>
          <a:srgbClr val="FFFFFF"/>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Footer>&amp;C－２８－</c:oddFooter>
    </c:headerFooter>
    <c:pageMargins b="0.98399999999999999" l="0.78700000000000003" r="0.78700000000000003" t="0.98399999999999999"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歩行者の月別交通事故死者数・負傷者数</a:t>
            </a:r>
          </a:p>
        </c:rich>
      </c:tx>
      <c:layout>
        <c:manualLayout>
          <c:xMode val="edge"/>
          <c:yMode val="edge"/>
          <c:x val="0.26454279087690219"/>
          <c:y val="5.8394160583941604E-2"/>
        </c:manualLayout>
      </c:layout>
      <c:overlay val="0"/>
      <c:spPr>
        <a:noFill/>
        <a:ln w="25400">
          <a:noFill/>
        </a:ln>
      </c:spPr>
    </c:title>
    <c:autoTitleDeleted val="0"/>
    <c:plotArea>
      <c:layout>
        <c:manualLayout>
          <c:layoutTarget val="inner"/>
          <c:xMode val="edge"/>
          <c:yMode val="edge"/>
          <c:x val="0.18975069252077562"/>
          <c:y val="0.20437992625870754"/>
          <c:w val="0.50831024930747926"/>
          <c:h val="0.5437965895097755"/>
        </c:manualLayout>
      </c:layout>
      <c:barChart>
        <c:barDir val="col"/>
        <c:grouping val="clustered"/>
        <c:varyColors val="0"/>
        <c:ser>
          <c:idx val="1"/>
          <c:order val="0"/>
          <c:tx>
            <c:v>負傷者数</c:v>
          </c:tx>
          <c:spPr>
            <a:solidFill>
              <a:schemeClr val="bg1">
                <a:lumMod val="50000"/>
              </a:schemeClr>
            </a:solidFill>
            <a:ln w="12700">
              <a:solidFill>
                <a:srgbClr val="000000"/>
              </a:solidFill>
              <a:prstDash val="solid"/>
            </a:ln>
          </c:spPr>
          <c:invertIfNegative val="0"/>
          <c:val>
            <c:numRef>
              <c:f>'★２９ページ歩行者(類型･月別）'!$B$6:$M$6</c:f>
              <c:numCache>
                <c:formatCode>#,##0_);[Red]\(#,##0\)</c:formatCode>
                <c:ptCount val="12"/>
                <c:pt idx="0">
                  <c:v>85</c:v>
                </c:pt>
                <c:pt idx="1">
                  <c:v>79</c:v>
                </c:pt>
                <c:pt idx="2">
                  <c:v>89</c:v>
                </c:pt>
                <c:pt idx="3">
                  <c:v>100</c:v>
                </c:pt>
                <c:pt idx="4">
                  <c:v>99</c:v>
                </c:pt>
                <c:pt idx="5">
                  <c:v>98</c:v>
                </c:pt>
                <c:pt idx="6">
                  <c:v>75</c:v>
                </c:pt>
                <c:pt idx="7">
                  <c:v>87</c:v>
                </c:pt>
                <c:pt idx="8">
                  <c:v>78</c:v>
                </c:pt>
                <c:pt idx="9">
                  <c:v>90</c:v>
                </c:pt>
                <c:pt idx="10">
                  <c:v>111</c:v>
                </c:pt>
                <c:pt idx="11">
                  <c:v>107</c:v>
                </c:pt>
              </c:numCache>
            </c:numRef>
          </c:val>
        </c:ser>
        <c:dLbls>
          <c:showLegendKey val="0"/>
          <c:showVal val="0"/>
          <c:showCatName val="0"/>
          <c:showSerName val="0"/>
          <c:showPercent val="0"/>
          <c:showBubbleSize val="0"/>
        </c:dLbls>
        <c:gapWidth val="150"/>
        <c:axId val="219371264"/>
        <c:axId val="217102360"/>
      </c:barChart>
      <c:lineChart>
        <c:grouping val="standard"/>
        <c:varyColors val="0"/>
        <c:ser>
          <c:idx val="0"/>
          <c:order val="1"/>
          <c:tx>
            <c:v>死者数</c:v>
          </c:tx>
          <c:spPr>
            <a:ln w="12700">
              <a:solidFill>
                <a:srgbClr val="002060"/>
              </a:solidFill>
              <a:prstDash val="solid"/>
            </a:ln>
          </c:spPr>
          <c:marker>
            <c:symbol val="diamond"/>
            <c:size val="5"/>
            <c:spPr>
              <a:solidFill>
                <a:srgbClr val="000080"/>
              </a:solidFill>
              <a:ln>
                <a:solidFill>
                  <a:srgbClr val="000080"/>
                </a:solidFill>
                <a:prstDash val="solid"/>
              </a:ln>
            </c:spPr>
          </c:marker>
          <c:val>
            <c:numRef>
              <c:f>'★２９ページ歩行者(類型･月別）'!$B$5:$M$5</c:f>
              <c:numCache>
                <c:formatCode>#,##0_);[Red]\(#,##0\)</c:formatCode>
                <c:ptCount val="12"/>
                <c:pt idx="0">
                  <c:v>2</c:v>
                </c:pt>
                <c:pt idx="1">
                  <c:v>0</c:v>
                </c:pt>
                <c:pt idx="2">
                  <c:v>2</c:v>
                </c:pt>
                <c:pt idx="3">
                  <c:v>0</c:v>
                </c:pt>
                <c:pt idx="4">
                  <c:v>2</c:v>
                </c:pt>
                <c:pt idx="5">
                  <c:v>0</c:v>
                </c:pt>
                <c:pt idx="6">
                  <c:v>0</c:v>
                </c:pt>
                <c:pt idx="7">
                  <c:v>1</c:v>
                </c:pt>
                <c:pt idx="8">
                  <c:v>2</c:v>
                </c:pt>
                <c:pt idx="9">
                  <c:v>2</c:v>
                </c:pt>
                <c:pt idx="10">
                  <c:v>3</c:v>
                </c:pt>
                <c:pt idx="11">
                  <c:v>3</c:v>
                </c:pt>
              </c:numCache>
            </c:numRef>
          </c:val>
          <c:smooth val="0"/>
        </c:ser>
        <c:dLbls>
          <c:showLegendKey val="0"/>
          <c:showVal val="0"/>
          <c:showCatName val="0"/>
          <c:showSerName val="0"/>
          <c:showPercent val="0"/>
          <c:showBubbleSize val="0"/>
        </c:dLbls>
        <c:marker val="1"/>
        <c:smooth val="0"/>
        <c:axId val="217101968"/>
        <c:axId val="217101576"/>
      </c:lineChart>
      <c:catAx>
        <c:axId val="219371264"/>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月</a:t>
                </a:r>
              </a:p>
            </c:rich>
          </c:tx>
          <c:layout>
            <c:manualLayout>
              <c:xMode val="edge"/>
              <c:yMode val="edge"/>
              <c:x val="0.43074792243767313"/>
              <c:y val="0.8649650363047684"/>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7102360"/>
        <c:crosses val="autoZero"/>
        <c:auto val="0"/>
        <c:lblAlgn val="ctr"/>
        <c:lblOffset val="100"/>
        <c:tickLblSkip val="1"/>
        <c:tickMarkSkip val="1"/>
        <c:noMultiLvlLbl val="0"/>
      </c:catAx>
      <c:valAx>
        <c:axId val="217102360"/>
        <c:scaling>
          <c:orientation val="minMax"/>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a:t>負傷者数（人）</a:t>
                </a:r>
              </a:p>
            </c:rich>
          </c:tx>
          <c:layout>
            <c:manualLayout>
              <c:xMode val="edge"/>
              <c:yMode val="edge"/>
              <c:x val="5.0784856879039705E-3"/>
              <c:y val="0.42700806559763965"/>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9371264"/>
        <c:crosses val="autoZero"/>
        <c:crossBetween val="between"/>
      </c:valAx>
      <c:catAx>
        <c:axId val="217101968"/>
        <c:scaling>
          <c:orientation val="minMax"/>
        </c:scaling>
        <c:delete val="1"/>
        <c:axPos val="b"/>
        <c:majorTickMark val="out"/>
        <c:minorTickMark val="none"/>
        <c:tickLblPos val="nextTo"/>
        <c:crossAx val="217101576"/>
        <c:crosses val="autoZero"/>
        <c:auto val="0"/>
        <c:lblAlgn val="ctr"/>
        <c:lblOffset val="100"/>
        <c:noMultiLvlLbl val="0"/>
      </c:catAx>
      <c:valAx>
        <c:axId val="217101576"/>
        <c:scaling>
          <c:orientation val="minMax"/>
        </c:scaling>
        <c:delete val="0"/>
        <c:axPos val="r"/>
        <c:majorGridlines/>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a:t>死者数（人）</a:t>
                </a:r>
              </a:p>
            </c:rich>
          </c:tx>
          <c:layout>
            <c:manualLayout>
              <c:xMode val="edge"/>
              <c:yMode val="edge"/>
              <c:x val="0.73545720912309787"/>
              <c:y val="0.4343073356706324"/>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7101968"/>
        <c:crosses val="max"/>
        <c:crossBetween val="between"/>
        <c:minorUnit val="1"/>
      </c:valAx>
      <c:spPr>
        <a:solidFill>
          <a:srgbClr val="FFFFFF"/>
        </a:solidFill>
        <a:ln w="12700">
          <a:solidFill>
            <a:srgbClr val="808080"/>
          </a:solidFill>
          <a:prstDash val="solid"/>
        </a:ln>
      </c:spPr>
    </c:plotArea>
    <c:legend>
      <c:legendPos val="r"/>
      <c:layout>
        <c:manualLayout>
          <c:xMode val="edge"/>
          <c:yMode val="edge"/>
          <c:x val="0.85041551246537395"/>
          <c:y val="0.40146062034216523"/>
          <c:w val="0.13850415512465375"/>
          <c:h val="0.1496354196601337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v>件数</c:v>
          </c:tx>
          <c:spPr>
            <a:ln cmpd="dbl">
              <a:solidFill>
                <a:schemeClr val="tx1"/>
              </a:solidFill>
            </a:ln>
          </c:spPr>
          <c:marker>
            <c:symbol val="none"/>
          </c:marker>
          <c:cat>
            <c:numRef>
              <c:f>'★３１ページ歩行者(時間別･状態）'!$B$6:$B$29</c:f>
              <c:numCache>
                <c:formatCode>General</c:formatCode>
                <c:ptCount val="2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numCache>
            </c:numRef>
          </c:cat>
          <c:val>
            <c:numRef>
              <c:f>'★３１ページ歩行者(時間別･状態）'!$C$6:$C$29</c:f>
              <c:numCache>
                <c:formatCode>#,##0_ </c:formatCode>
                <c:ptCount val="24"/>
                <c:pt idx="0">
                  <c:v>29</c:v>
                </c:pt>
                <c:pt idx="1">
                  <c:v>17</c:v>
                </c:pt>
                <c:pt idx="2">
                  <c:v>16</c:v>
                </c:pt>
                <c:pt idx="3">
                  <c:v>12</c:v>
                </c:pt>
                <c:pt idx="4">
                  <c:v>12</c:v>
                </c:pt>
                <c:pt idx="5">
                  <c:v>13</c:v>
                </c:pt>
                <c:pt idx="6">
                  <c:v>24</c:v>
                </c:pt>
                <c:pt idx="7">
                  <c:v>35</c:v>
                </c:pt>
                <c:pt idx="8">
                  <c:v>74</c:v>
                </c:pt>
                <c:pt idx="9">
                  <c:v>63</c:v>
                </c:pt>
                <c:pt idx="10">
                  <c:v>61</c:v>
                </c:pt>
                <c:pt idx="11">
                  <c:v>70</c:v>
                </c:pt>
                <c:pt idx="12">
                  <c:v>50</c:v>
                </c:pt>
                <c:pt idx="13">
                  <c:v>58</c:v>
                </c:pt>
                <c:pt idx="14">
                  <c:v>60</c:v>
                </c:pt>
                <c:pt idx="15">
                  <c:v>57</c:v>
                </c:pt>
                <c:pt idx="16">
                  <c:v>74</c:v>
                </c:pt>
                <c:pt idx="17">
                  <c:v>76</c:v>
                </c:pt>
                <c:pt idx="18">
                  <c:v>76</c:v>
                </c:pt>
                <c:pt idx="19">
                  <c:v>74</c:v>
                </c:pt>
                <c:pt idx="20">
                  <c:v>54</c:v>
                </c:pt>
                <c:pt idx="21">
                  <c:v>36</c:v>
                </c:pt>
                <c:pt idx="22">
                  <c:v>34</c:v>
                </c:pt>
                <c:pt idx="23">
                  <c:v>21</c:v>
                </c:pt>
              </c:numCache>
            </c:numRef>
          </c:val>
        </c:ser>
        <c:ser>
          <c:idx val="1"/>
          <c:order val="1"/>
          <c:tx>
            <c:v>負傷者</c:v>
          </c:tx>
          <c:spPr>
            <a:ln w="19050">
              <a:solidFill>
                <a:srgbClr val="FF0000"/>
              </a:solidFill>
            </a:ln>
          </c:spPr>
          <c:marker>
            <c:symbol val="none"/>
          </c:marker>
          <c:cat>
            <c:numRef>
              <c:f>'★３１ページ歩行者(時間別･状態）'!$B$6:$B$29</c:f>
              <c:numCache>
                <c:formatCode>General</c:formatCode>
                <c:ptCount val="24"/>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numCache>
            </c:numRef>
          </c:cat>
          <c:val>
            <c:numRef>
              <c:f>'★３１ページ歩行者(時間別･状態）'!$K$6:$K$29</c:f>
              <c:numCache>
                <c:formatCode>#,##0_ </c:formatCode>
                <c:ptCount val="24"/>
                <c:pt idx="0">
                  <c:v>28</c:v>
                </c:pt>
                <c:pt idx="1">
                  <c:v>16</c:v>
                </c:pt>
                <c:pt idx="2">
                  <c:v>16</c:v>
                </c:pt>
                <c:pt idx="3">
                  <c:v>13</c:v>
                </c:pt>
                <c:pt idx="4">
                  <c:v>12</c:v>
                </c:pt>
                <c:pt idx="5">
                  <c:v>14</c:v>
                </c:pt>
                <c:pt idx="6">
                  <c:v>23</c:v>
                </c:pt>
                <c:pt idx="7">
                  <c:v>34</c:v>
                </c:pt>
                <c:pt idx="8">
                  <c:v>74</c:v>
                </c:pt>
                <c:pt idx="9">
                  <c:v>63</c:v>
                </c:pt>
                <c:pt idx="10">
                  <c:v>61</c:v>
                </c:pt>
                <c:pt idx="11">
                  <c:v>69</c:v>
                </c:pt>
                <c:pt idx="12">
                  <c:v>52</c:v>
                </c:pt>
                <c:pt idx="13">
                  <c:v>59</c:v>
                </c:pt>
                <c:pt idx="14">
                  <c:v>62</c:v>
                </c:pt>
                <c:pt idx="15">
                  <c:v>58</c:v>
                </c:pt>
                <c:pt idx="16">
                  <c:v>74</c:v>
                </c:pt>
                <c:pt idx="17">
                  <c:v>77</c:v>
                </c:pt>
                <c:pt idx="18">
                  <c:v>76</c:v>
                </c:pt>
                <c:pt idx="19">
                  <c:v>75</c:v>
                </c:pt>
                <c:pt idx="20">
                  <c:v>53</c:v>
                </c:pt>
                <c:pt idx="21">
                  <c:v>34</c:v>
                </c:pt>
                <c:pt idx="22">
                  <c:v>34</c:v>
                </c:pt>
                <c:pt idx="23">
                  <c:v>21</c:v>
                </c:pt>
              </c:numCache>
            </c:numRef>
          </c:val>
        </c:ser>
        <c:dLbls>
          <c:showLegendKey val="0"/>
          <c:showVal val="0"/>
          <c:showCatName val="0"/>
          <c:showSerName val="0"/>
          <c:showPercent val="0"/>
          <c:showBubbleSize val="0"/>
        </c:dLbls>
        <c:axId val="218772040"/>
        <c:axId val="218772432"/>
      </c:radarChart>
      <c:catAx>
        <c:axId val="218772040"/>
        <c:scaling>
          <c:orientation val="minMax"/>
        </c:scaling>
        <c:delete val="0"/>
        <c:axPos val="b"/>
        <c:majorGridlines/>
        <c:numFmt formatCode="General" sourceLinked="1"/>
        <c:majorTickMark val="out"/>
        <c:minorTickMark val="none"/>
        <c:tickLblPos val="nextTo"/>
        <c:crossAx val="218772432"/>
        <c:crosses val="autoZero"/>
        <c:auto val="0"/>
        <c:lblAlgn val="ctr"/>
        <c:lblOffset val="100"/>
        <c:noMultiLvlLbl val="0"/>
      </c:catAx>
      <c:valAx>
        <c:axId val="218772432"/>
        <c:scaling>
          <c:orientation val="minMax"/>
        </c:scaling>
        <c:delete val="0"/>
        <c:axPos val="l"/>
        <c:majorGridlines/>
        <c:numFmt formatCode="#,##0_ " sourceLinked="1"/>
        <c:majorTickMark val="cross"/>
        <c:minorTickMark val="none"/>
        <c:tickLblPos val="nextTo"/>
        <c:txPr>
          <a:bodyPr/>
          <a:lstStyle/>
          <a:p>
            <a:pPr>
              <a:defRPr sz="800" baseline="0"/>
            </a:pPr>
            <a:endParaRPr lang="ja-JP"/>
          </a:p>
        </c:txPr>
        <c:crossAx val="218772040"/>
        <c:crosses val="autoZero"/>
        <c:crossBetween val="between"/>
      </c:valAx>
    </c:plotArea>
    <c:legend>
      <c:legendPos val="r"/>
      <c:layout>
        <c:manualLayout>
          <c:xMode val="edge"/>
          <c:yMode val="edge"/>
          <c:x val="0.75974390337130193"/>
          <c:y val="0.3872877207916578"/>
          <c:w val="0.21349412634100351"/>
          <c:h val="0.16962084131375471"/>
        </c:manualLayout>
      </c:layout>
      <c:overlay val="0"/>
    </c:legend>
    <c:plotVisOnly val="1"/>
    <c:dispBlanksAs val="gap"/>
    <c:showDLblsOverMax val="0"/>
  </c:chart>
  <c:spPr>
    <a:ln>
      <a:noFill/>
    </a:ln>
  </c:spPr>
  <c:printSettings>
    <c:headerFooter/>
    <c:pageMargins b="0.75" l="0.7" r="0.7" t="0.75" header="0.3" footer="0.3"/>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自転車乗用中の月別事故死者数・負傷者数</a:t>
            </a:r>
          </a:p>
        </c:rich>
      </c:tx>
      <c:layout>
        <c:manualLayout>
          <c:xMode val="edge"/>
          <c:yMode val="edge"/>
          <c:x val="0.33084054219249992"/>
          <c:y val="4.6990342423413281E-2"/>
        </c:manualLayout>
      </c:layout>
      <c:overlay val="0"/>
      <c:spPr>
        <a:noFill/>
        <a:ln w="25400">
          <a:noFill/>
        </a:ln>
      </c:spPr>
    </c:title>
    <c:autoTitleDeleted val="0"/>
    <c:plotArea>
      <c:layout>
        <c:manualLayout>
          <c:layoutTarget val="inner"/>
          <c:xMode val="edge"/>
          <c:yMode val="edge"/>
          <c:x val="0.20610261388559306"/>
          <c:y val="0.1833520256462407"/>
          <c:w val="0.62244849530794955"/>
          <c:h val="0.5052863410523869"/>
        </c:manualLayout>
      </c:layout>
      <c:barChart>
        <c:barDir val="col"/>
        <c:grouping val="clustered"/>
        <c:varyColors val="0"/>
        <c:ser>
          <c:idx val="0"/>
          <c:order val="1"/>
          <c:tx>
            <c:strRef>
              <c:f>'★３２ページ自転車（推移）'!$A$17</c:f>
              <c:strCache>
                <c:ptCount val="1"/>
                <c:pt idx="0">
                  <c:v>負傷者数（人）</c:v>
                </c:pt>
              </c:strCache>
            </c:strRef>
          </c:tx>
          <c:spPr>
            <a:solidFill>
              <a:schemeClr val="bg1">
                <a:lumMod val="50000"/>
              </a:schemeClr>
            </a:solidFill>
            <a:ln w="12700">
              <a:solidFill>
                <a:srgbClr val="000000"/>
              </a:solidFill>
            </a:ln>
          </c:spPr>
          <c:invertIfNegative val="0"/>
          <c:val>
            <c:numRef>
              <c:f>'★３２ページ自転車（推移）'!$B$17:$M$17</c:f>
              <c:numCache>
                <c:formatCode>#,##0_);[Red]\(#,##0\)</c:formatCode>
                <c:ptCount val="12"/>
                <c:pt idx="0">
                  <c:v>296</c:v>
                </c:pt>
                <c:pt idx="1">
                  <c:v>377</c:v>
                </c:pt>
                <c:pt idx="2">
                  <c:v>415</c:v>
                </c:pt>
                <c:pt idx="3">
                  <c:v>384</c:v>
                </c:pt>
                <c:pt idx="4">
                  <c:v>407</c:v>
                </c:pt>
                <c:pt idx="5">
                  <c:v>392</c:v>
                </c:pt>
                <c:pt idx="6">
                  <c:v>367</c:v>
                </c:pt>
                <c:pt idx="7">
                  <c:v>360</c:v>
                </c:pt>
                <c:pt idx="8">
                  <c:v>386</c:v>
                </c:pt>
                <c:pt idx="9">
                  <c:v>415</c:v>
                </c:pt>
                <c:pt idx="10">
                  <c:v>384</c:v>
                </c:pt>
                <c:pt idx="11">
                  <c:v>461</c:v>
                </c:pt>
              </c:numCache>
            </c:numRef>
          </c:val>
        </c:ser>
        <c:dLbls>
          <c:showLegendKey val="0"/>
          <c:showVal val="0"/>
          <c:showCatName val="0"/>
          <c:showSerName val="0"/>
          <c:showPercent val="0"/>
          <c:showBubbleSize val="0"/>
        </c:dLbls>
        <c:gapWidth val="150"/>
        <c:axId val="219373616"/>
        <c:axId val="218771256"/>
      </c:barChart>
      <c:lineChart>
        <c:grouping val="standard"/>
        <c:varyColors val="0"/>
        <c:ser>
          <c:idx val="1"/>
          <c:order val="0"/>
          <c:tx>
            <c:strRef>
              <c:f>'★３２ページ自転車（推移）'!$A$16</c:f>
              <c:strCache>
                <c:ptCount val="1"/>
                <c:pt idx="0">
                  <c:v>死者数（人）</c:v>
                </c:pt>
              </c:strCache>
            </c:strRef>
          </c:tx>
          <c:spPr>
            <a:ln w="19050">
              <a:solidFill>
                <a:srgbClr val="002060"/>
              </a:solidFill>
            </a:ln>
          </c:spPr>
          <c:marker>
            <c:symbol val="square"/>
            <c:size val="5"/>
            <c:spPr>
              <a:solidFill>
                <a:srgbClr val="002060"/>
              </a:solidFill>
              <a:ln>
                <a:solidFill>
                  <a:srgbClr val="002060"/>
                </a:solidFill>
              </a:ln>
            </c:spPr>
          </c:marker>
          <c:val>
            <c:numRef>
              <c:f>'★３２ページ自転車（推移）'!$B$16:$M$16</c:f>
              <c:numCache>
                <c:formatCode>#,##0_);[Red]\(#,##0\)</c:formatCode>
                <c:ptCount val="12"/>
                <c:pt idx="0">
                  <c:v>1</c:v>
                </c:pt>
                <c:pt idx="1">
                  <c:v>1</c:v>
                </c:pt>
                <c:pt idx="2">
                  <c:v>2</c:v>
                </c:pt>
                <c:pt idx="3">
                  <c:v>1</c:v>
                </c:pt>
                <c:pt idx="4">
                  <c:v>2</c:v>
                </c:pt>
                <c:pt idx="5">
                  <c:v>0</c:v>
                </c:pt>
                <c:pt idx="6">
                  <c:v>1</c:v>
                </c:pt>
                <c:pt idx="7">
                  <c:v>1</c:v>
                </c:pt>
                <c:pt idx="8">
                  <c:v>0</c:v>
                </c:pt>
                <c:pt idx="9">
                  <c:v>2</c:v>
                </c:pt>
                <c:pt idx="10">
                  <c:v>1</c:v>
                </c:pt>
                <c:pt idx="11">
                  <c:v>1</c:v>
                </c:pt>
              </c:numCache>
            </c:numRef>
          </c:val>
          <c:smooth val="0"/>
        </c:ser>
        <c:dLbls>
          <c:showLegendKey val="0"/>
          <c:showVal val="0"/>
          <c:showCatName val="0"/>
          <c:showSerName val="0"/>
          <c:showPercent val="0"/>
          <c:showBubbleSize val="0"/>
        </c:dLbls>
        <c:marker val="1"/>
        <c:smooth val="0"/>
        <c:axId val="218770864"/>
        <c:axId val="218770472"/>
      </c:lineChart>
      <c:catAx>
        <c:axId val="219373616"/>
        <c:scaling>
          <c:orientation val="minMax"/>
        </c:scaling>
        <c:delete val="0"/>
        <c:axPos val="b"/>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月</a:t>
                </a:r>
              </a:p>
            </c:rich>
          </c:tx>
          <c:layout>
            <c:manualLayout>
              <c:xMode val="edge"/>
              <c:yMode val="edge"/>
              <c:x val="0.49603235896882752"/>
              <c:y val="0.77264413903981555"/>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8771256"/>
        <c:crosses val="autoZero"/>
        <c:auto val="0"/>
        <c:lblAlgn val="ctr"/>
        <c:lblOffset val="100"/>
        <c:tickLblSkip val="1"/>
        <c:tickMarkSkip val="1"/>
        <c:noMultiLvlLbl val="0"/>
      </c:catAx>
      <c:valAx>
        <c:axId val="218771256"/>
        <c:scaling>
          <c:orientation val="minMax"/>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ja-JP" altLang="en-US"/>
                  <a:t>負傷者数（人）</a:t>
                </a:r>
              </a:p>
            </c:rich>
          </c:tx>
          <c:layout>
            <c:manualLayout>
              <c:xMode val="edge"/>
              <c:yMode val="edge"/>
              <c:x val="7.0096717362384499E-3"/>
              <c:y val="0.4241845599558357"/>
            </c:manualLayout>
          </c:layout>
          <c:overlay val="0"/>
          <c:spPr>
            <a:noFill/>
            <a:ln w="25400">
              <a:noFill/>
            </a:ln>
          </c:spPr>
        </c:title>
        <c:numFmt formatCode="#,##0_);[Red]\(#,##0\)" sourceLinked="1"/>
        <c:majorTickMark val="in"/>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ＭＳ Ｐゴシック"/>
                <a:ea typeface="ＭＳ Ｐゴシック"/>
                <a:cs typeface="ＭＳ Ｐゴシック"/>
              </a:defRPr>
            </a:pPr>
            <a:endParaRPr lang="ja-JP"/>
          </a:p>
        </c:txPr>
        <c:crossAx val="219373616"/>
        <c:crosses val="autoZero"/>
        <c:crossBetween val="between"/>
      </c:valAx>
      <c:catAx>
        <c:axId val="218770864"/>
        <c:scaling>
          <c:orientation val="minMax"/>
        </c:scaling>
        <c:delete val="1"/>
        <c:axPos val="b"/>
        <c:majorTickMark val="out"/>
        <c:minorTickMark val="none"/>
        <c:tickLblPos val="nextTo"/>
        <c:crossAx val="218770472"/>
        <c:crosses val="autoZero"/>
        <c:auto val="1"/>
        <c:lblAlgn val="ctr"/>
        <c:lblOffset val="100"/>
        <c:noMultiLvlLbl val="0"/>
      </c:catAx>
      <c:valAx>
        <c:axId val="218770472"/>
        <c:scaling>
          <c:orientation val="minMax"/>
        </c:scaling>
        <c:delete val="0"/>
        <c:axPos val="r"/>
        <c:numFmt formatCode="#,##0_);[Red]\(#,##0\)" sourceLinked="1"/>
        <c:majorTickMark val="out"/>
        <c:minorTickMark val="none"/>
        <c:tickLblPos val="nextTo"/>
        <c:crossAx val="218770864"/>
        <c:crosses val="max"/>
        <c:crossBetween val="between"/>
      </c:valAx>
      <c:spPr>
        <a:solidFill>
          <a:srgbClr val="FFFFFF"/>
        </a:solidFill>
        <a:ln w="12700">
          <a:solidFill>
            <a:srgbClr val="808080"/>
          </a:solidFill>
          <a:prstDash val="solid"/>
        </a:ln>
      </c:spPr>
    </c:plotArea>
    <c:legend>
      <c:legendPos val="r"/>
      <c:layout>
        <c:manualLayout>
          <c:xMode val="edge"/>
          <c:yMode val="edge"/>
          <c:x val="0.33476489411426302"/>
          <c:y val="0.87123727615228908"/>
          <c:w val="0.38242131377413441"/>
          <c:h val="0.10485903284229693"/>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30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2.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28575</xdr:colOff>
      <xdr:row>4</xdr:row>
      <xdr:rowOff>9525</xdr:rowOff>
    </xdr:from>
    <xdr:to>
      <xdr:col>2</xdr:col>
      <xdr:colOff>19050</xdr:colOff>
      <xdr:row>6</xdr:row>
      <xdr:rowOff>247650</xdr:rowOff>
    </xdr:to>
    <xdr:sp macro="" textlink="">
      <xdr:nvSpPr>
        <xdr:cNvPr id="13974" name="Line 1"/>
        <xdr:cNvSpPr>
          <a:spLocks noChangeShapeType="1"/>
        </xdr:cNvSpPr>
      </xdr:nvSpPr>
      <xdr:spPr bwMode="auto">
        <a:xfrm>
          <a:off x="28575" y="571500"/>
          <a:ext cx="1171575" cy="581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66675</xdr:colOff>
      <xdr:row>4</xdr:row>
      <xdr:rowOff>19050</xdr:rowOff>
    </xdr:from>
    <xdr:to>
      <xdr:col>1</xdr:col>
      <xdr:colOff>0</xdr:colOff>
      <xdr:row>6</xdr:row>
      <xdr:rowOff>257175</xdr:rowOff>
    </xdr:to>
    <xdr:sp macro="" textlink="">
      <xdr:nvSpPr>
        <xdr:cNvPr id="13975" name="Line 2"/>
        <xdr:cNvSpPr>
          <a:spLocks noChangeShapeType="1"/>
        </xdr:cNvSpPr>
      </xdr:nvSpPr>
      <xdr:spPr bwMode="auto">
        <a:xfrm>
          <a:off x="66675" y="581025"/>
          <a:ext cx="542925" cy="5810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38100</xdr:colOff>
      <xdr:row>18</xdr:row>
      <xdr:rowOff>19050</xdr:rowOff>
    </xdr:from>
    <xdr:to>
      <xdr:col>3</xdr:col>
      <xdr:colOff>790575</xdr:colOff>
      <xdr:row>19</xdr:row>
      <xdr:rowOff>161925</xdr:rowOff>
    </xdr:to>
    <xdr:sp macro="" textlink="">
      <xdr:nvSpPr>
        <xdr:cNvPr id="13976" name="Line 5"/>
        <xdr:cNvSpPr>
          <a:spLocks noChangeShapeType="1"/>
        </xdr:cNvSpPr>
      </xdr:nvSpPr>
      <xdr:spPr bwMode="auto">
        <a:xfrm>
          <a:off x="38100" y="3648075"/>
          <a:ext cx="2743200" cy="314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19050</xdr:colOff>
      <xdr:row>2</xdr:row>
      <xdr:rowOff>0</xdr:rowOff>
    </xdr:from>
    <xdr:to>
      <xdr:col>0</xdr:col>
      <xdr:colOff>600075</xdr:colOff>
      <xdr:row>5</xdr:row>
      <xdr:rowOff>0</xdr:rowOff>
    </xdr:to>
    <xdr:sp macro="" textlink="">
      <xdr:nvSpPr>
        <xdr:cNvPr id="5340" name="Line 1"/>
        <xdr:cNvSpPr>
          <a:spLocks noChangeShapeType="1"/>
        </xdr:cNvSpPr>
      </xdr:nvSpPr>
      <xdr:spPr bwMode="auto">
        <a:xfrm>
          <a:off x="19050" y="361950"/>
          <a:ext cx="581025" cy="523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xdr:row>
      <xdr:rowOff>28575</xdr:rowOff>
    </xdr:from>
    <xdr:to>
      <xdr:col>2</xdr:col>
      <xdr:colOff>2266950</xdr:colOff>
      <xdr:row>3</xdr:row>
      <xdr:rowOff>171450</xdr:rowOff>
    </xdr:to>
    <xdr:sp macro="" textlink="">
      <xdr:nvSpPr>
        <xdr:cNvPr id="6365" name="Line 2"/>
        <xdr:cNvSpPr>
          <a:spLocks noChangeShapeType="1"/>
        </xdr:cNvSpPr>
      </xdr:nvSpPr>
      <xdr:spPr bwMode="auto">
        <a:xfrm>
          <a:off x="0" y="390525"/>
          <a:ext cx="2695575" cy="314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3</xdr:row>
      <xdr:rowOff>28575</xdr:rowOff>
    </xdr:from>
    <xdr:to>
      <xdr:col>0</xdr:col>
      <xdr:colOff>942975</xdr:colOff>
      <xdr:row>4</xdr:row>
      <xdr:rowOff>142875</xdr:rowOff>
    </xdr:to>
    <xdr:sp macro="" textlink="">
      <xdr:nvSpPr>
        <xdr:cNvPr id="1991772" name="Line 3"/>
        <xdr:cNvSpPr>
          <a:spLocks noChangeShapeType="1"/>
        </xdr:cNvSpPr>
      </xdr:nvSpPr>
      <xdr:spPr bwMode="auto">
        <a:xfrm>
          <a:off x="0" y="552450"/>
          <a:ext cx="942975" cy="285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38100</xdr:colOff>
      <xdr:row>14</xdr:row>
      <xdr:rowOff>28575</xdr:rowOff>
    </xdr:from>
    <xdr:to>
      <xdr:col>1</xdr:col>
      <xdr:colOff>19050</xdr:colOff>
      <xdr:row>16</xdr:row>
      <xdr:rowOff>9525</xdr:rowOff>
    </xdr:to>
    <xdr:sp macro="" textlink="">
      <xdr:nvSpPr>
        <xdr:cNvPr id="1991773" name="Line 5"/>
        <xdr:cNvSpPr>
          <a:spLocks noChangeShapeType="1"/>
        </xdr:cNvSpPr>
      </xdr:nvSpPr>
      <xdr:spPr bwMode="auto">
        <a:xfrm>
          <a:off x="38100" y="2705100"/>
          <a:ext cx="942975"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85725</xdr:colOff>
      <xdr:row>3</xdr:row>
      <xdr:rowOff>47625</xdr:rowOff>
    </xdr:from>
    <xdr:to>
      <xdr:col>13</xdr:col>
      <xdr:colOff>57150</xdr:colOff>
      <xdr:row>5</xdr:row>
      <xdr:rowOff>0</xdr:rowOff>
    </xdr:to>
    <xdr:sp macro="" textlink="">
      <xdr:nvSpPr>
        <xdr:cNvPr id="1991774" name="Line 11"/>
        <xdr:cNvSpPr>
          <a:spLocks noChangeShapeType="1"/>
        </xdr:cNvSpPr>
      </xdr:nvSpPr>
      <xdr:spPr bwMode="auto">
        <a:xfrm>
          <a:off x="6953250" y="571500"/>
          <a:ext cx="1123950" cy="3429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28575</xdr:colOff>
      <xdr:row>24</xdr:row>
      <xdr:rowOff>9525</xdr:rowOff>
    </xdr:from>
    <xdr:to>
      <xdr:col>9</xdr:col>
      <xdr:colOff>447675</xdr:colOff>
      <xdr:row>39</xdr:row>
      <xdr:rowOff>9525</xdr:rowOff>
    </xdr:to>
    <xdr:graphicFrame macro="">
      <xdr:nvGraphicFramePr>
        <xdr:cNvPr id="1991776"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2</xdr:row>
      <xdr:rowOff>9525</xdr:rowOff>
    </xdr:from>
    <xdr:to>
      <xdr:col>1</xdr:col>
      <xdr:colOff>485775</xdr:colOff>
      <xdr:row>3</xdr:row>
      <xdr:rowOff>171450</xdr:rowOff>
    </xdr:to>
    <xdr:sp macro="" textlink="">
      <xdr:nvSpPr>
        <xdr:cNvPr id="12513" name="Line 1"/>
        <xdr:cNvSpPr>
          <a:spLocks noChangeShapeType="1"/>
        </xdr:cNvSpPr>
      </xdr:nvSpPr>
      <xdr:spPr bwMode="auto">
        <a:xfrm>
          <a:off x="0" y="371475"/>
          <a:ext cx="93345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19050</xdr:colOff>
      <xdr:row>2</xdr:row>
      <xdr:rowOff>0</xdr:rowOff>
    </xdr:from>
    <xdr:to>
      <xdr:col>0</xdr:col>
      <xdr:colOff>600075</xdr:colOff>
      <xdr:row>5</xdr:row>
      <xdr:rowOff>0</xdr:rowOff>
    </xdr:to>
    <xdr:sp macro="" textlink="">
      <xdr:nvSpPr>
        <xdr:cNvPr id="11485" name="Line 2"/>
        <xdr:cNvSpPr>
          <a:spLocks noChangeShapeType="1"/>
        </xdr:cNvSpPr>
      </xdr:nvSpPr>
      <xdr:spPr bwMode="auto">
        <a:xfrm>
          <a:off x="19050" y="361950"/>
          <a:ext cx="581025" cy="523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9525</xdr:colOff>
      <xdr:row>2</xdr:row>
      <xdr:rowOff>0</xdr:rowOff>
    </xdr:from>
    <xdr:to>
      <xdr:col>3</xdr:col>
      <xdr:colOff>0</xdr:colOff>
      <xdr:row>3</xdr:row>
      <xdr:rowOff>152400</xdr:rowOff>
    </xdr:to>
    <xdr:sp macro="" textlink="">
      <xdr:nvSpPr>
        <xdr:cNvPr id="23773" name="Line 1"/>
        <xdr:cNvSpPr>
          <a:spLocks noChangeShapeType="1"/>
        </xdr:cNvSpPr>
      </xdr:nvSpPr>
      <xdr:spPr bwMode="auto">
        <a:xfrm>
          <a:off x="9525" y="361950"/>
          <a:ext cx="274320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3</xdr:row>
      <xdr:rowOff>28575</xdr:rowOff>
    </xdr:from>
    <xdr:to>
      <xdr:col>0</xdr:col>
      <xdr:colOff>1104900</xdr:colOff>
      <xdr:row>5</xdr:row>
      <xdr:rowOff>9525</xdr:rowOff>
    </xdr:to>
    <xdr:sp macro="" textlink="">
      <xdr:nvSpPr>
        <xdr:cNvPr id="18023" name="Line 1"/>
        <xdr:cNvSpPr>
          <a:spLocks noChangeShapeType="1"/>
        </xdr:cNvSpPr>
      </xdr:nvSpPr>
      <xdr:spPr bwMode="auto">
        <a:xfrm>
          <a:off x="0" y="609600"/>
          <a:ext cx="1104900" cy="4476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13</xdr:row>
      <xdr:rowOff>9525</xdr:rowOff>
    </xdr:from>
    <xdr:to>
      <xdr:col>5</xdr:col>
      <xdr:colOff>523875</xdr:colOff>
      <xdr:row>14</xdr:row>
      <xdr:rowOff>9525</xdr:rowOff>
    </xdr:to>
    <xdr:sp macro="" textlink="">
      <xdr:nvSpPr>
        <xdr:cNvPr id="18024" name="Line 2"/>
        <xdr:cNvSpPr>
          <a:spLocks noChangeShapeType="1"/>
        </xdr:cNvSpPr>
      </xdr:nvSpPr>
      <xdr:spPr bwMode="auto">
        <a:xfrm>
          <a:off x="1143000" y="3752850"/>
          <a:ext cx="2457450" cy="5429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38</xdr:row>
      <xdr:rowOff>28575</xdr:rowOff>
    </xdr:from>
    <xdr:to>
      <xdr:col>6</xdr:col>
      <xdr:colOff>371475</xdr:colOff>
      <xdr:row>39</xdr:row>
      <xdr:rowOff>114300</xdr:rowOff>
    </xdr:to>
    <xdr:sp macro="" textlink="">
      <xdr:nvSpPr>
        <xdr:cNvPr id="4" name="テキスト ボックス 3"/>
        <xdr:cNvSpPr txBox="1"/>
      </xdr:nvSpPr>
      <xdr:spPr>
        <a:xfrm>
          <a:off x="2924175" y="10353675"/>
          <a:ext cx="752475"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latin typeface="+mn-ea"/>
              <a:ea typeface="+mn-ea"/>
            </a:rPr>
            <a:t>－</a:t>
          </a:r>
          <a:r>
            <a:rPr kumimoji="1" lang="en-US" altLang="ja-JP" sz="1100">
              <a:latin typeface="+mn-ea"/>
              <a:ea typeface="+mn-ea"/>
            </a:rPr>
            <a:t>28</a:t>
          </a:r>
          <a:r>
            <a:rPr kumimoji="1" lang="ja-JP" altLang="en-US" sz="1100">
              <a:latin typeface="+mn-ea"/>
              <a:ea typeface="+mn-ea"/>
            </a:rPr>
            <a:t>－</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85725</xdr:colOff>
      <xdr:row>10</xdr:row>
      <xdr:rowOff>219075</xdr:rowOff>
    </xdr:from>
    <xdr:to>
      <xdr:col>12</xdr:col>
      <xdr:colOff>19050</xdr:colOff>
      <xdr:row>22</xdr:row>
      <xdr:rowOff>104775</xdr:rowOff>
    </xdr:to>
    <xdr:graphicFrame macro="">
      <xdr:nvGraphicFramePr>
        <xdr:cNvPr id="783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57150</xdr:colOff>
      <xdr:row>26</xdr:row>
      <xdr:rowOff>76200</xdr:rowOff>
    </xdr:from>
    <xdr:to>
      <xdr:col>13</xdr:col>
      <xdr:colOff>485775</xdr:colOff>
      <xdr:row>41</xdr:row>
      <xdr:rowOff>57150</xdr:rowOff>
    </xdr:to>
    <xdr:graphicFrame macro="">
      <xdr:nvGraphicFramePr>
        <xdr:cNvPr id="7833"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47625</xdr:colOff>
      <xdr:row>1</xdr:row>
      <xdr:rowOff>9525</xdr:rowOff>
    </xdr:from>
    <xdr:to>
      <xdr:col>1</xdr:col>
      <xdr:colOff>0</xdr:colOff>
      <xdr:row>3</xdr:row>
      <xdr:rowOff>0</xdr:rowOff>
    </xdr:to>
    <xdr:sp macro="" textlink="">
      <xdr:nvSpPr>
        <xdr:cNvPr id="7834" name="Line 9"/>
        <xdr:cNvSpPr>
          <a:spLocks noChangeShapeType="1"/>
        </xdr:cNvSpPr>
      </xdr:nvSpPr>
      <xdr:spPr bwMode="auto">
        <a:xfrm>
          <a:off x="47625" y="200025"/>
          <a:ext cx="1257300" cy="390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0</xdr:colOff>
      <xdr:row>4</xdr:row>
      <xdr:rowOff>266700</xdr:rowOff>
    </xdr:to>
    <xdr:sp macro="" textlink="">
      <xdr:nvSpPr>
        <xdr:cNvPr id="18872" name="Line 2"/>
        <xdr:cNvSpPr>
          <a:spLocks noChangeShapeType="1"/>
        </xdr:cNvSpPr>
      </xdr:nvSpPr>
      <xdr:spPr bwMode="auto">
        <a:xfrm>
          <a:off x="0" y="371475"/>
          <a:ext cx="742950" cy="609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1</xdr:col>
      <xdr:colOff>0</xdr:colOff>
      <xdr:row>4</xdr:row>
      <xdr:rowOff>266700</xdr:rowOff>
    </xdr:to>
    <xdr:sp macro="" textlink="">
      <xdr:nvSpPr>
        <xdr:cNvPr id="18873" name="Line 3"/>
        <xdr:cNvSpPr>
          <a:spLocks noChangeShapeType="1"/>
        </xdr:cNvSpPr>
      </xdr:nvSpPr>
      <xdr:spPr bwMode="auto">
        <a:xfrm>
          <a:off x="0" y="371475"/>
          <a:ext cx="742950" cy="609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342900</xdr:colOff>
      <xdr:row>5</xdr:row>
      <xdr:rowOff>0</xdr:rowOff>
    </xdr:to>
    <xdr:sp macro="" textlink="">
      <xdr:nvSpPr>
        <xdr:cNvPr id="20004" name="Line 1"/>
        <xdr:cNvSpPr>
          <a:spLocks noChangeShapeType="1"/>
        </xdr:cNvSpPr>
      </xdr:nvSpPr>
      <xdr:spPr bwMode="auto">
        <a:xfrm>
          <a:off x="0" y="361950"/>
          <a:ext cx="628650" cy="523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238125</xdr:colOff>
      <xdr:row>35</xdr:row>
      <xdr:rowOff>66675</xdr:rowOff>
    </xdr:from>
    <xdr:to>
      <xdr:col>12</xdr:col>
      <xdr:colOff>123825</xdr:colOff>
      <xdr:row>51</xdr:row>
      <xdr:rowOff>142875</xdr:rowOff>
    </xdr:to>
    <xdr:graphicFrame macro="">
      <xdr:nvGraphicFramePr>
        <xdr:cNvPr id="20005"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265037</xdr:colOff>
      <xdr:row>34</xdr:row>
      <xdr:rowOff>33136</xdr:rowOff>
    </xdr:from>
    <xdr:to>
      <xdr:col>9</xdr:col>
      <xdr:colOff>405851</xdr:colOff>
      <xdr:row>35</xdr:row>
      <xdr:rowOff>107677</xdr:rowOff>
    </xdr:to>
    <xdr:sp macro="" textlink="">
      <xdr:nvSpPr>
        <xdr:cNvPr id="5" name="テキスト ボックス 4"/>
        <xdr:cNvSpPr txBox="1"/>
      </xdr:nvSpPr>
      <xdr:spPr>
        <a:xfrm>
          <a:off x="2426798" y="6642658"/>
          <a:ext cx="2161770" cy="2484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時間帯別発生件数と負傷者数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1</xdr:row>
      <xdr:rowOff>0</xdr:rowOff>
    </xdr:from>
    <xdr:to>
      <xdr:col>1</xdr:col>
      <xdr:colOff>1219200</xdr:colOff>
      <xdr:row>3</xdr:row>
      <xdr:rowOff>238125</xdr:rowOff>
    </xdr:to>
    <xdr:sp macro="" textlink="">
      <xdr:nvSpPr>
        <xdr:cNvPr id="1246" name="Line 1"/>
        <xdr:cNvSpPr>
          <a:spLocks noChangeShapeType="1"/>
        </xdr:cNvSpPr>
      </xdr:nvSpPr>
      <xdr:spPr bwMode="auto">
        <a:xfrm>
          <a:off x="19050" y="190500"/>
          <a:ext cx="1228725" cy="7620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76200</xdr:colOff>
      <xdr:row>33</xdr:row>
      <xdr:rowOff>104775</xdr:rowOff>
    </xdr:from>
    <xdr:to>
      <xdr:col>13</xdr:col>
      <xdr:colOff>400050</xdr:colOff>
      <xdr:row>48</xdr:row>
      <xdr:rowOff>0</xdr:rowOff>
    </xdr:to>
    <xdr:graphicFrame macro="">
      <xdr:nvGraphicFramePr>
        <xdr:cNvPr id="2092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xdr:row>
      <xdr:rowOff>9525</xdr:rowOff>
    </xdr:from>
    <xdr:to>
      <xdr:col>1</xdr:col>
      <xdr:colOff>0</xdr:colOff>
      <xdr:row>4</xdr:row>
      <xdr:rowOff>219075</xdr:rowOff>
    </xdr:to>
    <xdr:sp macro="" textlink="">
      <xdr:nvSpPr>
        <xdr:cNvPr id="20925" name="Line 4"/>
        <xdr:cNvSpPr>
          <a:spLocks noChangeShapeType="1"/>
        </xdr:cNvSpPr>
      </xdr:nvSpPr>
      <xdr:spPr bwMode="auto">
        <a:xfrm>
          <a:off x="0" y="485775"/>
          <a:ext cx="800100" cy="400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66675</xdr:colOff>
      <xdr:row>19</xdr:row>
      <xdr:rowOff>38099</xdr:rowOff>
    </xdr:from>
    <xdr:to>
      <xdr:col>13</xdr:col>
      <xdr:colOff>361950</xdr:colOff>
      <xdr:row>32</xdr:row>
      <xdr:rowOff>114300</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209550</xdr:colOff>
      <xdr:row>25</xdr:row>
      <xdr:rowOff>66675</xdr:rowOff>
    </xdr:from>
    <xdr:to>
      <xdr:col>1</xdr:col>
      <xdr:colOff>238125</xdr:colOff>
      <xdr:row>27</xdr:row>
      <xdr:rowOff>0</xdr:rowOff>
    </xdr:to>
    <xdr:sp macro="" textlink="">
      <xdr:nvSpPr>
        <xdr:cNvPr id="3" name="テキスト ボックス 2"/>
        <xdr:cNvSpPr txBox="1"/>
      </xdr:nvSpPr>
      <xdr:spPr>
        <a:xfrm>
          <a:off x="209550" y="6591300"/>
          <a:ext cx="828675" cy="2762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件数（件）</a:t>
          </a:r>
        </a:p>
      </xdr:txBody>
    </xdr:sp>
    <xdr:clientData/>
  </xdr:twoCellAnchor>
  <xdr:twoCellAnchor>
    <xdr:from>
      <xdr:col>11</xdr:col>
      <xdr:colOff>400051</xdr:colOff>
      <xdr:row>40</xdr:row>
      <xdr:rowOff>38100</xdr:rowOff>
    </xdr:from>
    <xdr:to>
      <xdr:col>13</xdr:col>
      <xdr:colOff>371475</xdr:colOff>
      <xdr:row>42</xdr:row>
      <xdr:rowOff>0</xdr:rowOff>
    </xdr:to>
    <xdr:sp macro="" textlink="">
      <xdr:nvSpPr>
        <xdr:cNvPr id="4" name="テキスト ボックス 3"/>
        <xdr:cNvSpPr txBox="1"/>
      </xdr:nvSpPr>
      <xdr:spPr>
        <a:xfrm>
          <a:off x="6057901" y="9134475"/>
          <a:ext cx="942974"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死者数（人）</a:t>
          </a:r>
        </a:p>
      </xdr:txBody>
    </xdr:sp>
    <xdr:clientData/>
  </xdr:twoCellAnchor>
</xdr:wsDr>
</file>

<file path=xl/drawings/drawing21.xml><?xml version="1.0" encoding="utf-8"?>
<c:userShapes xmlns:c="http://schemas.openxmlformats.org/drawingml/2006/chart">
  <cdr:relSizeAnchor xmlns:cdr="http://schemas.openxmlformats.org/drawingml/2006/chartDrawing">
    <cdr:from>
      <cdr:x>0.48281</cdr:x>
      <cdr:y>0.88843</cdr:y>
    </cdr:from>
    <cdr:to>
      <cdr:x>0.55158</cdr:x>
      <cdr:y>0.9876</cdr:y>
    </cdr:to>
    <cdr:sp macro="" textlink="">
      <cdr:nvSpPr>
        <cdr:cNvPr id="2" name="テキスト ボックス 1"/>
        <cdr:cNvSpPr txBox="1"/>
      </cdr:nvSpPr>
      <cdr:spPr>
        <a:xfrm xmlns:a="http://schemas.openxmlformats.org/drawingml/2006/main">
          <a:off x="3343275" y="2047876"/>
          <a:ext cx="476250" cy="2286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ja-JP" altLang="en-US" sz="1100"/>
        </a:p>
      </cdr:txBody>
    </cdr:sp>
  </cdr:relSizeAnchor>
  <cdr:relSizeAnchor xmlns:cdr="http://schemas.openxmlformats.org/drawingml/2006/chartDrawing">
    <cdr:from>
      <cdr:x>0.51307</cdr:x>
      <cdr:y>0.88843</cdr:y>
    </cdr:from>
    <cdr:to>
      <cdr:x>0.57497</cdr:x>
      <cdr:y>0.99587</cdr:y>
    </cdr:to>
    <cdr:sp macro="" textlink="">
      <cdr:nvSpPr>
        <cdr:cNvPr id="3" name="テキスト ボックス 2"/>
        <cdr:cNvSpPr txBox="1"/>
      </cdr:nvSpPr>
      <cdr:spPr>
        <a:xfrm xmlns:a="http://schemas.openxmlformats.org/drawingml/2006/main">
          <a:off x="3552825" y="2047876"/>
          <a:ext cx="428625" cy="2476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1000"/>
            <a:t>月</a:t>
          </a:r>
        </a:p>
      </cdr:txBody>
    </cdr:sp>
  </cdr:relSizeAnchor>
</c:userShapes>
</file>

<file path=xl/drawings/drawing22.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9525</xdr:colOff>
      <xdr:row>1</xdr:row>
      <xdr:rowOff>285750</xdr:rowOff>
    </xdr:to>
    <xdr:sp macro="" textlink="">
      <xdr:nvSpPr>
        <xdr:cNvPr id="27868" name="Line 1"/>
        <xdr:cNvSpPr>
          <a:spLocks noChangeShapeType="1"/>
        </xdr:cNvSpPr>
      </xdr:nvSpPr>
      <xdr:spPr bwMode="auto">
        <a:xfrm>
          <a:off x="0" y="190500"/>
          <a:ext cx="2286000" cy="2857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0</xdr:colOff>
      <xdr:row>4</xdr:row>
      <xdr:rowOff>266700</xdr:rowOff>
    </xdr:to>
    <xdr:sp macro="" textlink="">
      <xdr:nvSpPr>
        <xdr:cNvPr id="21943" name="Line 1"/>
        <xdr:cNvSpPr>
          <a:spLocks noChangeShapeType="1"/>
        </xdr:cNvSpPr>
      </xdr:nvSpPr>
      <xdr:spPr bwMode="auto">
        <a:xfrm>
          <a:off x="0" y="371475"/>
          <a:ext cx="742950" cy="523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2</xdr:row>
      <xdr:rowOff>0</xdr:rowOff>
    </xdr:from>
    <xdr:to>
      <xdr:col>1</xdr:col>
      <xdr:colOff>0</xdr:colOff>
      <xdr:row>4</xdr:row>
      <xdr:rowOff>266700</xdr:rowOff>
    </xdr:to>
    <xdr:sp macro="" textlink="">
      <xdr:nvSpPr>
        <xdr:cNvPr id="21944" name="Line 2"/>
        <xdr:cNvSpPr>
          <a:spLocks noChangeShapeType="1"/>
        </xdr:cNvSpPr>
      </xdr:nvSpPr>
      <xdr:spPr bwMode="auto">
        <a:xfrm>
          <a:off x="0" y="371475"/>
          <a:ext cx="742950" cy="523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38100</xdr:colOff>
      <xdr:row>2</xdr:row>
      <xdr:rowOff>9525</xdr:rowOff>
    </xdr:from>
    <xdr:to>
      <xdr:col>2</xdr:col>
      <xdr:colOff>0</xdr:colOff>
      <xdr:row>4</xdr:row>
      <xdr:rowOff>161925</xdr:rowOff>
    </xdr:to>
    <xdr:sp macro="" textlink="">
      <xdr:nvSpPr>
        <xdr:cNvPr id="23072" name="Line 1"/>
        <xdr:cNvSpPr>
          <a:spLocks noChangeShapeType="1"/>
        </xdr:cNvSpPr>
      </xdr:nvSpPr>
      <xdr:spPr bwMode="auto">
        <a:xfrm>
          <a:off x="38100" y="381000"/>
          <a:ext cx="485775" cy="495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495300</xdr:colOff>
      <xdr:row>33</xdr:row>
      <xdr:rowOff>133350</xdr:rowOff>
    </xdr:from>
    <xdr:to>
      <xdr:col>12</xdr:col>
      <xdr:colOff>495300</xdr:colOff>
      <xdr:row>49</xdr:row>
      <xdr:rowOff>133350</xdr:rowOff>
    </xdr:to>
    <xdr:graphicFrame macro="">
      <xdr:nvGraphicFramePr>
        <xdr:cNvPr id="2307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28575</xdr:colOff>
      <xdr:row>34</xdr:row>
      <xdr:rowOff>19050</xdr:rowOff>
    </xdr:from>
    <xdr:to>
      <xdr:col>6</xdr:col>
      <xdr:colOff>438150</xdr:colOff>
      <xdr:row>35</xdr:row>
      <xdr:rowOff>96076</xdr:rowOff>
    </xdr:to>
    <xdr:sp macro="" textlink="">
      <xdr:nvSpPr>
        <xdr:cNvPr id="4" name="テキスト ボックス 3"/>
        <xdr:cNvSpPr txBox="1"/>
      </xdr:nvSpPr>
      <xdr:spPr>
        <a:xfrm>
          <a:off x="1095375" y="7943850"/>
          <a:ext cx="2152650" cy="2484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時間帯別発生件数と負傷者数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xdr:colOff>
      <xdr:row>3</xdr:row>
      <xdr:rowOff>0</xdr:rowOff>
    </xdr:from>
    <xdr:to>
      <xdr:col>5</xdr:col>
      <xdr:colOff>0</xdr:colOff>
      <xdr:row>5</xdr:row>
      <xdr:rowOff>152400</xdr:rowOff>
    </xdr:to>
    <xdr:sp macro="" textlink="">
      <xdr:nvSpPr>
        <xdr:cNvPr id="2269" name="Line 1"/>
        <xdr:cNvSpPr>
          <a:spLocks noChangeShapeType="1"/>
        </xdr:cNvSpPr>
      </xdr:nvSpPr>
      <xdr:spPr bwMode="auto">
        <a:xfrm>
          <a:off x="857250" y="552450"/>
          <a:ext cx="2066925" cy="4000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2</xdr:row>
      <xdr:rowOff>142875</xdr:rowOff>
    </xdr:from>
    <xdr:to>
      <xdr:col>7</xdr:col>
      <xdr:colOff>628650</xdr:colOff>
      <xdr:row>27</xdr:row>
      <xdr:rowOff>95250</xdr:rowOff>
    </xdr:to>
    <xdr:graphicFrame macro="">
      <xdr:nvGraphicFramePr>
        <xdr:cNvPr id="30567" name="Chart 10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9525</xdr:colOff>
      <xdr:row>28</xdr:row>
      <xdr:rowOff>0</xdr:rowOff>
    </xdr:from>
    <xdr:to>
      <xdr:col>7</xdr:col>
      <xdr:colOff>600075</xdr:colOff>
      <xdr:row>54</xdr:row>
      <xdr:rowOff>381000</xdr:rowOff>
    </xdr:to>
    <xdr:graphicFrame macro="">
      <xdr:nvGraphicFramePr>
        <xdr:cNvPr id="30568" name="Chart 10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47625</xdr:colOff>
      <xdr:row>57</xdr:row>
      <xdr:rowOff>9525</xdr:rowOff>
    </xdr:from>
    <xdr:to>
      <xdr:col>1</xdr:col>
      <xdr:colOff>0</xdr:colOff>
      <xdr:row>59</xdr:row>
      <xdr:rowOff>9525</xdr:rowOff>
    </xdr:to>
    <xdr:sp macro="" textlink="">
      <xdr:nvSpPr>
        <xdr:cNvPr id="30569" name="Line 1028"/>
        <xdr:cNvSpPr>
          <a:spLocks noChangeShapeType="1"/>
        </xdr:cNvSpPr>
      </xdr:nvSpPr>
      <xdr:spPr bwMode="auto">
        <a:xfrm>
          <a:off x="47625" y="10172700"/>
          <a:ext cx="638175" cy="361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xdr:row>
      <xdr:rowOff>19050</xdr:rowOff>
    </xdr:from>
    <xdr:to>
      <xdr:col>2</xdr:col>
      <xdr:colOff>9525</xdr:colOff>
      <xdr:row>5</xdr:row>
      <xdr:rowOff>9525</xdr:rowOff>
    </xdr:to>
    <xdr:sp macro="" textlink="">
      <xdr:nvSpPr>
        <xdr:cNvPr id="16018" name="Line 1"/>
        <xdr:cNvSpPr>
          <a:spLocks noChangeShapeType="1"/>
        </xdr:cNvSpPr>
      </xdr:nvSpPr>
      <xdr:spPr bwMode="auto">
        <a:xfrm>
          <a:off x="0" y="561975"/>
          <a:ext cx="1257300"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12</xdr:row>
      <xdr:rowOff>9525</xdr:rowOff>
    </xdr:from>
    <xdr:to>
      <xdr:col>2</xdr:col>
      <xdr:colOff>19050</xdr:colOff>
      <xdr:row>13</xdr:row>
      <xdr:rowOff>171450</xdr:rowOff>
    </xdr:to>
    <xdr:sp macro="" textlink="">
      <xdr:nvSpPr>
        <xdr:cNvPr id="16019" name="Line 2"/>
        <xdr:cNvSpPr>
          <a:spLocks noChangeShapeType="1"/>
        </xdr:cNvSpPr>
      </xdr:nvSpPr>
      <xdr:spPr bwMode="auto">
        <a:xfrm>
          <a:off x="0" y="3657600"/>
          <a:ext cx="1266825"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30</xdr:row>
      <xdr:rowOff>0</xdr:rowOff>
    </xdr:from>
    <xdr:to>
      <xdr:col>14</xdr:col>
      <xdr:colOff>590550</xdr:colOff>
      <xdr:row>42</xdr:row>
      <xdr:rowOff>9525</xdr:rowOff>
    </xdr:to>
    <xdr:graphicFrame macro="">
      <xdr:nvGraphicFramePr>
        <xdr:cNvPr id="1602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2</xdr:row>
      <xdr:rowOff>0</xdr:rowOff>
    </xdr:from>
    <xdr:to>
      <xdr:col>1</xdr:col>
      <xdr:colOff>0</xdr:colOff>
      <xdr:row>4</xdr:row>
      <xdr:rowOff>161925</xdr:rowOff>
    </xdr:to>
    <xdr:sp macro="" textlink="">
      <xdr:nvSpPr>
        <xdr:cNvPr id="3294" name="Line 1"/>
        <xdr:cNvSpPr>
          <a:spLocks noChangeShapeType="1"/>
        </xdr:cNvSpPr>
      </xdr:nvSpPr>
      <xdr:spPr bwMode="auto">
        <a:xfrm>
          <a:off x="9525" y="361950"/>
          <a:ext cx="523875" cy="6762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28575</xdr:rowOff>
    </xdr:from>
    <xdr:to>
      <xdr:col>2</xdr:col>
      <xdr:colOff>2266950</xdr:colOff>
      <xdr:row>3</xdr:row>
      <xdr:rowOff>171450</xdr:rowOff>
    </xdr:to>
    <xdr:sp macro="" textlink="">
      <xdr:nvSpPr>
        <xdr:cNvPr id="9436" name="Line 1"/>
        <xdr:cNvSpPr>
          <a:spLocks noChangeShapeType="1"/>
        </xdr:cNvSpPr>
      </xdr:nvSpPr>
      <xdr:spPr bwMode="auto">
        <a:xfrm>
          <a:off x="0" y="390525"/>
          <a:ext cx="2695575" cy="314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47625</xdr:colOff>
      <xdr:row>3</xdr:row>
      <xdr:rowOff>9525</xdr:rowOff>
    </xdr:from>
    <xdr:to>
      <xdr:col>0</xdr:col>
      <xdr:colOff>1009650</xdr:colOff>
      <xdr:row>4</xdr:row>
      <xdr:rowOff>152400</xdr:rowOff>
    </xdr:to>
    <xdr:sp macro="" textlink="">
      <xdr:nvSpPr>
        <xdr:cNvPr id="2012241" name="Line 1"/>
        <xdr:cNvSpPr>
          <a:spLocks noChangeShapeType="1"/>
        </xdr:cNvSpPr>
      </xdr:nvSpPr>
      <xdr:spPr bwMode="auto">
        <a:xfrm>
          <a:off x="47625" y="552450"/>
          <a:ext cx="962025" cy="3143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9525</xdr:colOff>
      <xdr:row>3</xdr:row>
      <xdr:rowOff>19050</xdr:rowOff>
    </xdr:from>
    <xdr:to>
      <xdr:col>15</xdr:col>
      <xdr:colOff>228600</xdr:colOff>
      <xdr:row>5</xdr:row>
      <xdr:rowOff>0</xdr:rowOff>
    </xdr:to>
    <xdr:sp macro="" textlink="">
      <xdr:nvSpPr>
        <xdr:cNvPr id="2012242" name="Line 2"/>
        <xdr:cNvSpPr>
          <a:spLocks noChangeShapeType="1"/>
        </xdr:cNvSpPr>
      </xdr:nvSpPr>
      <xdr:spPr bwMode="auto">
        <a:xfrm>
          <a:off x="7391400" y="561975"/>
          <a:ext cx="904875"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9525</xdr:colOff>
      <xdr:row>22</xdr:row>
      <xdr:rowOff>9525</xdr:rowOff>
    </xdr:from>
    <xdr:to>
      <xdr:col>15</xdr:col>
      <xdr:colOff>228600</xdr:colOff>
      <xdr:row>23</xdr:row>
      <xdr:rowOff>171450</xdr:rowOff>
    </xdr:to>
    <xdr:sp macro="" textlink="">
      <xdr:nvSpPr>
        <xdr:cNvPr id="2012243" name="Line 7"/>
        <xdr:cNvSpPr>
          <a:spLocks noChangeShapeType="1"/>
        </xdr:cNvSpPr>
      </xdr:nvSpPr>
      <xdr:spPr bwMode="auto">
        <a:xfrm>
          <a:off x="7391400" y="5353050"/>
          <a:ext cx="904875"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9525</xdr:colOff>
      <xdr:row>22</xdr:row>
      <xdr:rowOff>9525</xdr:rowOff>
    </xdr:from>
    <xdr:to>
      <xdr:col>15</xdr:col>
      <xdr:colOff>228600</xdr:colOff>
      <xdr:row>23</xdr:row>
      <xdr:rowOff>171450</xdr:rowOff>
    </xdr:to>
    <xdr:sp macro="" textlink="">
      <xdr:nvSpPr>
        <xdr:cNvPr id="2012244" name="Line 8"/>
        <xdr:cNvSpPr>
          <a:spLocks noChangeShapeType="1"/>
        </xdr:cNvSpPr>
      </xdr:nvSpPr>
      <xdr:spPr bwMode="auto">
        <a:xfrm>
          <a:off x="7391400" y="8629650"/>
          <a:ext cx="904875"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180975</xdr:colOff>
      <xdr:row>11</xdr:row>
      <xdr:rowOff>85725</xdr:rowOff>
    </xdr:from>
    <xdr:to>
      <xdr:col>12</xdr:col>
      <xdr:colOff>495300</xdr:colOff>
      <xdr:row>32</xdr:row>
      <xdr:rowOff>9525</xdr:rowOff>
    </xdr:to>
    <xdr:graphicFrame macro="">
      <xdr:nvGraphicFramePr>
        <xdr:cNvPr id="2012245"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2</xdr:row>
      <xdr:rowOff>9525</xdr:rowOff>
    </xdr:from>
    <xdr:to>
      <xdr:col>1</xdr:col>
      <xdr:colOff>676275</xdr:colOff>
      <xdr:row>3</xdr:row>
      <xdr:rowOff>161925</xdr:rowOff>
    </xdr:to>
    <xdr:sp macro="" textlink="">
      <xdr:nvSpPr>
        <xdr:cNvPr id="4316" name="Line 1"/>
        <xdr:cNvSpPr>
          <a:spLocks noChangeShapeType="1"/>
        </xdr:cNvSpPr>
      </xdr:nvSpPr>
      <xdr:spPr bwMode="auto">
        <a:xfrm>
          <a:off x="9525" y="371475"/>
          <a:ext cx="1162050" cy="3238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tabSelected="1" view="pageBreakPreview" topLeftCell="A19" zoomScaleNormal="100" zoomScaleSheetLayoutView="100" workbookViewId="0">
      <selection activeCell="H43" sqref="H43"/>
    </sheetView>
  </sheetViews>
  <sheetFormatPr defaultRowHeight="13.5"/>
  <cols>
    <col min="1" max="1" width="8" customWidth="1"/>
    <col min="2" max="2" width="7.5" customWidth="1"/>
    <col min="3" max="7" width="10.625" customWidth="1"/>
  </cols>
  <sheetData>
    <row r="1" spans="1:8" ht="14.25">
      <c r="A1" s="83" t="s">
        <v>7</v>
      </c>
    </row>
    <row r="2" spans="1:8" ht="7.5" customHeight="1"/>
    <row r="3" spans="1:8" ht="8.1" customHeight="1">
      <c r="A3" s="133"/>
      <c r="B3" s="133"/>
      <c r="C3" s="133"/>
      <c r="D3" s="133"/>
      <c r="E3" s="133"/>
      <c r="F3" s="133"/>
      <c r="G3" s="133"/>
      <c r="H3" s="9"/>
    </row>
    <row r="4" spans="1:8" ht="15" thickBot="1">
      <c r="A4" s="83" t="s">
        <v>8</v>
      </c>
      <c r="B4" s="40"/>
      <c r="C4" s="40"/>
      <c r="D4" s="40"/>
      <c r="E4" s="40"/>
      <c r="F4" s="40"/>
      <c r="G4" s="40"/>
      <c r="H4" s="9"/>
    </row>
    <row r="5" spans="1:8">
      <c r="A5" s="41"/>
      <c r="B5" s="134" t="s">
        <v>163</v>
      </c>
      <c r="C5" s="807" t="s">
        <v>9</v>
      </c>
      <c r="D5" s="810" t="s">
        <v>10</v>
      </c>
      <c r="E5" s="810" t="s">
        <v>11</v>
      </c>
      <c r="F5" s="813" t="s">
        <v>243</v>
      </c>
      <c r="G5" s="804" t="s">
        <v>12</v>
      </c>
      <c r="H5" s="9"/>
    </row>
    <row r="6" spans="1:8">
      <c r="A6" s="44"/>
      <c r="B6" s="132"/>
      <c r="C6" s="808"/>
      <c r="D6" s="811"/>
      <c r="E6" s="811"/>
      <c r="F6" s="814"/>
      <c r="G6" s="805"/>
      <c r="H6" s="9"/>
    </row>
    <row r="7" spans="1:8" ht="21" customHeight="1" thickBot="1">
      <c r="A7" s="46" t="s">
        <v>2</v>
      </c>
      <c r="B7" s="135" t="s">
        <v>176</v>
      </c>
      <c r="C7" s="809"/>
      <c r="D7" s="812"/>
      <c r="E7" s="812"/>
      <c r="F7" s="815"/>
      <c r="G7" s="806"/>
      <c r="H7" s="9"/>
    </row>
    <row r="8" spans="1:8" ht="18" customHeight="1">
      <c r="A8" s="69"/>
      <c r="B8" s="136">
        <v>29</v>
      </c>
      <c r="C8" s="776">
        <v>1096</v>
      </c>
      <c r="D8" s="777">
        <v>10107</v>
      </c>
      <c r="E8" s="777">
        <v>128</v>
      </c>
      <c r="F8" s="778">
        <v>1</v>
      </c>
      <c r="G8" s="603">
        <f t="shared" ref="G8:G16" si="0">SUM(C8:F8)</f>
        <v>11332</v>
      </c>
      <c r="H8" s="9"/>
    </row>
    <row r="9" spans="1:8" ht="18" customHeight="1">
      <c r="A9" s="70" t="s">
        <v>1</v>
      </c>
      <c r="B9" s="137">
        <v>28</v>
      </c>
      <c r="C9" s="695">
        <v>1216</v>
      </c>
      <c r="D9" s="696">
        <v>10715</v>
      </c>
      <c r="E9" s="696">
        <v>240</v>
      </c>
      <c r="F9" s="697">
        <v>2</v>
      </c>
      <c r="G9" s="604">
        <f t="shared" si="0"/>
        <v>12173</v>
      </c>
      <c r="H9" s="9"/>
    </row>
    <row r="10" spans="1:8" ht="18" customHeight="1" thickBot="1">
      <c r="A10" s="71" t="s">
        <v>211</v>
      </c>
      <c r="B10" s="138" t="s">
        <v>304</v>
      </c>
      <c r="C10" s="513">
        <f>C8-C9</f>
        <v>-120</v>
      </c>
      <c r="D10" s="514">
        <f>D8-D9</f>
        <v>-608</v>
      </c>
      <c r="E10" s="514">
        <f>E8-E9</f>
        <v>-112</v>
      </c>
      <c r="F10" s="515">
        <f>F8-F9</f>
        <v>-1</v>
      </c>
      <c r="G10" s="605">
        <f t="shared" si="0"/>
        <v>-841</v>
      </c>
      <c r="H10" s="9"/>
    </row>
    <row r="11" spans="1:8" ht="18" customHeight="1">
      <c r="A11" s="72"/>
      <c r="B11" s="484">
        <v>29</v>
      </c>
      <c r="C11" s="779">
        <v>17</v>
      </c>
      <c r="D11" s="780">
        <v>20</v>
      </c>
      <c r="E11" s="780">
        <v>6</v>
      </c>
      <c r="F11" s="781">
        <v>1</v>
      </c>
      <c r="G11" s="603">
        <f t="shared" si="0"/>
        <v>44</v>
      </c>
      <c r="H11" s="9"/>
    </row>
    <row r="12" spans="1:8" ht="18" customHeight="1">
      <c r="A12" s="70" t="s">
        <v>255</v>
      </c>
      <c r="B12" s="137">
        <v>28</v>
      </c>
      <c r="C12" s="698">
        <v>17</v>
      </c>
      <c r="D12" s="699">
        <v>19</v>
      </c>
      <c r="E12" s="699">
        <v>12</v>
      </c>
      <c r="F12" s="700">
        <v>1</v>
      </c>
      <c r="G12" s="604">
        <f t="shared" si="0"/>
        <v>49</v>
      </c>
      <c r="H12" s="9"/>
    </row>
    <row r="13" spans="1:8" ht="18" customHeight="1" thickBot="1">
      <c r="A13" s="73" t="s">
        <v>213</v>
      </c>
      <c r="B13" s="139" t="s">
        <v>305</v>
      </c>
      <c r="C13" s="513">
        <f>C11-C12</f>
        <v>0</v>
      </c>
      <c r="D13" s="514">
        <f>D11-D12</f>
        <v>1</v>
      </c>
      <c r="E13" s="514">
        <f>E11-E12</f>
        <v>-6</v>
      </c>
      <c r="F13" s="515">
        <f>F11-F12</f>
        <v>0</v>
      </c>
      <c r="G13" s="605">
        <f t="shared" si="0"/>
        <v>-5</v>
      </c>
      <c r="H13" s="9"/>
    </row>
    <row r="14" spans="1:8" ht="18" customHeight="1">
      <c r="A14" s="74"/>
      <c r="B14" s="136">
        <v>29</v>
      </c>
      <c r="C14" s="776">
        <v>1098</v>
      </c>
      <c r="D14" s="777">
        <v>12146</v>
      </c>
      <c r="E14" s="777">
        <v>154</v>
      </c>
      <c r="F14" s="778">
        <v>0</v>
      </c>
      <c r="G14" s="603">
        <f t="shared" si="0"/>
        <v>13398</v>
      </c>
      <c r="H14" s="9"/>
    </row>
    <row r="15" spans="1:8" ht="18" customHeight="1">
      <c r="A15" s="70" t="s">
        <v>261</v>
      </c>
      <c r="B15" s="137">
        <v>28</v>
      </c>
      <c r="C15" s="695">
        <v>1239</v>
      </c>
      <c r="D15" s="696">
        <v>12730</v>
      </c>
      <c r="E15" s="696">
        <v>261</v>
      </c>
      <c r="F15" s="697">
        <v>1</v>
      </c>
      <c r="G15" s="604">
        <f t="shared" si="0"/>
        <v>14231</v>
      </c>
      <c r="H15" s="9"/>
    </row>
    <row r="16" spans="1:8" ht="18" customHeight="1" thickBot="1">
      <c r="A16" s="73" t="s">
        <v>213</v>
      </c>
      <c r="B16" s="139" t="s">
        <v>305</v>
      </c>
      <c r="C16" s="513">
        <f>C14-C15</f>
        <v>-141</v>
      </c>
      <c r="D16" s="514">
        <f>D14-D15</f>
        <v>-584</v>
      </c>
      <c r="E16" s="514">
        <f>E14-E15</f>
        <v>-107</v>
      </c>
      <c r="F16" s="515">
        <f>F14-F15</f>
        <v>-1</v>
      </c>
      <c r="G16" s="605">
        <f t="shared" si="0"/>
        <v>-833</v>
      </c>
      <c r="H16" s="9"/>
    </row>
    <row r="17" spans="1:8" ht="16.5" customHeight="1">
      <c r="A17" s="50"/>
      <c r="B17" s="50"/>
      <c r="C17" s="163"/>
      <c r="D17" s="163"/>
      <c r="E17" s="163"/>
      <c r="F17" s="163"/>
      <c r="G17" s="163"/>
      <c r="H17" s="9"/>
    </row>
    <row r="18" spans="1:8" ht="15" thickBot="1">
      <c r="A18" s="83" t="s">
        <v>188</v>
      </c>
      <c r="B18" s="50"/>
      <c r="C18" s="163"/>
      <c r="D18" s="163"/>
      <c r="E18" s="163"/>
      <c r="F18" s="163"/>
      <c r="G18" s="163"/>
      <c r="H18" s="9"/>
    </row>
    <row r="19" spans="1:8">
      <c r="A19" s="51"/>
      <c r="B19" s="52"/>
      <c r="C19" s="606"/>
      <c r="D19" s="607" t="s">
        <v>2</v>
      </c>
      <c r="E19" s="608" t="s">
        <v>189</v>
      </c>
      <c r="F19" s="609" t="s">
        <v>250</v>
      </c>
      <c r="G19" s="610" t="s">
        <v>252</v>
      </c>
      <c r="H19" s="9"/>
    </row>
    <row r="20" spans="1:8" ht="14.25" thickBot="1">
      <c r="A20" s="54" t="s">
        <v>168</v>
      </c>
      <c r="B20" s="55"/>
      <c r="C20" s="611"/>
      <c r="D20" s="611"/>
      <c r="E20" s="612" t="s">
        <v>211</v>
      </c>
      <c r="F20" s="613" t="s">
        <v>210</v>
      </c>
      <c r="G20" s="614" t="s">
        <v>210</v>
      </c>
      <c r="H20" s="9"/>
    </row>
    <row r="21" spans="1:8" ht="14.25" thickBot="1">
      <c r="A21" s="56" t="s">
        <v>205</v>
      </c>
      <c r="B21" s="57"/>
      <c r="C21" s="615" t="s">
        <v>206</v>
      </c>
      <c r="D21" s="615"/>
      <c r="E21" s="616">
        <f>SUM(E22:E50)</f>
        <v>11332</v>
      </c>
      <c r="F21" s="617">
        <f>SUM(F22:F50)</f>
        <v>44</v>
      </c>
      <c r="G21" s="618">
        <f>SUM(G22:G50)</f>
        <v>13398</v>
      </c>
    </row>
    <row r="22" spans="1:8">
      <c r="A22" s="47"/>
      <c r="B22" s="58" t="s">
        <v>13</v>
      </c>
      <c r="C22" s="163"/>
      <c r="D22" s="163"/>
      <c r="E22" s="782">
        <v>82</v>
      </c>
      <c r="F22" s="783">
        <v>0</v>
      </c>
      <c r="G22" s="784">
        <v>82</v>
      </c>
    </row>
    <row r="23" spans="1:8">
      <c r="A23" s="59" t="s">
        <v>20</v>
      </c>
      <c r="B23" s="60" t="s">
        <v>14</v>
      </c>
      <c r="C23" s="619"/>
      <c r="D23" s="619"/>
      <c r="E23" s="785">
        <v>146</v>
      </c>
      <c r="F23" s="786">
        <v>0</v>
      </c>
      <c r="G23" s="787">
        <v>152</v>
      </c>
    </row>
    <row r="24" spans="1:8" ht="13.5" customHeight="1">
      <c r="A24" s="59"/>
      <c r="B24" s="800" t="s">
        <v>283</v>
      </c>
      <c r="C24" s="163" t="s">
        <v>15</v>
      </c>
      <c r="D24" s="163"/>
      <c r="E24" s="785">
        <v>327</v>
      </c>
      <c r="F24" s="786">
        <v>9</v>
      </c>
      <c r="G24" s="787">
        <v>323</v>
      </c>
    </row>
    <row r="25" spans="1:8">
      <c r="A25" s="59" t="s">
        <v>21</v>
      </c>
      <c r="B25" s="801"/>
      <c r="C25" s="619" t="s">
        <v>16</v>
      </c>
      <c r="D25" s="619"/>
      <c r="E25" s="785">
        <v>24</v>
      </c>
      <c r="F25" s="786">
        <v>2</v>
      </c>
      <c r="G25" s="787">
        <v>22</v>
      </c>
    </row>
    <row r="26" spans="1:8">
      <c r="A26" s="59"/>
      <c r="B26" s="801"/>
      <c r="C26" s="163" t="s">
        <v>204</v>
      </c>
      <c r="D26" s="163"/>
      <c r="E26" s="785">
        <v>0</v>
      </c>
      <c r="F26" s="786">
        <v>0</v>
      </c>
      <c r="G26" s="787">
        <v>0</v>
      </c>
    </row>
    <row r="27" spans="1:8">
      <c r="A27" s="61" t="s">
        <v>22</v>
      </c>
      <c r="B27" s="802"/>
      <c r="C27" s="619" t="s">
        <v>18</v>
      </c>
      <c r="D27" s="619"/>
      <c r="E27" s="785">
        <v>228</v>
      </c>
      <c r="F27" s="786">
        <v>3</v>
      </c>
      <c r="G27" s="787">
        <v>229</v>
      </c>
    </row>
    <row r="28" spans="1:8">
      <c r="A28" s="61"/>
      <c r="B28" s="60" t="s">
        <v>151</v>
      </c>
      <c r="C28" s="163"/>
      <c r="D28" s="163"/>
      <c r="E28" s="785">
        <v>6</v>
      </c>
      <c r="F28" s="786">
        <v>0</v>
      </c>
      <c r="G28" s="787">
        <v>6</v>
      </c>
    </row>
    <row r="29" spans="1:8">
      <c r="A29" s="61" t="s">
        <v>23</v>
      </c>
      <c r="B29" s="60" t="s">
        <v>19</v>
      </c>
      <c r="C29" s="619"/>
      <c r="D29" s="619"/>
      <c r="E29" s="785">
        <v>18</v>
      </c>
      <c r="F29" s="786">
        <v>1</v>
      </c>
      <c r="G29" s="787">
        <v>17</v>
      </c>
    </row>
    <row r="30" spans="1:8">
      <c r="A30" s="61"/>
      <c r="B30" s="60" t="s">
        <v>253</v>
      </c>
      <c r="C30" s="163"/>
      <c r="D30" s="163"/>
      <c r="E30" s="785">
        <v>23</v>
      </c>
      <c r="F30" s="786">
        <v>0</v>
      </c>
      <c r="G30" s="787">
        <v>23</v>
      </c>
    </row>
    <row r="31" spans="1:8" ht="14.25" thickBot="1">
      <c r="A31" s="47"/>
      <c r="B31" s="62" t="s">
        <v>18</v>
      </c>
      <c r="C31" s="620"/>
      <c r="D31" s="620"/>
      <c r="E31" s="788">
        <v>242</v>
      </c>
      <c r="F31" s="789">
        <v>2</v>
      </c>
      <c r="G31" s="790">
        <v>244</v>
      </c>
    </row>
    <row r="32" spans="1:8">
      <c r="A32" s="48"/>
      <c r="B32" s="63" t="s">
        <v>24</v>
      </c>
      <c r="C32" s="163"/>
      <c r="D32" s="163"/>
      <c r="E32" s="791">
        <v>109</v>
      </c>
      <c r="F32" s="792">
        <v>1</v>
      </c>
      <c r="G32" s="793">
        <v>142</v>
      </c>
    </row>
    <row r="33" spans="1:7">
      <c r="A33" s="59" t="s">
        <v>22</v>
      </c>
      <c r="B33" s="800" t="s">
        <v>284</v>
      </c>
      <c r="C33" s="619" t="s">
        <v>25</v>
      </c>
      <c r="D33" s="619"/>
      <c r="E33" s="785">
        <v>177</v>
      </c>
      <c r="F33" s="786">
        <v>0</v>
      </c>
      <c r="G33" s="787">
        <v>244</v>
      </c>
    </row>
    <row r="34" spans="1:7">
      <c r="A34" s="59"/>
      <c r="B34" s="802"/>
      <c r="C34" s="163" t="s">
        <v>18</v>
      </c>
      <c r="D34" s="163"/>
      <c r="E34" s="785">
        <v>3040</v>
      </c>
      <c r="F34" s="786">
        <v>2</v>
      </c>
      <c r="G34" s="787">
        <v>4233</v>
      </c>
    </row>
    <row r="35" spans="1:7">
      <c r="A35" s="61" t="s">
        <v>23</v>
      </c>
      <c r="B35" s="58" t="s">
        <v>207</v>
      </c>
      <c r="C35" s="619"/>
      <c r="D35" s="619"/>
      <c r="E35" s="785">
        <v>2940</v>
      </c>
      <c r="F35" s="786">
        <v>7</v>
      </c>
      <c r="G35" s="787">
        <v>3235</v>
      </c>
    </row>
    <row r="36" spans="1:7">
      <c r="A36" s="61"/>
      <c r="B36" s="60" t="s">
        <v>208</v>
      </c>
      <c r="C36" s="163"/>
      <c r="D36" s="163"/>
      <c r="E36" s="785">
        <v>442</v>
      </c>
      <c r="F36" s="786">
        <v>1</v>
      </c>
      <c r="G36" s="787">
        <v>499</v>
      </c>
    </row>
    <row r="37" spans="1:7">
      <c r="A37" s="61" t="s">
        <v>27</v>
      </c>
      <c r="B37" s="60" t="s">
        <v>26</v>
      </c>
      <c r="C37" s="619"/>
      <c r="D37" s="619"/>
      <c r="E37" s="785">
        <v>147</v>
      </c>
      <c r="F37" s="786">
        <v>0</v>
      </c>
      <c r="G37" s="787">
        <v>156</v>
      </c>
    </row>
    <row r="38" spans="1:7">
      <c r="A38" s="61"/>
      <c r="B38" s="60" t="s">
        <v>159</v>
      </c>
      <c r="C38" s="163"/>
      <c r="D38" s="163"/>
      <c r="E38" s="785">
        <v>870</v>
      </c>
      <c r="F38" s="786">
        <v>4</v>
      </c>
      <c r="G38" s="787">
        <v>899</v>
      </c>
    </row>
    <row r="39" spans="1:7">
      <c r="A39" s="61" t="s">
        <v>28</v>
      </c>
      <c r="B39" s="60" t="s">
        <v>160</v>
      </c>
      <c r="C39" s="619"/>
      <c r="D39" s="619"/>
      <c r="E39" s="785">
        <v>1014</v>
      </c>
      <c r="F39" s="786">
        <v>3</v>
      </c>
      <c r="G39" s="787">
        <v>1166</v>
      </c>
    </row>
    <row r="40" spans="1:7" ht="14.25" thickBot="1">
      <c r="A40" s="49"/>
      <c r="B40" s="64" t="s">
        <v>18</v>
      </c>
      <c r="C40" s="620"/>
      <c r="D40" s="620"/>
      <c r="E40" s="794">
        <v>1368</v>
      </c>
      <c r="F40" s="795">
        <v>2</v>
      </c>
      <c r="G40" s="796">
        <v>1572</v>
      </c>
    </row>
    <row r="41" spans="1:7" ht="13.5" customHeight="1">
      <c r="A41" s="65"/>
      <c r="B41" s="803" t="s">
        <v>285</v>
      </c>
      <c r="C41" s="163" t="s">
        <v>29</v>
      </c>
      <c r="D41" s="163"/>
      <c r="E41" s="782">
        <v>5</v>
      </c>
      <c r="F41" s="783">
        <v>0</v>
      </c>
      <c r="G41" s="784">
        <v>9</v>
      </c>
    </row>
    <row r="42" spans="1:7">
      <c r="A42" s="59" t="s">
        <v>22</v>
      </c>
      <c r="B42" s="801"/>
      <c r="C42" s="619" t="s">
        <v>30</v>
      </c>
      <c r="D42" s="619"/>
      <c r="E42" s="785">
        <v>2</v>
      </c>
      <c r="F42" s="786">
        <v>1</v>
      </c>
      <c r="G42" s="787">
        <v>1</v>
      </c>
    </row>
    <row r="43" spans="1:7">
      <c r="A43" s="59"/>
      <c r="B43" s="801"/>
      <c r="C43" s="163" t="s">
        <v>232</v>
      </c>
      <c r="D43" s="163"/>
      <c r="E43" s="785">
        <v>7</v>
      </c>
      <c r="F43" s="786">
        <v>0</v>
      </c>
      <c r="G43" s="787">
        <v>10</v>
      </c>
    </row>
    <row r="44" spans="1:7">
      <c r="A44" s="59" t="s">
        <v>23</v>
      </c>
      <c r="B44" s="801"/>
      <c r="C44" s="619" t="s">
        <v>233</v>
      </c>
      <c r="D44" s="619"/>
      <c r="E44" s="785">
        <v>9</v>
      </c>
      <c r="F44" s="786">
        <v>2</v>
      </c>
      <c r="G44" s="787">
        <v>12</v>
      </c>
    </row>
    <row r="45" spans="1:7">
      <c r="A45" s="59"/>
      <c r="B45" s="802"/>
      <c r="C45" s="66" t="s">
        <v>18</v>
      </c>
      <c r="D45" s="163"/>
      <c r="E45" s="785">
        <v>11</v>
      </c>
      <c r="F45" s="786">
        <v>2</v>
      </c>
      <c r="G45" s="787">
        <v>15</v>
      </c>
    </row>
    <row r="46" spans="1:7">
      <c r="A46" s="59" t="s">
        <v>34</v>
      </c>
      <c r="B46" s="60" t="s">
        <v>32</v>
      </c>
      <c r="C46" s="619"/>
      <c r="D46" s="619"/>
      <c r="E46" s="785">
        <v>1</v>
      </c>
      <c r="F46" s="786">
        <v>0</v>
      </c>
      <c r="G46" s="787">
        <v>1</v>
      </c>
    </row>
    <row r="47" spans="1:7">
      <c r="A47" s="59"/>
      <c r="B47" s="60" t="s">
        <v>209</v>
      </c>
      <c r="C47" s="163"/>
      <c r="D47" s="163"/>
      <c r="E47" s="785">
        <v>14</v>
      </c>
      <c r="F47" s="786">
        <v>0</v>
      </c>
      <c r="G47" s="787">
        <v>21</v>
      </c>
    </row>
    <row r="48" spans="1:7">
      <c r="A48" s="59" t="s">
        <v>35</v>
      </c>
      <c r="B48" s="60" t="s">
        <v>33</v>
      </c>
      <c r="C48" s="619"/>
      <c r="D48" s="619"/>
      <c r="E48" s="785">
        <v>16</v>
      </c>
      <c r="F48" s="786">
        <v>1</v>
      </c>
      <c r="G48" s="787">
        <v>16</v>
      </c>
    </row>
    <row r="49" spans="1:7" ht="14.25" thickBot="1">
      <c r="A49" s="65"/>
      <c r="B49" s="64" t="s">
        <v>18</v>
      </c>
      <c r="C49" s="163"/>
      <c r="D49" s="163"/>
      <c r="E49" s="788">
        <v>63</v>
      </c>
      <c r="F49" s="789">
        <v>0</v>
      </c>
      <c r="G49" s="790">
        <v>69</v>
      </c>
    </row>
    <row r="50" spans="1:7" ht="14.25" thickBot="1">
      <c r="A50" s="67" t="s">
        <v>307</v>
      </c>
      <c r="B50" s="68"/>
      <c r="C50" s="621" t="s">
        <v>306</v>
      </c>
      <c r="D50" s="621"/>
      <c r="E50" s="797">
        <v>1</v>
      </c>
      <c r="F50" s="798">
        <v>1</v>
      </c>
      <c r="G50" s="799">
        <v>0</v>
      </c>
    </row>
    <row r="51" spans="1:7">
      <c r="E51" s="173"/>
      <c r="F51" s="173"/>
      <c r="G51" s="173"/>
    </row>
  </sheetData>
  <mergeCells count="8">
    <mergeCell ref="B24:B27"/>
    <mergeCell ref="B33:B34"/>
    <mergeCell ref="B41:B45"/>
    <mergeCell ref="G5:G7"/>
    <mergeCell ref="C5:C7"/>
    <mergeCell ref="D5:D7"/>
    <mergeCell ref="E5:E7"/>
    <mergeCell ref="F5:F7"/>
  </mergeCells>
  <phoneticPr fontId="2"/>
  <pageMargins left="1.52" right="0.59055118110236227" top="0.98425196850393704" bottom="0.98425196850393704" header="0.51181102362204722" footer="0.51181102362204722"/>
  <pageSetup paperSize="9" orientation="portrait" r:id="rId1"/>
  <headerFooter alignWithMargins="0">
    <oddFooter xml:space="preserve">&amp;C－13－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showWhiteSpace="0" view="pageBreakPreview" topLeftCell="A19" zoomScaleNormal="100" zoomScaleSheetLayoutView="100" workbookViewId="0">
      <selection activeCell="H43" sqref="H43"/>
    </sheetView>
  </sheetViews>
  <sheetFormatPr defaultRowHeight="13.5"/>
  <cols>
    <col min="1" max="1" width="8.25" customWidth="1"/>
    <col min="2" max="2" width="6" customWidth="1"/>
    <col min="3" max="3" width="7.5" customWidth="1"/>
    <col min="4" max="4" width="6" customWidth="1"/>
    <col min="5" max="5" width="7.5" customWidth="1"/>
    <col min="6" max="6" width="6" customWidth="1"/>
    <col min="7" max="7" width="7.5" customWidth="1"/>
    <col min="8" max="8" width="6" customWidth="1"/>
    <col min="9" max="9" width="7.5" customWidth="1"/>
    <col min="10" max="10" width="6" customWidth="1"/>
    <col min="11" max="11" width="7.5" customWidth="1"/>
    <col min="12" max="12" width="6" customWidth="1"/>
    <col min="13" max="13" width="7.5" customWidth="1"/>
  </cols>
  <sheetData>
    <row r="1" spans="1:14" ht="14.25">
      <c r="A1" s="83" t="s">
        <v>128</v>
      </c>
    </row>
    <row r="2" spans="1:14" ht="14.25" thickBot="1">
      <c r="L2" s="850" t="s">
        <v>213</v>
      </c>
      <c r="M2" s="850"/>
    </row>
    <row r="3" spans="1:14">
      <c r="A3" s="84" t="s">
        <v>2</v>
      </c>
      <c r="B3" s="885" t="s">
        <v>267</v>
      </c>
      <c r="C3" s="886"/>
      <c r="D3" s="891" t="s">
        <v>106</v>
      </c>
      <c r="E3" s="892"/>
      <c r="F3" s="892"/>
      <c r="G3" s="892"/>
      <c r="H3" s="892"/>
      <c r="I3" s="892"/>
      <c r="J3" s="892"/>
      <c r="K3" s="892"/>
      <c r="L3" s="892"/>
      <c r="M3" s="893"/>
      <c r="N3" s="9"/>
    </row>
    <row r="4" spans="1:14">
      <c r="A4" s="85"/>
      <c r="B4" s="887"/>
      <c r="C4" s="888"/>
      <c r="D4" s="934" t="s">
        <v>105</v>
      </c>
      <c r="E4" s="935"/>
      <c r="F4" s="934" t="s">
        <v>235</v>
      </c>
      <c r="G4" s="935"/>
      <c r="H4" s="936" t="s">
        <v>237</v>
      </c>
      <c r="I4" s="937"/>
      <c r="J4" s="936" t="s">
        <v>236</v>
      </c>
      <c r="K4" s="937"/>
      <c r="L4" s="932" t="s">
        <v>18</v>
      </c>
      <c r="M4" s="933"/>
      <c r="N4" s="9"/>
    </row>
    <row r="5" spans="1:14" ht="14.25" thickBot="1">
      <c r="A5" s="86" t="s">
        <v>107</v>
      </c>
      <c r="B5" s="337" t="s">
        <v>259</v>
      </c>
      <c r="C5" s="338" t="s">
        <v>260</v>
      </c>
      <c r="D5" s="337" t="s">
        <v>254</v>
      </c>
      <c r="E5" s="338" t="s">
        <v>251</v>
      </c>
      <c r="F5" s="337" t="s">
        <v>254</v>
      </c>
      <c r="G5" s="338" t="s">
        <v>251</v>
      </c>
      <c r="H5" s="337" t="s">
        <v>254</v>
      </c>
      <c r="I5" s="338" t="s">
        <v>251</v>
      </c>
      <c r="J5" s="337" t="s">
        <v>254</v>
      </c>
      <c r="K5" s="338" t="s">
        <v>251</v>
      </c>
      <c r="L5" s="337" t="s">
        <v>254</v>
      </c>
      <c r="M5" s="339" t="s">
        <v>251</v>
      </c>
      <c r="N5" s="9"/>
    </row>
    <row r="6" spans="1:14" ht="20.100000000000001" customHeight="1">
      <c r="A6" s="255" t="s">
        <v>79</v>
      </c>
      <c r="B6" s="465">
        <f>D6+F6+H6+J6+L6</f>
        <v>0</v>
      </c>
      <c r="C6" s="466">
        <f>E6+G6+I6+K6+M6</f>
        <v>38</v>
      </c>
      <c r="D6" s="1109">
        <v>0</v>
      </c>
      <c r="E6" s="623">
        <v>6</v>
      </c>
      <c r="F6" s="1109">
        <v>0</v>
      </c>
      <c r="G6" s="1110">
        <v>13</v>
      </c>
      <c r="H6" s="1111">
        <v>0</v>
      </c>
      <c r="I6" s="623">
        <v>1</v>
      </c>
      <c r="J6" s="1109">
        <v>0</v>
      </c>
      <c r="K6" s="1110">
        <v>15</v>
      </c>
      <c r="L6" s="1111">
        <v>0</v>
      </c>
      <c r="M6" s="1110">
        <v>3</v>
      </c>
      <c r="N6" s="9"/>
    </row>
    <row r="7" spans="1:14" ht="20.100000000000001" customHeight="1">
      <c r="A7" s="256" t="s">
        <v>80</v>
      </c>
      <c r="B7" s="465">
        <f t="shared" ref="B7:B29" si="0">D7+F7+H7+J7+L7</f>
        <v>0</v>
      </c>
      <c r="C7" s="466">
        <f t="shared" ref="C7:C28" si="1">E7+G7+I7+K7+M7</f>
        <v>26</v>
      </c>
      <c r="D7" s="1109">
        <v>0</v>
      </c>
      <c r="E7" s="1112">
        <v>5</v>
      </c>
      <c r="F7" s="1109">
        <v>0</v>
      </c>
      <c r="G7" s="1113">
        <v>10</v>
      </c>
      <c r="H7" s="1111">
        <v>0</v>
      </c>
      <c r="I7" s="1112">
        <v>0</v>
      </c>
      <c r="J7" s="1109">
        <v>0</v>
      </c>
      <c r="K7" s="1113">
        <v>11</v>
      </c>
      <c r="L7" s="1111">
        <v>0</v>
      </c>
      <c r="M7" s="1110">
        <v>0</v>
      </c>
      <c r="N7" s="9"/>
    </row>
    <row r="8" spans="1:14" ht="20.100000000000001" customHeight="1">
      <c r="A8" s="256" t="s">
        <v>81</v>
      </c>
      <c r="B8" s="465">
        <f t="shared" si="0"/>
        <v>0</v>
      </c>
      <c r="C8" s="466">
        <f t="shared" si="1"/>
        <v>12</v>
      </c>
      <c r="D8" s="1109">
        <v>0</v>
      </c>
      <c r="E8" s="1112">
        <v>0</v>
      </c>
      <c r="F8" s="1109">
        <v>0</v>
      </c>
      <c r="G8" s="1113">
        <v>6</v>
      </c>
      <c r="H8" s="1111">
        <v>0</v>
      </c>
      <c r="I8" s="1112">
        <v>0</v>
      </c>
      <c r="J8" s="1109">
        <v>0</v>
      </c>
      <c r="K8" s="1113">
        <v>6</v>
      </c>
      <c r="L8" s="1111">
        <v>0</v>
      </c>
      <c r="M8" s="1110">
        <v>0</v>
      </c>
      <c r="N8" s="9"/>
    </row>
    <row r="9" spans="1:14" ht="20.100000000000001" customHeight="1">
      <c r="A9" s="256" t="s">
        <v>82</v>
      </c>
      <c r="B9" s="465">
        <f t="shared" si="0"/>
        <v>0</v>
      </c>
      <c r="C9" s="466">
        <f t="shared" si="1"/>
        <v>5</v>
      </c>
      <c r="D9" s="1109">
        <v>0</v>
      </c>
      <c r="E9" s="1112">
        <v>0</v>
      </c>
      <c r="F9" s="1109">
        <v>0</v>
      </c>
      <c r="G9" s="1113">
        <v>3</v>
      </c>
      <c r="H9" s="1111">
        <v>0</v>
      </c>
      <c r="I9" s="1112">
        <v>0</v>
      </c>
      <c r="J9" s="1109">
        <v>0</v>
      </c>
      <c r="K9" s="1113">
        <v>2</v>
      </c>
      <c r="L9" s="1111">
        <v>0</v>
      </c>
      <c r="M9" s="1110">
        <v>0</v>
      </c>
      <c r="N9" s="9"/>
    </row>
    <row r="10" spans="1:14" ht="20.100000000000001" customHeight="1">
      <c r="A10" s="256" t="s">
        <v>83</v>
      </c>
      <c r="B10" s="465">
        <f t="shared" si="0"/>
        <v>0</v>
      </c>
      <c r="C10" s="623">
        <f t="shared" si="1"/>
        <v>21</v>
      </c>
      <c r="D10" s="1109">
        <v>0</v>
      </c>
      <c r="E10" s="1112">
        <v>4</v>
      </c>
      <c r="F10" s="1109">
        <v>0</v>
      </c>
      <c r="G10" s="1113">
        <v>7</v>
      </c>
      <c r="H10" s="1111">
        <v>0</v>
      </c>
      <c r="I10" s="1112">
        <v>0</v>
      </c>
      <c r="J10" s="1109">
        <v>0</v>
      </c>
      <c r="K10" s="1113">
        <v>10</v>
      </c>
      <c r="L10" s="1111">
        <v>0</v>
      </c>
      <c r="M10" s="1110">
        <v>0</v>
      </c>
      <c r="N10" s="9"/>
    </row>
    <row r="11" spans="1:14" ht="20.100000000000001" customHeight="1">
      <c r="A11" s="256" t="s">
        <v>84</v>
      </c>
      <c r="B11" s="465">
        <f t="shared" si="0"/>
        <v>0</v>
      </c>
      <c r="C11" s="466">
        <f t="shared" si="1"/>
        <v>14</v>
      </c>
      <c r="D11" s="1109">
        <v>0</v>
      </c>
      <c r="E11" s="1112">
        <v>2</v>
      </c>
      <c r="F11" s="1109">
        <v>0</v>
      </c>
      <c r="G11" s="1113">
        <v>6</v>
      </c>
      <c r="H11" s="1111">
        <v>0</v>
      </c>
      <c r="I11" s="1112">
        <v>0</v>
      </c>
      <c r="J11" s="1109">
        <v>0</v>
      </c>
      <c r="K11" s="1113">
        <v>6</v>
      </c>
      <c r="L11" s="1111">
        <v>0</v>
      </c>
      <c r="M11" s="1110">
        <v>0</v>
      </c>
      <c r="N11" s="9"/>
    </row>
    <row r="12" spans="1:14" ht="20.100000000000001" customHeight="1">
      <c r="A12" s="256" t="s">
        <v>85</v>
      </c>
      <c r="B12" s="465">
        <f t="shared" si="0"/>
        <v>0</v>
      </c>
      <c r="C12" s="466">
        <f t="shared" si="1"/>
        <v>24</v>
      </c>
      <c r="D12" s="1109">
        <v>0</v>
      </c>
      <c r="E12" s="1112">
        <v>3</v>
      </c>
      <c r="F12" s="1109">
        <v>0</v>
      </c>
      <c r="G12" s="1113">
        <v>10</v>
      </c>
      <c r="H12" s="1111">
        <v>0</v>
      </c>
      <c r="I12" s="1112">
        <v>0</v>
      </c>
      <c r="J12" s="1109">
        <v>0</v>
      </c>
      <c r="K12" s="1113">
        <v>11</v>
      </c>
      <c r="L12" s="1111">
        <v>0</v>
      </c>
      <c r="M12" s="1110">
        <v>0</v>
      </c>
      <c r="N12" s="9"/>
    </row>
    <row r="13" spans="1:14" ht="20.100000000000001" customHeight="1">
      <c r="A13" s="256" t="s">
        <v>86</v>
      </c>
      <c r="B13" s="465">
        <f t="shared" si="0"/>
        <v>0</v>
      </c>
      <c r="C13" s="623">
        <f t="shared" si="1"/>
        <v>22</v>
      </c>
      <c r="D13" s="1109">
        <v>0</v>
      </c>
      <c r="E13" s="1112">
        <v>1</v>
      </c>
      <c r="F13" s="1109">
        <v>0</v>
      </c>
      <c r="G13" s="1113">
        <v>14</v>
      </c>
      <c r="H13" s="1111">
        <v>0</v>
      </c>
      <c r="I13" s="1112">
        <v>0</v>
      </c>
      <c r="J13" s="1109">
        <v>0</v>
      </c>
      <c r="K13" s="1113">
        <v>7</v>
      </c>
      <c r="L13" s="1111">
        <v>0</v>
      </c>
      <c r="M13" s="1110">
        <v>0</v>
      </c>
      <c r="N13" s="9"/>
    </row>
    <row r="14" spans="1:14" ht="20.100000000000001" customHeight="1">
      <c r="A14" s="256" t="s">
        <v>87</v>
      </c>
      <c r="B14" s="465">
        <f t="shared" si="0"/>
        <v>0</v>
      </c>
      <c r="C14" s="623">
        <f t="shared" si="1"/>
        <v>22</v>
      </c>
      <c r="D14" s="1109">
        <v>0</v>
      </c>
      <c r="E14" s="1112">
        <v>2</v>
      </c>
      <c r="F14" s="1109">
        <v>0</v>
      </c>
      <c r="G14" s="1113">
        <v>10</v>
      </c>
      <c r="H14" s="1111">
        <v>0</v>
      </c>
      <c r="I14" s="1112">
        <v>0</v>
      </c>
      <c r="J14" s="1109">
        <v>0</v>
      </c>
      <c r="K14" s="1113">
        <v>10</v>
      </c>
      <c r="L14" s="1111">
        <v>0</v>
      </c>
      <c r="M14" s="1110">
        <v>0</v>
      </c>
      <c r="N14" s="9"/>
    </row>
    <row r="15" spans="1:14" ht="20.100000000000001" customHeight="1">
      <c r="A15" s="256" t="s">
        <v>88</v>
      </c>
      <c r="B15" s="465">
        <f t="shared" si="0"/>
        <v>0</v>
      </c>
      <c r="C15" s="623">
        <f t="shared" si="1"/>
        <v>11</v>
      </c>
      <c r="D15" s="1109">
        <v>0</v>
      </c>
      <c r="E15" s="1112">
        <v>4</v>
      </c>
      <c r="F15" s="1109">
        <v>0</v>
      </c>
      <c r="G15" s="1113">
        <v>6</v>
      </c>
      <c r="H15" s="1111">
        <v>0</v>
      </c>
      <c r="I15" s="1112">
        <v>0</v>
      </c>
      <c r="J15" s="1109">
        <v>0</v>
      </c>
      <c r="K15" s="1113">
        <v>1</v>
      </c>
      <c r="L15" s="1111">
        <v>0</v>
      </c>
      <c r="M15" s="1110">
        <v>0</v>
      </c>
      <c r="N15" s="9"/>
    </row>
    <row r="16" spans="1:14" ht="20.100000000000001" customHeight="1">
      <c r="A16" s="256" t="s">
        <v>89</v>
      </c>
      <c r="B16" s="465">
        <f t="shared" si="0"/>
        <v>0</v>
      </c>
      <c r="C16" s="466">
        <f t="shared" si="1"/>
        <v>23</v>
      </c>
      <c r="D16" s="1109">
        <v>0</v>
      </c>
      <c r="E16" s="1112">
        <v>6</v>
      </c>
      <c r="F16" s="1109">
        <v>0</v>
      </c>
      <c r="G16" s="1113">
        <v>11</v>
      </c>
      <c r="H16" s="1111">
        <v>0</v>
      </c>
      <c r="I16" s="1112">
        <v>0</v>
      </c>
      <c r="J16" s="1109">
        <v>0</v>
      </c>
      <c r="K16" s="1113">
        <v>6</v>
      </c>
      <c r="L16" s="1111">
        <v>0</v>
      </c>
      <c r="M16" s="1110">
        <v>0</v>
      </c>
      <c r="N16" s="9"/>
    </row>
    <row r="17" spans="1:14" ht="20.100000000000001" customHeight="1">
      <c r="A17" s="256" t="s">
        <v>90</v>
      </c>
      <c r="B17" s="465">
        <f t="shared" si="0"/>
        <v>0</v>
      </c>
      <c r="C17" s="466">
        <f t="shared" si="1"/>
        <v>34</v>
      </c>
      <c r="D17" s="1109">
        <v>0</v>
      </c>
      <c r="E17" s="1112">
        <v>4</v>
      </c>
      <c r="F17" s="1109">
        <v>0</v>
      </c>
      <c r="G17" s="1113">
        <v>22</v>
      </c>
      <c r="H17" s="1111">
        <v>0</v>
      </c>
      <c r="I17" s="1112">
        <v>0</v>
      </c>
      <c r="J17" s="1109">
        <v>0</v>
      </c>
      <c r="K17" s="1113">
        <v>6</v>
      </c>
      <c r="L17" s="1111">
        <v>0</v>
      </c>
      <c r="M17" s="1110">
        <v>2</v>
      </c>
      <c r="N17" s="9"/>
    </row>
    <row r="18" spans="1:14" ht="20.100000000000001" customHeight="1">
      <c r="A18" s="256" t="s">
        <v>91</v>
      </c>
      <c r="B18" s="465">
        <f t="shared" si="0"/>
        <v>0</v>
      </c>
      <c r="C18" s="466">
        <f t="shared" si="1"/>
        <v>32</v>
      </c>
      <c r="D18" s="1109">
        <v>0</v>
      </c>
      <c r="E18" s="1112">
        <v>4</v>
      </c>
      <c r="F18" s="1109">
        <v>0</v>
      </c>
      <c r="G18" s="1113">
        <v>20</v>
      </c>
      <c r="H18" s="1111">
        <v>0</v>
      </c>
      <c r="I18" s="1112">
        <v>0</v>
      </c>
      <c r="J18" s="1109">
        <v>0</v>
      </c>
      <c r="K18" s="1113">
        <v>8</v>
      </c>
      <c r="L18" s="1111">
        <v>0</v>
      </c>
      <c r="M18" s="1110">
        <v>0</v>
      </c>
      <c r="N18" s="9"/>
    </row>
    <row r="19" spans="1:14" ht="20.100000000000001" customHeight="1">
      <c r="A19" s="256" t="s">
        <v>92</v>
      </c>
      <c r="B19" s="465">
        <f t="shared" si="0"/>
        <v>0</v>
      </c>
      <c r="C19" s="466">
        <f t="shared" si="1"/>
        <v>26</v>
      </c>
      <c r="D19" s="1109">
        <v>0</v>
      </c>
      <c r="E19" s="1112">
        <v>6</v>
      </c>
      <c r="F19" s="1109">
        <v>0</v>
      </c>
      <c r="G19" s="1113">
        <v>17</v>
      </c>
      <c r="H19" s="1111">
        <v>0</v>
      </c>
      <c r="I19" s="1112">
        <v>0</v>
      </c>
      <c r="J19" s="1109">
        <v>0</v>
      </c>
      <c r="K19" s="1113">
        <v>3</v>
      </c>
      <c r="L19" s="1111">
        <v>0</v>
      </c>
      <c r="M19" s="1110">
        <v>0</v>
      </c>
      <c r="N19" s="9"/>
    </row>
    <row r="20" spans="1:14" ht="20.100000000000001" customHeight="1">
      <c r="A20" s="256" t="s">
        <v>93</v>
      </c>
      <c r="B20" s="465">
        <f t="shared" si="0"/>
        <v>0</v>
      </c>
      <c r="C20" s="466">
        <f t="shared" si="1"/>
        <v>25</v>
      </c>
      <c r="D20" s="1109">
        <v>0</v>
      </c>
      <c r="E20" s="1112">
        <v>3</v>
      </c>
      <c r="F20" s="1109">
        <v>0</v>
      </c>
      <c r="G20" s="1113">
        <v>15</v>
      </c>
      <c r="H20" s="1111">
        <v>0</v>
      </c>
      <c r="I20" s="1112">
        <v>0</v>
      </c>
      <c r="J20" s="1109">
        <v>0</v>
      </c>
      <c r="K20" s="1113">
        <v>7</v>
      </c>
      <c r="L20" s="1111">
        <v>0</v>
      </c>
      <c r="M20" s="1110">
        <v>0</v>
      </c>
      <c r="N20" s="9"/>
    </row>
    <row r="21" spans="1:14" ht="20.100000000000001" customHeight="1">
      <c r="A21" s="256" t="s">
        <v>94</v>
      </c>
      <c r="B21" s="465">
        <f t="shared" si="0"/>
        <v>0</v>
      </c>
      <c r="C21" s="466">
        <f t="shared" si="1"/>
        <v>11</v>
      </c>
      <c r="D21" s="1109">
        <v>0</v>
      </c>
      <c r="E21" s="1112">
        <v>4</v>
      </c>
      <c r="F21" s="1109">
        <v>0</v>
      </c>
      <c r="G21" s="1113">
        <v>6</v>
      </c>
      <c r="H21" s="1111">
        <v>0</v>
      </c>
      <c r="I21" s="1112">
        <v>0</v>
      </c>
      <c r="J21" s="1109">
        <v>0</v>
      </c>
      <c r="K21" s="1113">
        <v>1</v>
      </c>
      <c r="L21" s="1111">
        <v>0</v>
      </c>
      <c r="M21" s="1110">
        <v>0</v>
      </c>
      <c r="N21" s="9"/>
    </row>
    <row r="22" spans="1:14" ht="20.100000000000001" customHeight="1">
      <c r="A22" s="256" t="s">
        <v>95</v>
      </c>
      <c r="B22" s="465">
        <f t="shared" si="0"/>
        <v>0</v>
      </c>
      <c r="C22" s="466">
        <f t="shared" si="1"/>
        <v>45</v>
      </c>
      <c r="D22" s="1109">
        <v>0</v>
      </c>
      <c r="E22" s="1112">
        <v>11</v>
      </c>
      <c r="F22" s="1109">
        <v>0</v>
      </c>
      <c r="G22" s="1113">
        <v>24</v>
      </c>
      <c r="H22" s="1111">
        <v>0</v>
      </c>
      <c r="I22" s="1112">
        <v>1</v>
      </c>
      <c r="J22" s="1109">
        <v>0</v>
      </c>
      <c r="K22" s="1113">
        <v>7</v>
      </c>
      <c r="L22" s="1111">
        <v>0</v>
      </c>
      <c r="M22" s="1110">
        <v>2</v>
      </c>
      <c r="N22" s="9"/>
    </row>
    <row r="23" spans="1:14" ht="20.100000000000001" customHeight="1">
      <c r="A23" s="256" t="s">
        <v>96</v>
      </c>
      <c r="B23" s="465">
        <f t="shared" si="0"/>
        <v>0</v>
      </c>
      <c r="C23" s="466">
        <f t="shared" si="1"/>
        <v>37</v>
      </c>
      <c r="D23" s="1109">
        <v>0</v>
      </c>
      <c r="E23" s="1112">
        <v>3</v>
      </c>
      <c r="F23" s="1109">
        <v>0</v>
      </c>
      <c r="G23" s="1113">
        <v>18</v>
      </c>
      <c r="H23" s="1111">
        <v>0</v>
      </c>
      <c r="I23" s="1112">
        <v>0</v>
      </c>
      <c r="J23" s="1109">
        <v>0</v>
      </c>
      <c r="K23" s="1113">
        <v>16</v>
      </c>
      <c r="L23" s="1111">
        <v>0</v>
      </c>
      <c r="M23" s="1110">
        <v>0</v>
      </c>
      <c r="N23" s="9"/>
    </row>
    <row r="24" spans="1:14" ht="20.100000000000001" customHeight="1">
      <c r="A24" s="256" t="s">
        <v>97</v>
      </c>
      <c r="B24" s="465">
        <f t="shared" si="0"/>
        <v>0</v>
      </c>
      <c r="C24" s="466">
        <f t="shared" si="1"/>
        <v>26</v>
      </c>
      <c r="D24" s="1109">
        <v>0</v>
      </c>
      <c r="E24" s="1112">
        <v>6</v>
      </c>
      <c r="F24" s="1109">
        <v>0</v>
      </c>
      <c r="G24" s="1113">
        <v>12</v>
      </c>
      <c r="H24" s="1111">
        <v>0</v>
      </c>
      <c r="I24" s="1112">
        <v>0</v>
      </c>
      <c r="J24" s="1109">
        <v>0</v>
      </c>
      <c r="K24" s="1113">
        <v>8</v>
      </c>
      <c r="L24" s="1111">
        <v>0</v>
      </c>
      <c r="M24" s="1110">
        <v>0</v>
      </c>
      <c r="N24" s="9"/>
    </row>
    <row r="25" spans="1:14" ht="20.100000000000001" customHeight="1">
      <c r="A25" s="256" t="s">
        <v>98</v>
      </c>
      <c r="B25" s="465">
        <f t="shared" si="0"/>
        <v>0</v>
      </c>
      <c r="C25" s="466">
        <f t="shared" si="1"/>
        <v>32</v>
      </c>
      <c r="D25" s="1109">
        <v>0</v>
      </c>
      <c r="E25" s="1112">
        <v>4</v>
      </c>
      <c r="F25" s="1109">
        <v>0</v>
      </c>
      <c r="G25" s="1113">
        <v>18</v>
      </c>
      <c r="H25" s="1111">
        <v>0</v>
      </c>
      <c r="I25" s="1112">
        <v>1</v>
      </c>
      <c r="J25" s="1109">
        <v>0</v>
      </c>
      <c r="K25" s="1113">
        <v>9</v>
      </c>
      <c r="L25" s="1111">
        <v>0</v>
      </c>
      <c r="M25" s="1110">
        <v>0</v>
      </c>
      <c r="N25" s="9"/>
    </row>
    <row r="26" spans="1:14" ht="20.100000000000001" customHeight="1">
      <c r="A26" s="256" t="s">
        <v>99</v>
      </c>
      <c r="B26" s="465">
        <f t="shared" si="0"/>
        <v>0</v>
      </c>
      <c r="C26" s="466">
        <f t="shared" si="1"/>
        <v>22</v>
      </c>
      <c r="D26" s="1109">
        <v>0</v>
      </c>
      <c r="E26" s="1112">
        <v>4</v>
      </c>
      <c r="F26" s="1109">
        <v>0</v>
      </c>
      <c r="G26" s="1113">
        <v>12</v>
      </c>
      <c r="H26" s="1111">
        <v>0</v>
      </c>
      <c r="I26" s="1112">
        <v>0</v>
      </c>
      <c r="J26" s="1109">
        <v>0</v>
      </c>
      <c r="K26" s="1113">
        <v>6</v>
      </c>
      <c r="L26" s="1111">
        <v>0</v>
      </c>
      <c r="M26" s="1110">
        <v>0</v>
      </c>
      <c r="N26" s="9"/>
    </row>
    <row r="27" spans="1:14" ht="20.100000000000001" customHeight="1">
      <c r="A27" s="256" t="s">
        <v>100</v>
      </c>
      <c r="B27" s="465">
        <f t="shared" si="0"/>
        <v>0</v>
      </c>
      <c r="C27" s="466">
        <f t="shared" si="1"/>
        <v>28</v>
      </c>
      <c r="D27" s="1109">
        <v>0</v>
      </c>
      <c r="E27" s="1112">
        <v>7</v>
      </c>
      <c r="F27" s="1109">
        <v>0</v>
      </c>
      <c r="G27" s="1113">
        <v>14</v>
      </c>
      <c r="H27" s="1111">
        <v>0</v>
      </c>
      <c r="I27" s="1112">
        <v>0</v>
      </c>
      <c r="J27" s="1109">
        <v>0</v>
      </c>
      <c r="K27" s="1113">
        <v>7</v>
      </c>
      <c r="L27" s="1111">
        <v>0</v>
      </c>
      <c r="M27" s="1110">
        <v>0</v>
      </c>
      <c r="N27" s="9"/>
    </row>
    <row r="28" spans="1:14" ht="20.100000000000001" customHeight="1">
      <c r="A28" s="256" t="s">
        <v>101</v>
      </c>
      <c r="B28" s="465">
        <f t="shared" si="0"/>
        <v>0</v>
      </c>
      <c r="C28" s="466">
        <f t="shared" si="1"/>
        <v>64</v>
      </c>
      <c r="D28" s="1109">
        <v>0</v>
      </c>
      <c r="E28" s="1112">
        <v>3</v>
      </c>
      <c r="F28" s="1109">
        <v>0</v>
      </c>
      <c r="G28" s="1113">
        <v>41</v>
      </c>
      <c r="H28" s="1111">
        <v>0</v>
      </c>
      <c r="I28" s="1112">
        <v>0</v>
      </c>
      <c r="J28" s="1109">
        <v>0</v>
      </c>
      <c r="K28" s="1113">
        <v>20</v>
      </c>
      <c r="L28" s="1111">
        <v>0</v>
      </c>
      <c r="M28" s="1110">
        <v>0</v>
      </c>
      <c r="N28" s="9"/>
    </row>
    <row r="29" spans="1:14" ht="20.100000000000001" customHeight="1" thickBot="1">
      <c r="A29" s="257" t="s">
        <v>102</v>
      </c>
      <c r="B29" s="467">
        <f t="shared" si="0"/>
        <v>0</v>
      </c>
      <c r="C29" s="468">
        <f>E29+G29+I29+K29+M29</f>
        <v>15</v>
      </c>
      <c r="D29" s="1109">
        <v>0</v>
      </c>
      <c r="E29" s="1114">
        <v>5</v>
      </c>
      <c r="F29" s="1109">
        <v>0</v>
      </c>
      <c r="G29" s="1115">
        <v>6</v>
      </c>
      <c r="H29" s="1111">
        <v>0</v>
      </c>
      <c r="I29" s="1114">
        <v>0</v>
      </c>
      <c r="J29" s="1109">
        <v>0</v>
      </c>
      <c r="K29" s="1115">
        <v>4</v>
      </c>
      <c r="L29" s="1111">
        <v>0</v>
      </c>
      <c r="M29" s="1110">
        <v>0</v>
      </c>
      <c r="N29" s="9"/>
    </row>
    <row r="30" spans="1:14" ht="20.100000000000001" customHeight="1" thickBot="1">
      <c r="A30" s="258" t="s">
        <v>0</v>
      </c>
      <c r="B30" s="469">
        <f>SUM(B6:B29)</f>
        <v>0</v>
      </c>
      <c r="C30" s="470">
        <f>SUM(C6:C29)</f>
        <v>615</v>
      </c>
      <c r="D30" s="544">
        <f t="shared" ref="D30:M30" si="2">SUM(D6:D29)</f>
        <v>0</v>
      </c>
      <c r="E30" s="545">
        <f t="shared" si="2"/>
        <v>97</v>
      </c>
      <c r="F30" s="546">
        <f t="shared" si="2"/>
        <v>0</v>
      </c>
      <c r="G30" s="547">
        <f t="shared" si="2"/>
        <v>321</v>
      </c>
      <c r="H30" s="544">
        <f t="shared" si="2"/>
        <v>0</v>
      </c>
      <c r="I30" s="545">
        <f t="shared" si="2"/>
        <v>3</v>
      </c>
      <c r="J30" s="546">
        <f t="shared" si="2"/>
        <v>0</v>
      </c>
      <c r="K30" s="547">
        <f t="shared" si="2"/>
        <v>187</v>
      </c>
      <c r="L30" s="544">
        <f t="shared" si="2"/>
        <v>0</v>
      </c>
      <c r="M30" s="545">
        <f t="shared" si="2"/>
        <v>7</v>
      </c>
      <c r="N30" s="9"/>
    </row>
    <row r="31" spans="1:14">
      <c r="A31" s="921" t="s">
        <v>321</v>
      </c>
      <c r="B31" s="921"/>
      <c r="C31" s="921"/>
      <c r="D31" s="921"/>
      <c r="E31" s="921"/>
      <c r="F31" s="9"/>
      <c r="G31" s="9"/>
      <c r="H31" s="9"/>
      <c r="I31" s="9"/>
      <c r="J31" s="9"/>
      <c r="K31" s="9"/>
      <c r="L31" s="9"/>
      <c r="M31" s="9"/>
      <c r="N31" s="9"/>
    </row>
    <row r="32" spans="1:14">
      <c r="A32" s="9"/>
      <c r="B32" s="9"/>
      <c r="C32" s="9"/>
      <c r="D32" s="9"/>
      <c r="E32" s="9"/>
      <c r="F32" s="9"/>
      <c r="G32" s="9"/>
      <c r="H32" s="9"/>
      <c r="I32" s="9"/>
      <c r="J32" s="9"/>
      <c r="K32" s="9"/>
      <c r="L32" s="9"/>
      <c r="M32" s="9"/>
      <c r="N32" s="9"/>
    </row>
    <row r="33" spans="1:14">
      <c r="A33" s="9"/>
      <c r="B33" s="9"/>
      <c r="C33" s="9"/>
      <c r="D33" s="9"/>
      <c r="E33" s="9"/>
      <c r="F33" s="9"/>
      <c r="G33" s="9"/>
      <c r="H33" s="9"/>
      <c r="I33" s="9"/>
      <c r="J33" s="9"/>
      <c r="K33" s="9"/>
      <c r="L33" s="9"/>
      <c r="M33" s="9"/>
      <c r="N33" s="9"/>
    </row>
    <row r="34" spans="1:14">
      <c r="A34" s="9"/>
      <c r="B34" s="9"/>
      <c r="C34" s="9"/>
      <c r="D34" s="9"/>
      <c r="E34" s="9"/>
      <c r="F34" s="9"/>
      <c r="G34" s="9"/>
      <c r="H34" s="9"/>
      <c r="I34" s="9"/>
      <c r="J34" s="9"/>
      <c r="K34" s="9"/>
      <c r="L34" s="9"/>
      <c r="M34" s="9"/>
      <c r="N34" s="9"/>
    </row>
    <row r="35" spans="1:14">
      <c r="A35" s="9"/>
      <c r="B35" s="9"/>
      <c r="C35" s="9"/>
      <c r="D35" s="9"/>
      <c r="E35" s="9"/>
      <c r="F35" s="9"/>
      <c r="G35" s="9"/>
      <c r="H35" s="9"/>
      <c r="I35" s="9"/>
      <c r="J35" s="9"/>
      <c r="K35" s="9"/>
      <c r="L35" s="9"/>
      <c r="M35" s="9"/>
      <c r="N35" s="9"/>
    </row>
    <row r="36" spans="1:14">
      <c r="A36" s="9"/>
      <c r="B36" s="9"/>
      <c r="C36" s="9"/>
      <c r="D36" s="9"/>
      <c r="E36" s="9"/>
      <c r="F36" s="9"/>
      <c r="G36" s="9"/>
      <c r="H36" s="9"/>
      <c r="I36" s="9"/>
      <c r="J36" s="9"/>
      <c r="K36" s="9"/>
      <c r="L36" s="9"/>
      <c r="M36" s="9"/>
      <c r="N36" s="9"/>
    </row>
    <row r="37" spans="1:14">
      <c r="A37" s="9"/>
      <c r="B37" s="9"/>
      <c r="C37" s="9"/>
      <c r="D37" s="9"/>
      <c r="E37" s="9"/>
      <c r="F37" s="9"/>
      <c r="G37" s="9"/>
      <c r="H37" s="9"/>
      <c r="I37" s="9"/>
      <c r="J37" s="9"/>
      <c r="K37" s="9"/>
      <c r="L37" s="9"/>
      <c r="M37" s="9"/>
      <c r="N37" s="9"/>
    </row>
    <row r="38" spans="1:14">
      <c r="A38" s="9"/>
      <c r="B38" s="9"/>
      <c r="C38" s="9"/>
      <c r="D38" s="9"/>
      <c r="E38" s="9"/>
      <c r="F38" s="9"/>
      <c r="G38" s="9"/>
      <c r="H38" s="9"/>
      <c r="I38" s="9"/>
      <c r="J38" s="9"/>
      <c r="K38" s="9"/>
      <c r="L38" s="9"/>
      <c r="M38" s="9"/>
      <c r="N38" s="9"/>
    </row>
    <row r="39" spans="1:14">
      <c r="A39" s="9"/>
      <c r="B39" s="9"/>
      <c r="C39" s="9"/>
      <c r="D39" s="9"/>
      <c r="E39" s="9"/>
      <c r="F39" s="9"/>
      <c r="G39" s="9"/>
      <c r="H39" s="9"/>
      <c r="I39" s="9"/>
      <c r="J39" s="9"/>
      <c r="K39" s="9"/>
      <c r="L39" s="9"/>
      <c r="M39" s="9"/>
      <c r="N39" s="9"/>
    </row>
    <row r="40" spans="1:14">
      <c r="A40" s="9"/>
      <c r="B40" s="9"/>
      <c r="C40" s="9"/>
      <c r="D40" s="9"/>
      <c r="E40" s="9"/>
      <c r="F40" s="9"/>
      <c r="G40" s="9"/>
      <c r="H40" s="9"/>
      <c r="I40" s="9"/>
      <c r="J40" s="9"/>
      <c r="K40" s="9"/>
      <c r="L40" s="9"/>
      <c r="M40" s="9"/>
      <c r="N40" s="9"/>
    </row>
  </sheetData>
  <mergeCells count="9">
    <mergeCell ref="A31:E31"/>
    <mergeCell ref="B3:C4"/>
    <mergeCell ref="L2:M2"/>
    <mergeCell ref="L4:M4"/>
    <mergeCell ref="D3:M3"/>
    <mergeCell ref="D4:E4"/>
    <mergeCell ref="F4:G4"/>
    <mergeCell ref="H4:I4"/>
    <mergeCell ref="J4:K4"/>
  </mergeCells>
  <phoneticPr fontId="2"/>
  <pageMargins left="0.69" right="0.69" top="0.98425196850393704" bottom="0.98425196850393704" header="0.51181102362204722" footer="0.51181102362204722"/>
  <pageSetup paperSize="9" orientation="portrait" r:id="rId1"/>
  <headerFooter alignWithMargins="0">
    <oddFooter xml:space="preserve">&amp;C－22－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view="pageBreakPreview" topLeftCell="A19" zoomScaleNormal="100" zoomScaleSheetLayoutView="100" workbookViewId="0">
      <selection activeCell="H43" sqref="H43"/>
    </sheetView>
  </sheetViews>
  <sheetFormatPr defaultRowHeight="13.5"/>
  <cols>
    <col min="1" max="1" width="2.625" customWidth="1"/>
    <col min="2" max="2" width="3" customWidth="1"/>
    <col min="3" max="3" width="30.5" customWidth="1"/>
    <col min="4" max="6" width="13.125" customWidth="1"/>
  </cols>
  <sheetData>
    <row r="1" spans="1:8" ht="14.25">
      <c r="A1" s="83" t="s">
        <v>167</v>
      </c>
    </row>
    <row r="2" spans="1:8" ht="14.25" thickBot="1"/>
    <row r="3" spans="1:8">
      <c r="A3" s="860" t="s">
        <v>2</v>
      </c>
      <c r="B3" s="907"/>
      <c r="C3" s="908"/>
      <c r="D3" s="909" t="s">
        <v>262</v>
      </c>
      <c r="E3" s="902" t="s">
        <v>263</v>
      </c>
      <c r="F3" s="902" t="s">
        <v>264</v>
      </c>
      <c r="H3" s="79"/>
    </row>
    <row r="4" spans="1:8" ht="14.25" thickBot="1">
      <c r="A4" s="862" t="s">
        <v>166</v>
      </c>
      <c r="B4" s="905"/>
      <c r="C4" s="906"/>
      <c r="D4" s="903"/>
      <c r="E4" s="903"/>
      <c r="F4" s="903"/>
      <c r="H4" s="79"/>
    </row>
    <row r="5" spans="1:8" ht="20.100000000000001" customHeight="1">
      <c r="A5" s="53"/>
      <c r="B5" s="263" t="s">
        <v>46</v>
      </c>
      <c r="C5" s="264"/>
      <c r="D5" s="1116">
        <v>0</v>
      </c>
      <c r="E5" s="1116">
        <v>0</v>
      </c>
      <c r="F5" s="1116">
        <v>0</v>
      </c>
      <c r="H5" s="79"/>
    </row>
    <row r="6" spans="1:8" ht="20.100000000000001" customHeight="1">
      <c r="A6" s="259"/>
      <c r="B6" s="236" t="s">
        <v>48</v>
      </c>
      <c r="C6" s="237"/>
      <c r="D6" s="1117">
        <v>0</v>
      </c>
      <c r="E6" s="1117">
        <v>0</v>
      </c>
      <c r="F6" s="1117">
        <v>0</v>
      </c>
      <c r="H6" s="79"/>
    </row>
    <row r="7" spans="1:8" ht="20.100000000000001" customHeight="1">
      <c r="A7" s="259"/>
      <c r="B7" s="939" t="s">
        <v>129</v>
      </c>
      <c r="C7" s="91" t="s">
        <v>130</v>
      </c>
      <c r="D7" s="1118">
        <v>0</v>
      </c>
      <c r="E7" s="1117">
        <v>0</v>
      </c>
      <c r="F7" s="1118">
        <v>0</v>
      </c>
      <c r="H7" s="116"/>
    </row>
    <row r="8" spans="1:8" ht="20.100000000000001" customHeight="1">
      <c r="A8" s="260" t="s">
        <v>75</v>
      </c>
      <c r="B8" s="940"/>
      <c r="C8" s="684" t="s">
        <v>336</v>
      </c>
      <c r="D8" s="1118">
        <v>0</v>
      </c>
      <c r="E8" s="1117">
        <v>0</v>
      </c>
      <c r="F8" s="1118">
        <v>0</v>
      </c>
      <c r="H8" s="116"/>
    </row>
    <row r="9" spans="1:8" ht="20.100000000000001" customHeight="1">
      <c r="A9" s="260"/>
      <c r="B9" s="940"/>
      <c r="C9" s="684" t="s">
        <v>337</v>
      </c>
      <c r="D9" s="1118">
        <v>0</v>
      </c>
      <c r="E9" s="1117">
        <v>0</v>
      </c>
      <c r="F9" s="1118">
        <v>0</v>
      </c>
      <c r="H9" s="116"/>
    </row>
    <row r="10" spans="1:8" ht="20.100000000000001" customHeight="1">
      <c r="A10" s="260" t="s">
        <v>76</v>
      </c>
      <c r="B10" s="940"/>
      <c r="C10" s="684" t="s">
        <v>132</v>
      </c>
      <c r="D10" s="1118">
        <v>0</v>
      </c>
      <c r="E10" s="1117">
        <v>0</v>
      </c>
      <c r="F10" s="1118">
        <v>0</v>
      </c>
      <c r="H10" s="116"/>
    </row>
    <row r="11" spans="1:8" ht="20.100000000000001" customHeight="1">
      <c r="A11" s="260"/>
      <c r="B11" s="940"/>
      <c r="C11" s="164" t="s">
        <v>249</v>
      </c>
      <c r="D11" s="1117">
        <v>0</v>
      </c>
      <c r="E11" s="1117">
        <v>0</v>
      </c>
      <c r="F11" s="1117">
        <v>0</v>
      </c>
      <c r="H11" s="79"/>
    </row>
    <row r="12" spans="1:8" ht="20.100000000000001" customHeight="1">
      <c r="A12" s="261" t="s">
        <v>309</v>
      </c>
      <c r="B12" s="236" t="s">
        <v>133</v>
      </c>
      <c r="C12" s="524"/>
      <c r="D12" s="1117">
        <v>0</v>
      </c>
      <c r="E12" s="1117">
        <v>0</v>
      </c>
      <c r="F12" s="1117">
        <v>0</v>
      </c>
      <c r="H12" s="79"/>
    </row>
    <row r="13" spans="1:8" ht="20.100000000000001" customHeight="1">
      <c r="A13" s="259"/>
      <c r="B13" s="236" t="s">
        <v>134</v>
      </c>
      <c r="C13" s="524"/>
      <c r="D13" s="1117">
        <v>0</v>
      </c>
      <c r="E13" s="1117">
        <v>0</v>
      </c>
      <c r="F13" s="1117">
        <v>0</v>
      </c>
      <c r="H13" s="79"/>
    </row>
    <row r="14" spans="1:8" ht="20.100000000000001" customHeight="1">
      <c r="A14" s="259"/>
      <c r="B14" s="265" t="s">
        <v>72</v>
      </c>
      <c r="C14" s="524"/>
      <c r="D14" s="1117">
        <v>0</v>
      </c>
      <c r="E14" s="1117">
        <v>0</v>
      </c>
      <c r="F14" s="1117">
        <v>0</v>
      </c>
      <c r="H14" s="79"/>
    </row>
    <row r="15" spans="1:8" ht="20.100000000000001" customHeight="1">
      <c r="A15" s="259"/>
      <c r="B15" s="265" t="s">
        <v>73</v>
      </c>
      <c r="C15" s="524"/>
      <c r="D15" s="1117">
        <v>0</v>
      </c>
      <c r="E15" s="1117">
        <v>0</v>
      </c>
      <c r="F15" s="1117">
        <v>0</v>
      </c>
      <c r="H15" s="79"/>
    </row>
    <row r="16" spans="1:8" ht="20.100000000000001" customHeight="1" thickBot="1">
      <c r="A16" s="259"/>
      <c r="B16" s="265" t="s">
        <v>18</v>
      </c>
      <c r="C16" s="237"/>
      <c r="D16" s="1117">
        <v>0</v>
      </c>
      <c r="E16" s="1119">
        <v>0</v>
      </c>
      <c r="F16" s="1117">
        <v>0</v>
      </c>
      <c r="H16" s="79"/>
    </row>
    <row r="17" spans="1:8" ht="20.100000000000001" customHeight="1">
      <c r="A17" s="262"/>
      <c r="B17" s="266" t="s">
        <v>46</v>
      </c>
      <c r="C17" s="264"/>
      <c r="D17" s="1116">
        <v>1</v>
      </c>
      <c r="E17" s="1116">
        <v>0</v>
      </c>
      <c r="F17" s="1116">
        <v>1</v>
      </c>
      <c r="H17" s="79"/>
    </row>
    <row r="18" spans="1:8" ht="20.100000000000001" customHeight="1">
      <c r="A18" s="261" t="s">
        <v>135</v>
      </c>
      <c r="B18" s="265" t="s">
        <v>48</v>
      </c>
      <c r="C18" s="237"/>
      <c r="D18" s="1117">
        <v>0</v>
      </c>
      <c r="E18" s="1117">
        <v>0</v>
      </c>
      <c r="F18" s="1117">
        <v>0</v>
      </c>
      <c r="H18" s="79"/>
    </row>
    <row r="19" spans="1:8" ht="20.100000000000001" customHeight="1">
      <c r="A19" s="261" t="s">
        <v>136</v>
      </c>
      <c r="B19" s="265" t="s">
        <v>139</v>
      </c>
      <c r="C19" s="237"/>
      <c r="D19" s="1117">
        <v>0</v>
      </c>
      <c r="E19" s="1117">
        <v>0</v>
      </c>
      <c r="F19" s="1117">
        <v>0</v>
      </c>
      <c r="H19" s="79"/>
    </row>
    <row r="20" spans="1:8" ht="20.100000000000001" customHeight="1">
      <c r="A20" s="261" t="s">
        <v>22</v>
      </c>
      <c r="B20" s="265" t="s">
        <v>140</v>
      </c>
      <c r="C20" s="237"/>
      <c r="D20" s="1117">
        <v>0</v>
      </c>
      <c r="E20" s="1117">
        <v>0</v>
      </c>
      <c r="F20" s="1117">
        <v>0</v>
      </c>
      <c r="H20" s="79"/>
    </row>
    <row r="21" spans="1:8" ht="20.100000000000001" customHeight="1">
      <c r="A21" s="261" t="s">
        <v>137</v>
      </c>
      <c r="B21" s="265" t="s">
        <v>141</v>
      </c>
      <c r="C21" s="237"/>
      <c r="D21" s="1117">
        <v>0</v>
      </c>
      <c r="E21" s="1117">
        <v>0</v>
      </c>
      <c r="F21" s="1117">
        <v>0</v>
      </c>
      <c r="H21" s="79"/>
    </row>
    <row r="22" spans="1:8" ht="20.100000000000001" customHeight="1">
      <c r="A22" s="261" t="s">
        <v>138</v>
      </c>
      <c r="B22" s="265" t="s">
        <v>142</v>
      </c>
      <c r="C22" s="237"/>
      <c r="D22" s="1117">
        <v>0</v>
      </c>
      <c r="E22" s="1117">
        <v>0</v>
      </c>
      <c r="F22" s="1117">
        <v>0</v>
      </c>
      <c r="H22" s="79"/>
    </row>
    <row r="23" spans="1:8" ht="20.100000000000001" customHeight="1">
      <c r="A23" s="261" t="s">
        <v>309</v>
      </c>
      <c r="B23" s="265" t="s">
        <v>57</v>
      </c>
      <c r="C23" s="237"/>
      <c r="D23" s="1117">
        <v>0</v>
      </c>
      <c r="E23" s="1117">
        <v>0</v>
      </c>
      <c r="F23" s="1117">
        <v>0</v>
      </c>
      <c r="H23" s="79"/>
    </row>
    <row r="24" spans="1:8" ht="20.100000000000001" customHeight="1">
      <c r="A24" s="261"/>
      <c r="B24" s="94" t="s">
        <v>143</v>
      </c>
      <c r="C24" s="95"/>
      <c r="D24" s="1118">
        <v>1</v>
      </c>
      <c r="E24" s="1117">
        <v>0</v>
      </c>
      <c r="F24" s="1118">
        <v>1</v>
      </c>
      <c r="H24" s="116"/>
    </row>
    <row r="25" spans="1:8" ht="20.100000000000001" customHeight="1">
      <c r="A25" s="260"/>
      <c r="B25" s="267" t="s">
        <v>65</v>
      </c>
      <c r="C25" s="95"/>
      <c r="D25" s="1118">
        <v>9</v>
      </c>
      <c r="E25" s="1117">
        <v>0</v>
      </c>
      <c r="F25" s="1118">
        <v>10</v>
      </c>
      <c r="H25" s="116"/>
    </row>
    <row r="26" spans="1:8" ht="20.100000000000001" customHeight="1" thickBot="1">
      <c r="A26" s="260"/>
      <c r="B26" s="268" t="s">
        <v>18</v>
      </c>
      <c r="C26" s="240"/>
      <c r="D26" s="1120">
        <v>5</v>
      </c>
      <c r="E26" s="1119">
        <v>0</v>
      </c>
      <c r="F26" s="1120">
        <v>5</v>
      </c>
      <c r="H26" s="600"/>
    </row>
    <row r="27" spans="1:8" ht="20.100000000000001" customHeight="1" thickBot="1">
      <c r="A27" s="269" t="s">
        <v>239</v>
      </c>
      <c r="B27" s="270"/>
      <c r="C27" s="271"/>
      <c r="D27" s="1121">
        <v>1</v>
      </c>
      <c r="E27" s="1116">
        <v>0</v>
      </c>
      <c r="F27" s="1121">
        <v>1</v>
      </c>
      <c r="H27" s="116"/>
    </row>
    <row r="28" spans="1:8" ht="20.100000000000001" customHeight="1" thickBot="1">
      <c r="A28" s="272" t="s">
        <v>144</v>
      </c>
      <c r="B28" s="273"/>
      <c r="C28" s="273"/>
      <c r="D28" s="624">
        <f>SUM(D5:D27)</f>
        <v>17</v>
      </c>
      <c r="E28" s="624">
        <f>SUM(E5:E27)</f>
        <v>0</v>
      </c>
      <c r="F28" s="624">
        <f>SUM(F5:F27)</f>
        <v>18</v>
      </c>
      <c r="H28" s="116"/>
    </row>
    <row r="29" spans="1:8">
      <c r="A29" s="938" t="s">
        <v>288</v>
      </c>
      <c r="B29" s="901"/>
      <c r="C29" s="367" t="s">
        <v>291</v>
      </c>
      <c r="D29" s="50"/>
      <c r="E29" s="50"/>
      <c r="F29" s="50"/>
      <c r="H29" s="50"/>
    </row>
    <row r="30" spans="1:8">
      <c r="G30" s="50"/>
      <c r="H30" s="50"/>
    </row>
  </sheetData>
  <mergeCells count="7">
    <mergeCell ref="A29:B29"/>
    <mergeCell ref="F3:F4"/>
    <mergeCell ref="A4:C4"/>
    <mergeCell ref="B7:B11"/>
    <mergeCell ref="A3:C3"/>
    <mergeCell ref="D3:D4"/>
    <mergeCell ref="E3:E4"/>
  </mergeCells>
  <phoneticPr fontId="2"/>
  <pageMargins left="1.33" right="0.39370078740157483" top="0.98425196850393704" bottom="0.98425196850393704" header="0.51181102362204722" footer="0.51181102362204722"/>
  <pageSetup paperSize="9" orientation="portrait" r:id="rId1"/>
  <headerFooter alignWithMargins="0">
    <oddFooter>&amp;C－23－</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41"/>
  <sheetViews>
    <sheetView view="pageBreakPreview" zoomScaleNormal="100" zoomScaleSheetLayoutView="100" workbookViewId="0">
      <selection activeCell="H43" sqref="H43"/>
    </sheetView>
  </sheetViews>
  <sheetFormatPr defaultRowHeight="13.5"/>
  <cols>
    <col min="1" max="1" width="12.625" style="173" customWidth="1"/>
    <col min="2" max="11" width="7.75" style="173" customWidth="1"/>
    <col min="12" max="12" width="9" style="173"/>
    <col min="13" max="13" width="6.125" style="173" customWidth="1"/>
    <col min="14" max="14" width="7" style="173" customWidth="1"/>
    <col min="15" max="15" width="5.75" style="173" customWidth="1"/>
    <col min="16" max="16" width="5.375" style="173" customWidth="1"/>
    <col min="17" max="17" width="5.625" style="173" customWidth="1"/>
    <col min="18" max="18" width="5.5" style="173" customWidth="1"/>
    <col min="19" max="19" width="5.25" style="173" customWidth="1"/>
    <col min="20" max="20" width="5.375" style="173" customWidth="1"/>
    <col min="21" max="21" width="5.625" style="173" customWidth="1"/>
    <col min="22" max="22" width="5.375" style="173" customWidth="1"/>
    <col min="23" max="23" width="5.5" style="173" customWidth="1"/>
    <col min="24" max="24" width="5.375" style="173" customWidth="1"/>
    <col min="25" max="25" width="5.625" style="173" customWidth="1"/>
    <col min="26" max="16384" width="9" style="173"/>
  </cols>
  <sheetData>
    <row r="1" spans="1:26" ht="14.25">
      <c r="A1" s="170" t="s">
        <v>292</v>
      </c>
      <c r="B1" s="205"/>
      <c r="C1" s="205"/>
      <c r="D1" s="205"/>
      <c r="E1" s="205"/>
      <c r="F1" s="205"/>
      <c r="G1" s="205"/>
      <c r="H1" s="205"/>
      <c r="I1" s="205"/>
      <c r="J1" s="205"/>
      <c r="K1" s="205"/>
    </row>
    <row r="2" spans="1:26">
      <c r="A2" s="162"/>
      <c r="B2" s="162"/>
      <c r="C2" s="162"/>
      <c r="D2" s="162"/>
      <c r="E2" s="162"/>
      <c r="F2" s="162"/>
      <c r="G2" s="162"/>
      <c r="H2" s="162"/>
      <c r="I2" s="162"/>
      <c r="J2" s="162"/>
      <c r="K2" s="162"/>
    </row>
    <row r="3" spans="1:26" ht="13.5" customHeight="1" thickBot="1">
      <c r="A3" s="214" t="s">
        <v>322</v>
      </c>
      <c r="B3" s="205"/>
      <c r="C3" s="205"/>
      <c r="D3" s="205"/>
      <c r="E3" s="205"/>
      <c r="F3" s="205"/>
      <c r="G3" s="205"/>
      <c r="H3" s="205"/>
      <c r="I3" s="205"/>
      <c r="J3" s="205"/>
      <c r="K3" s="205"/>
    </row>
    <row r="4" spans="1:26">
      <c r="A4" s="215" t="s">
        <v>176</v>
      </c>
      <c r="B4" s="964">
        <v>21</v>
      </c>
      <c r="C4" s="918">
        <v>22</v>
      </c>
      <c r="D4" s="918">
        <v>23</v>
      </c>
      <c r="E4" s="918">
        <v>24</v>
      </c>
      <c r="F4" s="918">
        <v>25</v>
      </c>
      <c r="G4" s="918">
        <v>26</v>
      </c>
      <c r="H4" s="918">
        <v>27</v>
      </c>
      <c r="I4" s="918">
        <v>28</v>
      </c>
      <c r="J4" s="839">
        <v>29</v>
      </c>
      <c r="K4" s="597"/>
      <c r="L4" s="598"/>
      <c r="M4" s="223" t="s">
        <v>126</v>
      </c>
      <c r="N4" s="206">
        <v>1</v>
      </c>
      <c r="O4" s="207">
        <v>2</v>
      </c>
      <c r="P4" s="207">
        <v>3</v>
      </c>
      <c r="Q4" s="207">
        <v>4</v>
      </c>
      <c r="R4" s="207">
        <v>5</v>
      </c>
      <c r="S4" s="207">
        <v>6</v>
      </c>
      <c r="T4" s="207">
        <v>7</v>
      </c>
      <c r="U4" s="207">
        <v>8</v>
      </c>
      <c r="V4" s="207">
        <v>9</v>
      </c>
      <c r="W4" s="207">
        <v>10</v>
      </c>
      <c r="X4" s="207">
        <v>11</v>
      </c>
      <c r="Y4" s="208">
        <v>12</v>
      </c>
      <c r="Z4" s="209" t="s">
        <v>12</v>
      </c>
    </row>
    <row r="5" spans="1:26" ht="14.25" thickBot="1">
      <c r="A5" s="216" t="s">
        <v>2</v>
      </c>
      <c r="B5" s="965"/>
      <c r="C5" s="919"/>
      <c r="D5" s="919"/>
      <c r="E5" s="919"/>
      <c r="F5" s="919"/>
      <c r="G5" s="919"/>
      <c r="H5" s="919"/>
      <c r="I5" s="919"/>
      <c r="J5" s="953"/>
      <c r="K5" s="597"/>
      <c r="L5" s="599" t="s">
        <v>127</v>
      </c>
      <c r="M5" s="213"/>
      <c r="N5" s="210"/>
      <c r="O5" s="211"/>
      <c r="P5" s="211"/>
      <c r="Q5" s="211"/>
      <c r="R5" s="211"/>
      <c r="S5" s="211"/>
      <c r="T5" s="211"/>
      <c r="U5" s="211"/>
      <c r="V5" s="211"/>
      <c r="W5" s="211"/>
      <c r="X5" s="211"/>
      <c r="Y5" s="212"/>
      <c r="Z5" s="213"/>
    </row>
    <row r="6" spans="1:26" ht="14.25" thickBot="1">
      <c r="A6" s="668" t="s">
        <v>203</v>
      </c>
      <c r="B6" s="576">
        <v>3977</v>
      </c>
      <c r="C6" s="578">
        <v>3747</v>
      </c>
      <c r="D6" s="579">
        <v>3593</v>
      </c>
      <c r="E6" s="578">
        <v>3431</v>
      </c>
      <c r="F6" s="586">
        <v>3242</v>
      </c>
      <c r="G6" s="579">
        <v>2901</v>
      </c>
      <c r="H6" s="578">
        <v>2874</v>
      </c>
      <c r="I6" s="579">
        <v>2694</v>
      </c>
      <c r="J6" s="1122">
        <v>2552</v>
      </c>
      <c r="K6" s="585"/>
      <c r="L6" s="217" t="s">
        <v>200</v>
      </c>
      <c r="M6" s="222" t="s">
        <v>342</v>
      </c>
      <c r="N6" s="217">
        <f>'★２５ページ若年者（年齢別）'!C23</f>
        <v>0</v>
      </c>
      <c r="O6" s="219">
        <f>'★２５ページ若年者（年齢別）'!D23</f>
        <v>1</v>
      </c>
      <c r="P6" s="219">
        <f>'★２５ページ若年者（年齢別）'!E23</f>
        <v>0</v>
      </c>
      <c r="Q6" s="220">
        <f>'★２５ページ若年者（年齢別）'!F23</f>
        <v>1</v>
      </c>
      <c r="R6" s="219">
        <f>'★２５ページ若年者（年齢別）'!G23</f>
        <v>0</v>
      </c>
      <c r="S6" s="219">
        <f>'★２５ページ若年者（年齢別）'!H23</f>
        <v>0</v>
      </c>
      <c r="T6" s="219">
        <f>'★２５ページ若年者（年齢別）'!I23</f>
        <v>1</v>
      </c>
      <c r="U6" s="219">
        <f>'★２５ページ若年者（年齢別）'!J23</f>
        <v>0</v>
      </c>
      <c r="V6" s="219">
        <f>'★２５ページ若年者（年齢別）'!K23</f>
        <v>0</v>
      </c>
      <c r="W6" s="219">
        <f>'★２５ページ若年者（年齢別）'!L23</f>
        <v>1</v>
      </c>
      <c r="X6" s="219">
        <f>'★２５ページ若年者（年齢別）'!M23</f>
        <v>0</v>
      </c>
      <c r="Y6" s="221">
        <f>'★２５ページ若年者（年齢別）'!N23</f>
        <v>0</v>
      </c>
      <c r="Z6" s="222">
        <f>SUM(N6:Y6)</f>
        <v>4</v>
      </c>
    </row>
    <row r="7" spans="1:26" ht="14.25" thickBot="1">
      <c r="A7" s="669" t="s">
        <v>268</v>
      </c>
      <c r="B7" s="577">
        <v>6</v>
      </c>
      <c r="C7" s="498">
        <v>3</v>
      </c>
      <c r="D7" s="580">
        <v>7</v>
      </c>
      <c r="E7" s="498">
        <v>2</v>
      </c>
      <c r="F7" s="587">
        <v>3</v>
      </c>
      <c r="G7" s="580">
        <v>1</v>
      </c>
      <c r="H7" s="498">
        <v>8</v>
      </c>
      <c r="I7" s="580">
        <v>4</v>
      </c>
      <c r="J7" s="1123">
        <v>4</v>
      </c>
      <c r="K7" s="585"/>
      <c r="L7" s="217" t="s">
        <v>200</v>
      </c>
      <c r="M7" s="218" t="s">
        <v>343</v>
      </c>
      <c r="N7" s="217">
        <f>'★２５ページ若年者（年齢別）'!C24</f>
        <v>121</v>
      </c>
      <c r="O7" s="219">
        <f>'★２５ページ若年者（年齢別）'!D24</f>
        <v>160</v>
      </c>
      <c r="P7" s="219">
        <f>'★２５ページ若年者（年齢別）'!E24</f>
        <v>155</v>
      </c>
      <c r="Q7" s="220">
        <f>'★２５ページ若年者（年齢別）'!F24</f>
        <v>122</v>
      </c>
      <c r="R7" s="219">
        <f>'★２５ページ若年者（年齢別）'!G24</f>
        <v>156</v>
      </c>
      <c r="S7" s="219">
        <f>'★２５ページ若年者（年齢別）'!H24</f>
        <v>153</v>
      </c>
      <c r="T7" s="219">
        <f>'★２５ページ若年者（年齢別）'!I24</f>
        <v>136</v>
      </c>
      <c r="U7" s="219">
        <f>'★２５ページ若年者（年齢別）'!J24</f>
        <v>170</v>
      </c>
      <c r="V7" s="219">
        <f>'★２５ページ若年者（年齢別）'!K24</f>
        <v>148</v>
      </c>
      <c r="W7" s="219">
        <f>'★２５ページ若年者（年齢別）'!L24</f>
        <v>164</v>
      </c>
      <c r="X7" s="219">
        <f>'★２５ページ若年者（年齢別）'!M24</f>
        <v>153</v>
      </c>
      <c r="Y7" s="221">
        <f>'★２５ページ若年者（年齢別）'!N24</f>
        <v>163</v>
      </c>
      <c r="Z7" s="222">
        <f>SUM(N7:Y7)</f>
        <v>1801</v>
      </c>
    </row>
    <row r="8" spans="1:26" ht="14.25" thickBot="1">
      <c r="A8" s="670" t="s">
        <v>269</v>
      </c>
      <c r="B8" s="582">
        <v>3055</v>
      </c>
      <c r="C8" s="583">
        <v>2891</v>
      </c>
      <c r="D8" s="584">
        <v>2666</v>
      </c>
      <c r="E8" s="583">
        <v>2568</v>
      </c>
      <c r="F8" s="588">
        <v>2459</v>
      </c>
      <c r="G8" s="584">
        <v>2154</v>
      </c>
      <c r="H8" s="583">
        <v>2108</v>
      </c>
      <c r="I8" s="584">
        <v>1888</v>
      </c>
      <c r="J8" s="1124">
        <v>1801</v>
      </c>
      <c r="K8" s="575"/>
    </row>
    <row r="9" spans="1:26" ht="14.25" thickBot="1">
      <c r="A9" s="671" t="s">
        <v>270</v>
      </c>
      <c r="B9" s="167">
        <v>64</v>
      </c>
      <c r="C9" s="488">
        <v>62</v>
      </c>
      <c r="D9" s="168">
        <v>65</v>
      </c>
      <c r="E9" s="488">
        <v>51</v>
      </c>
      <c r="F9" s="589">
        <v>49</v>
      </c>
      <c r="G9" s="168">
        <v>51</v>
      </c>
      <c r="H9" s="488">
        <v>51</v>
      </c>
      <c r="I9" s="168">
        <v>49</v>
      </c>
      <c r="J9" s="1125">
        <v>44</v>
      </c>
      <c r="K9" s="575"/>
    </row>
    <row r="10" spans="1:26">
      <c r="A10" s="958" t="s">
        <v>215</v>
      </c>
      <c r="B10" s="969">
        <f>B7/B9*100</f>
        <v>9.375</v>
      </c>
      <c r="C10" s="960">
        <f t="shared" ref="C10:J10" si="0">C7/C9*100</f>
        <v>4.838709677419355</v>
      </c>
      <c r="D10" s="943">
        <f t="shared" si="0"/>
        <v>10.76923076923077</v>
      </c>
      <c r="E10" s="960">
        <f t="shared" si="0"/>
        <v>3.9215686274509802</v>
      </c>
      <c r="F10" s="962">
        <f t="shared" si="0"/>
        <v>6.1224489795918364</v>
      </c>
      <c r="G10" s="943">
        <f t="shared" si="0"/>
        <v>1.9607843137254901</v>
      </c>
      <c r="H10" s="960">
        <f>H7/H9*100</f>
        <v>15.686274509803921</v>
      </c>
      <c r="I10" s="943">
        <f t="shared" si="0"/>
        <v>8.1632653061224492</v>
      </c>
      <c r="J10" s="954">
        <f t="shared" si="0"/>
        <v>9.0909090909090917</v>
      </c>
      <c r="K10" s="575"/>
    </row>
    <row r="11" spans="1:26" ht="14.25" thickBot="1">
      <c r="A11" s="877"/>
      <c r="B11" s="970"/>
      <c r="C11" s="961"/>
      <c r="D11" s="944"/>
      <c r="E11" s="961"/>
      <c r="F11" s="963"/>
      <c r="G11" s="959"/>
      <c r="H11" s="966"/>
      <c r="I11" s="959"/>
      <c r="J11" s="955"/>
      <c r="K11" s="557"/>
    </row>
    <row r="12" spans="1:26">
      <c r="A12" s="99" t="s">
        <v>315</v>
      </c>
      <c r="B12" s="205"/>
      <c r="C12" s="205"/>
      <c r="D12" s="205"/>
      <c r="E12" s="205"/>
      <c r="F12" s="205"/>
      <c r="G12" s="205"/>
      <c r="H12" s="205"/>
      <c r="I12" s="205"/>
      <c r="J12" s="205"/>
      <c r="K12" s="558"/>
    </row>
    <row r="13" spans="1:26" ht="30" customHeight="1">
      <c r="A13" s="205"/>
      <c r="B13" s="205"/>
      <c r="C13" s="205"/>
      <c r="D13" s="205"/>
      <c r="E13" s="205"/>
      <c r="F13" s="205"/>
      <c r="G13" s="205"/>
      <c r="H13" s="205"/>
      <c r="I13" s="205"/>
      <c r="J13" s="205"/>
      <c r="K13" s="205"/>
    </row>
    <row r="14" spans="1:26" ht="15" thickBot="1">
      <c r="A14" s="214" t="s">
        <v>323</v>
      </c>
      <c r="B14" s="205"/>
      <c r="C14" s="205"/>
      <c r="D14" s="205"/>
      <c r="E14" s="205"/>
      <c r="F14" s="205"/>
      <c r="G14" s="205"/>
      <c r="H14" s="205"/>
      <c r="I14" s="205"/>
      <c r="J14" s="205"/>
      <c r="K14" s="172"/>
    </row>
    <row r="15" spans="1:26">
      <c r="A15" s="215" t="s">
        <v>176</v>
      </c>
      <c r="B15" s="964">
        <v>21</v>
      </c>
      <c r="C15" s="918">
        <v>22</v>
      </c>
      <c r="D15" s="967">
        <v>23</v>
      </c>
      <c r="E15" s="918">
        <v>24</v>
      </c>
      <c r="F15" s="949">
        <v>25</v>
      </c>
      <c r="G15" s="949">
        <v>26</v>
      </c>
      <c r="H15" s="918">
        <v>27</v>
      </c>
      <c r="I15" s="918">
        <v>28</v>
      </c>
      <c r="J15" s="956">
        <v>29</v>
      </c>
    </row>
    <row r="16" spans="1:26" ht="14.25" thickBot="1">
      <c r="A16" s="216" t="s">
        <v>2</v>
      </c>
      <c r="B16" s="965"/>
      <c r="C16" s="919"/>
      <c r="D16" s="968"/>
      <c r="E16" s="919"/>
      <c r="F16" s="950"/>
      <c r="G16" s="950"/>
      <c r="H16" s="919"/>
      <c r="I16" s="919"/>
      <c r="J16" s="957"/>
    </row>
    <row r="17" spans="1:11">
      <c r="A17" s="668" t="s">
        <v>203</v>
      </c>
      <c r="B17" s="485">
        <v>503</v>
      </c>
      <c r="C17" s="485">
        <v>512</v>
      </c>
      <c r="D17" s="593">
        <v>451</v>
      </c>
      <c r="E17" s="485">
        <v>469</v>
      </c>
      <c r="F17" s="590">
        <v>404</v>
      </c>
      <c r="G17" s="590">
        <v>394</v>
      </c>
      <c r="H17" s="485">
        <v>388</v>
      </c>
      <c r="I17" s="485">
        <v>386</v>
      </c>
      <c r="J17" s="1126">
        <v>315</v>
      </c>
    </row>
    <row r="18" spans="1:11">
      <c r="A18" s="669" t="s">
        <v>268</v>
      </c>
      <c r="B18" s="486">
        <v>2</v>
      </c>
      <c r="C18" s="486">
        <v>0</v>
      </c>
      <c r="D18" s="581">
        <v>2</v>
      </c>
      <c r="E18" s="486">
        <v>0</v>
      </c>
      <c r="F18" s="591">
        <v>0</v>
      </c>
      <c r="G18" s="591">
        <v>0</v>
      </c>
      <c r="H18" s="486">
        <v>3</v>
      </c>
      <c r="I18" s="486">
        <v>0</v>
      </c>
      <c r="J18" s="1127">
        <v>1</v>
      </c>
    </row>
    <row r="19" spans="1:11" ht="14.25" thickBot="1">
      <c r="A19" s="670" t="s">
        <v>269</v>
      </c>
      <c r="B19" s="487">
        <v>465</v>
      </c>
      <c r="C19" s="487">
        <v>469</v>
      </c>
      <c r="D19" s="594">
        <v>415</v>
      </c>
      <c r="E19" s="487">
        <v>403</v>
      </c>
      <c r="F19" s="592">
        <v>379</v>
      </c>
      <c r="G19" s="592">
        <v>370</v>
      </c>
      <c r="H19" s="487">
        <v>362</v>
      </c>
      <c r="I19" s="487">
        <v>344</v>
      </c>
      <c r="J19" s="1128">
        <v>298</v>
      </c>
    </row>
    <row r="20" spans="1:11" ht="14.25" thickBot="1">
      <c r="A20" s="671" t="s">
        <v>270</v>
      </c>
      <c r="B20" s="488">
        <v>64</v>
      </c>
      <c r="C20" s="488">
        <v>62</v>
      </c>
      <c r="D20" s="168">
        <v>65</v>
      </c>
      <c r="E20" s="488">
        <v>51</v>
      </c>
      <c r="F20" s="589">
        <v>49</v>
      </c>
      <c r="G20" s="589">
        <v>51</v>
      </c>
      <c r="H20" s="488">
        <v>51</v>
      </c>
      <c r="I20" s="488">
        <v>49</v>
      </c>
      <c r="J20" s="1129">
        <v>44</v>
      </c>
    </row>
    <row r="21" spans="1:11">
      <c r="A21" s="958" t="s">
        <v>215</v>
      </c>
      <c r="B21" s="945">
        <f t="shared" ref="B21:G21" si="1">B18/B20*100</f>
        <v>3.125</v>
      </c>
      <c r="C21" s="945">
        <f t="shared" si="1"/>
        <v>0</v>
      </c>
      <c r="D21" s="951">
        <f t="shared" si="1"/>
        <v>3.0769230769230771</v>
      </c>
      <c r="E21" s="945">
        <f t="shared" si="1"/>
        <v>0</v>
      </c>
      <c r="F21" s="947">
        <f t="shared" si="1"/>
        <v>0</v>
      </c>
      <c r="G21" s="947">
        <f t="shared" si="1"/>
        <v>0</v>
      </c>
      <c r="H21" s="945">
        <f>H18/H20*100</f>
        <v>5.8823529411764701</v>
      </c>
      <c r="I21" s="945">
        <f>I18/I20*100</f>
        <v>0</v>
      </c>
      <c r="J21" s="947">
        <f>J18/J20*100</f>
        <v>2.2727272727272729</v>
      </c>
    </row>
    <row r="22" spans="1:11" ht="14.25" thickBot="1">
      <c r="A22" s="877"/>
      <c r="B22" s="946"/>
      <c r="C22" s="946"/>
      <c r="D22" s="952"/>
      <c r="E22" s="946"/>
      <c r="F22" s="948"/>
      <c r="G22" s="948"/>
      <c r="H22" s="946"/>
      <c r="I22" s="946"/>
      <c r="J22" s="948"/>
    </row>
    <row r="23" spans="1:11">
      <c r="A23" s="99" t="s">
        <v>316</v>
      </c>
      <c r="B23" s="205"/>
      <c r="C23" s="205"/>
      <c r="D23" s="205"/>
      <c r="E23" s="205"/>
      <c r="F23" s="205"/>
      <c r="G23" s="205"/>
      <c r="H23" s="205"/>
      <c r="I23" s="205"/>
      <c r="J23" s="205"/>
    </row>
    <row r="24" spans="1:11" ht="30" customHeight="1">
      <c r="A24" s="172"/>
      <c r="B24" s="172"/>
      <c r="C24" s="172"/>
      <c r="D24" s="172"/>
      <c r="E24" s="172"/>
      <c r="F24" s="172"/>
      <c r="G24" s="172"/>
      <c r="H24" s="172"/>
      <c r="I24" s="172"/>
      <c r="J24" s="172"/>
    </row>
    <row r="30" spans="1:11">
      <c r="K30" s="38"/>
    </row>
    <row r="31" spans="1:11">
      <c r="K31" s="38"/>
    </row>
    <row r="40" spans="1:10">
      <c r="A40" s="941" t="s">
        <v>334</v>
      </c>
      <c r="B40" s="942"/>
      <c r="C40" s="942"/>
      <c r="D40" s="942"/>
      <c r="E40" s="942"/>
      <c r="F40" s="942"/>
      <c r="G40" s="942"/>
      <c r="H40" s="942"/>
      <c r="I40" s="942"/>
      <c r="J40" s="942"/>
    </row>
    <row r="41" spans="1:10">
      <c r="A41" s="942"/>
      <c r="B41" s="942"/>
      <c r="C41" s="942"/>
      <c r="D41" s="942"/>
      <c r="E41" s="942"/>
      <c r="F41" s="942"/>
      <c r="G41" s="942"/>
      <c r="H41" s="942"/>
      <c r="I41" s="942"/>
      <c r="J41" s="942"/>
    </row>
  </sheetData>
  <mergeCells count="39">
    <mergeCell ref="A21:A22"/>
    <mergeCell ref="H10:H11"/>
    <mergeCell ref="E15:E16"/>
    <mergeCell ref="F15:F16"/>
    <mergeCell ref="H21:H22"/>
    <mergeCell ref="C21:C22"/>
    <mergeCell ref="D15:D16"/>
    <mergeCell ref="G21:G22"/>
    <mergeCell ref="B15:B16"/>
    <mergeCell ref="H15:H16"/>
    <mergeCell ref="B10:B11"/>
    <mergeCell ref="C10:C11"/>
    <mergeCell ref="I15:I16"/>
    <mergeCell ref="J4:J5"/>
    <mergeCell ref="J10:J11"/>
    <mergeCell ref="J15:J16"/>
    <mergeCell ref="A10:A11"/>
    <mergeCell ref="I10:I11"/>
    <mergeCell ref="G10:G11"/>
    <mergeCell ref="E10:E11"/>
    <mergeCell ref="F10:F11"/>
    <mergeCell ref="B4:B5"/>
    <mergeCell ref="C4:C5"/>
    <mergeCell ref="A40:J41"/>
    <mergeCell ref="D4:D5"/>
    <mergeCell ref="D10:D11"/>
    <mergeCell ref="E21:E22"/>
    <mergeCell ref="F21:F22"/>
    <mergeCell ref="G4:G5"/>
    <mergeCell ref="H4:H5"/>
    <mergeCell ref="I4:I5"/>
    <mergeCell ref="G15:G16"/>
    <mergeCell ref="C15:C16"/>
    <mergeCell ref="D21:D22"/>
    <mergeCell ref="B21:B22"/>
    <mergeCell ref="I21:I22"/>
    <mergeCell ref="J21:J22"/>
    <mergeCell ref="E4:E5"/>
    <mergeCell ref="F4:F5"/>
  </mergeCells>
  <phoneticPr fontId="2"/>
  <pageMargins left="0.98425196850393704" right="0.39370078740157483" top="0.98425196850393704" bottom="0.98425196850393704" header="0.51181102362204722" footer="0.51181102362204722"/>
  <pageSetup paperSize="9" orientation="portrait" r:id="rId1"/>
  <headerFooter alignWithMargins="0">
    <oddFooter>&amp;C－24－</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3"/>
  <sheetViews>
    <sheetView view="pageBreakPreview" zoomScaleNormal="100" zoomScaleSheetLayoutView="100" workbookViewId="0">
      <selection activeCell="H43" sqref="H43"/>
    </sheetView>
  </sheetViews>
  <sheetFormatPr defaultRowHeight="13.5"/>
  <cols>
    <col min="1" max="1" width="5.875" customWidth="1"/>
    <col min="3" max="14" width="5.625" customWidth="1"/>
    <col min="15" max="15" width="7.375" customWidth="1"/>
  </cols>
  <sheetData>
    <row r="1" spans="1:15" ht="14.25">
      <c r="A1" s="83" t="s">
        <v>178</v>
      </c>
    </row>
    <row r="2" spans="1:15" ht="14.25" thickBot="1">
      <c r="N2" s="850" t="s">
        <v>213</v>
      </c>
      <c r="O2" s="850"/>
    </row>
    <row r="3" spans="1:15">
      <c r="A3" s="41"/>
      <c r="B3" s="152" t="s">
        <v>126</v>
      </c>
      <c r="C3" s="925">
        <v>1</v>
      </c>
      <c r="D3" s="849">
        <v>2</v>
      </c>
      <c r="E3" s="849">
        <v>3</v>
      </c>
      <c r="F3" s="849">
        <v>4</v>
      </c>
      <c r="G3" s="849">
        <v>5</v>
      </c>
      <c r="H3" s="849">
        <v>6</v>
      </c>
      <c r="I3" s="849">
        <v>7</v>
      </c>
      <c r="J3" s="849">
        <v>8</v>
      </c>
      <c r="K3" s="849">
        <v>9</v>
      </c>
      <c r="L3" s="849">
        <v>10</v>
      </c>
      <c r="M3" s="849">
        <v>11</v>
      </c>
      <c r="N3" s="843">
        <v>12</v>
      </c>
      <c r="O3" s="927" t="s">
        <v>12</v>
      </c>
    </row>
    <row r="4" spans="1:15" ht="14.25" thickBot="1">
      <c r="A4" s="44" t="s">
        <v>127</v>
      </c>
      <c r="B4" s="82"/>
      <c r="C4" s="975"/>
      <c r="D4" s="976"/>
      <c r="E4" s="976"/>
      <c r="F4" s="976"/>
      <c r="G4" s="976"/>
      <c r="H4" s="976"/>
      <c r="I4" s="976"/>
      <c r="J4" s="976"/>
      <c r="K4" s="976"/>
      <c r="L4" s="976"/>
      <c r="M4" s="976"/>
      <c r="N4" s="977"/>
      <c r="O4" s="928"/>
    </row>
    <row r="5" spans="1:15" ht="18" customHeight="1">
      <c r="A5" s="719" t="s">
        <v>179</v>
      </c>
      <c r="B5" s="243" t="s">
        <v>271</v>
      </c>
      <c r="C5" s="1069">
        <v>0</v>
      </c>
      <c r="D5" s="1070">
        <v>1</v>
      </c>
      <c r="E5" s="1070">
        <v>0</v>
      </c>
      <c r="F5" s="1070">
        <v>0</v>
      </c>
      <c r="G5" s="1070">
        <v>0</v>
      </c>
      <c r="H5" s="1070">
        <v>0</v>
      </c>
      <c r="I5" s="1070">
        <v>0</v>
      </c>
      <c r="J5" s="1070">
        <v>0</v>
      </c>
      <c r="K5" s="1070">
        <v>0</v>
      </c>
      <c r="L5" s="1070">
        <v>0</v>
      </c>
      <c r="M5" s="1070">
        <v>0</v>
      </c>
      <c r="N5" s="1130">
        <v>0</v>
      </c>
      <c r="O5" s="727">
        <f>SUM(C5:N5)</f>
        <v>1</v>
      </c>
    </row>
    <row r="6" spans="1:15" ht="18" customHeight="1">
      <c r="A6" s="722"/>
      <c r="B6" s="244" t="s">
        <v>260</v>
      </c>
      <c r="C6" s="1072">
        <v>6</v>
      </c>
      <c r="D6" s="1073">
        <v>12</v>
      </c>
      <c r="E6" s="1073">
        <v>8</v>
      </c>
      <c r="F6" s="1073">
        <v>12</v>
      </c>
      <c r="G6" s="1073">
        <v>8</v>
      </c>
      <c r="H6" s="1073">
        <v>11</v>
      </c>
      <c r="I6" s="1073">
        <v>14</v>
      </c>
      <c r="J6" s="1073">
        <v>7</v>
      </c>
      <c r="K6" s="1073">
        <v>11</v>
      </c>
      <c r="L6" s="1073">
        <v>10</v>
      </c>
      <c r="M6" s="1073">
        <v>10</v>
      </c>
      <c r="N6" s="1100">
        <v>9</v>
      </c>
      <c r="O6" s="728">
        <f t="shared" ref="O6:O26" si="0">SUM(C6:N6)</f>
        <v>118</v>
      </c>
    </row>
    <row r="7" spans="1:15" ht="18" customHeight="1">
      <c r="A7" s="303" t="s">
        <v>180</v>
      </c>
      <c r="B7" s="245" t="s">
        <v>254</v>
      </c>
      <c r="C7" s="1072">
        <v>0</v>
      </c>
      <c r="D7" s="1073">
        <v>0</v>
      </c>
      <c r="E7" s="1073">
        <v>0</v>
      </c>
      <c r="F7" s="1073">
        <v>1</v>
      </c>
      <c r="G7" s="1073">
        <v>0</v>
      </c>
      <c r="H7" s="1073">
        <v>0</v>
      </c>
      <c r="I7" s="1073">
        <v>0</v>
      </c>
      <c r="J7" s="1073">
        <v>0</v>
      </c>
      <c r="K7" s="1073">
        <v>0</v>
      </c>
      <c r="L7" s="1073">
        <v>0</v>
      </c>
      <c r="M7" s="1073">
        <v>0</v>
      </c>
      <c r="N7" s="1074">
        <v>0</v>
      </c>
      <c r="O7" s="728">
        <f t="shared" si="0"/>
        <v>1</v>
      </c>
    </row>
    <row r="8" spans="1:15" ht="18" customHeight="1">
      <c r="A8" s="722"/>
      <c r="B8" s="245" t="s">
        <v>251</v>
      </c>
      <c r="C8" s="1072">
        <v>5</v>
      </c>
      <c r="D8" s="1073">
        <v>9</v>
      </c>
      <c r="E8" s="1073">
        <v>12</v>
      </c>
      <c r="F8" s="1073">
        <v>6</v>
      </c>
      <c r="G8" s="1073">
        <v>13</v>
      </c>
      <c r="H8" s="1073">
        <v>10</v>
      </c>
      <c r="I8" s="1073">
        <v>8</v>
      </c>
      <c r="J8" s="1073">
        <v>5</v>
      </c>
      <c r="K8" s="1073">
        <v>15</v>
      </c>
      <c r="L8" s="1073">
        <v>11</v>
      </c>
      <c r="M8" s="1073">
        <v>12</v>
      </c>
      <c r="N8" s="1100">
        <v>10</v>
      </c>
      <c r="O8" s="728">
        <f t="shared" si="0"/>
        <v>116</v>
      </c>
    </row>
    <row r="9" spans="1:15" ht="18" customHeight="1">
      <c r="A9" s="303" t="s">
        <v>181</v>
      </c>
      <c r="B9" s="245" t="s">
        <v>254</v>
      </c>
      <c r="C9" s="1072">
        <v>0</v>
      </c>
      <c r="D9" s="1073">
        <v>0</v>
      </c>
      <c r="E9" s="1073">
        <v>0</v>
      </c>
      <c r="F9" s="1073">
        <v>0</v>
      </c>
      <c r="G9" s="1073">
        <v>0</v>
      </c>
      <c r="H9" s="1073">
        <v>0</v>
      </c>
      <c r="I9" s="1073">
        <v>0</v>
      </c>
      <c r="J9" s="1073">
        <v>0</v>
      </c>
      <c r="K9" s="1073">
        <v>0</v>
      </c>
      <c r="L9" s="1073">
        <v>0</v>
      </c>
      <c r="M9" s="1073">
        <v>0</v>
      </c>
      <c r="N9" s="1100">
        <v>0</v>
      </c>
      <c r="O9" s="728">
        <f t="shared" si="0"/>
        <v>0</v>
      </c>
    </row>
    <row r="10" spans="1:15" ht="18" customHeight="1">
      <c r="A10" s="722"/>
      <c r="B10" s="245" t="s">
        <v>251</v>
      </c>
      <c r="C10" s="1072">
        <v>9</v>
      </c>
      <c r="D10" s="1073">
        <v>13</v>
      </c>
      <c r="E10" s="1073">
        <v>12</v>
      </c>
      <c r="F10" s="1073">
        <v>7</v>
      </c>
      <c r="G10" s="1073">
        <v>12</v>
      </c>
      <c r="H10" s="1073">
        <v>13</v>
      </c>
      <c r="I10" s="1073">
        <v>8</v>
      </c>
      <c r="J10" s="1073">
        <v>26</v>
      </c>
      <c r="K10" s="1073">
        <v>15</v>
      </c>
      <c r="L10" s="1073">
        <v>13</v>
      </c>
      <c r="M10" s="1073">
        <v>20</v>
      </c>
      <c r="N10" s="1100">
        <v>20</v>
      </c>
      <c r="O10" s="728">
        <f t="shared" si="0"/>
        <v>168</v>
      </c>
    </row>
    <row r="11" spans="1:15" ht="18" customHeight="1">
      <c r="A11" s="303" t="s">
        <v>182</v>
      </c>
      <c r="B11" s="245" t="s">
        <v>254</v>
      </c>
      <c r="C11" s="1072">
        <v>0</v>
      </c>
      <c r="D11" s="1073">
        <v>0</v>
      </c>
      <c r="E11" s="1073">
        <v>0</v>
      </c>
      <c r="F11" s="1073">
        <v>0</v>
      </c>
      <c r="G11" s="1073">
        <v>0</v>
      </c>
      <c r="H11" s="1073">
        <v>0</v>
      </c>
      <c r="I11" s="1073">
        <v>0</v>
      </c>
      <c r="J11" s="1073">
        <v>0</v>
      </c>
      <c r="K11" s="1073">
        <v>0</v>
      </c>
      <c r="L11" s="1073">
        <v>0</v>
      </c>
      <c r="M11" s="1073">
        <v>0</v>
      </c>
      <c r="N11" s="1074">
        <v>0</v>
      </c>
      <c r="O11" s="728">
        <f t="shared" si="0"/>
        <v>0</v>
      </c>
    </row>
    <row r="12" spans="1:15" ht="18" customHeight="1">
      <c r="A12" s="722"/>
      <c r="B12" s="245" t="s">
        <v>251</v>
      </c>
      <c r="C12" s="1072">
        <v>8</v>
      </c>
      <c r="D12" s="1073">
        <v>18</v>
      </c>
      <c r="E12" s="1073">
        <v>12</v>
      </c>
      <c r="F12" s="1073">
        <v>13</v>
      </c>
      <c r="G12" s="1073">
        <v>17</v>
      </c>
      <c r="H12" s="1073">
        <v>13</v>
      </c>
      <c r="I12" s="1073">
        <v>16</v>
      </c>
      <c r="J12" s="1073">
        <v>14</v>
      </c>
      <c r="K12" s="1073">
        <v>12</v>
      </c>
      <c r="L12" s="1073">
        <v>13</v>
      </c>
      <c r="M12" s="1073">
        <v>18</v>
      </c>
      <c r="N12" s="1100">
        <v>17</v>
      </c>
      <c r="O12" s="728">
        <f t="shared" si="0"/>
        <v>171</v>
      </c>
    </row>
    <row r="13" spans="1:15" ht="18" customHeight="1">
      <c r="A13" s="303" t="s">
        <v>183</v>
      </c>
      <c r="B13" s="254" t="s">
        <v>254</v>
      </c>
      <c r="C13" s="1072">
        <v>0</v>
      </c>
      <c r="D13" s="1073">
        <v>0</v>
      </c>
      <c r="E13" s="1073">
        <v>0</v>
      </c>
      <c r="F13" s="1073">
        <v>0</v>
      </c>
      <c r="G13" s="1073">
        <v>0</v>
      </c>
      <c r="H13" s="1073">
        <v>0</v>
      </c>
      <c r="I13" s="1073">
        <v>0</v>
      </c>
      <c r="J13" s="1073">
        <v>0</v>
      </c>
      <c r="K13" s="1073">
        <v>0</v>
      </c>
      <c r="L13" s="1073">
        <v>1</v>
      </c>
      <c r="M13" s="1073">
        <v>0</v>
      </c>
      <c r="N13" s="1100">
        <v>0</v>
      </c>
      <c r="O13" s="728">
        <f t="shared" si="0"/>
        <v>1</v>
      </c>
    </row>
    <row r="14" spans="1:15" ht="18" customHeight="1">
      <c r="A14" s="722"/>
      <c r="B14" s="244" t="s">
        <v>251</v>
      </c>
      <c r="C14" s="1072">
        <v>10</v>
      </c>
      <c r="D14" s="1073">
        <v>22</v>
      </c>
      <c r="E14" s="1073">
        <v>18</v>
      </c>
      <c r="F14" s="1073">
        <v>11</v>
      </c>
      <c r="G14" s="1073">
        <v>28</v>
      </c>
      <c r="H14" s="1073">
        <v>19</v>
      </c>
      <c r="I14" s="1073">
        <v>9</v>
      </c>
      <c r="J14" s="1073">
        <v>22</v>
      </c>
      <c r="K14" s="1073">
        <v>11</v>
      </c>
      <c r="L14" s="1073">
        <v>16</v>
      </c>
      <c r="M14" s="1073">
        <v>18</v>
      </c>
      <c r="N14" s="1100">
        <v>15</v>
      </c>
      <c r="O14" s="728">
        <f t="shared" si="0"/>
        <v>199</v>
      </c>
    </row>
    <row r="15" spans="1:15" ht="18" customHeight="1">
      <c r="A15" s="303" t="s">
        <v>184</v>
      </c>
      <c r="B15" s="245" t="s">
        <v>254</v>
      </c>
      <c r="C15" s="1072">
        <v>0</v>
      </c>
      <c r="D15" s="1073">
        <v>0</v>
      </c>
      <c r="E15" s="1073">
        <v>0</v>
      </c>
      <c r="F15" s="1073">
        <v>0</v>
      </c>
      <c r="G15" s="1073">
        <v>0</v>
      </c>
      <c r="H15" s="1073">
        <v>0</v>
      </c>
      <c r="I15" s="1073">
        <v>0</v>
      </c>
      <c r="J15" s="1073">
        <v>0</v>
      </c>
      <c r="K15" s="1073">
        <v>0</v>
      </c>
      <c r="L15" s="1073">
        <v>0</v>
      </c>
      <c r="M15" s="1073">
        <v>0</v>
      </c>
      <c r="N15" s="1100">
        <v>0</v>
      </c>
      <c r="O15" s="728">
        <f t="shared" si="0"/>
        <v>0</v>
      </c>
    </row>
    <row r="16" spans="1:15" ht="18" customHeight="1">
      <c r="A16" s="722"/>
      <c r="B16" s="245" t="s">
        <v>251</v>
      </c>
      <c r="C16" s="1072">
        <v>17</v>
      </c>
      <c r="D16" s="1073">
        <v>16</v>
      </c>
      <c r="E16" s="1073">
        <v>22</v>
      </c>
      <c r="F16" s="1073">
        <v>24</v>
      </c>
      <c r="G16" s="1073">
        <v>16</v>
      </c>
      <c r="H16" s="1073">
        <v>20</v>
      </c>
      <c r="I16" s="1073">
        <v>22</v>
      </c>
      <c r="J16" s="1073">
        <v>20</v>
      </c>
      <c r="K16" s="1073">
        <v>15</v>
      </c>
      <c r="L16" s="1073">
        <v>26</v>
      </c>
      <c r="M16" s="1073">
        <v>23</v>
      </c>
      <c r="N16" s="1100">
        <v>32</v>
      </c>
      <c r="O16" s="728">
        <f t="shared" si="0"/>
        <v>253</v>
      </c>
    </row>
    <row r="17" spans="1:15" ht="18" customHeight="1">
      <c r="A17" s="303" t="s">
        <v>185</v>
      </c>
      <c r="B17" s="254" t="s">
        <v>254</v>
      </c>
      <c r="C17" s="1072">
        <v>0</v>
      </c>
      <c r="D17" s="1073">
        <v>0</v>
      </c>
      <c r="E17" s="1073">
        <v>0</v>
      </c>
      <c r="F17" s="1073">
        <v>0</v>
      </c>
      <c r="G17" s="1073">
        <v>0</v>
      </c>
      <c r="H17" s="1073">
        <v>0</v>
      </c>
      <c r="I17" s="1073">
        <v>1</v>
      </c>
      <c r="J17" s="1073">
        <v>0</v>
      </c>
      <c r="K17" s="1073">
        <v>0</v>
      </c>
      <c r="L17" s="1073">
        <v>0</v>
      </c>
      <c r="M17" s="1073">
        <v>0</v>
      </c>
      <c r="N17" s="1100">
        <v>0</v>
      </c>
      <c r="O17" s="728">
        <f t="shared" si="0"/>
        <v>1</v>
      </c>
    </row>
    <row r="18" spans="1:15" ht="18" customHeight="1">
      <c r="A18" s="722"/>
      <c r="B18" s="244" t="s">
        <v>251</v>
      </c>
      <c r="C18" s="1072">
        <v>28</v>
      </c>
      <c r="D18" s="1073">
        <v>18</v>
      </c>
      <c r="E18" s="1073">
        <v>27</v>
      </c>
      <c r="F18" s="1073">
        <v>13</v>
      </c>
      <c r="G18" s="1073">
        <v>21</v>
      </c>
      <c r="H18" s="1073">
        <v>29</v>
      </c>
      <c r="I18" s="1073">
        <v>18</v>
      </c>
      <c r="J18" s="1073">
        <v>25</v>
      </c>
      <c r="K18" s="1073">
        <v>22</v>
      </c>
      <c r="L18" s="1073">
        <v>24</v>
      </c>
      <c r="M18" s="1073">
        <v>17</v>
      </c>
      <c r="N18" s="1100">
        <v>13</v>
      </c>
      <c r="O18" s="728">
        <f t="shared" si="0"/>
        <v>255</v>
      </c>
    </row>
    <row r="19" spans="1:15" ht="18" customHeight="1">
      <c r="A19" s="303" t="s">
        <v>186</v>
      </c>
      <c r="B19" s="245" t="s">
        <v>254</v>
      </c>
      <c r="C19" s="1072">
        <v>0</v>
      </c>
      <c r="D19" s="1073">
        <v>0</v>
      </c>
      <c r="E19" s="1073">
        <v>0</v>
      </c>
      <c r="F19" s="1073">
        <v>0</v>
      </c>
      <c r="G19" s="1073">
        <v>0</v>
      </c>
      <c r="H19" s="1073">
        <v>0</v>
      </c>
      <c r="I19" s="1073">
        <v>0</v>
      </c>
      <c r="J19" s="1073">
        <v>0</v>
      </c>
      <c r="K19" s="1073">
        <v>0</v>
      </c>
      <c r="L19" s="1073">
        <v>0</v>
      </c>
      <c r="M19" s="1073">
        <v>0</v>
      </c>
      <c r="N19" s="1100">
        <v>0</v>
      </c>
      <c r="O19" s="728">
        <f t="shared" si="0"/>
        <v>0</v>
      </c>
    </row>
    <row r="20" spans="1:15" ht="18" customHeight="1">
      <c r="A20" s="722"/>
      <c r="B20" s="245" t="s">
        <v>251</v>
      </c>
      <c r="C20" s="1072">
        <v>23</v>
      </c>
      <c r="D20" s="1073">
        <v>27</v>
      </c>
      <c r="E20" s="1073">
        <v>16</v>
      </c>
      <c r="F20" s="1073">
        <v>18</v>
      </c>
      <c r="G20" s="1073">
        <v>20</v>
      </c>
      <c r="H20" s="1073">
        <v>22</v>
      </c>
      <c r="I20" s="1073">
        <v>19</v>
      </c>
      <c r="J20" s="1073">
        <v>26</v>
      </c>
      <c r="K20" s="1073">
        <v>21</v>
      </c>
      <c r="L20" s="1073">
        <v>18</v>
      </c>
      <c r="M20" s="1073">
        <v>17</v>
      </c>
      <c r="N20" s="1100">
        <v>25</v>
      </c>
      <c r="O20" s="728">
        <f t="shared" si="0"/>
        <v>252</v>
      </c>
    </row>
    <row r="21" spans="1:15" ht="18" customHeight="1">
      <c r="A21" s="303" t="s">
        <v>187</v>
      </c>
      <c r="B21" s="254" t="s">
        <v>254</v>
      </c>
      <c r="C21" s="1072">
        <v>0</v>
      </c>
      <c r="D21" s="1073">
        <v>0</v>
      </c>
      <c r="E21" s="1073">
        <v>0</v>
      </c>
      <c r="F21" s="1073">
        <v>0</v>
      </c>
      <c r="G21" s="1073">
        <v>0</v>
      </c>
      <c r="H21" s="1073">
        <v>0</v>
      </c>
      <c r="I21" s="1073">
        <v>0</v>
      </c>
      <c r="J21" s="1073">
        <v>0</v>
      </c>
      <c r="K21" s="1073">
        <v>0</v>
      </c>
      <c r="L21" s="1073">
        <v>0</v>
      </c>
      <c r="M21" s="1073">
        <v>0</v>
      </c>
      <c r="N21" s="1100">
        <v>0</v>
      </c>
      <c r="O21" s="728">
        <f t="shared" si="0"/>
        <v>0</v>
      </c>
    </row>
    <row r="22" spans="1:15" ht="18" customHeight="1" thickBot="1">
      <c r="A22" s="722"/>
      <c r="B22" s="244" t="s">
        <v>251</v>
      </c>
      <c r="C22" s="1101">
        <v>15</v>
      </c>
      <c r="D22" s="1102">
        <v>25</v>
      </c>
      <c r="E22" s="1102">
        <v>28</v>
      </c>
      <c r="F22" s="1102">
        <v>18</v>
      </c>
      <c r="G22" s="1102">
        <v>21</v>
      </c>
      <c r="H22" s="1102">
        <v>16</v>
      </c>
      <c r="I22" s="1102">
        <v>22</v>
      </c>
      <c r="J22" s="1102">
        <v>25</v>
      </c>
      <c r="K22" s="1102">
        <v>26</v>
      </c>
      <c r="L22" s="1102">
        <v>33</v>
      </c>
      <c r="M22" s="1102">
        <v>18</v>
      </c>
      <c r="N22" s="1103">
        <v>22</v>
      </c>
      <c r="O22" s="555">
        <f t="shared" si="0"/>
        <v>269</v>
      </c>
    </row>
    <row r="23" spans="1:15" ht="18" customHeight="1">
      <c r="A23" s="973" t="s">
        <v>12</v>
      </c>
      <c r="B23" s="405" t="s">
        <v>254</v>
      </c>
      <c r="C23" s="548">
        <f>SUM(C5,C7,C9,C11,C13,C15,C17,C19,C21)</f>
        <v>0</v>
      </c>
      <c r="D23" s="536">
        <f t="shared" ref="D23:O23" si="1">SUM(D5,D7,D9,D11,D13,D15,D17,D19,D21)</f>
        <v>1</v>
      </c>
      <c r="E23" s="536">
        <f t="shared" si="1"/>
        <v>0</v>
      </c>
      <c r="F23" s="536">
        <f t="shared" si="1"/>
        <v>1</v>
      </c>
      <c r="G23" s="536">
        <f t="shared" si="1"/>
        <v>0</v>
      </c>
      <c r="H23" s="536">
        <f t="shared" si="1"/>
        <v>0</v>
      </c>
      <c r="I23" s="536">
        <f t="shared" si="1"/>
        <v>1</v>
      </c>
      <c r="J23" s="536">
        <f t="shared" si="1"/>
        <v>0</v>
      </c>
      <c r="K23" s="536">
        <f t="shared" si="1"/>
        <v>0</v>
      </c>
      <c r="L23" s="536">
        <f t="shared" si="1"/>
        <v>1</v>
      </c>
      <c r="M23" s="536">
        <f t="shared" si="1"/>
        <v>0</v>
      </c>
      <c r="N23" s="422">
        <f t="shared" si="1"/>
        <v>0</v>
      </c>
      <c r="O23" s="727">
        <f t="shared" si="1"/>
        <v>4</v>
      </c>
    </row>
    <row r="24" spans="1:15" ht="18" customHeight="1" thickBot="1">
      <c r="A24" s="974"/>
      <c r="B24" s="406" t="s">
        <v>251</v>
      </c>
      <c r="C24" s="549">
        <f>C6+C8+C10+C12+C14+C16+C18+C20+C22</f>
        <v>121</v>
      </c>
      <c r="D24" s="538">
        <f t="shared" ref="D24:O24" si="2">D6+D8+D10+D12+D14+D16+D18+D20+D22</f>
        <v>160</v>
      </c>
      <c r="E24" s="538">
        <f t="shared" si="2"/>
        <v>155</v>
      </c>
      <c r="F24" s="538">
        <f t="shared" si="2"/>
        <v>122</v>
      </c>
      <c r="G24" s="538">
        <f t="shared" si="2"/>
        <v>156</v>
      </c>
      <c r="H24" s="538">
        <f t="shared" si="2"/>
        <v>153</v>
      </c>
      <c r="I24" s="538">
        <f t="shared" si="2"/>
        <v>136</v>
      </c>
      <c r="J24" s="538">
        <f t="shared" si="2"/>
        <v>170</v>
      </c>
      <c r="K24" s="538">
        <f t="shared" si="2"/>
        <v>148</v>
      </c>
      <c r="L24" s="538">
        <f t="shared" si="2"/>
        <v>164</v>
      </c>
      <c r="M24" s="538">
        <f t="shared" si="2"/>
        <v>153</v>
      </c>
      <c r="N24" s="423">
        <f t="shared" si="2"/>
        <v>163</v>
      </c>
      <c r="O24" s="555">
        <f t="shared" si="2"/>
        <v>1801</v>
      </c>
    </row>
    <row r="25" spans="1:15" ht="18" customHeight="1">
      <c r="A25" s="252" t="s">
        <v>124</v>
      </c>
      <c r="B25" s="246" t="s">
        <v>254</v>
      </c>
      <c r="C25" s="1131">
        <v>0</v>
      </c>
      <c r="D25" s="1132">
        <v>4</v>
      </c>
      <c r="E25" s="1132">
        <v>2</v>
      </c>
      <c r="F25" s="1132">
        <v>1</v>
      </c>
      <c r="G25" s="1132">
        <v>0</v>
      </c>
      <c r="H25" s="1132">
        <v>0</v>
      </c>
      <c r="I25" s="1132">
        <v>3</v>
      </c>
      <c r="J25" s="1132">
        <v>0</v>
      </c>
      <c r="K25" s="1132">
        <v>0</v>
      </c>
      <c r="L25" s="1132">
        <v>1</v>
      </c>
      <c r="M25" s="1132">
        <v>0</v>
      </c>
      <c r="N25" s="1133">
        <v>0</v>
      </c>
      <c r="O25" s="727">
        <f t="shared" si="0"/>
        <v>11</v>
      </c>
    </row>
    <row r="26" spans="1:15" ht="18" customHeight="1" thickBot="1">
      <c r="A26" s="726" t="s">
        <v>125</v>
      </c>
      <c r="B26" s="554" t="s">
        <v>251</v>
      </c>
      <c r="C26" s="1134">
        <v>448</v>
      </c>
      <c r="D26" s="1135">
        <v>505</v>
      </c>
      <c r="E26" s="1135">
        <v>557</v>
      </c>
      <c r="F26" s="1135">
        <v>532</v>
      </c>
      <c r="G26" s="1135">
        <v>589</v>
      </c>
      <c r="H26" s="1135">
        <v>583</v>
      </c>
      <c r="I26" s="1135">
        <v>489</v>
      </c>
      <c r="J26" s="1135">
        <v>591</v>
      </c>
      <c r="K26" s="1135">
        <v>518</v>
      </c>
      <c r="L26" s="1135">
        <v>624</v>
      </c>
      <c r="M26" s="1135">
        <v>611</v>
      </c>
      <c r="N26" s="1136">
        <v>624</v>
      </c>
      <c r="O26" s="555">
        <f t="shared" si="0"/>
        <v>6671</v>
      </c>
    </row>
    <row r="27" spans="1:15" ht="18" customHeight="1">
      <c r="A27" s="971" t="s">
        <v>324</v>
      </c>
      <c r="B27" s="971"/>
      <c r="C27" s="971"/>
      <c r="D27" s="971"/>
      <c r="E27" s="971"/>
      <c r="F27" s="971"/>
      <c r="G27" s="971"/>
      <c r="H27" s="971"/>
      <c r="I27" s="971"/>
      <c r="J27" s="971"/>
      <c r="K27" s="971"/>
      <c r="L27" s="971"/>
      <c r="M27" s="971"/>
      <c r="N27" s="971"/>
      <c r="O27" s="972"/>
    </row>
    <row r="28" spans="1:15" ht="18" customHeight="1"/>
    <row r="29" spans="1:15" ht="18" customHeight="1"/>
    <row r="30" spans="1:15" ht="18" customHeight="1">
      <c r="D30" s="693"/>
      <c r="E30" s="693"/>
      <c r="F30" s="693"/>
      <c r="G30" s="693"/>
      <c r="H30" s="693"/>
      <c r="I30" s="693"/>
      <c r="J30" s="693"/>
      <c r="K30" s="693"/>
      <c r="L30" s="693"/>
      <c r="M30" s="693"/>
      <c r="N30" s="693"/>
      <c r="O30" s="693"/>
    </row>
    <row r="33" spans="9:16">
      <c r="I33" s="693"/>
      <c r="J33" s="693"/>
      <c r="K33" s="693"/>
      <c r="L33" s="693"/>
      <c r="M33" s="693"/>
      <c r="N33" s="693"/>
      <c r="O33" s="693"/>
      <c r="P33" s="693"/>
    </row>
  </sheetData>
  <mergeCells count="16">
    <mergeCell ref="N2:O2"/>
    <mergeCell ref="O3:O4"/>
    <mergeCell ref="K3:K4"/>
    <mergeCell ref="L3:L4"/>
    <mergeCell ref="M3:M4"/>
    <mergeCell ref="N3:N4"/>
    <mergeCell ref="A27:O27"/>
    <mergeCell ref="A23:A24"/>
    <mergeCell ref="C3:C4"/>
    <mergeCell ref="D3:D4"/>
    <mergeCell ref="E3:E4"/>
    <mergeCell ref="F3:F4"/>
    <mergeCell ref="G3:G4"/>
    <mergeCell ref="H3:H4"/>
    <mergeCell ref="I3:I4"/>
    <mergeCell ref="J3:J4"/>
  </mergeCells>
  <phoneticPr fontId="2"/>
  <pageMargins left="0.74" right="0.5" top="0.98425196850393704" bottom="0.98425196850393704" header="0.51181102362204722" footer="0.51181102362204722"/>
  <pageSetup paperSize="9" orientation="portrait" r:id="rId1"/>
  <headerFooter alignWithMargins="0">
    <oddFooter>&amp;C－25－</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
  <sheetViews>
    <sheetView view="pageBreakPreview" topLeftCell="A13" zoomScaleNormal="100" zoomScaleSheetLayoutView="100" workbookViewId="0">
      <selection activeCell="H43" sqref="H43"/>
    </sheetView>
  </sheetViews>
  <sheetFormatPr defaultRowHeight="13.5"/>
  <cols>
    <col min="1" max="1" width="8.25" customWidth="1"/>
    <col min="2" max="2" width="6" customWidth="1"/>
    <col min="3" max="3" width="7.5" customWidth="1"/>
    <col min="4" max="4" width="6" customWidth="1"/>
    <col min="5" max="5" width="7.5" customWidth="1"/>
    <col min="6" max="6" width="6" customWidth="1"/>
    <col min="7" max="7" width="7.5" customWidth="1"/>
    <col min="8" max="8" width="6" customWidth="1"/>
    <col min="9" max="9" width="7.5" customWidth="1"/>
    <col min="10" max="10" width="6" customWidth="1"/>
    <col min="11" max="11" width="7.5" customWidth="1"/>
    <col min="12" max="12" width="6" customWidth="1"/>
    <col min="13" max="13" width="7.5" customWidth="1"/>
    <col min="14" max="14" width="1.875" customWidth="1"/>
  </cols>
  <sheetData>
    <row r="1" spans="1:14" ht="14.25">
      <c r="A1" s="83" t="s">
        <v>177</v>
      </c>
    </row>
    <row r="2" spans="1:14" ht="14.25" thickBot="1">
      <c r="L2" s="850" t="s">
        <v>213</v>
      </c>
      <c r="M2" s="850"/>
    </row>
    <row r="3" spans="1:14">
      <c r="A3" s="84" t="s">
        <v>2</v>
      </c>
      <c r="B3" s="885" t="s">
        <v>267</v>
      </c>
      <c r="C3" s="886"/>
      <c r="D3" s="891" t="s">
        <v>106</v>
      </c>
      <c r="E3" s="892"/>
      <c r="F3" s="892"/>
      <c r="G3" s="892"/>
      <c r="H3" s="892"/>
      <c r="I3" s="892"/>
      <c r="J3" s="892"/>
      <c r="K3" s="892"/>
      <c r="L3" s="892"/>
      <c r="M3" s="893"/>
      <c r="N3" s="9"/>
    </row>
    <row r="4" spans="1:14">
      <c r="A4" s="85"/>
      <c r="B4" s="887"/>
      <c r="C4" s="888"/>
      <c r="D4" s="934" t="s">
        <v>105</v>
      </c>
      <c r="E4" s="935"/>
      <c r="F4" s="934" t="s">
        <v>235</v>
      </c>
      <c r="G4" s="935"/>
      <c r="H4" s="936" t="s">
        <v>237</v>
      </c>
      <c r="I4" s="937"/>
      <c r="J4" s="936" t="s">
        <v>236</v>
      </c>
      <c r="K4" s="937"/>
      <c r="L4" s="932" t="s">
        <v>18</v>
      </c>
      <c r="M4" s="933"/>
      <c r="N4" s="9"/>
    </row>
    <row r="5" spans="1:14" ht="14.25" thickBot="1">
      <c r="A5" s="86" t="s">
        <v>107</v>
      </c>
      <c r="B5" s="337" t="s">
        <v>259</v>
      </c>
      <c r="C5" s="338" t="s">
        <v>260</v>
      </c>
      <c r="D5" s="337" t="s">
        <v>254</v>
      </c>
      <c r="E5" s="338" t="s">
        <v>251</v>
      </c>
      <c r="F5" s="337" t="s">
        <v>254</v>
      </c>
      <c r="G5" s="338" t="s">
        <v>251</v>
      </c>
      <c r="H5" s="337" t="s">
        <v>254</v>
      </c>
      <c r="I5" s="338" t="s">
        <v>251</v>
      </c>
      <c r="J5" s="337" t="s">
        <v>254</v>
      </c>
      <c r="K5" s="338" t="s">
        <v>251</v>
      </c>
      <c r="L5" s="337" t="s">
        <v>254</v>
      </c>
      <c r="M5" s="339" t="s">
        <v>251</v>
      </c>
      <c r="N5" s="9"/>
    </row>
    <row r="6" spans="1:14" ht="20.100000000000001" customHeight="1">
      <c r="A6" s="256" t="s">
        <v>79</v>
      </c>
      <c r="B6" s="274">
        <f>D6+F6+H6+J6+L6</f>
        <v>0</v>
      </c>
      <c r="C6" s="275">
        <f>E6+G6+I6+K6+M6</f>
        <v>163</v>
      </c>
      <c r="D6" s="625">
        <v>0</v>
      </c>
      <c r="E6" s="626">
        <v>12</v>
      </c>
      <c r="F6" s="625">
        <v>0</v>
      </c>
      <c r="G6" s="1137">
        <v>55</v>
      </c>
      <c r="H6" s="627">
        <v>0</v>
      </c>
      <c r="I6" s="626">
        <v>24</v>
      </c>
      <c r="J6" s="625">
        <v>0</v>
      </c>
      <c r="K6" s="1137">
        <v>72</v>
      </c>
      <c r="L6" s="627">
        <v>0</v>
      </c>
      <c r="M6" s="1137">
        <v>0</v>
      </c>
      <c r="N6" s="9"/>
    </row>
    <row r="7" spans="1:14" ht="20.100000000000001" customHeight="1">
      <c r="A7" s="256" t="s">
        <v>80</v>
      </c>
      <c r="B7" s="274">
        <f t="shared" ref="B7:B29" si="0">D7+F7+H7+J7+L7</f>
        <v>0</v>
      </c>
      <c r="C7" s="275">
        <f t="shared" ref="C7:C29" si="1">E7+G7+I7+K7+M7</f>
        <v>57</v>
      </c>
      <c r="D7" s="625">
        <v>0</v>
      </c>
      <c r="E7" s="626">
        <v>0</v>
      </c>
      <c r="F7" s="625">
        <v>0</v>
      </c>
      <c r="G7" s="1137">
        <v>24</v>
      </c>
      <c r="H7" s="627">
        <v>0</v>
      </c>
      <c r="I7" s="626">
        <v>11</v>
      </c>
      <c r="J7" s="625">
        <v>0</v>
      </c>
      <c r="K7" s="1137">
        <v>22</v>
      </c>
      <c r="L7" s="627">
        <v>0</v>
      </c>
      <c r="M7" s="1137">
        <v>0</v>
      </c>
      <c r="N7" s="9"/>
    </row>
    <row r="8" spans="1:14" ht="20.100000000000001" customHeight="1">
      <c r="A8" s="256" t="s">
        <v>81</v>
      </c>
      <c r="B8" s="274">
        <f t="shared" si="0"/>
        <v>0</v>
      </c>
      <c r="C8" s="275">
        <f t="shared" si="1"/>
        <v>32</v>
      </c>
      <c r="D8" s="625">
        <v>0</v>
      </c>
      <c r="E8" s="626">
        <v>1</v>
      </c>
      <c r="F8" s="625">
        <v>0</v>
      </c>
      <c r="G8" s="1137">
        <v>13</v>
      </c>
      <c r="H8" s="627">
        <v>0</v>
      </c>
      <c r="I8" s="626">
        <v>7</v>
      </c>
      <c r="J8" s="625">
        <v>0</v>
      </c>
      <c r="K8" s="1137">
        <v>11</v>
      </c>
      <c r="L8" s="627">
        <v>0</v>
      </c>
      <c r="M8" s="1137">
        <v>0</v>
      </c>
      <c r="N8" s="9"/>
    </row>
    <row r="9" spans="1:14" ht="20.100000000000001" customHeight="1">
      <c r="A9" s="256" t="s">
        <v>82</v>
      </c>
      <c r="B9" s="274">
        <f t="shared" si="0"/>
        <v>1</v>
      </c>
      <c r="C9" s="275">
        <f t="shared" si="1"/>
        <v>28</v>
      </c>
      <c r="D9" s="625">
        <v>0</v>
      </c>
      <c r="E9" s="626">
        <v>1</v>
      </c>
      <c r="F9" s="625">
        <v>0</v>
      </c>
      <c r="G9" s="1137">
        <v>7</v>
      </c>
      <c r="H9" s="627">
        <v>0</v>
      </c>
      <c r="I9" s="626">
        <v>10</v>
      </c>
      <c r="J9" s="625">
        <v>1</v>
      </c>
      <c r="K9" s="1137">
        <v>10</v>
      </c>
      <c r="L9" s="627">
        <v>0</v>
      </c>
      <c r="M9" s="1137">
        <v>0</v>
      </c>
      <c r="N9" s="9"/>
    </row>
    <row r="10" spans="1:14" ht="20.100000000000001" customHeight="1">
      <c r="A10" s="256" t="s">
        <v>83</v>
      </c>
      <c r="B10" s="274">
        <f t="shared" si="0"/>
        <v>0</v>
      </c>
      <c r="C10" s="275">
        <f t="shared" si="1"/>
        <v>184</v>
      </c>
      <c r="D10" s="625">
        <v>0</v>
      </c>
      <c r="E10" s="626">
        <v>34</v>
      </c>
      <c r="F10" s="625">
        <v>0</v>
      </c>
      <c r="G10" s="1137">
        <v>66</v>
      </c>
      <c r="H10" s="627">
        <v>0</v>
      </c>
      <c r="I10" s="626">
        <v>14</v>
      </c>
      <c r="J10" s="625">
        <v>0</v>
      </c>
      <c r="K10" s="1137">
        <v>70</v>
      </c>
      <c r="L10" s="627">
        <v>0</v>
      </c>
      <c r="M10" s="1137">
        <v>0</v>
      </c>
      <c r="N10" s="9"/>
    </row>
    <row r="11" spans="1:14" ht="20.100000000000001" customHeight="1">
      <c r="A11" s="256" t="s">
        <v>84</v>
      </c>
      <c r="B11" s="274">
        <f t="shared" si="0"/>
        <v>0</v>
      </c>
      <c r="C11" s="675">
        <f t="shared" si="1"/>
        <v>65</v>
      </c>
      <c r="D11" s="625">
        <v>0</v>
      </c>
      <c r="E11" s="626">
        <v>3</v>
      </c>
      <c r="F11" s="625">
        <v>0</v>
      </c>
      <c r="G11" s="1137">
        <v>28</v>
      </c>
      <c r="H11" s="627">
        <v>0</v>
      </c>
      <c r="I11" s="626">
        <v>7</v>
      </c>
      <c r="J11" s="625">
        <v>0</v>
      </c>
      <c r="K11" s="1137">
        <v>27</v>
      </c>
      <c r="L11" s="627">
        <v>0</v>
      </c>
      <c r="M11" s="1137">
        <v>0</v>
      </c>
      <c r="N11" s="9"/>
    </row>
    <row r="12" spans="1:14" ht="20.100000000000001" customHeight="1">
      <c r="A12" s="256" t="s">
        <v>85</v>
      </c>
      <c r="B12" s="274">
        <f t="shared" si="0"/>
        <v>0</v>
      </c>
      <c r="C12" s="675">
        <f t="shared" si="1"/>
        <v>51</v>
      </c>
      <c r="D12" s="625">
        <v>0</v>
      </c>
      <c r="E12" s="626">
        <v>0</v>
      </c>
      <c r="F12" s="625">
        <v>0</v>
      </c>
      <c r="G12" s="1137">
        <v>16</v>
      </c>
      <c r="H12" s="627">
        <v>0</v>
      </c>
      <c r="I12" s="626">
        <v>16</v>
      </c>
      <c r="J12" s="625">
        <v>0</v>
      </c>
      <c r="K12" s="1137">
        <v>19</v>
      </c>
      <c r="L12" s="627">
        <v>0</v>
      </c>
      <c r="M12" s="1137">
        <v>0</v>
      </c>
      <c r="N12" s="9"/>
    </row>
    <row r="13" spans="1:14" ht="20.100000000000001" customHeight="1">
      <c r="A13" s="256" t="s">
        <v>86</v>
      </c>
      <c r="B13" s="274">
        <f t="shared" si="0"/>
        <v>0</v>
      </c>
      <c r="C13" s="675">
        <f t="shared" si="1"/>
        <v>35</v>
      </c>
      <c r="D13" s="625">
        <v>0</v>
      </c>
      <c r="E13" s="626">
        <v>2</v>
      </c>
      <c r="F13" s="625">
        <v>0</v>
      </c>
      <c r="G13" s="1137">
        <v>17</v>
      </c>
      <c r="H13" s="627">
        <v>0</v>
      </c>
      <c r="I13" s="626">
        <v>7</v>
      </c>
      <c r="J13" s="625">
        <v>0</v>
      </c>
      <c r="K13" s="1137">
        <v>9</v>
      </c>
      <c r="L13" s="627">
        <v>0</v>
      </c>
      <c r="M13" s="1137">
        <v>0</v>
      </c>
      <c r="N13" s="9"/>
    </row>
    <row r="14" spans="1:14" ht="20.100000000000001" customHeight="1">
      <c r="A14" s="256" t="s">
        <v>87</v>
      </c>
      <c r="B14" s="274">
        <f t="shared" si="0"/>
        <v>0</v>
      </c>
      <c r="C14" s="675">
        <f t="shared" si="1"/>
        <v>71</v>
      </c>
      <c r="D14" s="625">
        <v>0</v>
      </c>
      <c r="E14" s="626">
        <v>5</v>
      </c>
      <c r="F14" s="625">
        <v>0</v>
      </c>
      <c r="G14" s="1137">
        <v>31</v>
      </c>
      <c r="H14" s="627">
        <v>0</v>
      </c>
      <c r="I14" s="626">
        <v>9</v>
      </c>
      <c r="J14" s="625">
        <v>0</v>
      </c>
      <c r="K14" s="1137">
        <v>26</v>
      </c>
      <c r="L14" s="627">
        <v>0</v>
      </c>
      <c r="M14" s="1137">
        <v>0</v>
      </c>
      <c r="N14" s="9"/>
    </row>
    <row r="15" spans="1:14" ht="20.100000000000001" customHeight="1">
      <c r="A15" s="256" t="s">
        <v>88</v>
      </c>
      <c r="B15" s="274">
        <f t="shared" si="0"/>
        <v>0</v>
      </c>
      <c r="C15" s="675">
        <f t="shared" si="1"/>
        <v>84</v>
      </c>
      <c r="D15" s="625">
        <v>0</v>
      </c>
      <c r="E15" s="626">
        <v>3</v>
      </c>
      <c r="F15" s="625">
        <v>0</v>
      </c>
      <c r="G15" s="1137">
        <v>32</v>
      </c>
      <c r="H15" s="627">
        <v>0</v>
      </c>
      <c r="I15" s="626">
        <v>14</v>
      </c>
      <c r="J15" s="625">
        <v>0</v>
      </c>
      <c r="K15" s="1137">
        <v>35</v>
      </c>
      <c r="L15" s="627">
        <v>0</v>
      </c>
      <c r="M15" s="1137">
        <v>0</v>
      </c>
      <c r="N15" s="9"/>
    </row>
    <row r="16" spans="1:14" ht="20.100000000000001" customHeight="1">
      <c r="A16" s="256" t="s">
        <v>89</v>
      </c>
      <c r="B16" s="274">
        <f t="shared" si="0"/>
        <v>1</v>
      </c>
      <c r="C16" s="275">
        <f t="shared" si="1"/>
        <v>47</v>
      </c>
      <c r="D16" s="625">
        <v>0</v>
      </c>
      <c r="E16" s="626">
        <v>0</v>
      </c>
      <c r="F16" s="625">
        <v>1</v>
      </c>
      <c r="G16" s="1137">
        <v>12</v>
      </c>
      <c r="H16" s="627">
        <v>0</v>
      </c>
      <c r="I16" s="626">
        <v>11</v>
      </c>
      <c r="J16" s="625">
        <v>0</v>
      </c>
      <c r="K16" s="1137">
        <v>24</v>
      </c>
      <c r="L16" s="627">
        <v>0</v>
      </c>
      <c r="M16" s="1137">
        <v>0</v>
      </c>
      <c r="N16" s="9"/>
    </row>
    <row r="17" spans="1:14" ht="20.100000000000001" customHeight="1">
      <c r="A17" s="256" t="s">
        <v>90</v>
      </c>
      <c r="B17" s="274">
        <f t="shared" si="0"/>
        <v>0</v>
      </c>
      <c r="C17" s="275">
        <f t="shared" si="1"/>
        <v>110</v>
      </c>
      <c r="D17" s="625">
        <v>0</v>
      </c>
      <c r="E17" s="626">
        <v>5</v>
      </c>
      <c r="F17" s="625">
        <v>0</v>
      </c>
      <c r="G17" s="1137">
        <v>48</v>
      </c>
      <c r="H17" s="627">
        <v>0</v>
      </c>
      <c r="I17" s="626">
        <v>29</v>
      </c>
      <c r="J17" s="625">
        <v>0</v>
      </c>
      <c r="K17" s="1137">
        <v>28</v>
      </c>
      <c r="L17" s="627">
        <v>0</v>
      </c>
      <c r="M17" s="1137">
        <v>0</v>
      </c>
      <c r="N17" s="9"/>
    </row>
    <row r="18" spans="1:14" ht="20.100000000000001" customHeight="1">
      <c r="A18" s="256" t="s">
        <v>91</v>
      </c>
      <c r="B18" s="274">
        <f t="shared" si="0"/>
        <v>0</v>
      </c>
      <c r="C18" s="275">
        <f t="shared" si="1"/>
        <v>72</v>
      </c>
      <c r="D18" s="625">
        <v>0</v>
      </c>
      <c r="E18" s="626">
        <v>3</v>
      </c>
      <c r="F18" s="625">
        <v>0</v>
      </c>
      <c r="G18" s="1137">
        <v>29</v>
      </c>
      <c r="H18" s="627">
        <v>0</v>
      </c>
      <c r="I18" s="626">
        <v>23</v>
      </c>
      <c r="J18" s="625">
        <v>0</v>
      </c>
      <c r="K18" s="1137">
        <v>17</v>
      </c>
      <c r="L18" s="627">
        <v>0</v>
      </c>
      <c r="M18" s="1137">
        <v>0</v>
      </c>
      <c r="N18" s="9"/>
    </row>
    <row r="19" spans="1:14" ht="20.100000000000001" customHeight="1">
      <c r="A19" s="256" t="s">
        <v>92</v>
      </c>
      <c r="B19" s="274">
        <f t="shared" si="0"/>
        <v>0</v>
      </c>
      <c r="C19" s="275">
        <f t="shared" si="1"/>
        <v>66</v>
      </c>
      <c r="D19" s="625">
        <v>0</v>
      </c>
      <c r="E19" s="626">
        <v>1</v>
      </c>
      <c r="F19" s="625">
        <v>0</v>
      </c>
      <c r="G19" s="1137">
        <v>22</v>
      </c>
      <c r="H19" s="627">
        <v>0</v>
      </c>
      <c r="I19" s="626">
        <v>14</v>
      </c>
      <c r="J19" s="625">
        <v>0</v>
      </c>
      <c r="K19" s="1137">
        <v>29</v>
      </c>
      <c r="L19" s="627">
        <v>0</v>
      </c>
      <c r="M19" s="1137">
        <v>0</v>
      </c>
      <c r="N19" s="9"/>
    </row>
    <row r="20" spans="1:14" ht="20.100000000000001" customHeight="1">
      <c r="A20" s="256" t="s">
        <v>93</v>
      </c>
      <c r="B20" s="274">
        <f t="shared" si="0"/>
        <v>0</v>
      </c>
      <c r="C20" s="275">
        <f t="shared" si="1"/>
        <v>75</v>
      </c>
      <c r="D20" s="625">
        <v>0</v>
      </c>
      <c r="E20" s="626">
        <v>2</v>
      </c>
      <c r="F20" s="625">
        <v>0</v>
      </c>
      <c r="G20" s="1137">
        <v>36</v>
      </c>
      <c r="H20" s="627">
        <v>0</v>
      </c>
      <c r="I20" s="626">
        <v>17</v>
      </c>
      <c r="J20" s="625">
        <v>0</v>
      </c>
      <c r="K20" s="1137">
        <v>20</v>
      </c>
      <c r="L20" s="627">
        <v>0</v>
      </c>
      <c r="M20" s="1137">
        <v>0</v>
      </c>
      <c r="N20" s="9"/>
    </row>
    <row r="21" spans="1:14" ht="20.100000000000001" customHeight="1">
      <c r="A21" s="256" t="s">
        <v>94</v>
      </c>
      <c r="B21" s="274">
        <f t="shared" si="0"/>
        <v>0</v>
      </c>
      <c r="C21" s="275">
        <f t="shared" si="1"/>
        <v>30</v>
      </c>
      <c r="D21" s="625">
        <v>0</v>
      </c>
      <c r="E21" s="626">
        <v>0</v>
      </c>
      <c r="F21" s="625">
        <v>0</v>
      </c>
      <c r="G21" s="1137">
        <v>15</v>
      </c>
      <c r="H21" s="627">
        <v>0</v>
      </c>
      <c r="I21" s="626">
        <v>6</v>
      </c>
      <c r="J21" s="625">
        <v>0</v>
      </c>
      <c r="K21" s="1137">
        <v>9</v>
      </c>
      <c r="L21" s="627">
        <v>0</v>
      </c>
      <c r="M21" s="1137">
        <v>0</v>
      </c>
      <c r="N21" s="9"/>
    </row>
    <row r="22" spans="1:14" ht="20.100000000000001" customHeight="1">
      <c r="A22" s="256" t="s">
        <v>95</v>
      </c>
      <c r="B22" s="274">
        <f t="shared" si="0"/>
        <v>0</v>
      </c>
      <c r="C22" s="275">
        <f t="shared" si="1"/>
        <v>73</v>
      </c>
      <c r="D22" s="625">
        <v>0</v>
      </c>
      <c r="E22" s="626">
        <v>3</v>
      </c>
      <c r="F22" s="625">
        <v>0</v>
      </c>
      <c r="G22" s="1137">
        <v>28</v>
      </c>
      <c r="H22" s="627">
        <v>0</v>
      </c>
      <c r="I22" s="626">
        <v>20</v>
      </c>
      <c r="J22" s="625">
        <v>0</v>
      </c>
      <c r="K22" s="1137">
        <v>22</v>
      </c>
      <c r="L22" s="627">
        <v>0</v>
      </c>
      <c r="M22" s="1137">
        <v>0</v>
      </c>
      <c r="N22" s="9"/>
    </row>
    <row r="23" spans="1:14" ht="20.100000000000001" customHeight="1">
      <c r="A23" s="256" t="s">
        <v>96</v>
      </c>
      <c r="B23" s="274">
        <f t="shared" si="0"/>
        <v>0</v>
      </c>
      <c r="C23" s="275">
        <f t="shared" si="1"/>
        <v>79</v>
      </c>
      <c r="D23" s="625">
        <v>0</v>
      </c>
      <c r="E23" s="626">
        <v>2</v>
      </c>
      <c r="F23" s="625">
        <v>0</v>
      </c>
      <c r="G23" s="1137">
        <v>29</v>
      </c>
      <c r="H23" s="627">
        <v>0</v>
      </c>
      <c r="I23" s="626">
        <v>16</v>
      </c>
      <c r="J23" s="625">
        <v>0</v>
      </c>
      <c r="K23" s="1137">
        <v>32</v>
      </c>
      <c r="L23" s="627">
        <v>0</v>
      </c>
      <c r="M23" s="1137">
        <v>0</v>
      </c>
      <c r="N23" s="9"/>
    </row>
    <row r="24" spans="1:14" ht="20.100000000000001" customHeight="1">
      <c r="A24" s="256" t="s">
        <v>97</v>
      </c>
      <c r="B24" s="274">
        <f t="shared" si="0"/>
        <v>0</v>
      </c>
      <c r="C24" s="275">
        <f t="shared" si="1"/>
        <v>45</v>
      </c>
      <c r="D24" s="625">
        <v>0</v>
      </c>
      <c r="E24" s="626">
        <v>6</v>
      </c>
      <c r="F24" s="625">
        <v>0</v>
      </c>
      <c r="G24" s="1137">
        <v>21</v>
      </c>
      <c r="H24" s="627">
        <v>0</v>
      </c>
      <c r="I24" s="626">
        <v>5</v>
      </c>
      <c r="J24" s="625">
        <v>0</v>
      </c>
      <c r="K24" s="1137">
        <v>13</v>
      </c>
      <c r="L24" s="627">
        <v>0</v>
      </c>
      <c r="M24" s="1137">
        <v>0</v>
      </c>
      <c r="N24" s="9"/>
    </row>
    <row r="25" spans="1:14" ht="20.100000000000001" customHeight="1">
      <c r="A25" s="256" t="s">
        <v>98</v>
      </c>
      <c r="B25" s="274">
        <f t="shared" si="0"/>
        <v>0</v>
      </c>
      <c r="C25" s="275">
        <f t="shared" si="1"/>
        <v>90</v>
      </c>
      <c r="D25" s="625">
        <v>0</v>
      </c>
      <c r="E25" s="626">
        <v>3</v>
      </c>
      <c r="F25" s="625">
        <v>0</v>
      </c>
      <c r="G25" s="1137">
        <v>26</v>
      </c>
      <c r="H25" s="627">
        <v>0</v>
      </c>
      <c r="I25" s="626">
        <v>29</v>
      </c>
      <c r="J25" s="625">
        <v>0</v>
      </c>
      <c r="K25" s="1137">
        <v>32</v>
      </c>
      <c r="L25" s="627">
        <v>0</v>
      </c>
      <c r="M25" s="1137">
        <v>0</v>
      </c>
      <c r="N25" s="9"/>
    </row>
    <row r="26" spans="1:14" ht="20.100000000000001" customHeight="1">
      <c r="A26" s="256" t="s">
        <v>99</v>
      </c>
      <c r="B26" s="274">
        <f t="shared" si="0"/>
        <v>1</v>
      </c>
      <c r="C26" s="275">
        <f t="shared" si="1"/>
        <v>63</v>
      </c>
      <c r="D26" s="625">
        <v>0</v>
      </c>
      <c r="E26" s="626">
        <v>0</v>
      </c>
      <c r="F26" s="625">
        <v>0</v>
      </c>
      <c r="G26" s="1137">
        <v>25</v>
      </c>
      <c r="H26" s="627">
        <v>0</v>
      </c>
      <c r="I26" s="626">
        <v>10</v>
      </c>
      <c r="J26" s="625">
        <v>1</v>
      </c>
      <c r="K26" s="1137">
        <v>28</v>
      </c>
      <c r="L26" s="627">
        <v>0</v>
      </c>
      <c r="M26" s="1137">
        <v>0</v>
      </c>
      <c r="N26" s="9"/>
    </row>
    <row r="27" spans="1:14" ht="20.100000000000001" customHeight="1">
      <c r="A27" s="256" t="s">
        <v>100</v>
      </c>
      <c r="B27" s="274">
        <f t="shared" si="0"/>
        <v>1</v>
      </c>
      <c r="C27" s="275">
        <f t="shared" si="1"/>
        <v>72</v>
      </c>
      <c r="D27" s="625">
        <v>0</v>
      </c>
      <c r="E27" s="626">
        <v>0</v>
      </c>
      <c r="F27" s="625">
        <v>0</v>
      </c>
      <c r="G27" s="1137">
        <v>32</v>
      </c>
      <c r="H27" s="627">
        <v>1</v>
      </c>
      <c r="I27" s="626">
        <v>17</v>
      </c>
      <c r="J27" s="625">
        <v>0</v>
      </c>
      <c r="K27" s="1137">
        <v>23</v>
      </c>
      <c r="L27" s="627">
        <v>0</v>
      </c>
      <c r="M27" s="1137">
        <v>0</v>
      </c>
      <c r="N27" s="9"/>
    </row>
    <row r="28" spans="1:14" ht="20.100000000000001" customHeight="1">
      <c r="A28" s="256" t="s">
        <v>101</v>
      </c>
      <c r="B28" s="274">
        <f t="shared" si="0"/>
        <v>0</v>
      </c>
      <c r="C28" s="275">
        <f t="shared" si="1"/>
        <v>145</v>
      </c>
      <c r="D28" s="625">
        <v>0</v>
      </c>
      <c r="E28" s="626">
        <v>4</v>
      </c>
      <c r="F28" s="625">
        <v>0</v>
      </c>
      <c r="G28" s="1137">
        <v>62</v>
      </c>
      <c r="H28" s="627">
        <v>0</v>
      </c>
      <c r="I28" s="626">
        <v>32</v>
      </c>
      <c r="J28" s="625">
        <v>0</v>
      </c>
      <c r="K28" s="1137">
        <v>47</v>
      </c>
      <c r="L28" s="627">
        <v>0</v>
      </c>
      <c r="M28" s="1137">
        <v>0</v>
      </c>
      <c r="N28" s="9"/>
    </row>
    <row r="29" spans="1:14" ht="20.100000000000001" customHeight="1" thickBot="1">
      <c r="A29" s="257" t="s">
        <v>102</v>
      </c>
      <c r="B29" s="274">
        <f t="shared" si="0"/>
        <v>0</v>
      </c>
      <c r="C29" s="275">
        <f t="shared" si="1"/>
        <v>64</v>
      </c>
      <c r="D29" s="1138">
        <v>0</v>
      </c>
      <c r="E29" s="1139">
        <v>1</v>
      </c>
      <c r="F29" s="1138">
        <v>0</v>
      </c>
      <c r="G29" s="1140">
        <v>18</v>
      </c>
      <c r="H29" s="1141">
        <v>0</v>
      </c>
      <c r="I29" s="1139">
        <v>11</v>
      </c>
      <c r="J29" s="1138">
        <v>0</v>
      </c>
      <c r="K29" s="1140">
        <v>34</v>
      </c>
      <c r="L29" s="1141">
        <v>0</v>
      </c>
      <c r="M29" s="1140">
        <v>0</v>
      </c>
      <c r="N29" s="9"/>
    </row>
    <row r="30" spans="1:14" ht="20.100000000000001" customHeight="1" thickBot="1">
      <c r="A30" s="258" t="s">
        <v>0</v>
      </c>
      <c r="B30" s="276">
        <f>SUM(B6:B29)</f>
        <v>4</v>
      </c>
      <c r="C30" s="277">
        <f t="shared" ref="C30:M30" si="2">SUM(C6:C29)</f>
        <v>1801</v>
      </c>
      <c r="D30" s="550">
        <f t="shared" si="2"/>
        <v>0</v>
      </c>
      <c r="E30" s="551">
        <f t="shared" si="2"/>
        <v>91</v>
      </c>
      <c r="F30" s="552">
        <f t="shared" si="2"/>
        <v>1</v>
      </c>
      <c r="G30" s="553">
        <f t="shared" si="2"/>
        <v>692</v>
      </c>
      <c r="H30" s="550">
        <f t="shared" si="2"/>
        <v>1</v>
      </c>
      <c r="I30" s="551">
        <f t="shared" si="2"/>
        <v>359</v>
      </c>
      <c r="J30" s="552">
        <f t="shared" si="2"/>
        <v>2</v>
      </c>
      <c r="K30" s="553">
        <f t="shared" si="2"/>
        <v>659</v>
      </c>
      <c r="L30" s="550">
        <f t="shared" si="2"/>
        <v>0</v>
      </c>
      <c r="M30" s="553">
        <f t="shared" si="2"/>
        <v>0</v>
      </c>
      <c r="N30" s="9"/>
    </row>
    <row r="31" spans="1:14">
      <c r="A31" s="978" t="s">
        <v>325</v>
      </c>
      <c r="B31" s="979"/>
      <c r="C31" s="979"/>
      <c r="D31" s="979"/>
      <c r="E31" s="979"/>
      <c r="F31" s="979"/>
      <c r="G31" s="979"/>
      <c r="H31" s="979"/>
      <c r="I31" s="979"/>
      <c r="J31" s="979"/>
      <c r="K31" s="979"/>
      <c r="L31" s="979"/>
      <c r="M31" s="979"/>
      <c r="N31" s="9"/>
    </row>
    <row r="32" spans="1:14">
      <c r="A32" s="9"/>
      <c r="B32" s="9"/>
      <c r="C32" s="9"/>
      <c r="D32" s="9"/>
      <c r="E32" s="9"/>
      <c r="F32" s="9"/>
      <c r="G32" s="9"/>
      <c r="H32" s="9"/>
      <c r="I32" s="9"/>
      <c r="J32" s="9"/>
      <c r="K32" s="9"/>
      <c r="L32" s="9"/>
      <c r="M32" s="9"/>
      <c r="N32" s="9"/>
    </row>
    <row r="33" spans="1:14">
      <c r="A33" s="9"/>
      <c r="B33" s="9"/>
      <c r="C33" s="9"/>
      <c r="D33" s="9"/>
      <c r="E33" s="9"/>
      <c r="F33" s="9"/>
      <c r="G33" s="9"/>
      <c r="H33" s="9"/>
      <c r="I33" s="9"/>
      <c r="J33" s="9"/>
      <c r="K33" s="9"/>
      <c r="L33" s="9"/>
      <c r="M33" s="9"/>
      <c r="N33" s="9"/>
    </row>
    <row r="34" spans="1:14">
      <c r="A34" s="9"/>
      <c r="B34" s="9"/>
      <c r="C34" s="9"/>
      <c r="D34" s="9"/>
      <c r="E34" s="9"/>
      <c r="F34" s="9"/>
      <c r="G34" s="9"/>
      <c r="H34" s="9"/>
      <c r="I34" s="9"/>
      <c r="J34" s="9"/>
      <c r="K34" s="9"/>
      <c r="L34" s="9"/>
      <c r="M34" s="9"/>
      <c r="N34" s="9"/>
    </row>
    <row r="35" spans="1:14">
      <c r="A35" s="9"/>
      <c r="B35" s="9"/>
      <c r="C35" s="9"/>
      <c r="D35" s="9"/>
      <c r="E35" s="9"/>
      <c r="F35" s="9"/>
      <c r="G35" s="9"/>
      <c r="H35" s="9"/>
      <c r="I35" s="9"/>
      <c r="J35" s="9"/>
      <c r="K35" s="9"/>
      <c r="L35" s="9"/>
      <c r="M35" s="9"/>
      <c r="N35" s="9"/>
    </row>
    <row r="36" spans="1:14">
      <c r="A36" s="9"/>
      <c r="B36" s="9"/>
      <c r="C36" s="9"/>
      <c r="D36" s="9"/>
      <c r="E36" s="9"/>
      <c r="F36" s="9"/>
      <c r="G36" s="9"/>
      <c r="H36" s="9"/>
      <c r="I36" s="9"/>
      <c r="J36" s="9"/>
      <c r="K36" s="9"/>
      <c r="L36" s="9"/>
      <c r="M36" s="9"/>
      <c r="N36" s="9"/>
    </row>
    <row r="37" spans="1:14">
      <c r="A37" s="9"/>
      <c r="B37" s="9"/>
      <c r="C37" s="9"/>
      <c r="D37" s="9"/>
      <c r="E37" s="9"/>
      <c r="F37" s="9"/>
      <c r="G37" s="9"/>
      <c r="H37" s="9"/>
      <c r="I37" s="9"/>
      <c r="J37" s="9"/>
      <c r="K37" s="9"/>
      <c r="L37" s="9"/>
      <c r="M37" s="9"/>
      <c r="N37" s="9"/>
    </row>
    <row r="38" spans="1:14">
      <c r="A38" s="9"/>
      <c r="B38" s="9"/>
      <c r="C38" s="9"/>
      <c r="D38" s="9"/>
      <c r="E38" s="9"/>
      <c r="F38" s="9"/>
      <c r="G38" s="9"/>
      <c r="H38" s="9"/>
      <c r="I38" s="9"/>
      <c r="J38" s="9"/>
      <c r="K38" s="9"/>
      <c r="L38" s="9"/>
      <c r="M38" s="9"/>
      <c r="N38" s="9"/>
    </row>
    <row r="39" spans="1:14">
      <c r="A39" s="9"/>
      <c r="B39" s="9"/>
      <c r="C39" s="9"/>
      <c r="D39" s="9"/>
      <c r="E39" s="9"/>
      <c r="F39" s="9"/>
      <c r="G39" s="9"/>
      <c r="H39" s="9"/>
      <c r="I39" s="9"/>
      <c r="J39" s="9"/>
      <c r="K39" s="9"/>
      <c r="L39" s="9"/>
      <c r="M39" s="9"/>
      <c r="N39" s="9"/>
    </row>
    <row r="40" spans="1:14">
      <c r="A40" s="9"/>
      <c r="B40" s="9"/>
      <c r="C40" s="9"/>
      <c r="D40" s="9"/>
      <c r="E40" s="9"/>
      <c r="F40" s="9"/>
      <c r="G40" s="9"/>
      <c r="H40" s="9"/>
      <c r="I40" s="9"/>
      <c r="J40" s="9"/>
      <c r="K40" s="9"/>
      <c r="L40" s="9"/>
      <c r="M40" s="9"/>
      <c r="N40" s="9"/>
    </row>
  </sheetData>
  <mergeCells count="9">
    <mergeCell ref="L2:M2"/>
    <mergeCell ref="A31:M31"/>
    <mergeCell ref="B3:C4"/>
    <mergeCell ref="L4:M4"/>
    <mergeCell ref="D3:M3"/>
    <mergeCell ref="D4:E4"/>
    <mergeCell ref="F4:G4"/>
    <mergeCell ref="H4:I4"/>
    <mergeCell ref="J4:K4"/>
  </mergeCells>
  <phoneticPr fontId="2"/>
  <pageMargins left="0.69" right="0.39370078740157483" top="0.98425196850393704" bottom="0.98425196850393704" header="0.51181102362204722" footer="0.51181102362204722"/>
  <pageSetup paperSize="9" orientation="portrait" r:id="rId1"/>
  <headerFooter alignWithMargins="0">
    <oddFooter>&amp;C－26－</oddFooter>
  </headerFooter>
  <colBreaks count="1" manualBreakCount="1">
    <brk id="13" max="30"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8"/>
  <sheetViews>
    <sheetView view="pageBreakPreview" zoomScaleNormal="100" zoomScaleSheetLayoutView="100" workbookViewId="0">
      <selection activeCell="H43" sqref="H43"/>
    </sheetView>
  </sheetViews>
  <sheetFormatPr defaultRowHeight="13.5"/>
  <cols>
    <col min="1" max="1" width="2.625" customWidth="1"/>
    <col min="2" max="2" width="3" customWidth="1"/>
    <col min="3" max="3" width="30.5" customWidth="1"/>
    <col min="4" max="6" width="13.125" customWidth="1"/>
  </cols>
  <sheetData>
    <row r="1" spans="1:8" ht="14.25">
      <c r="A1" s="83" t="s">
        <v>197</v>
      </c>
    </row>
    <row r="2" spans="1:8" ht="14.25" thickBot="1"/>
    <row r="3" spans="1:8">
      <c r="A3" s="860" t="s">
        <v>2</v>
      </c>
      <c r="B3" s="907"/>
      <c r="C3" s="908"/>
      <c r="D3" s="909" t="s">
        <v>262</v>
      </c>
      <c r="E3" s="902" t="s">
        <v>263</v>
      </c>
      <c r="F3" s="902" t="s">
        <v>264</v>
      </c>
      <c r="H3" s="79"/>
    </row>
    <row r="4" spans="1:8" ht="14.25" thickBot="1">
      <c r="A4" s="862" t="s">
        <v>166</v>
      </c>
      <c r="B4" s="905"/>
      <c r="C4" s="906"/>
      <c r="D4" s="903"/>
      <c r="E4" s="903"/>
      <c r="F4" s="903"/>
      <c r="H4" s="79"/>
    </row>
    <row r="5" spans="1:8" ht="20.100000000000001" customHeight="1">
      <c r="A5" s="234"/>
      <c r="B5" s="263" t="s">
        <v>46</v>
      </c>
      <c r="C5" s="264"/>
      <c r="D5" s="1116">
        <v>0</v>
      </c>
      <c r="E5" s="1116">
        <v>0</v>
      </c>
      <c r="F5" s="1116">
        <v>0</v>
      </c>
    </row>
    <row r="6" spans="1:8" ht="20.100000000000001" customHeight="1">
      <c r="A6" s="235"/>
      <c r="B6" s="236" t="s">
        <v>48</v>
      </c>
      <c r="C6" s="237"/>
      <c r="D6" s="1117">
        <v>0</v>
      </c>
      <c r="E6" s="1117">
        <v>0</v>
      </c>
      <c r="F6" s="1117">
        <v>0</v>
      </c>
    </row>
    <row r="7" spans="1:8" ht="20.100000000000001" customHeight="1">
      <c r="A7" s="235"/>
      <c r="B7" s="939" t="s">
        <v>129</v>
      </c>
      <c r="C7" s="91" t="s">
        <v>130</v>
      </c>
      <c r="D7" s="1118">
        <v>0</v>
      </c>
      <c r="E7" s="1118">
        <v>0</v>
      </c>
      <c r="F7" s="1118">
        <v>0</v>
      </c>
    </row>
    <row r="8" spans="1:8" ht="20.100000000000001" customHeight="1">
      <c r="A8" s="239" t="s">
        <v>75</v>
      </c>
      <c r="B8" s="940"/>
      <c r="C8" s="684" t="s">
        <v>336</v>
      </c>
      <c r="D8" s="1118">
        <v>0</v>
      </c>
      <c r="E8" s="1118">
        <v>0</v>
      </c>
      <c r="F8" s="1118">
        <v>0</v>
      </c>
    </row>
    <row r="9" spans="1:8" ht="20.100000000000001" customHeight="1">
      <c r="A9" s="239"/>
      <c r="B9" s="940"/>
      <c r="C9" s="684" t="s">
        <v>337</v>
      </c>
      <c r="D9" s="1118">
        <v>0</v>
      </c>
      <c r="E9" s="1118">
        <v>0</v>
      </c>
      <c r="F9" s="1118">
        <v>0</v>
      </c>
    </row>
    <row r="10" spans="1:8" ht="20.100000000000001" customHeight="1">
      <c r="A10" s="239" t="s">
        <v>76</v>
      </c>
      <c r="B10" s="940"/>
      <c r="C10" s="684" t="s">
        <v>132</v>
      </c>
      <c r="D10" s="1118">
        <v>0</v>
      </c>
      <c r="E10" s="1118">
        <v>0</v>
      </c>
      <c r="F10" s="1118">
        <v>0</v>
      </c>
    </row>
    <row r="11" spans="1:8" ht="20.100000000000001" customHeight="1">
      <c r="A11" s="239"/>
      <c r="B11" s="940"/>
      <c r="C11" s="164" t="s">
        <v>249</v>
      </c>
      <c r="D11" s="1117">
        <v>0</v>
      </c>
      <c r="E11" s="1117">
        <v>0</v>
      </c>
      <c r="F11" s="1117">
        <v>0</v>
      </c>
    </row>
    <row r="12" spans="1:8" ht="20.100000000000001" customHeight="1">
      <c r="A12" s="235" t="s">
        <v>309</v>
      </c>
      <c r="B12" s="236" t="s">
        <v>134</v>
      </c>
      <c r="C12" s="524"/>
      <c r="D12" s="1117">
        <v>0</v>
      </c>
      <c r="E12" s="1117">
        <v>0</v>
      </c>
      <c r="F12" s="1117">
        <v>0</v>
      </c>
    </row>
    <row r="13" spans="1:8" ht="20.100000000000001" customHeight="1">
      <c r="A13" s="235"/>
      <c r="B13" s="265" t="s">
        <v>72</v>
      </c>
      <c r="C13" s="524"/>
      <c r="D13" s="1117">
        <v>0</v>
      </c>
      <c r="E13" s="1117">
        <v>0</v>
      </c>
      <c r="F13" s="1117">
        <v>0</v>
      </c>
    </row>
    <row r="14" spans="1:8" ht="20.100000000000001" customHeight="1">
      <c r="A14" s="235"/>
      <c r="B14" s="265" t="s">
        <v>73</v>
      </c>
      <c r="C14" s="524"/>
      <c r="D14" s="1117">
        <v>0</v>
      </c>
      <c r="E14" s="1117">
        <v>0</v>
      </c>
      <c r="F14" s="1117">
        <v>0</v>
      </c>
    </row>
    <row r="15" spans="1:8" ht="20.100000000000001" customHeight="1" thickBot="1">
      <c r="A15" s="235"/>
      <c r="B15" s="265" t="s">
        <v>18</v>
      </c>
      <c r="C15" s="524"/>
      <c r="D15" s="1117">
        <v>0</v>
      </c>
      <c r="E15" s="1117">
        <v>0</v>
      </c>
      <c r="F15" s="1117">
        <v>0</v>
      </c>
    </row>
    <row r="16" spans="1:8" ht="20.100000000000001" customHeight="1">
      <c r="A16" s="279"/>
      <c r="B16" s="266" t="s">
        <v>46</v>
      </c>
      <c r="C16" s="264"/>
      <c r="D16" s="1116">
        <v>22</v>
      </c>
      <c r="E16" s="1116">
        <v>0</v>
      </c>
      <c r="F16" s="1116">
        <v>25</v>
      </c>
    </row>
    <row r="17" spans="1:6" ht="20.100000000000001" customHeight="1">
      <c r="A17" s="278" t="s">
        <v>135</v>
      </c>
      <c r="B17" s="265" t="s">
        <v>48</v>
      </c>
      <c r="C17" s="237"/>
      <c r="D17" s="1117">
        <v>0</v>
      </c>
      <c r="E17" s="1117">
        <v>0</v>
      </c>
      <c r="F17" s="1117">
        <v>0</v>
      </c>
    </row>
    <row r="18" spans="1:6" ht="20.100000000000001" customHeight="1">
      <c r="A18" s="278" t="s">
        <v>136</v>
      </c>
      <c r="B18" s="265" t="s">
        <v>139</v>
      </c>
      <c r="C18" s="237"/>
      <c r="D18" s="1117">
        <v>0</v>
      </c>
      <c r="E18" s="1117">
        <v>0</v>
      </c>
      <c r="F18" s="1117">
        <v>0</v>
      </c>
    </row>
    <row r="19" spans="1:6" ht="20.100000000000001" customHeight="1">
      <c r="A19" s="278" t="s">
        <v>22</v>
      </c>
      <c r="B19" s="265" t="s">
        <v>140</v>
      </c>
      <c r="C19" s="237"/>
      <c r="D19" s="1117">
        <v>0</v>
      </c>
      <c r="E19" s="1117">
        <v>0</v>
      </c>
      <c r="F19" s="1117">
        <v>0</v>
      </c>
    </row>
    <row r="20" spans="1:6" ht="20.100000000000001" customHeight="1">
      <c r="A20" s="278" t="s">
        <v>137</v>
      </c>
      <c r="B20" s="265" t="s">
        <v>141</v>
      </c>
      <c r="C20" s="237"/>
      <c r="D20" s="1117">
        <v>1</v>
      </c>
      <c r="E20" s="1117">
        <v>0</v>
      </c>
      <c r="F20" s="1117">
        <v>1</v>
      </c>
    </row>
    <row r="21" spans="1:6" ht="20.100000000000001" customHeight="1">
      <c r="A21" s="278" t="s">
        <v>138</v>
      </c>
      <c r="B21" s="265" t="s">
        <v>142</v>
      </c>
      <c r="C21" s="237"/>
      <c r="D21" s="1117">
        <v>0</v>
      </c>
      <c r="E21" s="1117">
        <v>0</v>
      </c>
      <c r="F21" s="1117">
        <v>0</v>
      </c>
    </row>
    <row r="22" spans="1:6" ht="20.100000000000001" customHeight="1">
      <c r="A22" s="278" t="s">
        <v>309</v>
      </c>
      <c r="B22" s="265" t="s">
        <v>57</v>
      </c>
      <c r="C22" s="237"/>
      <c r="D22" s="1117">
        <v>3</v>
      </c>
      <c r="E22" s="1117">
        <v>0</v>
      </c>
      <c r="F22" s="1117">
        <v>6</v>
      </c>
    </row>
    <row r="23" spans="1:6" ht="20.100000000000001" customHeight="1">
      <c r="A23" s="278"/>
      <c r="B23" s="94" t="s">
        <v>143</v>
      </c>
      <c r="C23" s="95"/>
      <c r="D23" s="1118">
        <v>2</v>
      </c>
      <c r="E23" s="1118">
        <v>0</v>
      </c>
      <c r="F23" s="1118">
        <v>4</v>
      </c>
    </row>
    <row r="24" spans="1:6" ht="20.100000000000001" customHeight="1">
      <c r="A24" s="239"/>
      <c r="B24" s="267" t="s">
        <v>65</v>
      </c>
      <c r="C24" s="95"/>
      <c r="D24" s="1118">
        <v>51</v>
      </c>
      <c r="E24" s="1118">
        <v>0</v>
      </c>
      <c r="F24" s="1118">
        <v>55</v>
      </c>
    </row>
    <row r="25" spans="1:6" ht="20.100000000000001" customHeight="1" thickBot="1">
      <c r="A25" s="239"/>
      <c r="B25" s="268" t="s">
        <v>18</v>
      </c>
      <c r="C25" s="240"/>
      <c r="D25" s="1120">
        <v>40</v>
      </c>
      <c r="E25" s="1120">
        <v>0</v>
      </c>
      <c r="F25" s="1120">
        <v>41</v>
      </c>
    </row>
    <row r="26" spans="1:6" ht="20.100000000000001" customHeight="1" thickBot="1">
      <c r="A26" s="269" t="s">
        <v>239</v>
      </c>
      <c r="B26" s="270"/>
      <c r="C26" s="271"/>
      <c r="D26" s="1142">
        <v>1209</v>
      </c>
      <c r="E26" s="1142">
        <v>3</v>
      </c>
      <c r="F26" s="1142">
        <v>1548</v>
      </c>
    </row>
    <row r="27" spans="1:6" ht="20.100000000000001" customHeight="1" thickBot="1">
      <c r="A27" s="272" t="s">
        <v>144</v>
      </c>
      <c r="B27" s="273"/>
      <c r="C27" s="273"/>
      <c r="D27" s="556">
        <f>SUM(D5:D26)</f>
        <v>1328</v>
      </c>
      <c r="E27" s="556">
        <f>SUM(E5:E26)</f>
        <v>3</v>
      </c>
      <c r="F27" s="556">
        <f>SUM(F5:F26)</f>
        <v>1680</v>
      </c>
    </row>
    <row r="28" spans="1:6">
      <c r="A28" s="938" t="s">
        <v>294</v>
      </c>
      <c r="B28" s="901"/>
      <c r="C28" s="169" t="s">
        <v>326</v>
      </c>
      <c r="D28" s="163"/>
      <c r="E28" s="163"/>
      <c r="F28" s="163"/>
    </row>
  </sheetData>
  <mergeCells count="7">
    <mergeCell ref="A28:B28"/>
    <mergeCell ref="F3:F4"/>
    <mergeCell ref="A4:C4"/>
    <mergeCell ref="B7:B11"/>
    <mergeCell ref="A3:C3"/>
    <mergeCell ref="D3:D4"/>
    <mergeCell ref="E3:E4"/>
  </mergeCells>
  <phoneticPr fontId="2"/>
  <pageMargins left="1.18" right="0.39370078740157483" top="0.98425196850393704" bottom="0.98425196850393704" header="0.51181102362204722" footer="0.51181102362204722"/>
  <pageSetup paperSize="9" orientation="portrait" r:id="rId1"/>
  <headerFooter alignWithMargins="0">
    <oddFooter>&amp;C－27－</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33"/>
  <sheetViews>
    <sheetView view="pageBreakPreview" topLeftCell="A18" zoomScaleNormal="100" zoomScaleSheetLayoutView="100" workbookViewId="0">
      <selection activeCell="H43" sqref="H43"/>
    </sheetView>
  </sheetViews>
  <sheetFormatPr defaultRowHeight="13.5"/>
  <cols>
    <col min="1" max="1" width="14.75" customWidth="1"/>
    <col min="2" max="2" width="7" customWidth="1"/>
    <col min="3" max="13" width="6.375" customWidth="1"/>
    <col min="14" max="14" width="2.5" customWidth="1"/>
  </cols>
  <sheetData>
    <row r="1" spans="1:14" ht="17.25" customHeight="1">
      <c r="A1" s="83" t="s">
        <v>302</v>
      </c>
      <c r="B1" s="28"/>
      <c r="C1" s="28"/>
      <c r="D1" s="28"/>
      <c r="E1" s="28"/>
      <c r="F1" s="28"/>
      <c r="G1" s="28"/>
      <c r="H1" s="28"/>
      <c r="I1" s="28"/>
      <c r="J1" s="28"/>
      <c r="K1" s="40"/>
      <c r="L1" s="40"/>
    </row>
    <row r="2" spans="1:14">
      <c r="A2" s="100"/>
      <c r="B2" s="101"/>
      <c r="C2" s="101"/>
      <c r="D2" s="101"/>
      <c r="E2" s="101"/>
      <c r="F2" s="101"/>
      <c r="G2" s="101"/>
      <c r="H2" s="28"/>
      <c r="I2" s="28"/>
      <c r="J2" s="28"/>
      <c r="K2" s="40"/>
      <c r="L2" s="40"/>
    </row>
    <row r="3" spans="1:14" ht="15" thickBot="1">
      <c r="A3" s="83" t="s">
        <v>318</v>
      </c>
      <c r="B3" s="28"/>
      <c r="C3" s="28"/>
      <c r="D3" s="28"/>
      <c r="E3" s="28"/>
      <c r="F3" s="28"/>
      <c r="G3" s="28"/>
      <c r="H3" s="28"/>
      <c r="I3" s="28"/>
      <c r="J3" s="28"/>
      <c r="K3" s="40"/>
    </row>
    <row r="4" spans="1:14" ht="19.5" customHeight="1">
      <c r="A4" s="117" t="s">
        <v>176</v>
      </c>
      <c r="B4" s="988" t="s">
        <v>199</v>
      </c>
      <c r="C4" s="992" t="s">
        <v>340</v>
      </c>
      <c r="D4" s="990">
        <v>20</v>
      </c>
      <c r="E4" s="990">
        <v>21</v>
      </c>
      <c r="F4" s="990">
        <v>22</v>
      </c>
      <c r="G4" s="990">
        <v>23</v>
      </c>
      <c r="H4" s="990">
        <v>24</v>
      </c>
      <c r="I4" s="990">
        <v>25</v>
      </c>
      <c r="J4" s="990">
        <v>26</v>
      </c>
      <c r="K4" s="990">
        <v>27</v>
      </c>
      <c r="L4" s="984">
        <v>28</v>
      </c>
      <c r="M4" s="982">
        <v>29</v>
      </c>
    </row>
    <row r="5" spans="1:14" ht="17.25" customHeight="1">
      <c r="A5" s="280" t="s">
        <v>2</v>
      </c>
      <c r="B5" s="989"/>
      <c r="C5" s="993"/>
      <c r="D5" s="991"/>
      <c r="E5" s="991"/>
      <c r="F5" s="991"/>
      <c r="G5" s="991"/>
      <c r="H5" s="991"/>
      <c r="I5" s="991"/>
      <c r="J5" s="991"/>
      <c r="K5" s="991"/>
      <c r="L5" s="985"/>
      <c r="M5" s="983"/>
    </row>
    <row r="6" spans="1:14" ht="27.75" customHeight="1">
      <c r="A6" s="146" t="s">
        <v>1</v>
      </c>
      <c r="B6" s="503">
        <v>6692</v>
      </c>
      <c r="C6" s="148">
        <v>1615</v>
      </c>
      <c r="D6" s="149">
        <v>1437</v>
      </c>
      <c r="E6" s="148">
        <v>1430</v>
      </c>
      <c r="F6" s="150">
        <v>1443</v>
      </c>
      <c r="G6" s="226">
        <v>1389</v>
      </c>
      <c r="H6" s="479">
        <v>1361</v>
      </c>
      <c r="I6" s="479">
        <v>1294</v>
      </c>
      <c r="J6" s="489">
        <v>1261</v>
      </c>
      <c r="K6" s="499">
        <v>1309</v>
      </c>
      <c r="L6" s="479">
        <v>1217</v>
      </c>
      <c r="M6" s="729">
        <f>'★２９ページ歩行者(類型･月別）'!N4</f>
        <v>1096</v>
      </c>
    </row>
    <row r="7" spans="1:14" ht="28.5" customHeight="1">
      <c r="A7" s="146" t="s">
        <v>268</v>
      </c>
      <c r="B7" s="628">
        <v>176</v>
      </c>
      <c r="C7" s="629">
        <v>32</v>
      </c>
      <c r="D7" s="630">
        <v>19</v>
      </c>
      <c r="E7" s="629">
        <v>25</v>
      </c>
      <c r="F7" s="631">
        <v>17</v>
      </c>
      <c r="G7" s="632">
        <v>21</v>
      </c>
      <c r="H7" s="478">
        <v>11</v>
      </c>
      <c r="I7" s="478">
        <v>16</v>
      </c>
      <c r="J7" s="164">
        <v>28</v>
      </c>
      <c r="K7" s="94">
        <v>16</v>
      </c>
      <c r="L7" s="478">
        <v>18</v>
      </c>
      <c r="M7" s="633">
        <f>'★２９ページ歩行者(類型･月別）'!N5</f>
        <v>17</v>
      </c>
      <c r="N7" s="173"/>
    </row>
    <row r="8" spans="1:14" ht="27.75" customHeight="1">
      <c r="A8" s="146" t="s">
        <v>269</v>
      </c>
      <c r="B8" s="634">
        <v>27</v>
      </c>
      <c r="C8" s="635">
        <v>1624</v>
      </c>
      <c r="D8" s="636">
        <v>1471</v>
      </c>
      <c r="E8" s="635">
        <v>1448</v>
      </c>
      <c r="F8" s="636">
        <v>1463</v>
      </c>
      <c r="G8" s="632">
        <v>1405</v>
      </c>
      <c r="H8" s="479">
        <v>1392</v>
      </c>
      <c r="I8" s="479">
        <v>1306</v>
      </c>
      <c r="J8" s="489">
        <v>1253</v>
      </c>
      <c r="K8" s="499">
        <v>1320</v>
      </c>
      <c r="L8" s="479">
        <v>1239</v>
      </c>
      <c r="M8" s="729">
        <f>'★２９ページ歩行者(類型･月別）'!N6</f>
        <v>1098</v>
      </c>
      <c r="N8" s="173"/>
    </row>
    <row r="9" spans="1:14" ht="29.25" customHeight="1">
      <c r="A9" s="151" t="s">
        <v>270</v>
      </c>
      <c r="B9" s="637">
        <v>280</v>
      </c>
      <c r="C9" s="478">
        <v>73</v>
      </c>
      <c r="D9" s="164">
        <v>61</v>
      </c>
      <c r="E9" s="478">
        <v>64</v>
      </c>
      <c r="F9" s="638">
        <v>62</v>
      </c>
      <c r="G9" s="94">
        <v>65</v>
      </c>
      <c r="H9" s="478">
        <v>51</v>
      </c>
      <c r="I9" s="478">
        <v>49</v>
      </c>
      <c r="J9" s="164">
        <v>51</v>
      </c>
      <c r="K9" s="94">
        <v>51</v>
      </c>
      <c r="L9" s="478">
        <v>49</v>
      </c>
      <c r="M9" s="633">
        <v>44</v>
      </c>
      <c r="N9" s="173"/>
    </row>
    <row r="10" spans="1:14" ht="39" customHeight="1" thickBot="1">
      <c r="A10" s="667" t="s">
        <v>333</v>
      </c>
      <c r="B10" s="639">
        <f>B7/B9*100</f>
        <v>62.857142857142854</v>
      </c>
      <c r="C10" s="640">
        <f t="shared" ref="C10:L10" si="0">C7/C9*100</f>
        <v>43.835616438356162</v>
      </c>
      <c r="D10" s="640">
        <f t="shared" si="0"/>
        <v>31.147540983606557</v>
      </c>
      <c r="E10" s="640">
        <f t="shared" si="0"/>
        <v>39.0625</v>
      </c>
      <c r="F10" s="640">
        <f t="shared" si="0"/>
        <v>27.419354838709676</v>
      </c>
      <c r="G10" s="640">
        <f t="shared" si="0"/>
        <v>32.307692307692307</v>
      </c>
      <c r="H10" s="640">
        <f t="shared" si="0"/>
        <v>21.568627450980394</v>
      </c>
      <c r="I10" s="641">
        <f t="shared" si="0"/>
        <v>32.653061224489797</v>
      </c>
      <c r="J10" s="641">
        <f t="shared" si="0"/>
        <v>54.901960784313729</v>
      </c>
      <c r="K10" s="641">
        <f t="shared" si="0"/>
        <v>31.372549019607842</v>
      </c>
      <c r="L10" s="642">
        <f t="shared" si="0"/>
        <v>36.734693877551024</v>
      </c>
      <c r="M10" s="643">
        <f>M7/M9*100</f>
        <v>38.636363636363633</v>
      </c>
      <c r="N10" s="173"/>
    </row>
    <row r="11" spans="1:14">
      <c r="A11" s="45" t="s">
        <v>295</v>
      </c>
      <c r="B11" s="644"/>
      <c r="C11" s="644"/>
      <c r="D11" s="644"/>
      <c r="E11" s="644"/>
      <c r="F11" s="644"/>
      <c r="G11" s="644"/>
      <c r="H11" s="644"/>
      <c r="I11" s="644"/>
      <c r="J11" s="644"/>
      <c r="K11" s="99"/>
      <c r="L11" s="173"/>
      <c r="M11" s="173"/>
      <c r="N11" s="173"/>
    </row>
    <row r="12" spans="1:14" ht="31.5" customHeight="1">
      <c r="A12" s="40"/>
      <c r="B12" s="644"/>
      <c r="C12" s="644"/>
      <c r="D12" s="644"/>
      <c r="E12" s="644"/>
      <c r="F12" s="644"/>
      <c r="G12" s="644"/>
      <c r="H12" s="644"/>
      <c r="I12" s="644"/>
      <c r="J12" s="644"/>
      <c r="K12" s="644"/>
      <c r="L12" s="99"/>
      <c r="M12" s="173"/>
      <c r="N12" s="173"/>
    </row>
    <row r="13" spans="1:14" ht="15" thickBot="1">
      <c r="A13" s="29"/>
      <c r="B13" s="170" t="s">
        <v>145</v>
      </c>
      <c r="C13" s="205"/>
      <c r="D13" s="205"/>
      <c r="E13" s="205"/>
      <c r="F13" s="205"/>
      <c r="G13" s="205"/>
      <c r="H13" s="205"/>
      <c r="I13" s="205"/>
      <c r="J13" s="205"/>
      <c r="K13" s="205"/>
      <c r="L13" s="205"/>
      <c r="M13" s="173"/>
      <c r="N13" s="173"/>
    </row>
    <row r="14" spans="1:14" ht="42.75" customHeight="1" thickBot="1">
      <c r="A14" s="29"/>
      <c r="B14" s="645" t="s">
        <v>168</v>
      </c>
      <c r="C14" s="646"/>
      <c r="D14" s="647"/>
      <c r="E14" s="647"/>
      <c r="F14" s="648" t="s">
        <v>2</v>
      </c>
      <c r="G14" s="994" t="s">
        <v>203</v>
      </c>
      <c r="H14" s="995"/>
      <c r="I14" s="996" t="s">
        <v>272</v>
      </c>
      <c r="J14" s="995"/>
      <c r="K14" s="996" t="s">
        <v>273</v>
      </c>
      <c r="L14" s="997"/>
      <c r="M14" s="173"/>
      <c r="N14" s="173"/>
    </row>
    <row r="15" spans="1:14" ht="27" customHeight="1" thickBot="1">
      <c r="A15" s="29"/>
      <c r="B15" s="649" t="s">
        <v>146</v>
      </c>
      <c r="C15" s="650"/>
      <c r="D15" s="650"/>
      <c r="E15" s="650"/>
      <c r="F15" s="651"/>
      <c r="G15" s="980">
        <f>SUM(G16:H26)</f>
        <v>1096</v>
      </c>
      <c r="H15" s="981"/>
      <c r="I15" s="998">
        <f>SUM(I16:J26)</f>
        <v>17</v>
      </c>
      <c r="J15" s="999"/>
      <c r="K15" s="1000">
        <f>SUM(K16:L26)</f>
        <v>1098</v>
      </c>
      <c r="L15" s="1001"/>
      <c r="M15" s="173"/>
      <c r="N15" s="173"/>
    </row>
    <row r="16" spans="1:14" ht="25.5" customHeight="1">
      <c r="A16" s="29"/>
      <c r="B16" s="432"/>
      <c r="C16" s="652" t="s">
        <v>13</v>
      </c>
      <c r="D16" s="653"/>
      <c r="E16" s="362"/>
      <c r="F16" s="654"/>
      <c r="G16" s="1143">
        <v>82</v>
      </c>
      <c r="H16" s="1144"/>
      <c r="I16" s="1145">
        <v>0</v>
      </c>
      <c r="J16" s="1144"/>
      <c r="K16" s="1145">
        <v>82</v>
      </c>
      <c r="L16" s="1146"/>
      <c r="M16" s="173"/>
      <c r="N16" s="173"/>
    </row>
    <row r="17" spans="1:14" ht="24.75" customHeight="1">
      <c r="A17" s="29"/>
      <c r="B17" s="601" t="s">
        <v>147</v>
      </c>
      <c r="C17" s="94" t="s">
        <v>14</v>
      </c>
      <c r="D17" s="164"/>
      <c r="E17" s="164"/>
      <c r="F17" s="633"/>
      <c r="G17" s="1147">
        <v>146</v>
      </c>
      <c r="H17" s="1148"/>
      <c r="I17" s="1149">
        <v>0</v>
      </c>
      <c r="J17" s="1148"/>
      <c r="K17" s="1149">
        <v>152</v>
      </c>
      <c r="L17" s="1150"/>
      <c r="M17" s="173"/>
      <c r="N17" s="173"/>
    </row>
    <row r="18" spans="1:14" ht="26.25" customHeight="1">
      <c r="A18" s="29"/>
      <c r="B18" s="601"/>
      <c r="C18" s="602" t="s">
        <v>148</v>
      </c>
      <c r="D18" s="94" t="s">
        <v>15</v>
      </c>
      <c r="E18" s="362"/>
      <c r="F18" s="654"/>
      <c r="G18" s="1147">
        <v>327</v>
      </c>
      <c r="H18" s="1148"/>
      <c r="I18" s="1149">
        <v>9</v>
      </c>
      <c r="J18" s="1148"/>
      <c r="K18" s="1149">
        <v>323</v>
      </c>
      <c r="L18" s="1150"/>
      <c r="M18" s="173"/>
      <c r="N18" s="173"/>
    </row>
    <row r="19" spans="1:14" ht="26.25" customHeight="1">
      <c r="A19" s="29"/>
      <c r="B19" s="601" t="s">
        <v>21</v>
      </c>
      <c r="C19" s="602" t="s">
        <v>149</v>
      </c>
      <c r="D19" s="94" t="s">
        <v>16</v>
      </c>
      <c r="E19" s="164"/>
      <c r="F19" s="633"/>
      <c r="G19" s="1147">
        <v>24</v>
      </c>
      <c r="H19" s="1148"/>
      <c r="I19" s="1149">
        <v>2</v>
      </c>
      <c r="J19" s="1148"/>
      <c r="K19" s="1149">
        <v>22</v>
      </c>
      <c r="L19" s="1150"/>
      <c r="M19" s="173"/>
      <c r="N19" s="173"/>
    </row>
    <row r="20" spans="1:14" ht="27" customHeight="1">
      <c r="A20" s="29"/>
      <c r="B20" s="601"/>
      <c r="C20" s="602" t="s">
        <v>150</v>
      </c>
      <c r="D20" s="94" t="s">
        <v>17</v>
      </c>
      <c r="E20" s="362"/>
      <c r="F20" s="654"/>
      <c r="G20" s="1147">
        <v>0</v>
      </c>
      <c r="H20" s="1148"/>
      <c r="I20" s="1149">
        <v>0</v>
      </c>
      <c r="J20" s="1148"/>
      <c r="K20" s="1149">
        <v>0</v>
      </c>
      <c r="L20" s="1150"/>
      <c r="M20" s="173"/>
      <c r="N20" s="173"/>
    </row>
    <row r="21" spans="1:14" ht="27" customHeight="1">
      <c r="A21" s="29"/>
      <c r="B21" s="601" t="s">
        <v>22</v>
      </c>
      <c r="C21" s="655"/>
      <c r="D21" s="94" t="s">
        <v>18</v>
      </c>
      <c r="E21" s="164"/>
      <c r="F21" s="633"/>
      <c r="G21" s="1147">
        <v>228</v>
      </c>
      <c r="H21" s="1148"/>
      <c r="I21" s="1149">
        <v>3</v>
      </c>
      <c r="J21" s="1148"/>
      <c r="K21" s="1149">
        <v>229</v>
      </c>
      <c r="L21" s="1150"/>
      <c r="M21" s="173"/>
      <c r="N21" s="173"/>
    </row>
    <row r="22" spans="1:14" ht="25.5" customHeight="1">
      <c r="A22" s="29"/>
      <c r="B22" s="601"/>
      <c r="C22" s="94" t="s">
        <v>151</v>
      </c>
      <c r="D22" s="164"/>
      <c r="E22" s="362"/>
      <c r="F22" s="654"/>
      <c r="G22" s="1147">
        <v>6</v>
      </c>
      <c r="H22" s="1148"/>
      <c r="I22" s="1149">
        <v>0</v>
      </c>
      <c r="J22" s="1148"/>
      <c r="K22" s="1149">
        <v>6</v>
      </c>
      <c r="L22" s="1150"/>
      <c r="M22" s="173"/>
      <c r="N22" s="173"/>
    </row>
    <row r="23" spans="1:14" ht="25.5" customHeight="1">
      <c r="A23" s="29"/>
      <c r="B23" s="601" t="s">
        <v>23</v>
      </c>
      <c r="C23" s="94" t="s">
        <v>19</v>
      </c>
      <c r="D23" s="164"/>
      <c r="E23" s="164"/>
      <c r="F23" s="633"/>
      <c r="G23" s="1147">
        <v>18</v>
      </c>
      <c r="H23" s="1148"/>
      <c r="I23" s="1149">
        <v>1</v>
      </c>
      <c r="J23" s="1148"/>
      <c r="K23" s="1149">
        <v>17</v>
      </c>
      <c r="L23" s="1150"/>
      <c r="M23" s="173"/>
      <c r="N23" s="173"/>
    </row>
    <row r="24" spans="1:14" ht="27.75" customHeight="1">
      <c r="A24" s="29"/>
      <c r="B24" s="432"/>
      <c r="C24" s="94" t="s">
        <v>152</v>
      </c>
      <c r="D24" s="164"/>
      <c r="E24" s="362"/>
      <c r="F24" s="654"/>
      <c r="G24" s="1147">
        <v>23</v>
      </c>
      <c r="H24" s="1148"/>
      <c r="I24" s="1149">
        <v>0</v>
      </c>
      <c r="J24" s="1148"/>
      <c r="K24" s="1149">
        <v>23</v>
      </c>
      <c r="L24" s="1150"/>
      <c r="M24" s="173"/>
      <c r="N24" s="173"/>
    </row>
    <row r="25" spans="1:14" ht="27.75" customHeight="1">
      <c r="A25" s="29"/>
      <c r="B25" s="656"/>
      <c r="C25" s="120" t="s">
        <v>18</v>
      </c>
      <c r="D25" s="310"/>
      <c r="E25" s="164"/>
      <c r="F25" s="633"/>
      <c r="G25" s="1147">
        <v>242</v>
      </c>
      <c r="H25" s="1148"/>
      <c r="I25" s="1149">
        <v>2</v>
      </c>
      <c r="J25" s="1148"/>
      <c r="K25" s="1149">
        <v>244</v>
      </c>
      <c r="L25" s="1150"/>
      <c r="M25" s="173"/>
      <c r="N25" s="173"/>
    </row>
    <row r="26" spans="1:14" ht="27.75" customHeight="1" thickBot="1">
      <c r="A26" s="29"/>
      <c r="B26" s="657" t="s">
        <v>153</v>
      </c>
      <c r="C26" s="658"/>
      <c r="D26" s="658"/>
      <c r="E26" s="659"/>
      <c r="F26" s="660"/>
      <c r="G26" s="1151">
        <v>0</v>
      </c>
      <c r="H26" s="1152"/>
      <c r="I26" s="1153">
        <v>0</v>
      </c>
      <c r="J26" s="1152"/>
      <c r="K26" s="1153">
        <v>0</v>
      </c>
      <c r="L26" s="1154"/>
      <c r="M26" s="173"/>
      <c r="N26" s="173"/>
    </row>
    <row r="27" spans="1:14">
      <c r="A27" s="29"/>
      <c r="B27" s="986" t="s">
        <v>312</v>
      </c>
      <c r="C27" s="987"/>
      <c r="D27" s="987"/>
      <c r="E27" s="987"/>
      <c r="F27" s="987"/>
      <c r="G27" s="987"/>
      <c r="H27" s="987"/>
      <c r="I27" s="987"/>
      <c r="J27" s="987"/>
      <c r="K27" s="987"/>
      <c r="L27" s="987"/>
      <c r="M27" s="987"/>
      <c r="N27" s="173"/>
    </row>
    <row r="28" spans="1:14">
      <c r="A28" s="29"/>
      <c r="B28" s="29"/>
      <c r="C28" s="29"/>
      <c r="D28" s="29"/>
      <c r="E28" s="29"/>
      <c r="F28" s="29"/>
      <c r="G28" s="29"/>
      <c r="H28" s="29"/>
      <c r="I28" s="29"/>
      <c r="J28" s="29"/>
      <c r="K28" s="45"/>
      <c r="L28" s="40"/>
    </row>
    <row r="29" spans="1:14">
      <c r="A29" s="28"/>
      <c r="B29" s="28"/>
      <c r="C29" s="28"/>
      <c r="D29" s="28"/>
      <c r="E29" s="28"/>
      <c r="F29" s="28"/>
      <c r="G29" s="28"/>
      <c r="H29" s="28"/>
      <c r="I29" s="28"/>
      <c r="J29" s="28"/>
      <c r="K29" s="40"/>
      <c r="L29" s="40"/>
    </row>
    <row r="30" spans="1:14">
      <c r="A30" s="28"/>
      <c r="B30" s="40"/>
      <c r="C30" s="40"/>
      <c r="D30" s="40"/>
      <c r="E30" s="40"/>
      <c r="F30" s="40"/>
      <c r="G30" s="40"/>
      <c r="H30" s="40"/>
      <c r="I30" s="40"/>
      <c r="J30" s="40"/>
      <c r="K30" s="40"/>
      <c r="L30" s="40"/>
    </row>
    <row r="31" spans="1:14">
      <c r="A31" s="28"/>
      <c r="B31" s="40"/>
      <c r="C31" s="40"/>
      <c r="D31" s="40"/>
      <c r="E31" s="40"/>
      <c r="F31" s="40"/>
      <c r="G31" s="40"/>
      <c r="H31" s="40"/>
      <c r="I31" s="40"/>
      <c r="J31" s="40"/>
      <c r="K31" s="40"/>
      <c r="L31" s="40"/>
    </row>
    <row r="32" spans="1:14">
      <c r="A32" s="28"/>
      <c r="B32" s="40"/>
      <c r="C32" s="40"/>
      <c r="D32" s="40"/>
      <c r="E32" s="40"/>
      <c r="F32" s="40"/>
      <c r="G32" s="40"/>
      <c r="H32" s="40"/>
      <c r="I32" s="40"/>
      <c r="J32" s="40"/>
      <c r="K32" s="40"/>
      <c r="L32" s="40"/>
    </row>
    <row r="33" spans="1:1">
      <c r="A33" s="28"/>
    </row>
  </sheetData>
  <mergeCells count="52">
    <mergeCell ref="B27:M27"/>
    <mergeCell ref="B4:B5"/>
    <mergeCell ref="F4:F5"/>
    <mergeCell ref="G4:G5"/>
    <mergeCell ref="H4:H5"/>
    <mergeCell ref="C4:C5"/>
    <mergeCell ref="D4:D5"/>
    <mergeCell ref="E4:E5"/>
    <mergeCell ref="G14:H14"/>
    <mergeCell ref="I14:J14"/>
    <mergeCell ref="K14:L14"/>
    <mergeCell ref="I15:J15"/>
    <mergeCell ref="K15:L15"/>
    <mergeCell ref="J4:J5"/>
    <mergeCell ref="I4:I5"/>
    <mergeCell ref="K4:K5"/>
    <mergeCell ref="M4:M5"/>
    <mergeCell ref="L4:L5"/>
    <mergeCell ref="G16:H16"/>
    <mergeCell ref="G17:H17"/>
    <mergeCell ref="K16:L16"/>
    <mergeCell ref="K17:L17"/>
    <mergeCell ref="G19:H19"/>
    <mergeCell ref="G20:H20"/>
    <mergeCell ref="G21:H21"/>
    <mergeCell ref="G22:H22"/>
    <mergeCell ref="G15:H15"/>
    <mergeCell ref="G23:H23"/>
    <mergeCell ref="G24:H24"/>
    <mergeCell ref="G25:H25"/>
    <mergeCell ref="G26:H26"/>
    <mergeCell ref="I16:J16"/>
    <mergeCell ref="I17:J17"/>
    <mergeCell ref="I18:J18"/>
    <mergeCell ref="I19:J19"/>
    <mergeCell ref="I20:J20"/>
    <mergeCell ref="I21:J21"/>
    <mergeCell ref="I22:J22"/>
    <mergeCell ref="I23:J23"/>
    <mergeCell ref="I24:J24"/>
    <mergeCell ref="I25:J25"/>
    <mergeCell ref="I26:J26"/>
    <mergeCell ref="G18:H18"/>
    <mergeCell ref="K23:L23"/>
    <mergeCell ref="K24:L24"/>
    <mergeCell ref="K25:L25"/>
    <mergeCell ref="K26:L26"/>
    <mergeCell ref="K18:L18"/>
    <mergeCell ref="K19:L19"/>
    <mergeCell ref="K20:L20"/>
    <mergeCell ref="K21:L21"/>
    <mergeCell ref="K22:L22"/>
  </mergeCells>
  <phoneticPr fontId="2"/>
  <pageMargins left="0.63" right="0.36" top="0.98425196850393704" bottom="0.19685039370078741" header="0.51181102362204722" footer="0.51181102362204722"/>
  <pageSetup paperSize="9" scale="97" orientation="portrait"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view="pageBreakPreview" topLeftCell="A22" zoomScaleNormal="100" zoomScaleSheetLayoutView="100" zoomScalePageLayoutView="70" workbookViewId="0">
      <selection activeCell="H43" sqref="H43"/>
    </sheetView>
  </sheetViews>
  <sheetFormatPr defaultRowHeight="13.5"/>
  <cols>
    <col min="1" max="1" width="17.125" customWidth="1"/>
    <col min="2" max="13" width="5.625" customWidth="1"/>
    <col min="14" max="14" width="7.125" customWidth="1"/>
    <col min="15" max="17" width="5.625" customWidth="1"/>
  </cols>
  <sheetData>
    <row r="1" spans="1:14" ht="15" thickBot="1">
      <c r="A1" s="83" t="s">
        <v>154</v>
      </c>
      <c r="B1" s="80"/>
      <c r="C1" s="80"/>
      <c r="D1" s="80"/>
      <c r="E1" s="80"/>
      <c r="F1" s="80"/>
      <c r="G1" s="80"/>
      <c r="H1" s="80"/>
      <c r="I1" s="80"/>
      <c r="J1" s="80"/>
      <c r="K1" s="80"/>
      <c r="L1" s="80"/>
      <c r="M1" s="80"/>
      <c r="N1" s="80"/>
    </row>
    <row r="2" spans="1:14">
      <c r="A2" s="117" t="s">
        <v>220</v>
      </c>
      <c r="B2" s="1006">
        <v>1</v>
      </c>
      <c r="C2" s="1004">
        <v>2</v>
      </c>
      <c r="D2" s="1004">
        <v>3</v>
      </c>
      <c r="E2" s="1004">
        <v>4</v>
      </c>
      <c r="F2" s="1004">
        <v>5</v>
      </c>
      <c r="G2" s="1004">
        <v>6</v>
      </c>
      <c r="H2" s="1004">
        <v>7</v>
      </c>
      <c r="I2" s="1004">
        <v>8</v>
      </c>
      <c r="J2" s="1004">
        <v>9</v>
      </c>
      <c r="K2" s="1004">
        <v>10</v>
      </c>
      <c r="L2" s="1004">
        <v>11</v>
      </c>
      <c r="M2" s="1004">
        <v>12</v>
      </c>
      <c r="N2" s="1002" t="s">
        <v>12</v>
      </c>
    </row>
    <row r="3" spans="1:14" ht="18" customHeight="1" thickBot="1">
      <c r="A3" s="118" t="s">
        <v>221</v>
      </c>
      <c r="B3" s="1007"/>
      <c r="C3" s="1005"/>
      <c r="D3" s="1005"/>
      <c r="E3" s="1005"/>
      <c r="F3" s="1005"/>
      <c r="G3" s="1005"/>
      <c r="H3" s="1005"/>
      <c r="I3" s="1005"/>
      <c r="J3" s="1005"/>
      <c r="K3" s="1005"/>
      <c r="L3" s="1005"/>
      <c r="M3" s="1005"/>
      <c r="N3" s="1003"/>
    </row>
    <row r="4" spans="1:14" ht="29.25" customHeight="1">
      <c r="A4" s="122" t="s">
        <v>222</v>
      </c>
      <c r="B4" s="1155">
        <v>86</v>
      </c>
      <c r="C4" s="1156">
        <v>77</v>
      </c>
      <c r="D4" s="1156">
        <v>91</v>
      </c>
      <c r="E4" s="1156">
        <v>100</v>
      </c>
      <c r="F4" s="1156">
        <v>97</v>
      </c>
      <c r="G4" s="1156">
        <v>98</v>
      </c>
      <c r="H4" s="1156">
        <v>73</v>
      </c>
      <c r="I4" s="1156">
        <v>84</v>
      </c>
      <c r="J4" s="1156">
        <v>78</v>
      </c>
      <c r="K4" s="1156">
        <v>91</v>
      </c>
      <c r="L4" s="1156">
        <v>111</v>
      </c>
      <c r="M4" s="1156">
        <v>110</v>
      </c>
      <c r="N4" s="407">
        <f>SUM(B4:M4)</f>
        <v>1096</v>
      </c>
    </row>
    <row r="5" spans="1:14" ht="30" customHeight="1">
      <c r="A5" s="123" t="s">
        <v>274</v>
      </c>
      <c r="B5" s="1072">
        <v>2</v>
      </c>
      <c r="C5" s="1073">
        <v>0</v>
      </c>
      <c r="D5" s="1073">
        <v>2</v>
      </c>
      <c r="E5" s="1073">
        <v>0</v>
      </c>
      <c r="F5" s="1073">
        <v>2</v>
      </c>
      <c r="G5" s="1073">
        <v>0</v>
      </c>
      <c r="H5" s="1073">
        <v>0</v>
      </c>
      <c r="I5" s="1073">
        <v>1</v>
      </c>
      <c r="J5" s="1073">
        <v>2</v>
      </c>
      <c r="K5" s="1073">
        <v>2</v>
      </c>
      <c r="L5" s="1073">
        <v>3</v>
      </c>
      <c r="M5" s="1073">
        <v>3</v>
      </c>
      <c r="N5" s="330">
        <f>SUM(B5:M5)</f>
        <v>17</v>
      </c>
    </row>
    <row r="6" spans="1:14" ht="30.75" customHeight="1" thickBot="1">
      <c r="A6" s="124" t="s">
        <v>275</v>
      </c>
      <c r="B6" s="1075">
        <v>85</v>
      </c>
      <c r="C6" s="1076">
        <v>79</v>
      </c>
      <c r="D6" s="1076">
        <v>89</v>
      </c>
      <c r="E6" s="1076">
        <v>100</v>
      </c>
      <c r="F6" s="1076">
        <v>99</v>
      </c>
      <c r="G6" s="1076">
        <v>98</v>
      </c>
      <c r="H6" s="1076">
        <v>75</v>
      </c>
      <c r="I6" s="1076">
        <v>87</v>
      </c>
      <c r="J6" s="1076">
        <v>78</v>
      </c>
      <c r="K6" s="1076">
        <v>90</v>
      </c>
      <c r="L6" s="1076">
        <v>111</v>
      </c>
      <c r="M6" s="1076">
        <v>107</v>
      </c>
      <c r="N6" s="408">
        <f>SUM(B6:M6)</f>
        <v>1098</v>
      </c>
    </row>
    <row r="7" spans="1:14" ht="20.100000000000001" customHeight="1">
      <c r="A7" s="362" t="s">
        <v>314</v>
      </c>
      <c r="B7" s="205"/>
      <c r="C7" s="205"/>
      <c r="D7" s="205"/>
      <c r="E7" s="205"/>
      <c r="F7" s="205"/>
      <c r="G7" s="205"/>
      <c r="H7" s="205"/>
      <c r="I7" s="205"/>
      <c r="J7" s="205"/>
      <c r="K7" s="205"/>
      <c r="L7" s="205"/>
      <c r="M7" s="205"/>
      <c r="N7" s="205"/>
    </row>
    <row r="8" spans="1:14" ht="20.100000000000001" customHeight="1">
      <c r="A8" s="125"/>
      <c r="B8" s="40"/>
      <c r="C8" s="205"/>
      <c r="D8" s="205"/>
      <c r="E8" s="173"/>
      <c r="F8" s="205"/>
      <c r="G8" s="205"/>
      <c r="H8" s="40"/>
      <c r="I8" s="40"/>
      <c r="J8" s="40"/>
      <c r="K8" s="40"/>
      <c r="L8" s="40"/>
      <c r="M8" s="40"/>
      <c r="N8" s="40"/>
    </row>
    <row r="9" spans="1:14" ht="20.100000000000001" customHeight="1">
      <c r="A9" s="39"/>
      <c r="B9" s="9"/>
      <c r="C9" s="172"/>
      <c r="D9" s="172"/>
      <c r="E9" s="172"/>
      <c r="F9" s="172"/>
      <c r="G9" s="172"/>
      <c r="H9" s="9"/>
      <c r="I9" s="9"/>
      <c r="J9" s="9"/>
      <c r="K9" s="9"/>
      <c r="L9" s="9"/>
      <c r="M9" s="9"/>
      <c r="N9" s="9"/>
    </row>
    <row r="10" spans="1:14" ht="20.100000000000001" customHeight="1">
      <c r="C10" s="173"/>
      <c r="D10" s="173"/>
      <c r="E10" s="173"/>
      <c r="F10" s="173"/>
      <c r="G10" s="173"/>
      <c r="I10" s="9"/>
      <c r="J10" s="9"/>
      <c r="K10" s="9"/>
      <c r="L10" s="9"/>
      <c r="M10" s="9"/>
      <c r="N10" s="9"/>
    </row>
    <row r="11" spans="1:14" ht="20.100000000000001" customHeight="1">
      <c r="C11" s="173"/>
      <c r="D11" s="173"/>
      <c r="E11" s="173"/>
      <c r="F11" s="173"/>
      <c r="G11" s="173"/>
      <c r="I11" s="9"/>
      <c r="J11" s="9"/>
      <c r="K11" s="9"/>
      <c r="L11" s="9"/>
      <c r="M11" s="9"/>
      <c r="N11" s="9"/>
    </row>
    <row r="12" spans="1:14" ht="20.100000000000001" customHeight="1">
      <c r="C12" s="173"/>
      <c r="D12" s="173"/>
      <c r="E12" s="173"/>
      <c r="F12" s="173"/>
      <c r="G12" s="173"/>
      <c r="I12" s="9"/>
      <c r="J12" s="9"/>
      <c r="K12" s="9"/>
      <c r="L12" s="9"/>
      <c r="M12" s="9"/>
      <c r="N12" s="9"/>
    </row>
    <row r="13" spans="1:14" ht="20.100000000000001" customHeight="1">
      <c r="C13" s="173"/>
      <c r="D13" s="173"/>
      <c r="E13" s="173"/>
      <c r="F13" s="173"/>
      <c r="I13" s="9"/>
      <c r="J13" s="9"/>
      <c r="K13" s="9"/>
      <c r="L13" s="9"/>
      <c r="M13" s="9"/>
      <c r="N13" s="9"/>
    </row>
    <row r="14" spans="1:14" ht="20.100000000000001" customHeight="1">
      <c r="C14" s="674"/>
      <c r="D14" s="674"/>
      <c r="E14" s="674"/>
      <c r="F14" s="674"/>
      <c r="I14" s="9"/>
      <c r="J14" s="9"/>
      <c r="K14" s="9"/>
      <c r="L14" s="9"/>
      <c r="M14" s="9"/>
      <c r="N14" s="9"/>
    </row>
    <row r="15" spans="1:14" ht="20.100000000000001" customHeight="1">
      <c r="C15" s="674"/>
      <c r="D15" s="674"/>
      <c r="E15" s="674"/>
      <c r="F15" s="674"/>
      <c r="I15" s="9"/>
      <c r="J15" s="9"/>
      <c r="K15" s="9"/>
      <c r="L15" s="9"/>
      <c r="M15" s="9"/>
      <c r="N15" s="9"/>
    </row>
    <row r="16" spans="1:14" ht="20.100000000000001" customHeight="1">
      <c r="I16" s="9"/>
      <c r="J16" s="9"/>
      <c r="K16" s="9"/>
      <c r="L16" s="9"/>
      <c r="M16" s="9"/>
      <c r="N16" s="9"/>
    </row>
    <row r="17" spans="1:14" ht="20.100000000000001" customHeight="1">
      <c r="I17" s="9"/>
      <c r="J17" s="9"/>
      <c r="K17" s="9"/>
      <c r="L17" s="9"/>
      <c r="M17" s="9"/>
      <c r="N17" s="9"/>
    </row>
    <row r="18" spans="1:14" ht="20.100000000000001" customHeight="1">
      <c r="I18" s="9"/>
      <c r="J18" s="9"/>
      <c r="K18" s="9"/>
      <c r="L18" s="9"/>
      <c r="M18" s="9"/>
      <c r="N18" s="9"/>
    </row>
    <row r="19" spans="1:14">
      <c r="I19" s="9"/>
      <c r="J19" s="9"/>
      <c r="K19" s="9"/>
      <c r="L19" s="9"/>
      <c r="M19" s="9"/>
      <c r="N19" s="9"/>
    </row>
    <row r="20" spans="1:14">
      <c r="A20" s="9"/>
      <c r="B20" s="9"/>
      <c r="C20" s="9"/>
      <c r="D20" s="9"/>
      <c r="E20" s="9"/>
      <c r="F20" s="9"/>
      <c r="G20" s="9"/>
      <c r="H20" s="9"/>
      <c r="I20" s="9"/>
      <c r="J20" s="9"/>
      <c r="K20" s="9"/>
      <c r="L20" s="9"/>
      <c r="M20" s="9"/>
      <c r="N20" s="9"/>
    </row>
    <row r="22" spans="1:14" ht="18" customHeight="1"/>
    <row r="23" spans="1:14" ht="18" customHeight="1"/>
    <row r="24" spans="1:14" ht="18" customHeight="1"/>
    <row r="25" spans="1:14" ht="18" customHeight="1"/>
    <row r="26" spans="1:14" ht="18" customHeight="1"/>
    <row r="27" spans="1:14" ht="18" customHeight="1"/>
    <row r="29" spans="1:14">
      <c r="A29" s="9"/>
      <c r="B29" s="9"/>
      <c r="C29" s="9"/>
      <c r="D29" s="9"/>
      <c r="E29" s="9"/>
      <c r="F29" s="9"/>
      <c r="G29" s="9"/>
      <c r="H29" s="9"/>
      <c r="I29" s="9"/>
      <c r="J29" s="9"/>
      <c r="K29" s="9"/>
      <c r="L29" s="9"/>
      <c r="M29" s="9"/>
      <c r="N29" s="9"/>
    </row>
    <row r="30" spans="1:14">
      <c r="A30" s="9"/>
      <c r="B30" s="9"/>
      <c r="C30" s="9"/>
      <c r="D30" s="9"/>
      <c r="E30" s="9"/>
      <c r="F30" s="9"/>
      <c r="G30" s="9"/>
      <c r="H30" s="9"/>
      <c r="I30" s="9"/>
      <c r="J30" s="9"/>
      <c r="K30" s="9"/>
      <c r="L30" s="9"/>
      <c r="M30" s="9"/>
      <c r="N30" s="9"/>
    </row>
    <row r="31" spans="1:14">
      <c r="A31" s="9"/>
      <c r="B31" s="9"/>
      <c r="C31" s="9"/>
      <c r="D31" s="9"/>
      <c r="E31" s="9"/>
      <c r="F31" s="9"/>
      <c r="G31" s="9"/>
      <c r="H31" s="9"/>
      <c r="I31" s="9"/>
      <c r="J31" s="9"/>
      <c r="K31" s="9"/>
      <c r="L31" s="9"/>
      <c r="M31" s="9"/>
      <c r="N31" s="9"/>
    </row>
    <row r="32" spans="1:14">
      <c r="A32" s="9"/>
      <c r="B32" s="9"/>
      <c r="C32" s="9"/>
      <c r="D32" s="9"/>
      <c r="E32" s="9"/>
      <c r="F32" s="9"/>
      <c r="G32" s="9"/>
      <c r="H32" s="9"/>
      <c r="I32" s="9"/>
      <c r="J32" s="9"/>
      <c r="K32" s="9"/>
      <c r="L32" s="9"/>
      <c r="M32" s="9"/>
      <c r="N32" s="9"/>
    </row>
    <row r="33" spans="1:14">
      <c r="A33" s="9"/>
      <c r="B33" s="9"/>
      <c r="C33" s="9"/>
      <c r="D33" s="9"/>
      <c r="E33" s="9"/>
      <c r="F33" s="9"/>
      <c r="G33" s="9"/>
      <c r="H33" s="9"/>
      <c r="I33" s="9"/>
      <c r="J33" s="9"/>
      <c r="K33" s="9"/>
      <c r="L33" s="9"/>
      <c r="M33" s="9"/>
      <c r="N33" s="9"/>
    </row>
    <row r="34" spans="1:14">
      <c r="A34" s="9"/>
      <c r="B34" s="9"/>
      <c r="C34" s="9"/>
      <c r="D34" s="9"/>
      <c r="E34" s="9"/>
      <c r="F34" s="9"/>
      <c r="G34" s="9"/>
      <c r="H34" s="9"/>
      <c r="I34" s="9"/>
      <c r="J34" s="9"/>
      <c r="K34" s="9"/>
      <c r="L34" s="9"/>
      <c r="M34" s="9"/>
      <c r="N34" s="9"/>
    </row>
    <row r="35" spans="1:14">
      <c r="A35" s="9"/>
      <c r="B35" s="9"/>
      <c r="C35" s="9"/>
      <c r="D35" s="9"/>
      <c r="E35" s="9"/>
      <c r="F35" s="9"/>
    </row>
  </sheetData>
  <mergeCells count="13">
    <mergeCell ref="G2:G3"/>
    <mergeCell ref="H2:H3"/>
    <mergeCell ref="I2:I3"/>
    <mergeCell ref="B2:B3"/>
    <mergeCell ref="C2:C3"/>
    <mergeCell ref="D2:D3"/>
    <mergeCell ref="E2:E3"/>
    <mergeCell ref="F2:F3"/>
    <mergeCell ref="N2:N3"/>
    <mergeCell ref="J2:J3"/>
    <mergeCell ref="K2:K3"/>
    <mergeCell ref="L2:L3"/>
    <mergeCell ref="M2:M3"/>
  </mergeCells>
  <phoneticPr fontId="2"/>
  <pageMargins left="0.98425196850393704" right="0.39370078740157483" top="0.98425196850393704" bottom="0.98425196850393704" header="0.51181102362204722" footer="0.51181102362204722"/>
  <pageSetup paperSize="9" scale="96" orientation="portrait" r:id="rId1"/>
  <headerFooter alignWithMargins="0">
    <oddFooter>&amp;C－29－</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view="pageBreakPreview" topLeftCell="A16" zoomScaleNormal="100" zoomScaleSheetLayoutView="100" workbookViewId="0">
      <selection activeCell="H43" sqref="H43"/>
    </sheetView>
  </sheetViews>
  <sheetFormatPr defaultRowHeight="13.5"/>
  <cols>
    <col min="1" max="1" width="9.75" customWidth="1"/>
    <col min="2" max="13" width="7.125" customWidth="1"/>
  </cols>
  <sheetData>
    <row r="1" spans="1:13" ht="14.25">
      <c r="A1" s="83" t="s">
        <v>156</v>
      </c>
    </row>
    <row r="2" spans="1:13" ht="15" thickBot="1">
      <c r="A2" s="83" t="s">
        <v>246</v>
      </c>
    </row>
    <row r="3" spans="1:13">
      <c r="A3" s="363" t="s">
        <v>2</v>
      </c>
      <c r="B3" s="845" t="s">
        <v>196</v>
      </c>
      <c r="C3" s="1008"/>
      <c r="D3" s="1008"/>
      <c r="E3" s="340" t="s">
        <v>211</v>
      </c>
      <c r="F3" s="845" t="s">
        <v>277</v>
      </c>
      <c r="G3" s="1008"/>
      <c r="H3" s="1008"/>
      <c r="I3" s="340" t="s">
        <v>213</v>
      </c>
      <c r="J3" s="845" t="s">
        <v>278</v>
      </c>
      <c r="K3" s="1008"/>
      <c r="L3" s="1008"/>
      <c r="M3" s="341" t="s">
        <v>213</v>
      </c>
    </row>
    <row r="4" spans="1:13">
      <c r="A4" s="364"/>
      <c r="B4" s="342" t="s">
        <v>240</v>
      </c>
      <c r="C4" s="343"/>
      <c r="D4" s="343"/>
      <c r="E4" s="343"/>
      <c r="F4" s="342" t="s">
        <v>240</v>
      </c>
      <c r="G4" s="343"/>
      <c r="H4" s="343"/>
      <c r="I4" s="343"/>
      <c r="J4" s="342" t="s">
        <v>240</v>
      </c>
      <c r="K4" s="240"/>
      <c r="L4" s="240"/>
      <c r="M4" s="344"/>
    </row>
    <row r="5" spans="1:13" ht="22.5" customHeight="1" thickBot="1">
      <c r="A5" s="365" t="s">
        <v>155</v>
      </c>
      <c r="B5" s="69"/>
      <c r="C5" s="411" t="s">
        <v>313</v>
      </c>
      <c r="D5" s="389" t="s">
        <v>242</v>
      </c>
      <c r="E5" s="389" t="s">
        <v>18</v>
      </c>
      <c r="F5" s="412"/>
      <c r="G5" s="413" t="s">
        <v>313</v>
      </c>
      <c r="H5" s="414" t="s">
        <v>242</v>
      </c>
      <c r="I5" s="414" t="s">
        <v>18</v>
      </c>
      <c r="J5" s="412"/>
      <c r="K5" s="413" t="s">
        <v>313</v>
      </c>
      <c r="L5" s="414" t="s">
        <v>242</v>
      </c>
      <c r="M5" s="415" t="s">
        <v>18</v>
      </c>
    </row>
    <row r="6" spans="1:13" ht="20.100000000000001" customHeight="1">
      <c r="A6" s="409" t="s">
        <v>79</v>
      </c>
      <c r="B6" s="420">
        <f>SUM(C6:E6)</f>
        <v>131</v>
      </c>
      <c r="C6" s="1157">
        <v>33</v>
      </c>
      <c r="D6" s="1157">
        <v>76</v>
      </c>
      <c r="E6" s="1158">
        <v>22</v>
      </c>
      <c r="F6" s="773">
        <f>SUM(G6:I6)</f>
        <v>1</v>
      </c>
      <c r="G6" s="1157">
        <v>0</v>
      </c>
      <c r="H6" s="1157">
        <v>1</v>
      </c>
      <c r="I6" s="1159">
        <v>0</v>
      </c>
      <c r="J6" s="422">
        <f>SUM(K6:M6)</f>
        <v>130</v>
      </c>
      <c r="K6" s="1157">
        <v>33</v>
      </c>
      <c r="L6" s="1157">
        <v>75</v>
      </c>
      <c r="M6" s="1159">
        <v>22</v>
      </c>
    </row>
    <row r="7" spans="1:13" ht="20.100000000000001" customHeight="1">
      <c r="A7" s="377" t="s">
        <v>80</v>
      </c>
      <c r="B7" s="283">
        <f t="shared" ref="B7:B29" si="0">SUM(C7:E7)</f>
        <v>24</v>
      </c>
      <c r="C7" s="1073">
        <v>3</v>
      </c>
      <c r="D7" s="1073">
        <v>17</v>
      </c>
      <c r="E7" s="1100">
        <v>4</v>
      </c>
      <c r="F7" s="774">
        <f t="shared" ref="F7:F29" si="1">SUM(G7:I7)</f>
        <v>0</v>
      </c>
      <c r="G7" s="1073">
        <v>0</v>
      </c>
      <c r="H7" s="1073">
        <v>0</v>
      </c>
      <c r="I7" s="1074">
        <v>0</v>
      </c>
      <c r="J7" s="320">
        <f t="shared" ref="J7:J29" si="2">SUM(K7:M7)</f>
        <v>24</v>
      </c>
      <c r="K7" s="1073">
        <v>3</v>
      </c>
      <c r="L7" s="1073">
        <v>17</v>
      </c>
      <c r="M7" s="1074">
        <v>4</v>
      </c>
    </row>
    <row r="8" spans="1:13" ht="20.100000000000001" customHeight="1">
      <c r="A8" s="377" t="s">
        <v>81</v>
      </c>
      <c r="B8" s="283">
        <f t="shared" si="0"/>
        <v>14</v>
      </c>
      <c r="C8" s="1073">
        <v>4</v>
      </c>
      <c r="D8" s="1073">
        <v>7</v>
      </c>
      <c r="E8" s="1100">
        <v>3</v>
      </c>
      <c r="F8" s="774">
        <f t="shared" si="1"/>
        <v>0</v>
      </c>
      <c r="G8" s="1073">
        <v>0</v>
      </c>
      <c r="H8" s="1073">
        <v>0</v>
      </c>
      <c r="I8" s="1074">
        <v>0</v>
      </c>
      <c r="J8" s="320">
        <f t="shared" si="2"/>
        <v>14</v>
      </c>
      <c r="K8" s="1073">
        <v>4</v>
      </c>
      <c r="L8" s="1073">
        <v>7</v>
      </c>
      <c r="M8" s="1074">
        <v>3</v>
      </c>
    </row>
    <row r="9" spans="1:13" ht="20.100000000000001" customHeight="1">
      <c r="A9" s="377" t="s">
        <v>82</v>
      </c>
      <c r="B9" s="283">
        <f t="shared" si="0"/>
        <v>16</v>
      </c>
      <c r="C9" s="1073">
        <v>2</v>
      </c>
      <c r="D9" s="1073">
        <v>7</v>
      </c>
      <c r="E9" s="1100">
        <v>7</v>
      </c>
      <c r="F9" s="774">
        <f t="shared" si="1"/>
        <v>1</v>
      </c>
      <c r="G9" s="1073">
        <v>0</v>
      </c>
      <c r="H9" s="1073">
        <v>1</v>
      </c>
      <c r="I9" s="1074">
        <v>0</v>
      </c>
      <c r="J9" s="320">
        <f t="shared" si="2"/>
        <v>15</v>
      </c>
      <c r="K9" s="1073">
        <v>2</v>
      </c>
      <c r="L9" s="1073">
        <v>6</v>
      </c>
      <c r="M9" s="1074">
        <v>7</v>
      </c>
    </row>
    <row r="10" spans="1:13" ht="20.100000000000001" customHeight="1">
      <c r="A10" s="377" t="s">
        <v>83</v>
      </c>
      <c r="B10" s="283">
        <f t="shared" si="0"/>
        <v>224</v>
      </c>
      <c r="C10" s="1073">
        <v>71</v>
      </c>
      <c r="D10" s="1073">
        <v>71</v>
      </c>
      <c r="E10" s="1100">
        <v>82</v>
      </c>
      <c r="F10" s="774">
        <f t="shared" si="1"/>
        <v>0</v>
      </c>
      <c r="G10" s="1073">
        <v>0</v>
      </c>
      <c r="H10" s="1073">
        <v>0</v>
      </c>
      <c r="I10" s="1074">
        <v>0</v>
      </c>
      <c r="J10" s="320">
        <f t="shared" si="2"/>
        <v>228</v>
      </c>
      <c r="K10" s="1073">
        <v>72</v>
      </c>
      <c r="L10" s="1073">
        <v>73</v>
      </c>
      <c r="M10" s="1074">
        <v>83</v>
      </c>
    </row>
    <row r="11" spans="1:13" ht="20.100000000000001" customHeight="1">
      <c r="A11" s="377" t="s">
        <v>84</v>
      </c>
      <c r="B11" s="283">
        <f t="shared" si="0"/>
        <v>43</v>
      </c>
      <c r="C11" s="1073">
        <v>12</v>
      </c>
      <c r="D11" s="1073">
        <v>22</v>
      </c>
      <c r="E11" s="1100">
        <v>9</v>
      </c>
      <c r="F11" s="774">
        <f t="shared" si="1"/>
        <v>0</v>
      </c>
      <c r="G11" s="1073">
        <v>0</v>
      </c>
      <c r="H11" s="1073">
        <v>0</v>
      </c>
      <c r="I11" s="1074">
        <v>0</v>
      </c>
      <c r="J11" s="320">
        <f t="shared" si="2"/>
        <v>43</v>
      </c>
      <c r="K11" s="1073">
        <v>12</v>
      </c>
      <c r="L11" s="1073">
        <v>22</v>
      </c>
      <c r="M11" s="1074">
        <v>9</v>
      </c>
    </row>
    <row r="12" spans="1:13" ht="20.100000000000001" customHeight="1">
      <c r="A12" s="377" t="s">
        <v>85</v>
      </c>
      <c r="B12" s="283">
        <f t="shared" si="0"/>
        <v>23</v>
      </c>
      <c r="C12" s="1073">
        <v>2</v>
      </c>
      <c r="D12" s="1073">
        <v>14</v>
      </c>
      <c r="E12" s="1100">
        <v>7</v>
      </c>
      <c r="F12" s="774">
        <f t="shared" si="1"/>
        <v>0</v>
      </c>
      <c r="G12" s="1073">
        <v>0</v>
      </c>
      <c r="H12" s="1073">
        <v>0</v>
      </c>
      <c r="I12" s="1074">
        <v>0</v>
      </c>
      <c r="J12" s="320">
        <f t="shared" si="2"/>
        <v>23</v>
      </c>
      <c r="K12" s="1073">
        <v>2</v>
      </c>
      <c r="L12" s="1073">
        <v>14</v>
      </c>
      <c r="M12" s="1074">
        <v>7</v>
      </c>
    </row>
    <row r="13" spans="1:13" ht="20.100000000000001" customHeight="1">
      <c r="A13" s="377" t="s">
        <v>86</v>
      </c>
      <c r="B13" s="283">
        <f t="shared" si="0"/>
        <v>18</v>
      </c>
      <c r="C13" s="1073">
        <v>1</v>
      </c>
      <c r="D13" s="1073">
        <v>12</v>
      </c>
      <c r="E13" s="1100">
        <v>5</v>
      </c>
      <c r="F13" s="774">
        <f t="shared" si="1"/>
        <v>1</v>
      </c>
      <c r="G13" s="1073">
        <v>0</v>
      </c>
      <c r="H13" s="1073">
        <v>1</v>
      </c>
      <c r="I13" s="1074">
        <v>0</v>
      </c>
      <c r="J13" s="320">
        <f t="shared" si="2"/>
        <v>18</v>
      </c>
      <c r="K13" s="1073">
        <v>2</v>
      </c>
      <c r="L13" s="1073">
        <v>11</v>
      </c>
      <c r="M13" s="1074">
        <v>5</v>
      </c>
    </row>
    <row r="14" spans="1:13" ht="20.100000000000001" customHeight="1">
      <c r="A14" s="377" t="s">
        <v>87</v>
      </c>
      <c r="B14" s="283">
        <f t="shared" si="0"/>
        <v>40</v>
      </c>
      <c r="C14" s="1073">
        <v>7</v>
      </c>
      <c r="D14" s="1073">
        <v>21</v>
      </c>
      <c r="E14" s="1100">
        <v>12</v>
      </c>
      <c r="F14" s="774">
        <f t="shared" si="1"/>
        <v>3</v>
      </c>
      <c r="G14" s="1073">
        <v>0</v>
      </c>
      <c r="H14" s="1073">
        <v>3</v>
      </c>
      <c r="I14" s="1074">
        <v>0</v>
      </c>
      <c r="J14" s="320">
        <f t="shared" si="2"/>
        <v>39</v>
      </c>
      <c r="K14" s="1073">
        <v>7</v>
      </c>
      <c r="L14" s="1073">
        <v>20</v>
      </c>
      <c r="M14" s="1074">
        <v>12</v>
      </c>
    </row>
    <row r="15" spans="1:13" ht="20.100000000000001" customHeight="1">
      <c r="A15" s="377" t="s">
        <v>88</v>
      </c>
      <c r="B15" s="283">
        <f t="shared" si="0"/>
        <v>37</v>
      </c>
      <c r="C15" s="1073">
        <v>4</v>
      </c>
      <c r="D15" s="1073">
        <v>22</v>
      </c>
      <c r="E15" s="1100">
        <v>11</v>
      </c>
      <c r="F15" s="774">
        <f t="shared" si="1"/>
        <v>0</v>
      </c>
      <c r="G15" s="1073">
        <v>0</v>
      </c>
      <c r="H15" s="1073">
        <v>0</v>
      </c>
      <c r="I15" s="1074">
        <v>0</v>
      </c>
      <c r="J15" s="320">
        <f t="shared" si="2"/>
        <v>40</v>
      </c>
      <c r="K15" s="1073">
        <v>6</v>
      </c>
      <c r="L15" s="1073">
        <v>23</v>
      </c>
      <c r="M15" s="1074">
        <v>11</v>
      </c>
    </row>
    <row r="16" spans="1:13" ht="20.100000000000001" customHeight="1">
      <c r="A16" s="377" t="s">
        <v>89</v>
      </c>
      <c r="B16" s="283">
        <f t="shared" si="0"/>
        <v>27</v>
      </c>
      <c r="C16" s="1073">
        <v>6</v>
      </c>
      <c r="D16" s="1073">
        <v>20</v>
      </c>
      <c r="E16" s="1100">
        <v>1</v>
      </c>
      <c r="F16" s="774">
        <f t="shared" si="1"/>
        <v>2</v>
      </c>
      <c r="G16" s="1073">
        <v>0</v>
      </c>
      <c r="H16" s="1073">
        <v>2</v>
      </c>
      <c r="I16" s="1074">
        <v>0</v>
      </c>
      <c r="J16" s="320">
        <f t="shared" si="2"/>
        <v>26</v>
      </c>
      <c r="K16" s="1073">
        <v>6</v>
      </c>
      <c r="L16" s="1073">
        <v>19</v>
      </c>
      <c r="M16" s="1074">
        <v>1</v>
      </c>
    </row>
    <row r="17" spans="1:14" ht="20.100000000000001" customHeight="1">
      <c r="A17" s="377" t="s">
        <v>90</v>
      </c>
      <c r="B17" s="283">
        <f t="shared" si="0"/>
        <v>68</v>
      </c>
      <c r="C17" s="1073">
        <v>15</v>
      </c>
      <c r="D17" s="1073">
        <v>43</v>
      </c>
      <c r="E17" s="1100">
        <v>10</v>
      </c>
      <c r="F17" s="774">
        <f t="shared" si="1"/>
        <v>0</v>
      </c>
      <c r="G17" s="1073">
        <v>0</v>
      </c>
      <c r="H17" s="1073">
        <v>0</v>
      </c>
      <c r="I17" s="1074">
        <v>0</v>
      </c>
      <c r="J17" s="320">
        <f t="shared" si="2"/>
        <v>69</v>
      </c>
      <c r="K17" s="1073">
        <v>15</v>
      </c>
      <c r="L17" s="1073">
        <v>44</v>
      </c>
      <c r="M17" s="1074">
        <v>10</v>
      </c>
    </row>
    <row r="18" spans="1:14" ht="20.100000000000001" customHeight="1">
      <c r="A18" s="377" t="s">
        <v>91</v>
      </c>
      <c r="B18" s="283">
        <f t="shared" si="0"/>
        <v>35</v>
      </c>
      <c r="C18" s="1073">
        <v>7</v>
      </c>
      <c r="D18" s="1073">
        <v>20</v>
      </c>
      <c r="E18" s="1100">
        <v>8</v>
      </c>
      <c r="F18" s="774">
        <f t="shared" si="1"/>
        <v>1</v>
      </c>
      <c r="G18" s="1073">
        <v>0</v>
      </c>
      <c r="H18" s="1073">
        <v>1</v>
      </c>
      <c r="I18" s="1074">
        <v>0</v>
      </c>
      <c r="J18" s="320">
        <f t="shared" si="2"/>
        <v>34</v>
      </c>
      <c r="K18" s="1073">
        <v>7</v>
      </c>
      <c r="L18" s="1073">
        <v>19</v>
      </c>
      <c r="M18" s="1074">
        <v>8</v>
      </c>
    </row>
    <row r="19" spans="1:14" ht="20.100000000000001" customHeight="1">
      <c r="A19" s="377" t="s">
        <v>92</v>
      </c>
      <c r="B19" s="283">
        <f t="shared" si="0"/>
        <v>25</v>
      </c>
      <c r="C19" s="1073">
        <v>3</v>
      </c>
      <c r="D19" s="1073">
        <v>19</v>
      </c>
      <c r="E19" s="1100">
        <v>3</v>
      </c>
      <c r="F19" s="774">
        <f t="shared" si="1"/>
        <v>0</v>
      </c>
      <c r="G19" s="1073">
        <v>0</v>
      </c>
      <c r="H19" s="1073">
        <v>0</v>
      </c>
      <c r="I19" s="1074">
        <v>0</v>
      </c>
      <c r="J19" s="320">
        <f t="shared" si="2"/>
        <v>27</v>
      </c>
      <c r="K19" s="1073">
        <v>3</v>
      </c>
      <c r="L19" s="1073">
        <v>21</v>
      </c>
      <c r="M19" s="1074">
        <v>3</v>
      </c>
    </row>
    <row r="20" spans="1:14" ht="20.100000000000001" customHeight="1">
      <c r="A20" s="377" t="s">
        <v>93</v>
      </c>
      <c r="B20" s="283">
        <f t="shared" si="0"/>
        <v>34</v>
      </c>
      <c r="C20" s="1073">
        <v>3</v>
      </c>
      <c r="D20" s="1073">
        <v>21</v>
      </c>
      <c r="E20" s="1100">
        <v>10</v>
      </c>
      <c r="F20" s="774">
        <f t="shared" si="1"/>
        <v>0</v>
      </c>
      <c r="G20" s="1073">
        <v>0</v>
      </c>
      <c r="H20" s="1073">
        <v>0</v>
      </c>
      <c r="I20" s="1074">
        <v>0</v>
      </c>
      <c r="J20" s="320">
        <f t="shared" si="2"/>
        <v>34</v>
      </c>
      <c r="K20" s="1073">
        <v>3</v>
      </c>
      <c r="L20" s="1073">
        <v>21</v>
      </c>
      <c r="M20" s="1074">
        <v>10</v>
      </c>
    </row>
    <row r="21" spans="1:14" ht="20.100000000000001" customHeight="1">
      <c r="A21" s="377" t="s">
        <v>94</v>
      </c>
      <c r="B21" s="283">
        <f t="shared" si="0"/>
        <v>22</v>
      </c>
      <c r="C21" s="1073">
        <v>5</v>
      </c>
      <c r="D21" s="1073">
        <v>6</v>
      </c>
      <c r="E21" s="1100">
        <v>11</v>
      </c>
      <c r="F21" s="774">
        <f t="shared" si="1"/>
        <v>1</v>
      </c>
      <c r="G21" s="1073">
        <v>0</v>
      </c>
      <c r="H21" s="1073">
        <v>1</v>
      </c>
      <c r="I21" s="1074">
        <v>0</v>
      </c>
      <c r="J21" s="320">
        <f t="shared" si="2"/>
        <v>23</v>
      </c>
      <c r="K21" s="1073">
        <v>6</v>
      </c>
      <c r="L21" s="1073">
        <v>5</v>
      </c>
      <c r="M21" s="1074">
        <v>12</v>
      </c>
    </row>
    <row r="22" spans="1:14" ht="20.100000000000001" customHeight="1">
      <c r="A22" s="377" t="s">
        <v>95</v>
      </c>
      <c r="B22" s="283">
        <f t="shared" si="0"/>
        <v>47</v>
      </c>
      <c r="C22" s="1073">
        <v>7</v>
      </c>
      <c r="D22" s="1073">
        <v>31</v>
      </c>
      <c r="E22" s="1100">
        <v>9</v>
      </c>
      <c r="F22" s="774">
        <f t="shared" si="1"/>
        <v>0</v>
      </c>
      <c r="G22" s="1073">
        <v>0</v>
      </c>
      <c r="H22" s="1073">
        <v>0</v>
      </c>
      <c r="I22" s="1074">
        <v>0</v>
      </c>
      <c r="J22" s="320">
        <f t="shared" si="2"/>
        <v>47</v>
      </c>
      <c r="K22" s="1073">
        <v>7</v>
      </c>
      <c r="L22" s="1073">
        <v>31</v>
      </c>
      <c r="M22" s="1074">
        <v>9</v>
      </c>
    </row>
    <row r="23" spans="1:14" ht="20.100000000000001" customHeight="1">
      <c r="A23" s="377" t="s">
        <v>96</v>
      </c>
      <c r="B23" s="283">
        <f t="shared" si="0"/>
        <v>33</v>
      </c>
      <c r="C23" s="1073">
        <v>5</v>
      </c>
      <c r="D23" s="1073">
        <v>22</v>
      </c>
      <c r="E23" s="1100">
        <v>6</v>
      </c>
      <c r="F23" s="774">
        <f t="shared" si="1"/>
        <v>1</v>
      </c>
      <c r="G23" s="1073">
        <v>0</v>
      </c>
      <c r="H23" s="1073">
        <v>1</v>
      </c>
      <c r="I23" s="1074">
        <v>0</v>
      </c>
      <c r="J23" s="320">
        <f t="shared" si="2"/>
        <v>32</v>
      </c>
      <c r="K23" s="1073">
        <v>5</v>
      </c>
      <c r="L23" s="1073">
        <v>21</v>
      </c>
      <c r="M23" s="1074">
        <v>6</v>
      </c>
    </row>
    <row r="24" spans="1:14" ht="20.100000000000001" customHeight="1">
      <c r="A24" s="377" t="s">
        <v>97</v>
      </c>
      <c r="B24" s="283">
        <f t="shared" si="0"/>
        <v>50</v>
      </c>
      <c r="C24" s="1073">
        <v>10</v>
      </c>
      <c r="D24" s="1073">
        <v>27</v>
      </c>
      <c r="E24" s="1100">
        <v>13</v>
      </c>
      <c r="F24" s="774">
        <f t="shared" si="1"/>
        <v>0</v>
      </c>
      <c r="G24" s="1073">
        <v>0</v>
      </c>
      <c r="H24" s="1073">
        <v>0</v>
      </c>
      <c r="I24" s="1074">
        <v>0</v>
      </c>
      <c r="J24" s="320">
        <f t="shared" si="2"/>
        <v>50</v>
      </c>
      <c r="K24" s="1073">
        <v>10</v>
      </c>
      <c r="L24" s="1073">
        <v>27</v>
      </c>
      <c r="M24" s="1074">
        <v>13</v>
      </c>
    </row>
    <row r="25" spans="1:14" ht="20.100000000000001" customHeight="1">
      <c r="A25" s="377" t="s">
        <v>98</v>
      </c>
      <c r="B25" s="283">
        <f t="shared" si="0"/>
        <v>41</v>
      </c>
      <c r="C25" s="1073">
        <v>4</v>
      </c>
      <c r="D25" s="1073">
        <v>28</v>
      </c>
      <c r="E25" s="1100">
        <v>9</v>
      </c>
      <c r="F25" s="774">
        <f t="shared" si="1"/>
        <v>2</v>
      </c>
      <c r="G25" s="1073">
        <v>0</v>
      </c>
      <c r="H25" s="1073">
        <v>2</v>
      </c>
      <c r="I25" s="1074">
        <v>0</v>
      </c>
      <c r="J25" s="320">
        <f t="shared" si="2"/>
        <v>40</v>
      </c>
      <c r="K25" s="1073">
        <v>4</v>
      </c>
      <c r="L25" s="1073">
        <v>26</v>
      </c>
      <c r="M25" s="1074">
        <v>10</v>
      </c>
    </row>
    <row r="26" spans="1:14" ht="20.100000000000001" customHeight="1">
      <c r="A26" s="377" t="s">
        <v>99</v>
      </c>
      <c r="B26" s="283">
        <f t="shared" si="0"/>
        <v>26</v>
      </c>
      <c r="C26" s="1073">
        <v>4</v>
      </c>
      <c r="D26" s="1073">
        <v>12</v>
      </c>
      <c r="E26" s="1100">
        <v>10</v>
      </c>
      <c r="F26" s="774">
        <f t="shared" si="1"/>
        <v>1</v>
      </c>
      <c r="G26" s="1073">
        <v>0</v>
      </c>
      <c r="H26" s="1073">
        <v>1</v>
      </c>
      <c r="I26" s="1074">
        <v>0</v>
      </c>
      <c r="J26" s="320">
        <f t="shared" si="2"/>
        <v>26</v>
      </c>
      <c r="K26" s="1073">
        <v>5</v>
      </c>
      <c r="L26" s="1073">
        <v>11</v>
      </c>
      <c r="M26" s="1074">
        <v>10</v>
      </c>
    </row>
    <row r="27" spans="1:14" ht="20.100000000000001" customHeight="1">
      <c r="A27" s="377" t="s">
        <v>100</v>
      </c>
      <c r="B27" s="283">
        <f t="shared" si="0"/>
        <v>36</v>
      </c>
      <c r="C27" s="1073">
        <v>10</v>
      </c>
      <c r="D27" s="1073">
        <v>17</v>
      </c>
      <c r="E27" s="1100">
        <v>9</v>
      </c>
      <c r="F27" s="774">
        <f t="shared" si="1"/>
        <v>1</v>
      </c>
      <c r="G27" s="1073">
        <v>0</v>
      </c>
      <c r="H27" s="1073">
        <v>0</v>
      </c>
      <c r="I27" s="1074">
        <v>1</v>
      </c>
      <c r="J27" s="320">
        <f t="shared" si="2"/>
        <v>35</v>
      </c>
      <c r="K27" s="1073">
        <v>10</v>
      </c>
      <c r="L27" s="1073">
        <v>17</v>
      </c>
      <c r="M27" s="1074">
        <v>8</v>
      </c>
    </row>
    <row r="28" spans="1:14" ht="20.100000000000001" customHeight="1">
      <c r="A28" s="377" t="s">
        <v>101</v>
      </c>
      <c r="B28" s="283">
        <f t="shared" si="0"/>
        <v>55</v>
      </c>
      <c r="C28" s="1073">
        <v>8</v>
      </c>
      <c r="D28" s="1073">
        <v>27</v>
      </c>
      <c r="E28" s="1100">
        <v>20</v>
      </c>
      <c r="F28" s="774">
        <f t="shared" si="1"/>
        <v>1</v>
      </c>
      <c r="G28" s="1073">
        <v>0</v>
      </c>
      <c r="H28" s="1073">
        <v>0</v>
      </c>
      <c r="I28" s="1074">
        <v>1</v>
      </c>
      <c r="J28" s="320">
        <f t="shared" si="2"/>
        <v>55</v>
      </c>
      <c r="K28" s="1073">
        <v>8</v>
      </c>
      <c r="L28" s="1073">
        <v>27</v>
      </c>
      <c r="M28" s="1074">
        <v>20</v>
      </c>
    </row>
    <row r="29" spans="1:14" ht="20.100000000000001" customHeight="1" thickBot="1">
      <c r="A29" s="410" t="s">
        <v>102</v>
      </c>
      <c r="B29" s="421">
        <f t="shared" si="0"/>
        <v>27</v>
      </c>
      <c r="C29" s="1076">
        <v>2</v>
      </c>
      <c r="D29" s="1076">
        <v>17</v>
      </c>
      <c r="E29" s="1160">
        <v>8</v>
      </c>
      <c r="F29" s="772">
        <f t="shared" si="1"/>
        <v>1</v>
      </c>
      <c r="G29" s="1076">
        <v>0</v>
      </c>
      <c r="H29" s="1076">
        <v>0</v>
      </c>
      <c r="I29" s="1077">
        <v>1</v>
      </c>
      <c r="J29" s="423">
        <f t="shared" si="2"/>
        <v>26</v>
      </c>
      <c r="K29" s="1076">
        <v>2</v>
      </c>
      <c r="L29" s="1076">
        <v>17</v>
      </c>
      <c r="M29" s="1077">
        <v>7</v>
      </c>
    </row>
    <row r="30" spans="1:14" ht="20.100000000000001" customHeight="1" thickBot="1">
      <c r="A30" s="282" t="s">
        <v>12</v>
      </c>
      <c r="B30" s="416">
        <f>SUM(B6:B29)</f>
        <v>1096</v>
      </c>
      <c r="C30" s="416">
        <f t="shared" ref="C30:M30" si="3">SUM(C6:C29)</f>
        <v>228</v>
      </c>
      <c r="D30" s="416">
        <f t="shared" si="3"/>
        <v>579</v>
      </c>
      <c r="E30" s="417">
        <f t="shared" si="3"/>
        <v>289</v>
      </c>
      <c r="F30" s="418">
        <f t="shared" si="3"/>
        <v>17</v>
      </c>
      <c r="G30" s="416">
        <f t="shared" si="3"/>
        <v>0</v>
      </c>
      <c r="H30" s="416">
        <f t="shared" si="3"/>
        <v>14</v>
      </c>
      <c r="I30" s="419">
        <f t="shared" si="3"/>
        <v>3</v>
      </c>
      <c r="J30" s="287">
        <f t="shared" si="3"/>
        <v>1098</v>
      </c>
      <c r="K30" s="284">
        <f t="shared" si="3"/>
        <v>234</v>
      </c>
      <c r="L30" s="284">
        <f t="shared" si="3"/>
        <v>574</v>
      </c>
      <c r="M30" s="471">
        <f t="shared" si="3"/>
        <v>290</v>
      </c>
    </row>
    <row r="31" spans="1:14">
      <c r="A31" s="1009" t="s">
        <v>327</v>
      </c>
      <c r="B31" s="978"/>
      <c r="C31" s="978"/>
      <c r="D31" s="978"/>
      <c r="E31" s="978"/>
      <c r="F31" s="978"/>
      <c r="G31" s="978"/>
      <c r="H31" s="978"/>
      <c r="I31" s="978"/>
      <c r="J31" s="978"/>
      <c r="K31" s="978"/>
      <c r="L31" s="978"/>
      <c r="M31" s="978"/>
      <c r="N31" s="169"/>
    </row>
    <row r="32" spans="1:14">
      <c r="B32" s="162"/>
      <c r="C32" s="162"/>
      <c r="D32" s="162"/>
      <c r="E32" s="162"/>
      <c r="F32" s="162"/>
      <c r="G32" s="162"/>
      <c r="H32" s="162"/>
      <c r="I32" s="162"/>
      <c r="J32" s="162"/>
      <c r="K32" s="162"/>
      <c r="L32" s="162"/>
      <c r="M32" s="162"/>
    </row>
    <row r="33" spans="2:13">
      <c r="B33" s="162"/>
      <c r="C33" s="162"/>
      <c r="D33" s="162"/>
      <c r="E33" s="162"/>
      <c r="F33" s="162"/>
      <c r="G33" s="162"/>
      <c r="H33" s="162"/>
      <c r="I33" s="162"/>
      <c r="J33" s="162"/>
      <c r="K33" s="162"/>
      <c r="L33" s="162"/>
      <c r="M33" s="162"/>
    </row>
  </sheetData>
  <mergeCells count="4">
    <mergeCell ref="B3:D3"/>
    <mergeCell ref="F3:H3"/>
    <mergeCell ref="J3:L3"/>
    <mergeCell ref="A31:M31"/>
  </mergeCells>
  <phoneticPr fontId="2"/>
  <pageMargins left="0.59055118110236227" right="0.78740157480314965" top="0.98425196850393704" bottom="0.98425196850393704" header="0.51181102362204722" footer="0.51181102362204722"/>
  <pageSetup paperSize="9" scale="92" orientation="portrait" r:id="rId1"/>
  <headerFooter alignWithMargins="0">
    <oddFooter>&amp;C－30－</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view="pageBreakPreview" topLeftCell="A28" zoomScaleNormal="100" zoomScaleSheetLayoutView="100" workbookViewId="0">
      <selection activeCell="H43" sqref="H43"/>
    </sheetView>
  </sheetViews>
  <sheetFormatPr defaultRowHeight="13.5"/>
  <cols>
    <col min="1" max="1" width="3.75" customWidth="1"/>
    <col min="2" max="2" width="4.625" customWidth="1"/>
    <col min="3" max="14" width="6.625" customWidth="1"/>
    <col min="15" max="15" width="5.5" customWidth="1"/>
  </cols>
  <sheetData>
    <row r="1" spans="1:14" ht="14.25">
      <c r="A1" s="1016" t="s">
        <v>156</v>
      </c>
      <c r="B1" s="1017"/>
      <c r="C1" s="1017"/>
      <c r="D1" s="1017"/>
      <c r="E1" s="1017"/>
      <c r="F1" s="1017"/>
      <c r="G1" s="80"/>
      <c r="H1" s="80"/>
      <c r="I1" s="80"/>
      <c r="J1" s="80"/>
      <c r="K1" s="80"/>
      <c r="L1" s="80"/>
      <c r="M1" s="80"/>
      <c r="N1" s="80"/>
    </row>
    <row r="2" spans="1:14" ht="14.25" thickBot="1">
      <c r="A2" s="1018" t="s">
        <v>247</v>
      </c>
      <c r="B2" s="1019"/>
      <c r="C2" s="1019"/>
      <c r="D2" s="1019"/>
      <c r="E2" s="1019"/>
      <c r="F2" s="1019"/>
      <c r="G2" s="80"/>
      <c r="H2" s="80"/>
      <c r="I2" s="80"/>
      <c r="J2" s="80"/>
      <c r="K2" s="80"/>
      <c r="L2" s="80"/>
      <c r="M2" s="80"/>
      <c r="N2" s="80"/>
    </row>
    <row r="3" spans="1:14">
      <c r="A3" s="345"/>
      <c r="B3" s="346" t="s">
        <v>2</v>
      </c>
      <c r="C3" s="845" t="s">
        <v>196</v>
      </c>
      <c r="D3" s="1008"/>
      <c r="E3" s="1008"/>
      <c r="F3" s="340" t="s">
        <v>211</v>
      </c>
      <c r="G3" s="845" t="s">
        <v>277</v>
      </c>
      <c r="H3" s="1008"/>
      <c r="I3" s="1008"/>
      <c r="J3" s="340" t="s">
        <v>213</v>
      </c>
      <c r="K3" s="845" t="s">
        <v>278</v>
      </c>
      <c r="L3" s="1008"/>
      <c r="M3" s="1008"/>
      <c r="N3" s="341" t="s">
        <v>213</v>
      </c>
    </row>
    <row r="4" spans="1:14">
      <c r="A4" s="347"/>
      <c r="B4" s="348"/>
      <c r="C4" s="354" t="s">
        <v>240</v>
      </c>
      <c r="D4" s="349"/>
      <c r="E4" s="349"/>
      <c r="F4" s="349"/>
      <c r="G4" s="354" t="s">
        <v>0</v>
      </c>
      <c r="H4" s="349"/>
      <c r="I4" s="349"/>
      <c r="J4" s="349"/>
      <c r="K4" s="354" t="s">
        <v>0</v>
      </c>
      <c r="L4" s="350"/>
      <c r="M4" s="350"/>
      <c r="N4" s="351"/>
    </row>
    <row r="5" spans="1:14" ht="14.25" thickBot="1">
      <c r="A5" s="336" t="s">
        <v>198</v>
      </c>
      <c r="B5" s="348"/>
      <c r="C5" s="352"/>
      <c r="D5" s="355" t="s">
        <v>245</v>
      </c>
      <c r="E5" s="356" t="s">
        <v>241</v>
      </c>
      <c r="F5" s="356" t="s">
        <v>234</v>
      </c>
      <c r="G5" s="353"/>
      <c r="H5" s="355" t="s">
        <v>245</v>
      </c>
      <c r="I5" s="356" t="s">
        <v>241</v>
      </c>
      <c r="J5" s="356" t="s">
        <v>234</v>
      </c>
      <c r="K5" s="353"/>
      <c r="L5" s="355" t="s">
        <v>245</v>
      </c>
      <c r="M5" s="356" t="s">
        <v>241</v>
      </c>
      <c r="N5" s="357" t="s">
        <v>234</v>
      </c>
    </row>
    <row r="6" spans="1:14" ht="15.95" customHeight="1">
      <c r="A6" s="278"/>
      <c r="B6" s="289">
        <v>0</v>
      </c>
      <c r="C6" s="290">
        <f>SUM(D6:F6)</f>
        <v>29</v>
      </c>
      <c r="D6" s="1161">
        <v>7</v>
      </c>
      <c r="E6" s="1162">
        <v>13</v>
      </c>
      <c r="F6" s="1162">
        <v>9</v>
      </c>
      <c r="G6" s="290">
        <f>SUM(H6:J6)</f>
        <v>1</v>
      </c>
      <c r="H6" s="1161">
        <v>0</v>
      </c>
      <c r="I6" s="1162">
        <v>1</v>
      </c>
      <c r="J6" s="1163">
        <v>0</v>
      </c>
      <c r="K6" s="291">
        <f>SUM(L6:N6)</f>
        <v>28</v>
      </c>
      <c r="L6" s="1161">
        <v>7</v>
      </c>
      <c r="M6" s="1162">
        <v>12</v>
      </c>
      <c r="N6" s="1163">
        <v>9</v>
      </c>
    </row>
    <row r="7" spans="1:14" ht="15.95" customHeight="1">
      <c r="A7" s="70" t="s">
        <v>5</v>
      </c>
      <c r="B7" s="89">
        <v>1</v>
      </c>
      <c r="C7" s="290">
        <f t="shared" ref="C7:C29" si="0">SUM(D7:F7)</f>
        <v>17</v>
      </c>
      <c r="D7" s="1164">
        <v>4</v>
      </c>
      <c r="E7" s="1165">
        <v>6</v>
      </c>
      <c r="F7" s="1165">
        <v>7</v>
      </c>
      <c r="G7" s="290">
        <f t="shared" ref="G7:G29" si="1">SUM(H7:J7)</f>
        <v>1</v>
      </c>
      <c r="H7" s="1164">
        <v>0</v>
      </c>
      <c r="I7" s="1165">
        <v>1</v>
      </c>
      <c r="J7" s="1166">
        <v>0</v>
      </c>
      <c r="K7" s="291">
        <f t="shared" ref="K7:K29" si="2">SUM(L7:N7)</f>
        <v>16</v>
      </c>
      <c r="L7" s="1164">
        <v>4</v>
      </c>
      <c r="M7" s="1165">
        <v>5</v>
      </c>
      <c r="N7" s="1166">
        <v>7</v>
      </c>
    </row>
    <row r="8" spans="1:14" ht="15.95" customHeight="1">
      <c r="A8" s="70"/>
      <c r="B8" s="89">
        <v>2</v>
      </c>
      <c r="C8" s="290">
        <f t="shared" si="0"/>
        <v>16</v>
      </c>
      <c r="D8" s="1164">
        <v>1</v>
      </c>
      <c r="E8" s="1165">
        <v>8</v>
      </c>
      <c r="F8" s="1165">
        <v>7</v>
      </c>
      <c r="G8" s="290">
        <f t="shared" si="1"/>
        <v>1</v>
      </c>
      <c r="H8" s="1164">
        <v>0</v>
      </c>
      <c r="I8" s="1165">
        <v>0</v>
      </c>
      <c r="J8" s="1166">
        <v>1</v>
      </c>
      <c r="K8" s="291">
        <f t="shared" si="2"/>
        <v>16</v>
      </c>
      <c r="L8" s="1164">
        <v>2</v>
      </c>
      <c r="M8" s="1165">
        <v>8</v>
      </c>
      <c r="N8" s="1166">
        <v>6</v>
      </c>
    </row>
    <row r="9" spans="1:14" ht="15.95" customHeight="1">
      <c r="A9" s="70" t="s">
        <v>6</v>
      </c>
      <c r="B9" s="89">
        <v>3</v>
      </c>
      <c r="C9" s="290">
        <f t="shared" si="0"/>
        <v>12</v>
      </c>
      <c r="D9" s="1164">
        <v>2</v>
      </c>
      <c r="E9" s="1165">
        <v>5</v>
      </c>
      <c r="F9" s="1165">
        <v>5</v>
      </c>
      <c r="G9" s="290">
        <f t="shared" si="1"/>
        <v>1</v>
      </c>
      <c r="H9" s="1164">
        <v>0</v>
      </c>
      <c r="I9" s="1165">
        <v>1</v>
      </c>
      <c r="J9" s="1166">
        <v>0</v>
      </c>
      <c r="K9" s="291">
        <f t="shared" si="2"/>
        <v>13</v>
      </c>
      <c r="L9" s="1164">
        <v>2</v>
      </c>
      <c r="M9" s="1165">
        <v>4</v>
      </c>
      <c r="N9" s="1166">
        <v>7</v>
      </c>
    </row>
    <row r="10" spans="1:14" ht="15.95" customHeight="1">
      <c r="A10" s="70"/>
      <c r="B10" s="89">
        <v>4</v>
      </c>
      <c r="C10" s="290">
        <f t="shared" si="0"/>
        <v>12</v>
      </c>
      <c r="D10" s="1164">
        <v>1</v>
      </c>
      <c r="E10" s="1165">
        <v>4</v>
      </c>
      <c r="F10" s="1165">
        <v>7</v>
      </c>
      <c r="G10" s="290">
        <f t="shared" si="1"/>
        <v>0</v>
      </c>
      <c r="H10" s="1164">
        <v>0</v>
      </c>
      <c r="I10" s="1165">
        <v>0</v>
      </c>
      <c r="J10" s="1166">
        <v>0</v>
      </c>
      <c r="K10" s="291">
        <f t="shared" si="2"/>
        <v>12</v>
      </c>
      <c r="L10" s="1164">
        <v>1</v>
      </c>
      <c r="M10" s="1165">
        <v>4</v>
      </c>
      <c r="N10" s="1166">
        <v>7</v>
      </c>
    </row>
    <row r="11" spans="1:14" ht="15.95" customHeight="1">
      <c r="A11" s="113"/>
      <c r="B11" s="89">
        <v>5</v>
      </c>
      <c r="C11" s="290">
        <f t="shared" si="0"/>
        <v>13</v>
      </c>
      <c r="D11" s="1164">
        <v>1</v>
      </c>
      <c r="E11" s="1165">
        <v>7</v>
      </c>
      <c r="F11" s="1165">
        <v>5</v>
      </c>
      <c r="G11" s="290">
        <f t="shared" si="1"/>
        <v>0</v>
      </c>
      <c r="H11" s="1164">
        <v>0</v>
      </c>
      <c r="I11" s="1165">
        <v>0</v>
      </c>
      <c r="J11" s="1166">
        <v>0</v>
      </c>
      <c r="K11" s="291">
        <f t="shared" si="2"/>
        <v>14</v>
      </c>
      <c r="L11" s="1164">
        <v>2</v>
      </c>
      <c r="M11" s="1165">
        <v>7</v>
      </c>
      <c r="N11" s="1166">
        <v>5</v>
      </c>
    </row>
    <row r="12" spans="1:14" ht="15.95" customHeight="1">
      <c r="A12" s="292"/>
      <c r="B12" s="90">
        <v>6</v>
      </c>
      <c r="C12" s="290">
        <f t="shared" si="0"/>
        <v>24</v>
      </c>
      <c r="D12" s="1164">
        <v>2</v>
      </c>
      <c r="E12" s="1165">
        <v>20</v>
      </c>
      <c r="F12" s="1165">
        <v>2</v>
      </c>
      <c r="G12" s="290">
        <f t="shared" si="1"/>
        <v>1</v>
      </c>
      <c r="H12" s="1164">
        <v>0</v>
      </c>
      <c r="I12" s="1165">
        <v>1</v>
      </c>
      <c r="J12" s="1166">
        <v>0</v>
      </c>
      <c r="K12" s="291">
        <f t="shared" si="2"/>
        <v>23</v>
      </c>
      <c r="L12" s="1164">
        <v>2</v>
      </c>
      <c r="M12" s="1165">
        <v>19</v>
      </c>
      <c r="N12" s="1166">
        <v>2</v>
      </c>
    </row>
    <row r="13" spans="1:14" ht="15.95" customHeight="1">
      <c r="A13" s="292"/>
      <c r="B13" s="90">
        <v>7</v>
      </c>
      <c r="C13" s="290">
        <f t="shared" si="0"/>
        <v>35</v>
      </c>
      <c r="D13" s="1164">
        <v>5</v>
      </c>
      <c r="E13" s="1165">
        <v>19</v>
      </c>
      <c r="F13" s="1165">
        <v>11</v>
      </c>
      <c r="G13" s="290">
        <f t="shared" si="1"/>
        <v>1</v>
      </c>
      <c r="H13" s="1164">
        <v>0</v>
      </c>
      <c r="I13" s="1165">
        <v>1</v>
      </c>
      <c r="J13" s="1166">
        <v>0</v>
      </c>
      <c r="K13" s="291">
        <f t="shared" si="2"/>
        <v>34</v>
      </c>
      <c r="L13" s="1164">
        <v>5</v>
      </c>
      <c r="M13" s="1165">
        <v>18</v>
      </c>
      <c r="N13" s="1166">
        <v>11</v>
      </c>
    </row>
    <row r="14" spans="1:14" ht="15.95" customHeight="1">
      <c r="A14" s="292"/>
      <c r="B14" s="90">
        <v>8</v>
      </c>
      <c r="C14" s="290">
        <f t="shared" si="0"/>
        <v>74</v>
      </c>
      <c r="D14" s="1164">
        <v>16</v>
      </c>
      <c r="E14" s="1165">
        <v>38</v>
      </c>
      <c r="F14" s="1165">
        <v>20</v>
      </c>
      <c r="G14" s="290">
        <f t="shared" si="1"/>
        <v>0</v>
      </c>
      <c r="H14" s="1164">
        <v>0</v>
      </c>
      <c r="I14" s="1165">
        <v>0</v>
      </c>
      <c r="J14" s="1166">
        <v>0</v>
      </c>
      <c r="K14" s="291">
        <f t="shared" si="2"/>
        <v>74</v>
      </c>
      <c r="L14" s="1164">
        <v>16</v>
      </c>
      <c r="M14" s="1165">
        <v>38</v>
      </c>
      <c r="N14" s="1166">
        <v>20</v>
      </c>
    </row>
    <row r="15" spans="1:14" ht="15.95" customHeight="1">
      <c r="A15" s="292"/>
      <c r="B15" s="90">
        <v>9</v>
      </c>
      <c r="C15" s="290">
        <f t="shared" si="0"/>
        <v>63</v>
      </c>
      <c r="D15" s="1164">
        <v>15</v>
      </c>
      <c r="E15" s="1165">
        <v>30</v>
      </c>
      <c r="F15" s="1165">
        <v>18</v>
      </c>
      <c r="G15" s="290">
        <f t="shared" si="1"/>
        <v>1</v>
      </c>
      <c r="H15" s="1164">
        <v>0</v>
      </c>
      <c r="I15" s="1165">
        <v>0</v>
      </c>
      <c r="J15" s="1166">
        <v>1</v>
      </c>
      <c r="K15" s="291">
        <f t="shared" si="2"/>
        <v>63</v>
      </c>
      <c r="L15" s="1164">
        <v>15</v>
      </c>
      <c r="M15" s="1165">
        <v>31</v>
      </c>
      <c r="N15" s="1166">
        <v>17</v>
      </c>
    </row>
    <row r="16" spans="1:14" ht="15.95" customHeight="1">
      <c r="A16" s="292"/>
      <c r="B16" s="90">
        <v>10</v>
      </c>
      <c r="C16" s="290">
        <f t="shared" si="0"/>
        <v>61</v>
      </c>
      <c r="D16" s="1164">
        <v>16</v>
      </c>
      <c r="E16" s="1165">
        <v>30</v>
      </c>
      <c r="F16" s="1165">
        <v>15</v>
      </c>
      <c r="G16" s="290">
        <f t="shared" si="1"/>
        <v>1</v>
      </c>
      <c r="H16" s="1164">
        <v>0</v>
      </c>
      <c r="I16" s="1165">
        <v>1</v>
      </c>
      <c r="J16" s="1166">
        <v>0</v>
      </c>
      <c r="K16" s="291">
        <f t="shared" si="2"/>
        <v>61</v>
      </c>
      <c r="L16" s="1164">
        <v>17</v>
      </c>
      <c r="M16" s="1165">
        <v>29</v>
      </c>
      <c r="N16" s="1166">
        <v>15</v>
      </c>
    </row>
    <row r="17" spans="1:14" ht="15.95" customHeight="1">
      <c r="A17" s="292"/>
      <c r="B17" s="90">
        <v>11</v>
      </c>
      <c r="C17" s="290">
        <f t="shared" si="0"/>
        <v>70</v>
      </c>
      <c r="D17" s="1164">
        <v>12</v>
      </c>
      <c r="E17" s="1165">
        <v>40</v>
      </c>
      <c r="F17" s="1165">
        <v>18</v>
      </c>
      <c r="G17" s="290">
        <f t="shared" si="1"/>
        <v>2</v>
      </c>
      <c r="H17" s="1164">
        <v>0</v>
      </c>
      <c r="I17" s="1165">
        <v>2</v>
      </c>
      <c r="J17" s="1166">
        <v>0</v>
      </c>
      <c r="K17" s="291">
        <f t="shared" si="2"/>
        <v>69</v>
      </c>
      <c r="L17" s="1164">
        <v>12</v>
      </c>
      <c r="M17" s="1165">
        <v>38</v>
      </c>
      <c r="N17" s="1166">
        <v>19</v>
      </c>
    </row>
    <row r="18" spans="1:14" ht="15.95" customHeight="1">
      <c r="A18" s="292"/>
      <c r="B18" s="90">
        <v>12</v>
      </c>
      <c r="C18" s="290">
        <f t="shared" si="0"/>
        <v>50</v>
      </c>
      <c r="D18" s="1164">
        <v>8</v>
      </c>
      <c r="E18" s="1165">
        <v>24</v>
      </c>
      <c r="F18" s="1165">
        <v>18</v>
      </c>
      <c r="G18" s="290">
        <f t="shared" si="1"/>
        <v>0</v>
      </c>
      <c r="H18" s="1164">
        <v>0</v>
      </c>
      <c r="I18" s="1165">
        <v>0</v>
      </c>
      <c r="J18" s="1166">
        <v>0</v>
      </c>
      <c r="K18" s="291">
        <f t="shared" si="2"/>
        <v>52</v>
      </c>
      <c r="L18" s="1164">
        <v>8</v>
      </c>
      <c r="M18" s="1165">
        <v>26</v>
      </c>
      <c r="N18" s="1166">
        <v>18</v>
      </c>
    </row>
    <row r="19" spans="1:14" ht="15.95" customHeight="1">
      <c r="A19" s="292"/>
      <c r="B19" s="90">
        <v>13</v>
      </c>
      <c r="C19" s="290">
        <f t="shared" si="0"/>
        <v>58</v>
      </c>
      <c r="D19" s="1164">
        <v>21</v>
      </c>
      <c r="E19" s="1165">
        <v>26</v>
      </c>
      <c r="F19" s="1165">
        <v>11</v>
      </c>
      <c r="G19" s="290">
        <f t="shared" si="1"/>
        <v>0</v>
      </c>
      <c r="H19" s="1164">
        <v>0</v>
      </c>
      <c r="I19" s="1165">
        <v>0</v>
      </c>
      <c r="J19" s="1166">
        <v>0</v>
      </c>
      <c r="K19" s="291">
        <f t="shared" si="2"/>
        <v>59</v>
      </c>
      <c r="L19" s="1164">
        <v>21</v>
      </c>
      <c r="M19" s="1165">
        <v>27</v>
      </c>
      <c r="N19" s="1166">
        <v>11</v>
      </c>
    </row>
    <row r="20" spans="1:14" ht="15.95" customHeight="1">
      <c r="A20" s="292"/>
      <c r="B20" s="90">
        <v>14</v>
      </c>
      <c r="C20" s="290">
        <f t="shared" si="0"/>
        <v>60</v>
      </c>
      <c r="D20" s="1164">
        <v>11</v>
      </c>
      <c r="E20" s="1165">
        <v>36</v>
      </c>
      <c r="F20" s="1165">
        <v>13</v>
      </c>
      <c r="G20" s="290">
        <f t="shared" si="1"/>
        <v>0</v>
      </c>
      <c r="H20" s="1164">
        <v>0</v>
      </c>
      <c r="I20" s="1165">
        <v>0</v>
      </c>
      <c r="J20" s="1166">
        <v>0</v>
      </c>
      <c r="K20" s="291">
        <f t="shared" si="2"/>
        <v>62</v>
      </c>
      <c r="L20" s="1164">
        <v>11</v>
      </c>
      <c r="M20" s="1165">
        <v>38</v>
      </c>
      <c r="N20" s="1166">
        <v>13</v>
      </c>
    </row>
    <row r="21" spans="1:14" ht="15.95" customHeight="1">
      <c r="A21" s="292"/>
      <c r="B21" s="90">
        <v>15</v>
      </c>
      <c r="C21" s="290">
        <f t="shared" si="0"/>
        <v>57</v>
      </c>
      <c r="D21" s="1164">
        <v>11</v>
      </c>
      <c r="E21" s="1165">
        <v>29</v>
      </c>
      <c r="F21" s="1165">
        <v>17</v>
      </c>
      <c r="G21" s="290">
        <f t="shared" si="1"/>
        <v>1</v>
      </c>
      <c r="H21" s="1164">
        <v>0</v>
      </c>
      <c r="I21" s="1165">
        <v>1</v>
      </c>
      <c r="J21" s="1166">
        <v>0</v>
      </c>
      <c r="K21" s="291">
        <f t="shared" si="2"/>
        <v>58</v>
      </c>
      <c r="L21" s="1164">
        <v>12</v>
      </c>
      <c r="M21" s="1165">
        <v>29</v>
      </c>
      <c r="N21" s="1166">
        <v>17</v>
      </c>
    </row>
    <row r="22" spans="1:14" ht="15.95" customHeight="1">
      <c r="A22" s="292"/>
      <c r="B22" s="90">
        <v>16</v>
      </c>
      <c r="C22" s="290">
        <f t="shared" si="0"/>
        <v>74</v>
      </c>
      <c r="D22" s="1164">
        <v>14</v>
      </c>
      <c r="E22" s="1165">
        <v>35</v>
      </c>
      <c r="F22" s="1165">
        <v>25</v>
      </c>
      <c r="G22" s="290">
        <f t="shared" si="1"/>
        <v>0</v>
      </c>
      <c r="H22" s="1164">
        <v>0</v>
      </c>
      <c r="I22" s="1165">
        <v>0</v>
      </c>
      <c r="J22" s="1166">
        <v>0</v>
      </c>
      <c r="K22" s="291">
        <f t="shared" si="2"/>
        <v>74</v>
      </c>
      <c r="L22" s="1164">
        <v>14</v>
      </c>
      <c r="M22" s="1165">
        <v>35</v>
      </c>
      <c r="N22" s="1166">
        <v>25</v>
      </c>
    </row>
    <row r="23" spans="1:14" ht="15.95" customHeight="1">
      <c r="A23" s="292"/>
      <c r="B23" s="90">
        <v>17</v>
      </c>
      <c r="C23" s="290">
        <f t="shared" si="0"/>
        <v>76</v>
      </c>
      <c r="D23" s="1164">
        <v>16</v>
      </c>
      <c r="E23" s="1165">
        <v>38</v>
      </c>
      <c r="F23" s="1165">
        <v>22</v>
      </c>
      <c r="G23" s="290">
        <f t="shared" si="1"/>
        <v>0</v>
      </c>
      <c r="H23" s="1164">
        <v>0</v>
      </c>
      <c r="I23" s="1165">
        <v>0</v>
      </c>
      <c r="J23" s="1166">
        <v>0</v>
      </c>
      <c r="K23" s="291">
        <f t="shared" si="2"/>
        <v>77</v>
      </c>
      <c r="L23" s="1164">
        <v>17</v>
      </c>
      <c r="M23" s="1165">
        <v>38</v>
      </c>
      <c r="N23" s="1166">
        <v>22</v>
      </c>
    </row>
    <row r="24" spans="1:14" ht="15.95" customHeight="1">
      <c r="A24" s="303"/>
      <c r="B24" s="89">
        <v>18</v>
      </c>
      <c r="C24" s="290">
        <f t="shared" si="0"/>
        <v>76</v>
      </c>
      <c r="D24" s="1164">
        <v>16</v>
      </c>
      <c r="E24" s="1165">
        <v>47</v>
      </c>
      <c r="F24" s="1165">
        <v>13</v>
      </c>
      <c r="G24" s="290">
        <f t="shared" si="1"/>
        <v>1</v>
      </c>
      <c r="H24" s="1164">
        <v>0</v>
      </c>
      <c r="I24" s="1165">
        <v>1</v>
      </c>
      <c r="J24" s="1166">
        <v>0</v>
      </c>
      <c r="K24" s="291">
        <f t="shared" si="2"/>
        <v>76</v>
      </c>
      <c r="L24" s="1164">
        <v>16</v>
      </c>
      <c r="M24" s="1165">
        <v>46</v>
      </c>
      <c r="N24" s="1166">
        <v>14</v>
      </c>
    </row>
    <row r="25" spans="1:14" ht="15.95" customHeight="1">
      <c r="A25" s="70" t="s">
        <v>5</v>
      </c>
      <c r="B25" s="89">
        <v>19</v>
      </c>
      <c r="C25" s="290">
        <f t="shared" si="0"/>
        <v>74</v>
      </c>
      <c r="D25" s="1164">
        <v>19</v>
      </c>
      <c r="E25" s="1165">
        <v>43</v>
      </c>
      <c r="F25" s="1165">
        <v>12</v>
      </c>
      <c r="G25" s="290">
        <f t="shared" si="1"/>
        <v>0</v>
      </c>
      <c r="H25" s="1164">
        <v>0</v>
      </c>
      <c r="I25" s="1165">
        <v>0</v>
      </c>
      <c r="J25" s="1166">
        <v>0</v>
      </c>
      <c r="K25" s="291">
        <f t="shared" si="2"/>
        <v>75</v>
      </c>
      <c r="L25" s="1164">
        <v>19</v>
      </c>
      <c r="M25" s="1165">
        <v>44</v>
      </c>
      <c r="N25" s="1166">
        <v>12</v>
      </c>
    </row>
    <row r="26" spans="1:14" ht="15.95" customHeight="1">
      <c r="A26" s="70"/>
      <c r="B26" s="89">
        <v>20</v>
      </c>
      <c r="C26" s="290">
        <f t="shared" si="0"/>
        <v>54</v>
      </c>
      <c r="D26" s="1164">
        <v>15</v>
      </c>
      <c r="E26" s="1165">
        <v>27</v>
      </c>
      <c r="F26" s="1165">
        <v>12</v>
      </c>
      <c r="G26" s="290">
        <f t="shared" si="1"/>
        <v>2</v>
      </c>
      <c r="H26" s="1164">
        <v>0</v>
      </c>
      <c r="I26" s="1165">
        <v>1</v>
      </c>
      <c r="J26" s="1166">
        <v>1</v>
      </c>
      <c r="K26" s="291">
        <f t="shared" si="2"/>
        <v>53</v>
      </c>
      <c r="L26" s="1164">
        <v>16</v>
      </c>
      <c r="M26" s="1165">
        <v>26</v>
      </c>
      <c r="N26" s="1166">
        <v>11</v>
      </c>
    </row>
    <row r="27" spans="1:14" ht="15.95" customHeight="1">
      <c r="A27" s="70" t="s">
        <v>6</v>
      </c>
      <c r="B27" s="89">
        <v>21</v>
      </c>
      <c r="C27" s="290">
        <f t="shared" si="0"/>
        <v>36</v>
      </c>
      <c r="D27" s="1164">
        <v>3</v>
      </c>
      <c r="E27" s="1165">
        <v>24</v>
      </c>
      <c r="F27" s="1165">
        <v>9</v>
      </c>
      <c r="G27" s="290">
        <f t="shared" si="1"/>
        <v>2</v>
      </c>
      <c r="H27" s="1164">
        <v>0</v>
      </c>
      <c r="I27" s="1165">
        <v>2</v>
      </c>
      <c r="J27" s="1166">
        <v>0</v>
      </c>
      <c r="K27" s="291">
        <f t="shared" si="2"/>
        <v>34</v>
      </c>
      <c r="L27" s="1164">
        <v>3</v>
      </c>
      <c r="M27" s="1165">
        <v>22</v>
      </c>
      <c r="N27" s="1166">
        <v>9</v>
      </c>
    </row>
    <row r="28" spans="1:14" ht="15.95" customHeight="1">
      <c r="A28" s="70"/>
      <c r="B28" s="89">
        <v>22</v>
      </c>
      <c r="C28" s="290">
        <f t="shared" si="0"/>
        <v>34</v>
      </c>
      <c r="D28" s="1164">
        <v>7</v>
      </c>
      <c r="E28" s="1165">
        <v>17</v>
      </c>
      <c r="F28" s="1165">
        <v>10</v>
      </c>
      <c r="G28" s="290">
        <f t="shared" si="1"/>
        <v>0</v>
      </c>
      <c r="H28" s="1164">
        <v>0</v>
      </c>
      <c r="I28" s="1165">
        <v>0</v>
      </c>
      <c r="J28" s="1166">
        <v>0</v>
      </c>
      <c r="K28" s="291">
        <f t="shared" si="2"/>
        <v>34</v>
      </c>
      <c r="L28" s="1164">
        <v>7</v>
      </c>
      <c r="M28" s="1165">
        <v>17</v>
      </c>
      <c r="N28" s="1166">
        <v>10</v>
      </c>
    </row>
    <row r="29" spans="1:14" ht="15.95" customHeight="1" thickBot="1">
      <c r="A29" s="70"/>
      <c r="B29" s="293">
        <v>23</v>
      </c>
      <c r="C29" s="424">
        <f t="shared" si="0"/>
        <v>21</v>
      </c>
      <c r="D29" s="1167">
        <v>5</v>
      </c>
      <c r="E29" s="1168">
        <v>13</v>
      </c>
      <c r="F29" s="1168">
        <v>3</v>
      </c>
      <c r="G29" s="424">
        <f t="shared" si="1"/>
        <v>1</v>
      </c>
      <c r="H29" s="1167">
        <v>0</v>
      </c>
      <c r="I29" s="1168">
        <v>1</v>
      </c>
      <c r="J29" s="1169">
        <v>0</v>
      </c>
      <c r="K29" s="425">
        <f t="shared" si="2"/>
        <v>21</v>
      </c>
      <c r="L29" s="1167">
        <v>5</v>
      </c>
      <c r="M29" s="1168">
        <v>13</v>
      </c>
      <c r="N29" s="1169">
        <v>3</v>
      </c>
    </row>
    <row r="30" spans="1:14" ht="15.95" customHeight="1">
      <c r="A30" s="1010" t="s">
        <v>3</v>
      </c>
      <c r="B30" s="1011"/>
      <c r="C30" s="294">
        <f>SUM(C12:C23)</f>
        <v>702</v>
      </c>
      <c r="D30" s="427">
        <f>SUM(D12:D23)</f>
        <v>147</v>
      </c>
      <c r="E30" s="427">
        <f>SUM(E12:E23)</f>
        <v>365</v>
      </c>
      <c r="F30" s="296">
        <f>SUM(F12:F23)</f>
        <v>190</v>
      </c>
      <c r="G30" s="294">
        <f>SUM(G12:G23)</f>
        <v>7</v>
      </c>
      <c r="H30" s="427">
        <f t="shared" ref="H30:N30" si="3">SUM(H12:H23)</f>
        <v>0</v>
      </c>
      <c r="I30" s="427">
        <f t="shared" si="3"/>
        <v>6</v>
      </c>
      <c r="J30" s="296">
        <f t="shared" si="3"/>
        <v>1</v>
      </c>
      <c r="K30" s="295">
        <f t="shared" si="3"/>
        <v>706</v>
      </c>
      <c r="L30" s="427">
        <f t="shared" si="3"/>
        <v>150</v>
      </c>
      <c r="M30" s="427">
        <f t="shared" si="3"/>
        <v>366</v>
      </c>
      <c r="N30" s="296">
        <f t="shared" si="3"/>
        <v>190</v>
      </c>
    </row>
    <row r="31" spans="1:14" ht="15.95" customHeight="1">
      <c r="A31" s="1012" t="s">
        <v>4</v>
      </c>
      <c r="B31" s="1013"/>
      <c r="C31" s="297">
        <f>C32-C30</f>
        <v>394</v>
      </c>
      <c r="D31" s="426">
        <f>D32-D30</f>
        <v>81</v>
      </c>
      <c r="E31" s="426">
        <f>E32-E30</f>
        <v>214</v>
      </c>
      <c r="F31" s="299">
        <f>F32-F30</f>
        <v>99</v>
      </c>
      <c r="G31" s="297">
        <f t="shared" ref="G31:N31" si="4">G32-G30</f>
        <v>10</v>
      </c>
      <c r="H31" s="426">
        <f t="shared" si="4"/>
        <v>0</v>
      </c>
      <c r="I31" s="426">
        <f t="shared" si="4"/>
        <v>8</v>
      </c>
      <c r="J31" s="299">
        <f t="shared" si="4"/>
        <v>2</v>
      </c>
      <c r="K31" s="298">
        <f t="shared" si="4"/>
        <v>392</v>
      </c>
      <c r="L31" s="426">
        <f t="shared" si="4"/>
        <v>84</v>
      </c>
      <c r="M31" s="426">
        <f t="shared" si="4"/>
        <v>208</v>
      </c>
      <c r="N31" s="299">
        <f t="shared" si="4"/>
        <v>100</v>
      </c>
    </row>
    <row r="32" spans="1:14" ht="15.95" customHeight="1" thickBot="1">
      <c r="A32" s="1014" t="s">
        <v>286</v>
      </c>
      <c r="B32" s="1015"/>
      <c r="C32" s="300">
        <f>SUM(C6:C29)</f>
        <v>1096</v>
      </c>
      <c r="D32" s="428">
        <f>SUM(D6:D29)</f>
        <v>228</v>
      </c>
      <c r="E32" s="428">
        <f>SUM(E6:E29)</f>
        <v>579</v>
      </c>
      <c r="F32" s="302">
        <f>SUM(F6:F29)</f>
        <v>289</v>
      </c>
      <c r="G32" s="300">
        <f t="shared" ref="G32:N32" si="5">SUM(G6:G29)</f>
        <v>17</v>
      </c>
      <c r="H32" s="428">
        <f t="shared" si="5"/>
        <v>0</v>
      </c>
      <c r="I32" s="428">
        <f t="shared" si="5"/>
        <v>14</v>
      </c>
      <c r="J32" s="302">
        <f t="shared" si="5"/>
        <v>3</v>
      </c>
      <c r="K32" s="301">
        <f t="shared" si="5"/>
        <v>1098</v>
      </c>
      <c r="L32" s="428">
        <f t="shared" si="5"/>
        <v>234</v>
      </c>
      <c r="M32" s="428">
        <f t="shared" si="5"/>
        <v>574</v>
      </c>
      <c r="N32" s="302">
        <f t="shared" si="5"/>
        <v>290</v>
      </c>
    </row>
    <row r="33" spans="1:13">
      <c r="A33" t="s">
        <v>328</v>
      </c>
      <c r="B33" s="461"/>
      <c r="C33" s="461"/>
      <c r="D33" s="461"/>
      <c r="E33" s="461"/>
      <c r="F33" s="461"/>
      <c r="G33" s="461"/>
      <c r="H33" s="461"/>
      <c r="I33" s="461"/>
      <c r="J33" s="461"/>
      <c r="K33" s="461"/>
      <c r="L33" s="461"/>
      <c r="M33" s="162"/>
    </row>
    <row r="34" spans="1:13">
      <c r="B34" s="162"/>
      <c r="C34" s="162"/>
      <c r="D34" s="162"/>
      <c r="E34" s="162"/>
      <c r="F34" s="162"/>
      <c r="G34" s="162"/>
      <c r="H34" s="162"/>
      <c r="I34" s="162"/>
      <c r="J34" s="162"/>
      <c r="K34" s="162"/>
      <c r="L34" s="162"/>
      <c r="M34" s="162"/>
    </row>
  </sheetData>
  <mergeCells count="8">
    <mergeCell ref="K3:M3"/>
    <mergeCell ref="A30:B30"/>
    <mergeCell ref="A31:B31"/>
    <mergeCell ref="A32:B32"/>
    <mergeCell ref="A1:F1"/>
    <mergeCell ref="A2:F2"/>
    <mergeCell ref="C3:E3"/>
    <mergeCell ref="G3:I3"/>
  </mergeCells>
  <phoneticPr fontId="2"/>
  <pageMargins left="0.78740157480314965" right="0.59055118110236227" top="0.98425196850393704" bottom="0.98425196850393704" header="0.51181102362204722" footer="0.51181102362204722"/>
  <pageSetup paperSize="9" scale="99" orientation="portrait" r:id="rId1"/>
  <headerFooter alignWithMargins="0">
    <oddFooter xml:space="preserve">&amp;C－31－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view="pageBreakPreview" topLeftCell="A7" zoomScaleNormal="100" zoomScaleSheetLayoutView="100" workbookViewId="0">
      <selection activeCell="H43" sqref="H43"/>
    </sheetView>
  </sheetViews>
  <sheetFormatPr defaultRowHeight="13.5"/>
  <cols>
    <col min="1" max="1" width="2" customWidth="1"/>
    <col min="2" max="2" width="14.375" customWidth="1"/>
    <col min="3" max="4" width="7.875" customWidth="1"/>
    <col min="5" max="5" width="8.625" customWidth="1"/>
    <col min="6" max="7" width="7.875" customWidth="1"/>
    <col min="8" max="8" width="8.625" customWidth="1"/>
    <col min="9" max="10" width="7.875" customWidth="1"/>
    <col min="11" max="11" width="8.625" customWidth="1"/>
  </cols>
  <sheetData>
    <row r="1" spans="1:11" ht="15" thickBot="1">
      <c r="A1" s="83" t="s">
        <v>36</v>
      </c>
    </row>
    <row r="2" spans="1:11" ht="20.25" customHeight="1">
      <c r="A2" s="104"/>
      <c r="B2" s="105" t="s">
        <v>162</v>
      </c>
      <c r="C2" s="816" t="s">
        <v>191</v>
      </c>
      <c r="D2" s="817"/>
      <c r="E2" s="818"/>
      <c r="F2" s="816" t="s">
        <v>190</v>
      </c>
      <c r="G2" s="817"/>
      <c r="H2" s="818"/>
      <c r="I2" s="816" t="s">
        <v>192</v>
      </c>
      <c r="J2" s="817"/>
      <c r="K2" s="818"/>
    </row>
    <row r="3" spans="1:11" ht="21" customHeight="1">
      <c r="A3" s="140"/>
      <c r="B3" s="119"/>
      <c r="C3" s="108" t="s">
        <v>1</v>
      </c>
      <c r="D3" s="109" t="s">
        <v>255</v>
      </c>
      <c r="E3" s="110" t="s">
        <v>256</v>
      </c>
      <c r="F3" s="108" t="s">
        <v>257</v>
      </c>
      <c r="G3" s="109" t="s">
        <v>254</v>
      </c>
      <c r="H3" s="110" t="s">
        <v>251</v>
      </c>
      <c r="I3" s="108" t="s">
        <v>1</v>
      </c>
      <c r="J3" s="109" t="s">
        <v>254</v>
      </c>
      <c r="K3" s="110" t="s">
        <v>251</v>
      </c>
    </row>
    <row r="4" spans="1:11" ht="21" customHeight="1" thickBot="1">
      <c r="A4" s="106" t="s">
        <v>163</v>
      </c>
      <c r="B4" s="107"/>
      <c r="C4" s="378" t="s">
        <v>211</v>
      </c>
      <c r="D4" s="142" t="s">
        <v>213</v>
      </c>
      <c r="E4" s="143" t="s">
        <v>213</v>
      </c>
      <c r="F4" s="378" t="s">
        <v>211</v>
      </c>
      <c r="G4" s="142" t="s">
        <v>213</v>
      </c>
      <c r="H4" s="143" t="s">
        <v>213</v>
      </c>
      <c r="I4" s="141" t="s">
        <v>211</v>
      </c>
      <c r="J4" s="142" t="s">
        <v>213</v>
      </c>
      <c r="K4" s="143" t="s">
        <v>213</v>
      </c>
    </row>
    <row r="5" spans="1:11" ht="23.25" customHeight="1" thickBot="1">
      <c r="A5" s="106" t="s">
        <v>37</v>
      </c>
      <c r="B5" s="121"/>
      <c r="C5" s="228">
        <f>C6+C10+C18+C22</f>
        <v>3883</v>
      </c>
      <c r="D5" s="229">
        <f t="shared" ref="D5:K5" si="0">D6+D10+D18+D22</f>
        <v>28</v>
      </c>
      <c r="E5" s="230">
        <f t="shared" si="0"/>
        <v>4595</v>
      </c>
      <c r="F5" s="228">
        <f t="shared" si="0"/>
        <v>7449</v>
      </c>
      <c r="G5" s="229">
        <f t="shared" si="0"/>
        <v>16</v>
      </c>
      <c r="H5" s="233">
        <f t="shared" si="0"/>
        <v>8803</v>
      </c>
      <c r="I5" s="232">
        <f>I6+I10+I18+I22</f>
        <v>11332</v>
      </c>
      <c r="J5" s="229">
        <f t="shared" si="0"/>
        <v>44</v>
      </c>
      <c r="K5" s="233">
        <f t="shared" si="0"/>
        <v>13398</v>
      </c>
    </row>
    <row r="6" spans="1:11" ht="24" customHeight="1">
      <c r="A6" s="111" t="s">
        <v>193</v>
      </c>
      <c r="B6" s="462"/>
      <c r="C6" s="379">
        <v>366</v>
      </c>
      <c r="D6" s="231">
        <v>11</v>
      </c>
      <c r="E6" s="382">
        <v>360</v>
      </c>
      <c r="F6" s="379">
        <v>730</v>
      </c>
      <c r="G6" s="231">
        <v>6</v>
      </c>
      <c r="H6" s="380">
        <v>738</v>
      </c>
      <c r="I6" s="381">
        <f t="shared" ref="I6:K6" si="1">SUM(I7:I9)</f>
        <v>1096</v>
      </c>
      <c r="J6" s="231">
        <f t="shared" si="1"/>
        <v>17</v>
      </c>
      <c r="K6" s="380">
        <f t="shared" si="1"/>
        <v>1098</v>
      </c>
    </row>
    <row r="7" spans="1:11" ht="22.5" customHeight="1">
      <c r="A7" s="74"/>
      <c r="B7" s="463" t="s">
        <v>38</v>
      </c>
      <c r="C7" s="1044">
        <v>294</v>
      </c>
      <c r="D7" s="1045">
        <v>9</v>
      </c>
      <c r="E7" s="1046">
        <v>290</v>
      </c>
      <c r="F7" s="1044">
        <v>33</v>
      </c>
      <c r="G7" s="1045">
        <v>0</v>
      </c>
      <c r="H7" s="1047">
        <v>33</v>
      </c>
      <c r="I7" s="701">
        <f t="shared" ref="I7:K9" si="2">C7+F7</f>
        <v>327</v>
      </c>
      <c r="J7" s="701">
        <f t="shared" si="2"/>
        <v>9</v>
      </c>
      <c r="K7" s="702">
        <f t="shared" si="2"/>
        <v>323</v>
      </c>
    </row>
    <row r="8" spans="1:11" ht="22.5" customHeight="1">
      <c r="A8" s="74"/>
      <c r="B8" s="676" t="s">
        <v>335</v>
      </c>
      <c r="C8" s="1044">
        <v>34</v>
      </c>
      <c r="D8" s="1045">
        <v>0</v>
      </c>
      <c r="E8" s="1046">
        <v>34</v>
      </c>
      <c r="F8" s="1044">
        <v>218</v>
      </c>
      <c r="G8" s="1045">
        <v>5</v>
      </c>
      <c r="H8" s="1047">
        <v>217</v>
      </c>
      <c r="I8" s="701">
        <f t="shared" si="2"/>
        <v>252</v>
      </c>
      <c r="J8" s="701">
        <f t="shared" si="2"/>
        <v>5</v>
      </c>
      <c r="K8" s="702">
        <f t="shared" si="2"/>
        <v>251</v>
      </c>
    </row>
    <row r="9" spans="1:11" ht="22.5" customHeight="1" thickBot="1">
      <c r="A9" s="464"/>
      <c r="B9" s="677" t="s">
        <v>18</v>
      </c>
      <c r="C9" s="1048">
        <v>38</v>
      </c>
      <c r="D9" s="1049">
        <v>2</v>
      </c>
      <c r="E9" s="1050">
        <v>36</v>
      </c>
      <c r="F9" s="1048">
        <v>479</v>
      </c>
      <c r="G9" s="1049">
        <v>1</v>
      </c>
      <c r="H9" s="1051">
        <v>488</v>
      </c>
      <c r="I9" s="701">
        <f t="shared" si="2"/>
        <v>517</v>
      </c>
      <c r="J9" s="701">
        <f t="shared" si="2"/>
        <v>3</v>
      </c>
      <c r="K9" s="702">
        <f t="shared" si="2"/>
        <v>524</v>
      </c>
    </row>
    <row r="10" spans="1:11" ht="21.75" customHeight="1">
      <c r="A10" s="247" t="s">
        <v>194</v>
      </c>
      <c r="B10" s="112"/>
      <c r="C10" s="516">
        <v>3473</v>
      </c>
      <c r="D10" s="501">
        <v>15</v>
      </c>
      <c r="E10" s="517">
        <v>4184</v>
      </c>
      <c r="F10" s="516">
        <v>6634</v>
      </c>
      <c r="G10" s="501">
        <v>5</v>
      </c>
      <c r="H10" s="502">
        <v>7962</v>
      </c>
      <c r="I10" s="500">
        <f t="shared" ref="I10:K10" si="3">SUM(I11:I17)</f>
        <v>10107</v>
      </c>
      <c r="J10" s="501">
        <f t="shared" si="3"/>
        <v>20</v>
      </c>
      <c r="K10" s="502">
        <f t="shared" si="3"/>
        <v>12146</v>
      </c>
    </row>
    <row r="11" spans="1:11" ht="23.25" customHeight="1">
      <c r="A11" s="74"/>
      <c r="B11" s="89" t="s">
        <v>39</v>
      </c>
      <c r="C11" s="1044">
        <v>625</v>
      </c>
      <c r="D11" s="1045">
        <v>5</v>
      </c>
      <c r="E11" s="1046">
        <v>725</v>
      </c>
      <c r="F11" s="1044">
        <v>2315</v>
      </c>
      <c r="G11" s="1045">
        <v>2</v>
      </c>
      <c r="H11" s="1047">
        <v>2510</v>
      </c>
      <c r="I11" s="701">
        <f t="shared" ref="I11:I17" si="4">C11+F11</f>
        <v>2940</v>
      </c>
      <c r="J11" s="701">
        <f t="shared" ref="J11:J17" si="5">D11+G11</f>
        <v>7</v>
      </c>
      <c r="K11" s="702">
        <f t="shared" ref="K11:K17" si="6">E11+H11</f>
        <v>3235</v>
      </c>
    </row>
    <row r="12" spans="1:11" ht="22.5" customHeight="1">
      <c r="A12" s="74"/>
      <c r="B12" s="89" t="s">
        <v>40</v>
      </c>
      <c r="C12" s="1044">
        <v>750</v>
      </c>
      <c r="D12" s="1045">
        <v>3</v>
      </c>
      <c r="E12" s="1046">
        <v>879</v>
      </c>
      <c r="F12" s="1044">
        <v>264</v>
      </c>
      <c r="G12" s="1045">
        <v>0</v>
      </c>
      <c r="H12" s="1047">
        <v>287</v>
      </c>
      <c r="I12" s="701">
        <f t="shared" si="4"/>
        <v>1014</v>
      </c>
      <c r="J12" s="701">
        <f t="shared" si="5"/>
        <v>3</v>
      </c>
      <c r="K12" s="702">
        <f t="shared" si="6"/>
        <v>1166</v>
      </c>
    </row>
    <row r="13" spans="1:11" ht="22.5" customHeight="1">
      <c r="A13" s="74"/>
      <c r="B13" s="89" t="s">
        <v>41</v>
      </c>
      <c r="C13" s="1044">
        <v>558</v>
      </c>
      <c r="D13" s="1045">
        <v>4</v>
      </c>
      <c r="E13" s="1046">
        <v>574</v>
      </c>
      <c r="F13" s="1044">
        <v>312</v>
      </c>
      <c r="G13" s="1045">
        <v>0</v>
      </c>
      <c r="H13" s="1047">
        <v>325</v>
      </c>
      <c r="I13" s="701">
        <f t="shared" si="4"/>
        <v>870</v>
      </c>
      <c r="J13" s="701">
        <f t="shared" si="5"/>
        <v>4</v>
      </c>
      <c r="K13" s="702">
        <f t="shared" si="6"/>
        <v>899</v>
      </c>
    </row>
    <row r="14" spans="1:11" ht="22.5" customHeight="1">
      <c r="A14" s="74"/>
      <c r="B14" s="89" t="s">
        <v>42</v>
      </c>
      <c r="C14" s="1044">
        <v>1074</v>
      </c>
      <c r="D14" s="1045">
        <v>1</v>
      </c>
      <c r="E14" s="1046">
        <v>1463</v>
      </c>
      <c r="F14" s="1044">
        <v>2143</v>
      </c>
      <c r="G14" s="1045">
        <v>1</v>
      </c>
      <c r="H14" s="1047">
        <v>3014</v>
      </c>
      <c r="I14" s="701">
        <f t="shared" si="4"/>
        <v>3217</v>
      </c>
      <c r="J14" s="701">
        <f t="shared" si="5"/>
        <v>2</v>
      </c>
      <c r="K14" s="702">
        <f t="shared" si="6"/>
        <v>4477</v>
      </c>
    </row>
    <row r="15" spans="1:11" ht="24" customHeight="1">
      <c r="A15" s="74"/>
      <c r="B15" s="89" t="s">
        <v>24</v>
      </c>
      <c r="C15" s="1044">
        <v>29</v>
      </c>
      <c r="D15" s="1045">
        <v>0</v>
      </c>
      <c r="E15" s="1046">
        <v>42</v>
      </c>
      <c r="F15" s="1044">
        <v>80</v>
      </c>
      <c r="G15" s="1045">
        <v>1</v>
      </c>
      <c r="H15" s="1047">
        <v>100</v>
      </c>
      <c r="I15" s="701">
        <f t="shared" si="4"/>
        <v>109</v>
      </c>
      <c r="J15" s="701">
        <f t="shared" si="5"/>
        <v>1</v>
      </c>
      <c r="K15" s="702">
        <f t="shared" si="6"/>
        <v>142</v>
      </c>
    </row>
    <row r="16" spans="1:11" ht="24" customHeight="1">
      <c r="A16" s="74"/>
      <c r="B16" s="89" t="s">
        <v>43</v>
      </c>
      <c r="C16" s="1044">
        <v>111</v>
      </c>
      <c r="D16" s="1045">
        <v>1</v>
      </c>
      <c r="E16" s="1046">
        <v>127</v>
      </c>
      <c r="F16" s="1044">
        <v>331</v>
      </c>
      <c r="G16" s="1045">
        <v>0</v>
      </c>
      <c r="H16" s="1047">
        <v>372</v>
      </c>
      <c r="I16" s="701">
        <f t="shared" si="4"/>
        <v>442</v>
      </c>
      <c r="J16" s="701">
        <f t="shared" si="5"/>
        <v>1</v>
      </c>
      <c r="K16" s="702">
        <f t="shared" si="6"/>
        <v>499</v>
      </c>
    </row>
    <row r="17" spans="1:11" ht="22.5" customHeight="1" thickBot="1">
      <c r="A17" s="74"/>
      <c r="B17" s="114" t="s">
        <v>18</v>
      </c>
      <c r="C17" s="1048">
        <v>326</v>
      </c>
      <c r="D17" s="1049">
        <v>1</v>
      </c>
      <c r="E17" s="1050">
        <v>374</v>
      </c>
      <c r="F17" s="1048">
        <v>1189</v>
      </c>
      <c r="G17" s="1049">
        <v>1</v>
      </c>
      <c r="H17" s="1051">
        <v>1354</v>
      </c>
      <c r="I17" s="701">
        <f t="shared" si="4"/>
        <v>1515</v>
      </c>
      <c r="J17" s="701">
        <f t="shared" si="5"/>
        <v>2</v>
      </c>
      <c r="K17" s="702">
        <f t="shared" si="6"/>
        <v>1728</v>
      </c>
    </row>
    <row r="18" spans="1:11" ht="23.25" customHeight="1">
      <c r="A18" s="111" t="s">
        <v>195</v>
      </c>
      <c r="B18" s="88"/>
      <c r="C18" s="516">
        <v>44</v>
      </c>
      <c r="D18" s="501">
        <v>2</v>
      </c>
      <c r="E18" s="502">
        <v>51</v>
      </c>
      <c r="F18" s="516">
        <v>84</v>
      </c>
      <c r="G18" s="501">
        <v>4</v>
      </c>
      <c r="H18" s="502">
        <v>103</v>
      </c>
      <c r="I18" s="500">
        <f t="shared" ref="I18:K18" si="7">SUM(I19:I21)</f>
        <v>128</v>
      </c>
      <c r="J18" s="501">
        <f t="shared" si="7"/>
        <v>6</v>
      </c>
      <c r="K18" s="502">
        <f t="shared" si="7"/>
        <v>154</v>
      </c>
    </row>
    <row r="19" spans="1:11" ht="22.5" customHeight="1">
      <c r="A19" s="74" t="s">
        <v>212</v>
      </c>
      <c r="B19" s="89" t="s">
        <v>31</v>
      </c>
      <c r="C19" s="1044">
        <v>13</v>
      </c>
      <c r="D19" s="1045">
        <v>2</v>
      </c>
      <c r="E19" s="1047">
        <v>17</v>
      </c>
      <c r="F19" s="1044">
        <v>21</v>
      </c>
      <c r="G19" s="1045">
        <v>3</v>
      </c>
      <c r="H19" s="1047">
        <v>30</v>
      </c>
      <c r="I19" s="701">
        <f t="shared" ref="I19:K22" si="8">C19+F19</f>
        <v>34</v>
      </c>
      <c r="J19" s="701">
        <f t="shared" si="8"/>
        <v>5</v>
      </c>
      <c r="K19" s="702">
        <f t="shared" si="8"/>
        <v>47</v>
      </c>
    </row>
    <row r="20" spans="1:11" ht="22.5" customHeight="1">
      <c r="A20" s="74"/>
      <c r="B20" s="89" t="s">
        <v>33</v>
      </c>
      <c r="C20" s="1044">
        <v>3</v>
      </c>
      <c r="D20" s="1045">
        <v>0</v>
      </c>
      <c r="E20" s="1047">
        <v>4</v>
      </c>
      <c r="F20" s="1044">
        <v>13</v>
      </c>
      <c r="G20" s="1045">
        <v>1</v>
      </c>
      <c r="H20" s="1047">
        <v>12</v>
      </c>
      <c r="I20" s="701">
        <f t="shared" si="8"/>
        <v>16</v>
      </c>
      <c r="J20" s="701">
        <f t="shared" si="8"/>
        <v>1</v>
      </c>
      <c r="K20" s="702">
        <f t="shared" si="8"/>
        <v>16</v>
      </c>
    </row>
    <row r="21" spans="1:11" ht="22.5" customHeight="1" thickBot="1">
      <c r="A21" s="74"/>
      <c r="B21" s="114" t="s">
        <v>18</v>
      </c>
      <c r="C21" s="1048">
        <v>28</v>
      </c>
      <c r="D21" s="1049">
        <v>0</v>
      </c>
      <c r="E21" s="1051">
        <v>30</v>
      </c>
      <c r="F21" s="1048">
        <v>50</v>
      </c>
      <c r="G21" s="1049">
        <v>0</v>
      </c>
      <c r="H21" s="1051">
        <v>61</v>
      </c>
      <c r="I21" s="701">
        <f t="shared" si="8"/>
        <v>78</v>
      </c>
      <c r="J21" s="701">
        <f t="shared" si="8"/>
        <v>0</v>
      </c>
      <c r="K21" s="702">
        <f t="shared" si="8"/>
        <v>91</v>
      </c>
    </row>
    <row r="22" spans="1:11" ht="23.25" customHeight="1" thickBot="1">
      <c r="A22" s="115" t="s">
        <v>308</v>
      </c>
      <c r="B22" s="98"/>
      <c r="C22" s="1052">
        <v>0</v>
      </c>
      <c r="D22" s="1053">
        <v>0</v>
      </c>
      <c r="E22" s="1054">
        <v>0</v>
      </c>
      <c r="F22" s="1052">
        <v>1</v>
      </c>
      <c r="G22" s="1053">
        <v>1</v>
      </c>
      <c r="H22" s="1055">
        <v>0</v>
      </c>
      <c r="I22" s="703">
        <f t="shared" si="8"/>
        <v>1</v>
      </c>
      <c r="J22" s="704">
        <f t="shared" si="8"/>
        <v>1</v>
      </c>
      <c r="K22" s="705">
        <f t="shared" si="8"/>
        <v>0</v>
      </c>
    </row>
    <row r="23" spans="1:11">
      <c r="C23" s="173"/>
      <c r="D23" s="173"/>
      <c r="E23" s="173"/>
      <c r="F23" s="173"/>
      <c r="G23" s="173"/>
      <c r="H23" s="173"/>
    </row>
    <row r="24" spans="1:11">
      <c r="C24" s="173"/>
      <c r="D24" s="173"/>
      <c r="E24" s="173"/>
      <c r="F24" s="173"/>
      <c r="G24" s="173"/>
      <c r="H24" s="173"/>
    </row>
  </sheetData>
  <mergeCells count="3">
    <mergeCell ref="C2:E2"/>
    <mergeCell ref="F2:H2"/>
    <mergeCell ref="I2:K2"/>
  </mergeCells>
  <phoneticPr fontId="2"/>
  <pageMargins left="0.59055118110236227" right="0.78740157480314965" top="0.98425196850393704" bottom="0.98425196850393704" header="0.51181102362204722" footer="0.51181102362204722"/>
  <pageSetup paperSize="9" orientation="portrait" r:id="rId1"/>
  <headerFooter alignWithMargins="0">
    <oddFooter>&amp;C－14－</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36"/>
  <sheetViews>
    <sheetView view="pageBreakPreview" topLeftCell="A28" zoomScaleNormal="100" zoomScaleSheetLayoutView="100" workbookViewId="0">
      <selection activeCell="H43" sqref="H43"/>
    </sheetView>
  </sheetViews>
  <sheetFormatPr defaultRowHeight="13.5"/>
  <cols>
    <col min="1" max="1" width="10.5" customWidth="1"/>
    <col min="2" max="14" width="6.375" customWidth="1"/>
    <col min="15" max="15" width="1.5" customWidth="1"/>
  </cols>
  <sheetData>
    <row r="1" spans="1:14" ht="14.25">
      <c r="A1" s="170" t="s">
        <v>303</v>
      </c>
      <c r="B1" s="171"/>
      <c r="C1" s="171"/>
      <c r="D1" s="171"/>
      <c r="E1" s="171"/>
      <c r="F1" s="171"/>
      <c r="G1" s="171"/>
      <c r="H1" s="171"/>
      <c r="I1" s="171"/>
      <c r="J1" s="171"/>
      <c r="K1" s="171"/>
      <c r="L1" s="171"/>
      <c r="M1" s="171"/>
      <c r="N1" s="171"/>
    </row>
    <row r="2" spans="1:14" ht="8.25" customHeight="1">
      <c r="A2" s="100"/>
      <c r="B2" s="101"/>
      <c r="C2" s="101"/>
      <c r="D2" s="101"/>
      <c r="E2" s="101"/>
      <c r="F2" s="101"/>
      <c r="G2" s="101"/>
      <c r="H2" s="101"/>
      <c r="I2" s="101"/>
      <c r="J2" s="101"/>
      <c r="K2" s="101"/>
      <c r="L2" s="28"/>
      <c r="M2" s="28"/>
      <c r="N2" s="28"/>
    </row>
    <row r="3" spans="1:14" ht="15" thickBot="1">
      <c r="A3" s="83" t="s">
        <v>296</v>
      </c>
      <c r="B3" s="28"/>
      <c r="C3" s="28"/>
      <c r="D3" s="28"/>
      <c r="E3" s="28"/>
      <c r="F3" s="28"/>
      <c r="G3" s="28"/>
      <c r="H3" s="28"/>
      <c r="I3" s="28"/>
      <c r="J3" s="28"/>
      <c r="K3" s="28"/>
      <c r="L3" s="28"/>
      <c r="M3" s="28"/>
      <c r="N3" s="28"/>
    </row>
    <row r="4" spans="1:14" ht="15" customHeight="1">
      <c r="A4" s="153" t="s">
        <v>176</v>
      </c>
      <c r="B4" s="1022" t="s">
        <v>199</v>
      </c>
      <c r="C4" s="866" t="s">
        <v>340</v>
      </c>
      <c r="D4" s="1020">
        <v>20</v>
      </c>
      <c r="E4" s="1020">
        <v>21</v>
      </c>
      <c r="F4" s="1020">
        <v>22</v>
      </c>
      <c r="G4" s="1020">
        <v>23</v>
      </c>
      <c r="H4" s="1020">
        <v>24</v>
      </c>
      <c r="I4" s="1020">
        <v>25</v>
      </c>
      <c r="J4" s="1020">
        <v>26</v>
      </c>
      <c r="K4" s="1020">
        <v>27</v>
      </c>
      <c r="L4" s="1026">
        <v>28</v>
      </c>
      <c r="M4" s="1024">
        <v>29</v>
      </c>
    </row>
    <row r="5" spans="1:14" ht="18.75" customHeight="1" thickBot="1">
      <c r="A5" s="154" t="s">
        <v>2</v>
      </c>
      <c r="B5" s="1023"/>
      <c r="C5" s="1021"/>
      <c r="D5" s="1021"/>
      <c r="E5" s="1021"/>
      <c r="F5" s="1021"/>
      <c r="G5" s="1021"/>
      <c r="H5" s="1021"/>
      <c r="I5" s="1021"/>
      <c r="J5" s="1021"/>
      <c r="K5" s="1021"/>
      <c r="L5" s="1027"/>
      <c r="M5" s="1025"/>
    </row>
    <row r="6" spans="1:14" ht="36.75" customHeight="1">
      <c r="A6" s="304" t="s">
        <v>203</v>
      </c>
      <c r="B6" s="741">
        <v>3067</v>
      </c>
      <c r="C6" s="742">
        <v>6761</v>
      </c>
      <c r="D6" s="743">
        <v>6643</v>
      </c>
      <c r="E6" s="744">
        <v>6559</v>
      </c>
      <c r="F6" s="742">
        <v>6505</v>
      </c>
      <c r="G6" s="732">
        <v>6110</v>
      </c>
      <c r="H6" s="732">
        <v>5992</v>
      </c>
      <c r="I6" s="732">
        <v>5587</v>
      </c>
      <c r="J6" s="733">
        <v>5172</v>
      </c>
      <c r="K6" s="733">
        <v>4916</v>
      </c>
      <c r="L6" s="734">
        <v>4720</v>
      </c>
      <c r="M6" s="735">
        <f>N15</f>
        <v>4458</v>
      </c>
    </row>
    <row r="7" spans="1:14" ht="36.75" customHeight="1">
      <c r="A7" s="305" t="s">
        <v>281</v>
      </c>
      <c r="B7" s="745">
        <v>33</v>
      </c>
      <c r="C7" s="746">
        <v>18</v>
      </c>
      <c r="D7" s="747">
        <v>18</v>
      </c>
      <c r="E7" s="746">
        <v>19</v>
      </c>
      <c r="F7" s="748">
        <v>21</v>
      </c>
      <c r="G7" s="736">
        <v>14</v>
      </c>
      <c r="H7" s="736">
        <v>20</v>
      </c>
      <c r="I7" s="736">
        <v>15</v>
      </c>
      <c r="J7" s="737">
        <v>13</v>
      </c>
      <c r="K7" s="737">
        <v>19</v>
      </c>
      <c r="L7" s="738">
        <v>8</v>
      </c>
      <c r="M7" s="739">
        <f>N16</f>
        <v>13</v>
      </c>
    </row>
    <row r="8" spans="1:14" ht="36.75" customHeight="1">
      <c r="A8" s="305" t="s">
        <v>282</v>
      </c>
      <c r="B8" s="749">
        <v>3182</v>
      </c>
      <c r="C8" s="750">
        <v>7009</v>
      </c>
      <c r="D8" s="750">
        <v>6917</v>
      </c>
      <c r="E8" s="751">
        <v>6831</v>
      </c>
      <c r="F8" s="750">
        <v>6735</v>
      </c>
      <c r="G8" s="736">
        <v>6331</v>
      </c>
      <c r="H8" s="736">
        <v>6185</v>
      </c>
      <c r="I8" s="736">
        <v>5789</v>
      </c>
      <c r="J8" s="737">
        <v>5335</v>
      </c>
      <c r="K8" s="737">
        <v>5060</v>
      </c>
      <c r="L8" s="738">
        <v>4913</v>
      </c>
      <c r="M8" s="739">
        <f>N17</f>
        <v>4644</v>
      </c>
    </row>
    <row r="9" spans="1:14" ht="36.75" customHeight="1">
      <c r="A9" s="306" t="s">
        <v>270</v>
      </c>
      <c r="B9" s="752">
        <v>280</v>
      </c>
      <c r="C9" s="738">
        <v>73</v>
      </c>
      <c r="D9" s="753">
        <v>61</v>
      </c>
      <c r="E9" s="738">
        <v>64</v>
      </c>
      <c r="F9" s="754">
        <v>62</v>
      </c>
      <c r="G9" s="740">
        <v>65</v>
      </c>
      <c r="H9" s="740">
        <v>51</v>
      </c>
      <c r="I9" s="740">
        <v>49</v>
      </c>
      <c r="J9" s="737">
        <v>51</v>
      </c>
      <c r="K9" s="737">
        <v>51</v>
      </c>
      <c r="L9" s="738">
        <v>49</v>
      </c>
      <c r="M9" s="739">
        <v>44</v>
      </c>
    </row>
    <row r="10" spans="1:14" ht="36.75" customHeight="1" thickBot="1">
      <c r="A10" s="307" t="s">
        <v>280</v>
      </c>
      <c r="B10" s="755">
        <f>B7/B9*100</f>
        <v>11.785714285714285</v>
      </c>
      <c r="C10" s="756">
        <f t="shared" ref="C10:L10" si="0">C7/C9*100</f>
        <v>24.657534246575342</v>
      </c>
      <c r="D10" s="756">
        <f t="shared" si="0"/>
        <v>29.508196721311474</v>
      </c>
      <c r="E10" s="756">
        <f t="shared" si="0"/>
        <v>29.6875</v>
      </c>
      <c r="F10" s="756">
        <f t="shared" si="0"/>
        <v>33.87096774193548</v>
      </c>
      <c r="G10" s="757">
        <f t="shared" si="0"/>
        <v>21.53846153846154</v>
      </c>
      <c r="H10" s="758">
        <f t="shared" si="0"/>
        <v>39.215686274509807</v>
      </c>
      <c r="I10" s="227">
        <f t="shared" si="0"/>
        <v>30.612244897959183</v>
      </c>
      <c r="J10" s="227">
        <f t="shared" si="0"/>
        <v>25.490196078431371</v>
      </c>
      <c r="K10" s="227">
        <f t="shared" si="0"/>
        <v>37.254901960784316</v>
      </c>
      <c r="L10" s="596">
        <f t="shared" si="0"/>
        <v>16.326530612244898</v>
      </c>
      <c r="M10" s="595">
        <f>M7/M9*100</f>
        <v>29.545454545454547</v>
      </c>
    </row>
    <row r="11" spans="1:14">
      <c r="A11" s="27" t="s">
        <v>329</v>
      </c>
      <c r="B11" s="29"/>
      <c r="C11" s="644"/>
      <c r="D11" s="644"/>
      <c r="E11" s="644"/>
      <c r="F11" s="644"/>
      <c r="G11" s="29"/>
      <c r="H11" s="29"/>
      <c r="I11" s="29"/>
      <c r="J11" s="29"/>
      <c r="K11" s="29"/>
      <c r="L11" s="29"/>
      <c r="M11" s="29"/>
      <c r="N11" s="29"/>
    </row>
    <row r="12" spans="1:14">
      <c r="A12" s="29"/>
      <c r="B12" s="29"/>
      <c r="C12" s="644"/>
      <c r="D12" s="644"/>
      <c r="E12" s="644"/>
      <c r="F12" s="644"/>
      <c r="G12" s="29"/>
      <c r="H12" s="29"/>
      <c r="I12" s="29"/>
      <c r="J12" s="29"/>
      <c r="K12" s="29"/>
      <c r="L12" s="29"/>
      <c r="M12" s="29"/>
      <c r="N12" s="29"/>
    </row>
    <row r="13" spans="1:14" ht="15" thickBot="1">
      <c r="A13" s="83" t="s">
        <v>293</v>
      </c>
      <c r="B13" s="40"/>
      <c r="C13" s="205"/>
      <c r="D13" s="205"/>
      <c r="E13" s="205"/>
      <c r="F13" s="205"/>
      <c r="G13" s="40"/>
      <c r="H13" s="40"/>
      <c r="I13" s="40"/>
      <c r="J13" s="40"/>
      <c r="K13" s="40"/>
      <c r="L13" s="40"/>
      <c r="M13" s="40"/>
      <c r="N13" s="40"/>
    </row>
    <row r="14" spans="1:14" ht="27.75" customHeight="1" thickBot="1">
      <c r="A14" s="158" t="s">
        <v>201</v>
      </c>
      <c r="B14" s="159">
        <v>1</v>
      </c>
      <c r="C14" s="689">
        <v>2</v>
      </c>
      <c r="D14" s="689">
        <v>3</v>
      </c>
      <c r="E14" s="689">
        <v>4</v>
      </c>
      <c r="F14" s="689">
        <v>5</v>
      </c>
      <c r="G14" s="160">
        <v>6</v>
      </c>
      <c r="H14" s="160">
        <v>7</v>
      </c>
      <c r="I14" s="160">
        <v>8</v>
      </c>
      <c r="J14" s="160">
        <v>9</v>
      </c>
      <c r="K14" s="160">
        <v>10</v>
      </c>
      <c r="L14" s="160">
        <v>11</v>
      </c>
      <c r="M14" s="160">
        <v>12</v>
      </c>
      <c r="N14" s="161" t="s">
        <v>12</v>
      </c>
    </row>
    <row r="15" spans="1:14" ht="27" customHeight="1">
      <c r="A15" s="157" t="s">
        <v>202</v>
      </c>
      <c r="B15" s="1170">
        <v>282</v>
      </c>
      <c r="C15" s="1171">
        <v>358</v>
      </c>
      <c r="D15" s="1171">
        <v>395</v>
      </c>
      <c r="E15" s="1171">
        <v>372</v>
      </c>
      <c r="F15" s="1171">
        <v>392</v>
      </c>
      <c r="G15" s="1171">
        <v>378</v>
      </c>
      <c r="H15" s="1171">
        <v>354</v>
      </c>
      <c r="I15" s="1171">
        <v>345</v>
      </c>
      <c r="J15" s="1171">
        <v>370</v>
      </c>
      <c r="K15" s="1171">
        <v>400</v>
      </c>
      <c r="L15" s="1171">
        <v>368</v>
      </c>
      <c r="M15" s="1171">
        <v>444</v>
      </c>
      <c r="N15" s="326">
        <f>SUM(B15:M15)</f>
        <v>4458</v>
      </c>
    </row>
    <row r="16" spans="1:14" ht="27" customHeight="1">
      <c r="A16" s="155" t="s">
        <v>276</v>
      </c>
      <c r="B16" s="625">
        <v>1</v>
      </c>
      <c r="C16" s="661">
        <v>1</v>
      </c>
      <c r="D16" s="661">
        <v>2</v>
      </c>
      <c r="E16" s="661">
        <v>1</v>
      </c>
      <c r="F16" s="661">
        <v>2</v>
      </c>
      <c r="G16" s="661">
        <v>0</v>
      </c>
      <c r="H16" s="661">
        <v>1</v>
      </c>
      <c r="I16" s="661">
        <v>1</v>
      </c>
      <c r="J16" s="661">
        <v>0</v>
      </c>
      <c r="K16" s="661">
        <v>2</v>
      </c>
      <c r="L16" s="661">
        <v>1</v>
      </c>
      <c r="M16" s="661">
        <v>1</v>
      </c>
      <c r="N16" s="662">
        <f>SUM(B16:M16)</f>
        <v>13</v>
      </c>
    </row>
    <row r="17" spans="1:14" ht="27" customHeight="1" thickBot="1">
      <c r="A17" s="156" t="s">
        <v>279</v>
      </c>
      <c r="B17" s="1172">
        <v>296</v>
      </c>
      <c r="C17" s="1173">
        <v>377</v>
      </c>
      <c r="D17" s="1173">
        <v>415</v>
      </c>
      <c r="E17" s="1173">
        <v>384</v>
      </c>
      <c r="F17" s="1173">
        <v>407</v>
      </c>
      <c r="G17" s="1173">
        <v>392</v>
      </c>
      <c r="H17" s="1173">
        <v>367</v>
      </c>
      <c r="I17" s="1173">
        <v>360</v>
      </c>
      <c r="J17" s="1173">
        <v>386</v>
      </c>
      <c r="K17" s="1173">
        <v>415</v>
      </c>
      <c r="L17" s="1173">
        <v>384</v>
      </c>
      <c r="M17" s="1173">
        <v>461</v>
      </c>
      <c r="N17" s="408">
        <f>SUM(B17:M17)</f>
        <v>4644</v>
      </c>
    </row>
    <row r="18" spans="1:14">
      <c r="A18" s="666" t="s">
        <v>330</v>
      </c>
      <c r="B18" s="29"/>
      <c r="C18" s="29"/>
      <c r="D18" s="29"/>
      <c r="E18" s="29"/>
      <c r="F18" s="29"/>
      <c r="G18" s="29"/>
      <c r="H18" s="29"/>
      <c r="I18" s="29"/>
      <c r="J18" s="29"/>
      <c r="K18" s="29"/>
      <c r="L18" s="29"/>
      <c r="M18" s="29"/>
      <c r="N18" s="29"/>
    </row>
    <row r="19" spans="1:14">
      <c r="A19" s="99"/>
      <c r="B19" s="29"/>
      <c r="C19" s="29"/>
      <c r="D19" s="29"/>
      <c r="E19" s="29"/>
      <c r="F19" s="29"/>
      <c r="G19" s="29"/>
      <c r="H19" s="29"/>
      <c r="I19" s="29"/>
      <c r="J19" s="29"/>
      <c r="K19" s="29"/>
      <c r="L19" s="29"/>
      <c r="M19" s="29"/>
      <c r="N19" s="29"/>
    </row>
    <row r="20" spans="1:14">
      <c r="A20" s="29"/>
      <c r="B20" s="29"/>
      <c r="C20" s="29"/>
      <c r="D20" s="29"/>
      <c r="E20" s="29"/>
      <c r="F20" s="29"/>
      <c r="G20" s="29"/>
      <c r="H20" s="29"/>
      <c r="I20" s="29"/>
      <c r="J20" s="29"/>
      <c r="K20" s="29"/>
      <c r="L20" s="29"/>
      <c r="M20" s="29"/>
      <c r="N20" s="29"/>
    </row>
    <row r="21" spans="1:14">
      <c r="A21" s="29"/>
      <c r="B21" s="29"/>
      <c r="C21" s="29"/>
      <c r="D21" s="29"/>
      <c r="E21" s="29"/>
      <c r="F21" s="29"/>
      <c r="G21" s="29"/>
      <c r="H21" s="29"/>
      <c r="I21" s="29"/>
      <c r="J21" s="29"/>
      <c r="K21" s="29"/>
      <c r="L21" s="29"/>
      <c r="M21" s="29"/>
      <c r="N21" s="29"/>
    </row>
    <row r="22" spans="1:14">
      <c r="A22" s="29"/>
      <c r="B22" s="29"/>
      <c r="C22" s="29"/>
      <c r="D22" s="29"/>
      <c r="E22" s="29"/>
      <c r="F22" s="29"/>
      <c r="G22" s="29"/>
      <c r="H22" s="29"/>
      <c r="I22" s="29"/>
      <c r="J22" s="29"/>
      <c r="K22" s="29"/>
      <c r="L22" s="29"/>
      <c r="M22" s="29"/>
      <c r="N22" s="29"/>
    </row>
    <row r="23" spans="1:14">
      <c r="A23" s="29"/>
      <c r="B23" s="29"/>
      <c r="C23" s="29"/>
      <c r="D23" s="29"/>
      <c r="E23" s="29"/>
      <c r="F23" s="29"/>
      <c r="G23" s="29"/>
      <c r="H23" s="29"/>
      <c r="I23" s="29"/>
      <c r="J23" s="29"/>
      <c r="K23" s="29"/>
      <c r="L23" s="29"/>
      <c r="M23" s="29"/>
      <c r="N23" s="29"/>
    </row>
    <row r="24" spans="1:14">
      <c r="A24" s="29"/>
      <c r="B24" s="29"/>
      <c r="C24" s="29"/>
      <c r="D24" s="29"/>
      <c r="E24" s="29"/>
      <c r="F24" s="29"/>
      <c r="G24" s="29"/>
      <c r="H24" s="29"/>
      <c r="I24" s="29"/>
      <c r="J24" s="29"/>
      <c r="K24" s="29"/>
      <c r="L24" s="29"/>
      <c r="M24" s="29"/>
      <c r="N24" s="29"/>
    </row>
    <row r="25" spans="1:14">
      <c r="A25" s="29"/>
      <c r="B25" s="29"/>
      <c r="C25" s="29"/>
      <c r="D25" s="29"/>
      <c r="E25" s="29"/>
      <c r="F25" s="29"/>
      <c r="G25" s="29"/>
      <c r="H25" s="29"/>
      <c r="I25" s="29"/>
      <c r="J25" s="29"/>
      <c r="K25" s="29"/>
      <c r="L25" s="29"/>
      <c r="M25" s="29"/>
      <c r="N25" s="29"/>
    </row>
    <row r="26" spans="1:14">
      <c r="A26" s="29"/>
      <c r="B26" s="29"/>
      <c r="C26" s="29"/>
      <c r="D26" s="29"/>
      <c r="E26" s="29"/>
      <c r="F26" s="29"/>
      <c r="G26" s="29"/>
      <c r="H26" s="29"/>
      <c r="I26" s="29"/>
      <c r="J26" s="29"/>
      <c r="K26" s="29"/>
      <c r="L26" s="29"/>
      <c r="M26" s="29"/>
      <c r="N26" s="29"/>
    </row>
    <row r="27" spans="1:14">
      <c r="A27" s="29"/>
      <c r="B27" s="29"/>
      <c r="C27" s="29"/>
      <c r="D27" s="29"/>
      <c r="E27" s="29"/>
      <c r="F27" s="29"/>
      <c r="G27" s="29"/>
      <c r="H27" s="29"/>
      <c r="I27" s="29"/>
      <c r="J27" s="29"/>
      <c r="K27" s="29"/>
      <c r="L27" s="29"/>
      <c r="M27" s="29"/>
      <c r="N27" s="29"/>
    </row>
    <row r="28" spans="1:14">
      <c r="A28" s="29"/>
      <c r="B28" s="29"/>
      <c r="C28" s="29"/>
      <c r="D28" s="29"/>
      <c r="E28" s="29"/>
      <c r="F28" s="29"/>
      <c r="G28" s="29"/>
      <c r="H28" s="29"/>
      <c r="I28" s="29"/>
      <c r="J28" s="29"/>
      <c r="K28" s="29"/>
      <c r="L28" s="29"/>
      <c r="M28" s="29"/>
      <c r="N28" s="29"/>
    </row>
    <row r="29" spans="1:14">
      <c r="A29" s="29"/>
      <c r="B29" s="29"/>
      <c r="C29" s="29"/>
      <c r="D29" s="29"/>
      <c r="E29" s="29"/>
      <c r="F29" s="29"/>
      <c r="G29" s="29"/>
      <c r="H29" s="29"/>
      <c r="I29" s="29"/>
      <c r="J29" s="29"/>
      <c r="K29" s="29"/>
      <c r="L29" s="29"/>
      <c r="M29" s="29"/>
      <c r="N29" s="29"/>
    </row>
    <row r="30" spans="1:14">
      <c r="A30" s="29"/>
      <c r="B30" s="29"/>
      <c r="C30" s="29"/>
      <c r="D30" s="29"/>
      <c r="E30" s="29"/>
      <c r="F30" s="29"/>
      <c r="G30" s="29"/>
      <c r="H30" s="29"/>
      <c r="I30" s="29"/>
      <c r="J30" s="29"/>
      <c r="K30" s="29"/>
      <c r="L30" s="29"/>
      <c r="M30" s="29"/>
      <c r="N30" s="29"/>
    </row>
    <row r="31" spans="1:14">
      <c r="A31" s="28"/>
      <c r="B31" s="28"/>
      <c r="C31" s="28"/>
      <c r="D31" s="28"/>
      <c r="E31" s="28"/>
      <c r="F31" s="28"/>
      <c r="G31" s="28"/>
      <c r="H31" s="28"/>
      <c r="I31" s="28"/>
      <c r="J31" s="28"/>
      <c r="K31" s="28"/>
      <c r="L31" s="28"/>
      <c r="M31" s="28"/>
      <c r="N31" s="28"/>
    </row>
    <row r="32" spans="1:14">
      <c r="A32" s="28"/>
      <c r="B32" s="28"/>
      <c r="C32" s="28"/>
      <c r="D32" s="28"/>
      <c r="E32" s="28"/>
      <c r="F32" s="28"/>
      <c r="G32" s="28"/>
      <c r="H32" s="28"/>
      <c r="I32" s="28"/>
      <c r="J32" s="28"/>
      <c r="K32" s="28"/>
      <c r="L32" s="28"/>
      <c r="M32" s="28"/>
      <c r="N32" s="28"/>
    </row>
    <row r="33" spans="1:14">
      <c r="A33" s="28"/>
      <c r="B33" s="28"/>
      <c r="C33" s="28"/>
      <c r="D33" s="28"/>
      <c r="E33" s="28"/>
      <c r="F33" s="28"/>
      <c r="G33" s="28"/>
      <c r="H33" s="28"/>
      <c r="I33" s="28"/>
      <c r="J33" s="28"/>
      <c r="K33" s="28"/>
      <c r="L33" s="28"/>
      <c r="M33" s="28"/>
      <c r="N33" s="28"/>
    </row>
    <row r="34" spans="1:14">
      <c r="A34" s="28"/>
      <c r="B34" s="28"/>
      <c r="C34" s="28"/>
      <c r="D34" s="28"/>
      <c r="E34" s="28"/>
      <c r="F34" s="28"/>
      <c r="G34" s="28"/>
      <c r="H34" s="28"/>
      <c r="I34" s="28"/>
      <c r="J34" s="28"/>
      <c r="K34" s="28"/>
      <c r="L34" s="28"/>
      <c r="M34" s="28"/>
      <c r="N34" s="28"/>
    </row>
    <row r="35" spans="1:14">
      <c r="A35" s="28"/>
      <c r="B35" s="28"/>
      <c r="C35" s="28"/>
      <c r="D35" s="28"/>
      <c r="E35" s="28"/>
      <c r="F35" s="28"/>
      <c r="G35" s="28"/>
      <c r="H35" s="28"/>
      <c r="I35" s="28"/>
      <c r="J35" s="28"/>
      <c r="K35" s="28"/>
      <c r="L35" s="28"/>
      <c r="M35" s="28"/>
      <c r="N35" s="28"/>
    </row>
    <row r="36" spans="1:14">
      <c r="A36" s="28"/>
      <c r="B36" s="28"/>
      <c r="C36" s="28"/>
      <c r="D36" s="28"/>
      <c r="E36" s="28"/>
      <c r="F36" s="28"/>
      <c r="G36" s="28"/>
      <c r="H36" s="28"/>
      <c r="I36" s="28"/>
      <c r="J36" s="28"/>
      <c r="K36" s="28"/>
      <c r="L36" s="28"/>
      <c r="M36" s="28"/>
      <c r="N36" s="28"/>
    </row>
  </sheetData>
  <mergeCells count="12">
    <mergeCell ref="I4:I5"/>
    <mergeCell ref="B4:B5"/>
    <mergeCell ref="M4:M5"/>
    <mergeCell ref="C4:C5"/>
    <mergeCell ref="K4:K5"/>
    <mergeCell ref="L4:L5"/>
    <mergeCell ref="D4:D5"/>
    <mergeCell ref="E4:E5"/>
    <mergeCell ref="J4:J5"/>
    <mergeCell ref="F4:F5"/>
    <mergeCell ref="G4:G5"/>
    <mergeCell ref="H4:H5"/>
  </mergeCells>
  <phoneticPr fontId="2"/>
  <pageMargins left="0.78740157480314965" right="0.59055118110236227" top="0.82677165354330717" bottom="0.59055118110236227" header="0.51181102362204722" footer="0.51181102362204722"/>
  <pageSetup paperSize="9" scale="95" orientation="portrait" r:id="rId1"/>
  <headerFooter alignWithMargins="0">
    <oddFooter>&amp;C－32－</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showGridLines="0" view="pageBreakPreview" zoomScaleNormal="100" zoomScaleSheetLayoutView="100" zoomScalePageLayoutView="85" workbookViewId="0">
      <selection activeCell="H43" sqref="H43"/>
    </sheetView>
  </sheetViews>
  <sheetFormatPr defaultRowHeight="13.5"/>
  <cols>
    <col min="1" max="2" width="3.5" customWidth="1"/>
    <col min="3" max="3" width="22.875" customWidth="1"/>
    <col min="4" max="6" width="13.125" customWidth="1"/>
  </cols>
  <sheetData>
    <row r="1" spans="1:6" ht="15" thickBot="1">
      <c r="A1" s="83" t="s">
        <v>161</v>
      </c>
      <c r="B1" s="9"/>
      <c r="C1" s="9"/>
      <c r="D1" s="9"/>
      <c r="E1" s="9"/>
      <c r="F1" s="9"/>
    </row>
    <row r="2" spans="1:6" ht="24" customHeight="1" thickBot="1">
      <c r="A2" s="41" t="s">
        <v>168</v>
      </c>
      <c r="B2" s="127"/>
      <c r="C2" s="128" t="s">
        <v>2</v>
      </c>
      <c r="D2" s="129" t="s">
        <v>203</v>
      </c>
      <c r="E2" s="42" t="s">
        <v>272</v>
      </c>
      <c r="F2" s="43" t="s">
        <v>273</v>
      </c>
    </row>
    <row r="3" spans="1:6" ht="20.100000000000001" customHeight="1" thickBot="1">
      <c r="A3" s="102" t="s">
        <v>146</v>
      </c>
      <c r="B3" s="130"/>
      <c r="C3" s="130"/>
      <c r="D3" s="429">
        <f>SUM(D4:D24)</f>
        <v>4458</v>
      </c>
      <c r="E3" s="131">
        <f>SUM(E4:E24)</f>
        <v>13</v>
      </c>
      <c r="F3" s="430">
        <f>SUM(F4:F24)</f>
        <v>4644</v>
      </c>
    </row>
    <row r="4" spans="1:6" ht="20.100000000000001" customHeight="1">
      <c r="A4" s="694"/>
      <c r="B4" s="519" t="s">
        <v>13</v>
      </c>
      <c r="C4" s="520"/>
      <c r="D4" s="1174">
        <v>40</v>
      </c>
      <c r="E4" s="578">
        <v>0</v>
      </c>
      <c r="F4" s="1175">
        <v>40</v>
      </c>
    </row>
    <row r="5" spans="1:6" ht="20.100000000000001" customHeight="1">
      <c r="A5" s="601" t="s">
        <v>147</v>
      </c>
      <c r="B5" s="94" t="s">
        <v>14</v>
      </c>
      <c r="C5" s="164"/>
      <c r="D5" s="1176">
        <v>34</v>
      </c>
      <c r="E5" s="498">
        <v>0</v>
      </c>
      <c r="F5" s="1123">
        <v>36</v>
      </c>
    </row>
    <row r="6" spans="1:6" ht="20.100000000000001" customHeight="1">
      <c r="A6" s="601"/>
      <c r="B6" s="1028" t="s">
        <v>283</v>
      </c>
      <c r="C6" s="94" t="s">
        <v>15</v>
      </c>
      <c r="D6" s="1176">
        <v>14</v>
      </c>
      <c r="E6" s="498">
        <v>0</v>
      </c>
      <c r="F6" s="1123">
        <v>14</v>
      </c>
    </row>
    <row r="7" spans="1:6" ht="20.100000000000001" customHeight="1">
      <c r="A7" s="601" t="s">
        <v>21</v>
      </c>
      <c r="B7" s="884"/>
      <c r="C7" s="94" t="s">
        <v>16</v>
      </c>
      <c r="D7" s="1176">
        <v>0</v>
      </c>
      <c r="E7" s="498">
        <v>0</v>
      </c>
      <c r="F7" s="1123">
        <v>0</v>
      </c>
    </row>
    <row r="8" spans="1:6" ht="20.100000000000001" customHeight="1">
      <c r="A8" s="601"/>
      <c r="B8" s="884"/>
      <c r="C8" s="691" t="s">
        <v>338</v>
      </c>
      <c r="D8" s="1176">
        <v>0</v>
      </c>
      <c r="E8" s="498">
        <v>0</v>
      </c>
      <c r="F8" s="1123">
        <v>0</v>
      </c>
    </row>
    <row r="9" spans="1:6" ht="20.100000000000001" customHeight="1">
      <c r="A9" s="601" t="s">
        <v>22</v>
      </c>
      <c r="B9" s="832"/>
      <c r="C9" s="691" t="s">
        <v>18</v>
      </c>
      <c r="D9" s="1176">
        <v>26</v>
      </c>
      <c r="E9" s="498">
        <v>0</v>
      </c>
      <c r="F9" s="1123">
        <v>27</v>
      </c>
    </row>
    <row r="10" spans="1:6" ht="20.100000000000001" customHeight="1">
      <c r="A10" s="601"/>
      <c r="B10" s="94" t="s">
        <v>151</v>
      </c>
      <c r="C10" s="164"/>
      <c r="D10" s="1176">
        <v>1</v>
      </c>
      <c r="E10" s="498">
        <v>0</v>
      </c>
      <c r="F10" s="1123">
        <v>1</v>
      </c>
    </row>
    <row r="11" spans="1:6" ht="20.100000000000001" customHeight="1">
      <c r="A11" s="601" t="s">
        <v>23</v>
      </c>
      <c r="B11" s="94" t="s">
        <v>19</v>
      </c>
      <c r="C11" s="164"/>
      <c r="D11" s="1176">
        <v>6</v>
      </c>
      <c r="E11" s="498">
        <v>0</v>
      </c>
      <c r="F11" s="1123">
        <v>6</v>
      </c>
    </row>
    <row r="12" spans="1:6" ht="20.100000000000001" customHeight="1">
      <c r="A12" s="601"/>
      <c r="B12" s="94" t="s">
        <v>152</v>
      </c>
      <c r="C12" s="164"/>
      <c r="D12" s="1176">
        <v>2</v>
      </c>
      <c r="E12" s="498">
        <v>0</v>
      </c>
      <c r="F12" s="1123">
        <v>2</v>
      </c>
    </row>
    <row r="13" spans="1:6" ht="20.100000000000001" customHeight="1" thickBot="1">
      <c r="A13" s="601"/>
      <c r="B13" s="120" t="s">
        <v>18</v>
      </c>
      <c r="C13" s="310"/>
      <c r="D13" s="1177">
        <v>46</v>
      </c>
      <c r="E13" s="583">
        <v>0</v>
      </c>
      <c r="F13" s="1178">
        <v>46</v>
      </c>
    </row>
    <row r="14" spans="1:6" ht="20.100000000000001" customHeight="1">
      <c r="A14" s="694"/>
      <c r="B14" s="519" t="s">
        <v>24</v>
      </c>
      <c r="C14" s="520"/>
      <c r="D14" s="1174">
        <v>71</v>
      </c>
      <c r="E14" s="578">
        <v>0</v>
      </c>
      <c r="F14" s="1175">
        <v>84</v>
      </c>
    </row>
    <row r="15" spans="1:6" ht="20.100000000000001" customHeight="1">
      <c r="A15" s="712" t="s">
        <v>22</v>
      </c>
      <c r="B15" s="1028" t="s">
        <v>284</v>
      </c>
      <c r="C15" s="94" t="s">
        <v>25</v>
      </c>
      <c r="D15" s="1176">
        <v>17</v>
      </c>
      <c r="E15" s="498">
        <v>0</v>
      </c>
      <c r="F15" s="1123">
        <v>19</v>
      </c>
    </row>
    <row r="16" spans="1:6" ht="20.100000000000001" customHeight="1">
      <c r="A16" s="712" t="s">
        <v>44</v>
      </c>
      <c r="B16" s="832"/>
      <c r="C16" s="94" t="s">
        <v>18</v>
      </c>
      <c r="D16" s="1176">
        <v>20</v>
      </c>
      <c r="E16" s="498">
        <v>0</v>
      </c>
      <c r="F16" s="1123">
        <v>21</v>
      </c>
    </row>
    <row r="17" spans="1:6" ht="20.100000000000001" customHeight="1">
      <c r="A17" s="712" t="s">
        <v>23</v>
      </c>
      <c r="B17" s="94" t="s">
        <v>39</v>
      </c>
      <c r="C17" s="164"/>
      <c r="D17" s="1176">
        <v>2286</v>
      </c>
      <c r="E17" s="498">
        <v>5</v>
      </c>
      <c r="F17" s="1123">
        <v>2394</v>
      </c>
    </row>
    <row r="18" spans="1:6" ht="20.100000000000001" customHeight="1">
      <c r="A18" s="712"/>
      <c r="B18" s="94" t="s">
        <v>158</v>
      </c>
      <c r="C18" s="164"/>
      <c r="D18" s="1176">
        <v>155</v>
      </c>
      <c r="E18" s="498">
        <v>1</v>
      </c>
      <c r="F18" s="1123">
        <v>160</v>
      </c>
    </row>
    <row r="19" spans="1:6" ht="20.100000000000001" customHeight="1">
      <c r="A19" s="712" t="s">
        <v>27</v>
      </c>
      <c r="B19" s="94" t="s">
        <v>26</v>
      </c>
      <c r="C19" s="164"/>
      <c r="D19" s="1176">
        <v>109</v>
      </c>
      <c r="E19" s="498">
        <v>0</v>
      </c>
      <c r="F19" s="1123">
        <v>113</v>
      </c>
    </row>
    <row r="20" spans="1:6" ht="20.100000000000001" customHeight="1">
      <c r="A20" s="712" t="s">
        <v>223</v>
      </c>
      <c r="B20" s="94" t="s">
        <v>159</v>
      </c>
      <c r="C20" s="164"/>
      <c r="D20" s="1176">
        <v>594</v>
      </c>
      <c r="E20" s="498">
        <v>4</v>
      </c>
      <c r="F20" s="1123">
        <v>602</v>
      </c>
    </row>
    <row r="21" spans="1:6" ht="20.100000000000001" customHeight="1">
      <c r="A21" s="712" t="s">
        <v>28</v>
      </c>
      <c r="B21" s="94" t="s">
        <v>160</v>
      </c>
      <c r="C21" s="164"/>
      <c r="D21" s="1176">
        <v>447</v>
      </c>
      <c r="E21" s="498">
        <v>0</v>
      </c>
      <c r="F21" s="1123">
        <v>461</v>
      </c>
    </row>
    <row r="22" spans="1:6" ht="20.100000000000001" customHeight="1" thickBot="1">
      <c r="A22" s="713"/>
      <c r="B22" s="692" t="s">
        <v>18</v>
      </c>
      <c r="C22" s="658"/>
      <c r="D22" s="1179">
        <v>574</v>
      </c>
      <c r="E22" s="1180">
        <v>0</v>
      </c>
      <c r="F22" s="1181">
        <v>603</v>
      </c>
    </row>
    <row r="23" spans="1:6" ht="20.100000000000001" customHeight="1" thickBot="1">
      <c r="A23" s="714" t="s">
        <v>11</v>
      </c>
      <c r="B23" s="362"/>
      <c r="C23" s="654"/>
      <c r="D23" s="1182">
        <v>15</v>
      </c>
      <c r="E23" s="1183">
        <v>2</v>
      </c>
      <c r="F23" s="1124">
        <v>15</v>
      </c>
    </row>
    <row r="24" spans="1:6" ht="20.100000000000001" customHeight="1" thickBot="1">
      <c r="A24" s="649" t="s">
        <v>243</v>
      </c>
      <c r="B24" s="650"/>
      <c r="C24" s="650"/>
      <c r="D24" s="1184">
        <v>1</v>
      </c>
      <c r="E24" s="1185">
        <v>1</v>
      </c>
      <c r="F24" s="1186">
        <v>0</v>
      </c>
    </row>
    <row r="25" spans="1:6">
      <c r="A25" s="1029" t="s">
        <v>331</v>
      </c>
      <c r="B25" s="1029"/>
      <c r="C25" s="1030"/>
      <c r="D25" s="1030"/>
      <c r="E25" s="1030"/>
      <c r="F25" s="1030"/>
    </row>
  </sheetData>
  <mergeCells count="3">
    <mergeCell ref="B6:B9"/>
    <mergeCell ref="B15:B16"/>
    <mergeCell ref="A25:F25"/>
  </mergeCells>
  <phoneticPr fontId="2"/>
  <pageMargins left="1.5" right="0.78740157480314965" top="0.98425196850393704" bottom="0.98425196850393704" header="0.51181102362204722" footer="0.51181102362204722"/>
  <pageSetup paperSize="9" orientation="portrait" r:id="rId1"/>
  <headerFooter alignWithMargins="0">
    <oddFooter>&amp;C－33－</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view="pageBreakPreview" zoomScaleNormal="100" zoomScaleSheetLayoutView="100" workbookViewId="0">
      <selection activeCell="H43" sqref="H43"/>
    </sheetView>
  </sheetViews>
  <sheetFormatPr defaultRowHeight="13.5"/>
  <cols>
    <col min="1" max="1" width="9.75" customWidth="1"/>
    <col min="2" max="2" width="6.625" customWidth="1"/>
    <col min="3" max="5" width="7.625" customWidth="1"/>
    <col min="6" max="6" width="6.625" customWidth="1"/>
    <col min="7" max="9" width="7.625" customWidth="1"/>
    <col min="10" max="10" width="6.625" customWidth="1"/>
    <col min="11" max="13" width="7.625" customWidth="1"/>
  </cols>
  <sheetData>
    <row r="1" spans="1:14" s="83" customFormat="1" ht="14.25">
      <c r="A1" s="83" t="s">
        <v>157</v>
      </c>
    </row>
    <row r="2" spans="1:14" s="83" customFormat="1" ht="15" thickBot="1">
      <c r="A2" s="83" t="s">
        <v>248</v>
      </c>
    </row>
    <row r="3" spans="1:14">
      <c r="A3" s="363" t="s">
        <v>2</v>
      </c>
      <c r="B3" s="816" t="s">
        <v>196</v>
      </c>
      <c r="C3" s="1008"/>
      <c r="D3" s="1008"/>
      <c r="E3" s="308" t="s">
        <v>211</v>
      </c>
      <c r="F3" s="816" t="s">
        <v>277</v>
      </c>
      <c r="G3" s="1008"/>
      <c r="H3" s="1008"/>
      <c r="I3" s="308" t="s">
        <v>213</v>
      </c>
      <c r="J3" s="816" t="s">
        <v>278</v>
      </c>
      <c r="K3" s="1008"/>
      <c r="L3" s="1008"/>
      <c r="M3" s="309" t="s">
        <v>213</v>
      </c>
      <c r="N3" s="9"/>
    </row>
    <row r="4" spans="1:14">
      <c r="A4" s="364"/>
      <c r="B4" s="358" t="s">
        <v>240</v>
      </c>
      <c r="C4" s="310"/>
      <c r="D4" s="310"/>
      <c r="E4" s="310"/>
      <c r="F4" s="358" t="s">
        <v>240</v>
      </c>
      <c r="G4" s="310"/>
      <c r="H4" s="310"/>
      <c r="I4" s="310"/>
      <c r="J4" s="358" t="s">
        <v>240</v>
      </c>
      <c r="K4" s="310"/>
      <c r="L4" s="310"/>
      <c r="M4" s="311"/>
      <c r="N4" s="9"/>
    </row>
    <row r="5" spans="1:14" ht="14.25" thickBot="1">
      <c r="A5" s="365" t="s">
        <v>155</v>
      </c>
      <c r="B5" s="432"/>
      <c r="C5" s="433" t="s">
        <v>244</v>
      </c>
      <c r="D5" s="434" t="s">
        <v>10</v>
      </c>
      <c r="E5" s="434" t="s">
        <v>18</v>
      </c>
      <c r="F5" s="435"/>
      <c r="G5" s="433" t="s">
        <v>244</v>
      </c>
      <c r="H5" s="434" t="s">
        <v>10</v>
      </c>
      <c r="I5" s="434" t="s">
        <v>18</v>
      </c>
      <c r="J5" s="435"/>
      <c r="K5" s="433" t="s">
        <v>244</v>
      </c>
      <c r="L5" s="434" t="s">
        <v>10</v>
      </c>
      <c r="M5" s="436" t="s">
        <v>18</v>
      </c>
      <c r="N5" s="9"/>
    </row>
    <row r="6" spans="1:14" ht="20.100000000000001" customHeight="1">
      <c r="A6" s="405" t="s">
        <v>79</v>
      </c>
      <c r="B6" s="420">
        <f>SUM(C6:E6)</f>
        <v>342</v>
      </c>
      <c r="C6" s="1157">
        <v>24</v>
      </c>
      <c r="D6" s="1157">
        <v>318</v>
      </c>
      <c r="E6" s="1158">
        <v>0</v>
      </c>
      <c r="F6" s="773">
        <f>SUM(G6:I6)</f>
        <v>1</v>
      </c>
      <c r="G6" s="1157">
        <v>0</v>
      </c>
      <c r="H6" s="1157">
        <v>1</v>
      </c>
      <c r="I6" s="1159">
        <v>0</v>
      </c>
      <c r="J6" s="422">
        <f>SUM(K6:M6)</f>
        <v>351</v>
      </c>
      <c r="K6" s="1157">
        <v>24</v>
      </c>
      <c r="L6" s="1157">
        <v>327</v>
      </c>
      <c r="M6" s="1159">
        <v>0</v>
      </c>
      <c r="N6" s="9"/>
    </row>
    <row r="7" spans="1:14" ht="20.100000000000001" customHeight="1">
      <c r="A7" s="377" t="s">
        <v>80</v>
      </c>
      <c r="B7" s="283">
        <f t="shared" ref="B7:B29" si="0">SUM(C7:E7)</f>
        <v>128</v>
      </c>
      <c r="C7" s="1073">
        <v>5</v>
      </c>
      <c r="D7" s="1073">
        <v>123</v>
      </c>
      <c r="E7" s="1100">
        <v>0</v>
      </c>
      <c r="F7" s="774">
        <f t="shared" ref="F7:F29" si="1">SUM(G7:I7)</f>
        <v>0</v>
      </c>
      <c r="G7" s="1073">
        <v>0</v>
      </c>
      <c r="H7" s="1073">
        <v>0</v>
      </c>
      <c r="I7" s="1074">
        <v>0</v>
      </c>
      <c r="J7" s="320">
        <f t="shared" ref="J7:J29" si="2">SUM(K7:M7)</f>
        <v>135</v>
      </c>
      <c r="K7" s="1073">
        <v>5</v>
      </c>
      <c r="L7" s="1073">
        <v>130</v>
      </c>
      <c r="M7" s="1074">
        <v>0</v>
      </c>
      <c r="N7" s="9"/>
    </row>
    <row r="8" spans="1:14" ht="20.100000000000001" customHeight="1">
      <c r="A8" s="377" t="s">
        <v>81</v>
      </c>
      <c r="B8" s="283">
        <f t="shared" si="0"/>
        <v>103</v>
      </c>
      <c r="C8" s="1073">
        <v>3</v>
      </c>
      <c r="D8" s="1073">
        <v>100</v>
      </c>
      <c r="E8" s="1100">
        <v>0</v>
      </c>
      <c r="F8" s="774">
        <f t="shared" si="1"/>
        <v>1</v>
      </c>
      <c r="G8" s="1073">
        <v>0</v>
      </c>
      <c r="H8" s="1073">
        <v>1</v>
      </c>
      <c r="I8" s="1074">
        <v>0</v>
      </c>
      <c r="J8" s="320">
        <f t="shared" si="2"/>
        <v>107</v>
      </c>
      <c r="K8" s="1073">
        <v>3</v>
      </c>
      <c r="L8" s="1073">
        <v>104</v>
      </c>
      <c r="M8" s="1074">
        <v>0</v>
      </c>
      <c r="N8" s="9"/>
    </row>
    <row r="9" spans="1:14" ht="20.100000000000001" customHeight="1">
      <c r="A9" s="377" t="s">
        <v>82</v>
      </c>
      <c r="B9" s="283">
        <f t="shared" si="0"/>
        <v>51</v>
      </c>
      <c r="C9" s="1073">
        <v>2</v>
      </c>
      <c r="D9" s="1073">
        <v>47</v>
      </c>
      <c r="E9" s="1100">
        <v>2</v>
      </c>
      <c r="F9" s="774">
        <f t="shared" si="1"/>
        <v>0</v>
      </c>
      <c r="G9" s="1073">
        <v>0</v>
      </c>
      <c r="H9" s="1073">
        <v>0</v>
      </c>
      <c r="I9" s="1074">
        <v>0</v>
      </c>
      <c r="J9" s="320">
        <f t="shared" si="2"/>
        <v>52</v>
      </c>
      <c r="K9" s="1073">
        <v>2</v>
      </c>
      <c r="L9" s="1073">
        <v>48</v>
      </c>
      <c r="M9" s="1074">
        <v>2</v>
      </c>
      <c r="N9" s="9"/>
    </row>
    <row r="10" spans="1:14" ht="20.100000000000001" customHeight="1">
      <c r="A10" s="377" t="s">
        <v>83</v>
      </c>
      <c r="B10" s="283">
        <f t="shared" si="0"/>
        <v>467</v>
      </c>
      <c r="C10" s="1073">
        <v>38</v>
      </c>
      <c r="D10" s="1073">
        <v>428</v>
      </c>
      <c r="E10" s="1100">
        <v>1</v>
      </c>
      <c r="F10" s="774">
        <f t="shared" si="1"/>
        <v>0</v>
      </c>
      <c r="G10" s="1073">
        <v>0</v>
      </c>
      <c r="H10" s="1073">
        <v>0</v>
      </c>
      <c r="I10" s="1074">
        <v>0</v>
      </c>
      <c r="J10" s="320">
        <f t="shared" si="2"/>
        <v>478</v>
      </c>
      <c r="K10" s="1073">
        <v>38</v>
      </c>
      <c r="L10" s="1073">
        <v>439</v>
      </c>
      <c r="M10" s="1074">
        <v>1</v>
      </c>
      <c r="N10" s="9"/>
    </row>
    <row r="11" spans="1:14" ht="20.100000000000001" customHeight="1">
      <c r="A11" s="377" t="s">
        <v>84</v>
      </c>
      <c r="B11" s="283">
        <f t="shared" si="0"/>
        <v>192</v>
      </c>
      <c r="C11" s="1073">
        <v>9</v>
      </c>
      <c r="D11" s="1073">
        <v>183</v>
      </c>
      <c r="E11" s="1100">
        <v>0</v>
      </c>
      <c r="F11" s="774">
        <f t="shared" si="1"/>
        <v>1</v>
      </c>
      <c r="G11" s="1073">
        <v>0</v>
      </c>
      <c r="H11" s="1073">
        <v>1</v>
      </c>
      <c r="I11" s="1074">
        <v>0</v>
      </c>
      <c r="J11" s="320">
        <f t="shared" si="2"/>
        <v>197</v>
      </c>
      <c r="K11" s="1073">
        <v>9</v>
      </c>
      <c r="L11" s="1073">
        <v>188</v>
      </c>
      <c r="M11" s="1074">
        <v>0</v>
      </c>
      <c r="N11" s="9"/>
    </row>
    <row r="12" spans="1:14" ht="20.100000000000001" customHeight="1">
      <c r="A12" s="377" t="s">
        <v>85</v>
      </c>
      <c r="B12" s="283">
        <f t="shared" si="0"/>
        <v>108</v>
      </c>
      <c r="C12" s="1073">
        <v>3</v>
      </c>
      <c r="D12" s="1073">
        <v>104</v>
      </c>
      <c r="E12" s="1100">
        <v>1</v>
      </c>
      <c r="F12" s="774">
        <f t="shared" si="1"/>
        <v>1</v>
      </c>
      <c r="G12" s="1073">
        <v>0</v>
      </c>
      <c r="H12" s="1073">
        <v>0</v>
      </c>
      <c r="I12" s="1074">
        <v>1</v>
      </c>
      <c r="J12" s="320">
        <f t="shared" si="2"/>
        <v>111</v>
      </c>
      <c r="K12" s="1073">
        <v>3</v>
      </c>
      <c r="L12" s="1073">
        <v>108</v>
      </c>
      <c r="M12" s="1074">
        <v>0</v>
      </c>
      <c r="N12" s="9"/>
    </row>
    <row r="13" spans="1:14" ht="20.100000000000001" customHeight="1">
      <c r="A13" s="377" t="s">
        <v>86</v>
      </c>
      <c r="B13" s="283">
        <f t="shared" si="0"/>
        <v>97</v>
      </c>
      <c r="C13" s="1073">
        <v>1</v>
      </c>
      <c r="D13" s="1073">
        <v>96</v>
      </c>
      <c r="E13" s="1100">
        <v>0</v>
      </c>
      <c r="F13" s="774">
        <f t="shared" si="1"/>
        <v>2</v>
      </c>
      <c r="G13" s="1073">
        <v>0</v>
      </c>
      <c r="H13" s="1073">
        <v>2</v>
      </c>
      <c r="I13" s="1074">
        <v>0</v>
      </c>
      <c r="J13" s="320">
        <f t="shared" si="2"/>
        <v>104</v>
      </c>
      <c r="K13" s="1073">
        <v>2</v>
      </c>
      <c r="L13" s="1073">
        <v>102</v>
      </c>
      <c r="M13" s="1074">
        <v>0</v>
      </c>
      <c r="N13" s="9"/>
    </row>
    <row r="14" spans="1:14" ht="20.100000000000001" customHeight="1">
      <c r="A14" s="377" t="s">
        <v>87</v>
      </c>
      <c r="B14" s="283">
        <f t="shared" si="0"/>
        <v>143</v>
      </c>
      <c r="C14" s="1073">
        <v>4</v>
      </c>
      <c r="D14" s="1073">
        <v>138</v>
      </c>
      <c r="E14" s="1100">
        <v>1</v>
      </c>
      <c r="F14" s="774">
        <f t="shared" si="1"/>
        <v>0</v>
      </c>
      <c r="G14" s="1073">
        <v>0</v>
      </c>
      <c r="H14" s="1073">
        <v>0</v>
      </c>
      <c r="I14" s="1074">
        <v>0</v>
      </c>
      <c r="J14" s="320">
        <f t="shared" si="2"/>
        <v>150</v>
      </c>
      <c r="K14" s="1073">
        <v>4</v>
      </c>
      <c r="L14" s="1073">
        <v>145</v>
      </c>
      <c r="M14" s="1074">
        <v>1</v>
      </c>
      <c r="N14" s="9"/>
    </row>
    <row r="15" spans="1:14" ht="20.100000000000001" customHeight="1">
      <c r="A15" s="377" t="s">
        <v>88</v>
      </c>
      <c r="B15" s="283">
        <f t="shared" si="0"/>
        <v>168</v>
      </c>
      <c r="C15" s="1073">
        <v>5</v>
      </c>
      <c r="D15" s="1073">
        <v>163</v>
      </c>
      <c r="E15" s="1100">
        <v>0</v>
      </c>
      <c r="F15" s="774">
        <f>SUM(G15:I15)</f>
        <v>0</v>
      </c>
      <c r="G15" s="1073">
        <v>0</v>
      </c>
      <c r="H15" s="1073">
        <v>0</v>
      </c>
      <c r="I15" s="1074">
        <v>0</v>
      </c>
      <c r="J15" s="320">
        <f t="shared" si="2"/>
        <v>174</v>
      </c>
      <c r="K15" s="1073">
        <v>6</v>
      </c>
      <c r="L15" s="1073">
        <v>168</v>
      </c>
      <c r="M15" s="1074">
        <v>0</v>
      </c>
      <c r="N15" s="9"/>
    </row>
    <row r="16" spans="1:14" ht="20.100000000000001" customHeight="1">
      <c r="A16" s="377" t="s">
        <v>89</v>
      </c>
      <c r="B16" s="283">
        <f t="shared" si="0"/>
        <v>95</v>
      </c>
      <c r="C16" s="1073">
        <v>1</v>
      </c>
      <c r="D16" s="1073">
        <v>93</v>
      </c>
      <c r="E16" s="1100">
        <v>1</v>
      </c>
      <c r="F16" s="774">
        <f t="shared" si="1"/>
        <v>2</v>
      </c>
      <c r="G16" s="1073">
        <v>0</v>
      </c>
      <c r="H16" s="1073">
        <v>1</v>
      </c>
      <c r="I16" s="1074">
        <v>1</v>
      </c>
      <c r="J16" s="320">
        <f t="shared" si="2"/>
        <v>98</v>
      </c>
      <c r="K16" s="1073">
        <v>1</v>
      </c>
      <c r="L16" s="1073">
        <v>97</v>
      </c>
      <c r="M16" s="1074">
        <v>0</v>
      </c>
      <c r="N16" s="9"/>
    </row>
    <row r="17" spans="1:14" ht="20.100000000000001" customHeight="1">
      <c r="A17" s="377" t="s">
        <v>90</v>
      </c>
      <c r="B17" s="283">
        <f t="shared" si="0"/>
        <v>297</v>
      </c>
      <c r="C17" s="1073">
        <v>10</v>
      </c>
      <c r="D17" s="1073">
        <v>284</v>
      </c>
      <c r="E17" s="1100">
        <v>3</v>
      </c>
      <c r="F17" s="774">
        <f t="shared" si="1"/>
        <v>1</v>
      </c>
      <c r="G17" s="1073">
        <v>0</v>
      </c>
      <c r="H17" s="1073">
        <v>1</v>
      </c>
      <c r="I17" s="1074">
        <v>0</v>
      </c>
      <c r="J17" s="320">
        <f t="shared" si="2"/>
        <v>307</v>
      </c>
      <c r="K17" s="1073">
        <v>10</v>
      </c>
      <c r="L17" s="1073">
        <v>294</v>
      </c>
      <c r="M17" s="1074">
        <v>3</v>
      </c>
      <c r="N17" s="9"/>
    </row>
    <row r="18" spans="1:14" ht="20.100000000000001" customHeight="1">
      <c r="A18" s="377" t="s">
        <v>91</v>
      </c>
      <c r="B18" s="283">
        <f t="shared" si="0"/>
        <v>183</v>
      </c>
      <c r="C18" s="1073">
        <v>6</v>
      </c>
      <c r="D18" s="1073">
        <v>177</v>
      </c>
      <c r="E18" s="1100">
        <v>0</v>
      </c>
      <c r="F18" s="774">
        <f t="shared" si="1"/>
        <v>0</v>
      </c>
      <c r="G18" s="1073">
        <v>0</v>
      </c>
      <c r="H18" s="1073">
        <v>0</v>
      </c>
      <c r="I18" s="1074">
        <v>0</v>
      </c>
      <c r="J18" s="320">
        <f t="shared" si="2"/>
        <v>191</v>
      </c>
      <c r="K18" s="1073">
        <v>6</v>
      </c>
      <c r="L18" s="1073">
        <v>185</v>
      </c>
      <c r="M18" s="1074">
        <v>0</v>
      </c>
      <c r="N18" s="9"/>
    </row>
    <row r="19" spans="1:14" ht="20.100000000000001" customHeight="1">
      <c r="A19" s="377" t="s">
        <v>92</v>
      </c>
      <c r="B19" s="283">
        <f t="shared" si="0"/>
        <v>163</v>
      </c>
      <c r="C19" s="1073">
        <v>6</v>
      </c>
      <c r="D19" s="1073">
        <v>157</v>
      </c>
      <c r="E19" s="1100">
        <v>0</v>
      </c>
      <c r="F19" s="774">
        <f t="shared" si="1"/>
        <v>1</v>
      </c>
      <c r="G19" s="1073">
        <v>0</v>
      </c>
      <c r="H19" s="1073">
        <v>1</v>
      </c>
      <c r="I19" s="1074">
        <v>0</v>
      </c>
      <c r="J19" s="320">
        <f t="shared" si="2"/>
        <v>179</v>
      </c>
      <c r="K19" s="1073">
        <v>7</v>
      </c>
      <c r="L19" s="1073">
        <v>172</v>
      </c>
      <c r="M19" s="1074">
        <v>0</v>
      </c>
      <c r="N19" s="9"/>
    </row>
    <row r="20" spans="1:14" ht="20.100000000000001" customHeight="1">
      <c r="A20" s="377" t="s">
        <v>93</v>
      </c>
      <c r="B20" s="283">
        <f t="shared" si="0"/>
        <v>219</v>
      </c>
      <c r="C20" s="1073">
        <v>3</v>
      </c>
      <c r="D20" s="1073">
        <v>215</v>
      </c>
      <c r="E20" s="1100">
        <v>1</v>
      </c>
      <c r="F20" s="774">
        <f t="shared" si="1"/>
        <v>0</v>
      </c>
      <c r="G20" s="1073">
        <v>0</v>
      </c>
      <c r="H20" s="1073">
        <v>0</v>
      </c>
      <c r="I20" s="1074">
        <v>0</v>
      </c>
      <c r="J20" s="320">
        <f t="shared" si="2"/>
        <v>228</v>
      </c>
      <c r="K20" s="1073">
        <v>3</v>
      </c>
      <c r="L20" s="1073">
        <v>224</v>
      </c>
      <c r="M20" s="1074">
        <v>1</v>
      </c>
      <c r="N20" s="9"/>
    </row>
    <row r="21" spans="1:14" ht="20.100000000000001" customHeight="1">
      <c r="A21" s="377" t="s">
        <v>94</v>
      </c>
      <c r="B21" s="283">
        <f t="shared" si="0"/>
        <v>79</v>
      </c>
      <c r="C21" s="1073">
        <v>3</v>
      </c>
      <c r="D21" s="1073">
        <v>75</v>
      </c>
      <c r="E21" s="1100">
        <v>1</v>
      </c>
      <c r="F21" s="774">
        <f t="shared" si="1"/>
        <v>0</v>
      </c>
      <c r="G21" s="1073">
        <v>0</v>
      </c>
      <c r="H21" s="1073">
        <v>0</v>
      </c>
      <c r="I21" s="1074">
        <v>0</v>
      </c>
      <c r="J21" s="320">
        <f t="shared" si="2"/>
        <v>81</v>
      </c>
      <c r="K21" s="1073">
        <v>3</v>
      </c>
      <c r="L21" s="1073">
        <v>77</v>
      </c>
      <c r="M21" s="1074">
        <v>1</v>
      </c>
      <c r="N21" s="9"/>
    </row>
    <row r="22" spans="1:14" ht="20.100000000000001" customHeight="1">
      <c r="A22" s="377" t="s">
        <v>95</v>
      </c>
      <c r="B22" s="283">
        <f t="shared" si="0"/>
        <v>220</v>
      </c>
      <c r="C22" s="1073">
        <v>9</v>
      </c>
      <c r="D22" s="1073">
        <v>209</v>
      </c>
      <c r="E22" s="1100">
        <v>2</v>
      </c>
      <c r="F22" s="774">
        <f t="shared" si="1"/>
        <v>0</v>
      </c>
      <c r="G22" s="1073">
        <v>0</v>
      </c>
      <c r="H22" s="1073">
        <v>0</v>
      </c>
      <c r="I22" s="1074">
        <v>0</v>
      </c>
      <c r="J22" s="320">
        <f t="shared" si="2"/>
        <v>235</v>
      </c>
      <c r="K22" s="1073">
        <v>9</v>
      </c>
      <c r="L22" s="1073">
        <v>222</v>
      </c>
      <c r="M22" s="1074">
        <v>4</v>
      </c>
      <c r="N22" s="9"/>
    </row>
    <row r="23" spans="1:14" ht="20.100000000000001" customHeight="1">
      <c r="A23" s="377" t="s">
        <v>96</v>
      </c>
      <c r="B23" s="283">
        <f t="shared" si="0"/>
        <v>159</v>
      </c>
      <c r="C23" s="1073">
        <v>1</v>
      </c>
      <c r="D23" s="1073">
        <v>158</v>
      </c>
      <c r="E23" s="1100">
        <v>0</v>
      </c>
      <c r="F23" s="774">
        <f t="shared" si="1"/>
        <v>0</v>
      </c>
      <c r="G23" s="1073">
        <v>0</v>
      </c>
      <c r="H23" s="1073">
        <v>0</v>
      </c>
      <c r="I23" s="1074">
        <v>0</v>
      </c>
      <c r="J23" s="320">
        <f t="shared" si="2"/>
        <v>168</v>
      </c>
      <c r="K23" s="1073">
        <v>1</v>
      </c>
      <c r="L23" s="1073">
        <v>167</v>
      </c>
      <c r="M23" s="1074">
        <v>0</v>
      </c>
      <c r="N23" s="9"/>
    </row>
    <row r="24" spans="1:14" ht="20.100000000000001" customHeight="1">
      <c r="A24" s="377" t="s">
        <v>97</v>
      </c>
      <c r="B24" s="283">
        <f t="shared" si="0"/>
        <v>135</v>
      </c>
      <c r="C24" s="1073">
        <v>7</v>
      </c>
      <c r="D24" s="1073">
        <v>128</v>
      </c>
      <c r="E24" s="1100">
        <v>0</v>
      </c>
      <c r="F24" s="774">
        <f t="shared" si="1"/>
        <v>0</v>
      </c>
      <c r="G24" s="1073">
        <v>0</v>
      </c>
      <c r="H24" s="1073">
        <v>0</v>
      </c>
      <c r="I24" s="1074">
        <v>0</v>
      </c>
      <c r="J24" s="320">
        <f t="shared" si="2"/>
        <v>141</v>
      </c>
      <c r="K24" s="1073">
        <v>7</v>
      </c>
      <c r="L24" s="1073">
        <v>134</v>
      </c>
      <c r="M24" s="1074">
        <v>0</v>
      </c>
      <c r="N24" s="9"/>
    </row>
    <row r="25" spans="1:14" ht="20.100000000000001" customHeight="1">
      <c r="A25" s="377" t="s">
        <v>98</v>
      </c>
      <c r="B25" s="283">
        <f t="shared" si="0"/>
        <v>191</v>
      </c>
      <c r="C25" s="1073">
        <v>4</v>
      </c>
      <c r="D25" s="1073">
        <v>187</v>
      </c>
      <c r="E25" s="1100">
        <v>0</v>
      </c>
      <c r="F25" s="774">
        <f t="shared" si="1"/>
        <v>2</v>
      </c>
      <c r="G25" s="1073">
        <v>0</v>
      </c>
      <c r="H25" s="1073">
        <v>2</v>
      </c>
      <c r="I25" s="1074">
        <v>0</v>
      </c>
      <c r="J25" s="320">
        <f t="shared" si="2"/>
        <v>198</v>
      </c>
      <c r="K25" s="1073">
        <v>4</v>
      </c>
      <c r="L25" s="1073">
        <v>194</v>
      </c>
      <c r="M25" s="1074">
        <v>0</v>
      </c>
      <c r="N25" s="9"/>
    </row>
    <row r="26" spans="1:14" ht="20.100000000000001" customHeight="1">
      <c r="A26" s="377" t="s">
        <v>99</v>
      </c>
      <c r="B26" s="283">
        <f t="shared" si="0"/>
        <v>167</v>
      </c>
      <c r="C26" s="1073">
        <v>7</v>
      </c>
      <c r="D26" s="1073">
        <v>159</v>
      </c>
      <c r="E26" s="1100">
        <v>1</v>
      </c>
      <c r="F26" s="774">
        <f t="shared" si="1"/>
        <v>1</v>
      </c>
      <c r="G26" s="1073">
        <v>0</v>
      </c>
      <c r="H26" s="1073">
        <v>0</v>
      </c>
      <c r="I26" s="1074">
        <v>1</v>
      </c>
      <c r="J26" s="320">
        <f t="shared" si="2"/>
        <v>172</v>
      </c>
      <c r="K26" s="1073">
        <v>7</v>
      </c>
      <c r="L26" s="1073">
        <v>165</v>
      </c>
      <c r="M26" s="1074">
        <v>0</v>
      </c>
      <c r="N26" s="9"/>
    </row>
    <row r="27" spans="1:14" ht="20.100000000000001" customHeight="1">
      <c r="A27" s="377" t="s">
        <v>100</v>
      </c>
      <c r="B27" s="283">
        <f t="shared" si="0"/>
        <v>205</v>
      </c>
      <c r="C27" s="1073">
        <v>7</v>
      </c>
      <c r="D27" s="1073">
        <v>198</v>
      </c>
      <c r="E27" s="1100">
        <v>0</v>
      </c>
      <c r="F27" s="774">
        <f t="shared" si="1"/>
        <v>0</v>
      </c>
      <c r="G27" s="1073">
        <v>0</v>
      </c>
      <c r="H27" s="1073">
        <v>0</v>
      </c>
      <c r="I27" s="1074">
        <v>0</v>
      </c>
      <c r="J27" s="320">
        <f t="shared" si="2"/>
        <v>210</v>
      </c>
      <c r="K27" s="1073">
        <v>7</v>
      </c>
      <c r="L27" s="1073">
        <v>203</v>
      </c>
      <c r="M27" s="1074">
        <v>0</v>
      </c>
      <c r="N27" s="9"/>
    </row>
    <row r="28" spans="1:14" ht="20.100000000000001" customHeight="1">
      <c r="A28" s="377" t="s">
        <v>101</v>
      </c>
      <c r="B28" s="283">
        <f t="shared" si="0"/>
        <v>408</v>
      </c>
      <c r="C28" s="1073">
        <v>9</v>
      </c>
      <c r="D28" s="1073">
        <v>397</v>
      </c>
      <c r="E28" s="1100">
        <v>2</v>
      </c>
      <c r="F28" s="774">
        <f t="shared" si="1"/>
        <v>0</v>
      </c>
      <c r="G28" s="1073">
        <v>0</v>
      </c>
      <c r="H28" s="1073">
        <v>0</v>
      </c>
      <c r="I28" s="1074">
        <v>0</v>
      </c>
      <c r="J28" s="320">
        <f t="shared" si="2"/>
        <v>433</v>
      </c>
      <c r="K28" s="1073">
        <v>9</v>
      </c>
      <c r="L28" s="1073">
        <v>422</v>
      </c>
      <c r="M28" s="1074">
        <v>2</v>
      </c>
      <c r="N28" s="9"/>
    </row>
    <row r="29" spans="1:14" ht="20.100000000000001" customHeight="1" thickBot="1">
      <c r="A29" s="410" t="s">
        <v>102</v>
      </c>
      <c r="B29" s="321">
        <f t="shared" si="0"/>
        <v>138</v>
      </c>
      <c r="C29" s="1102">
        <v>2</v>
      </c>
      <c r="D29" s="1102">
        <v>136</v>
      </c>
      <c r="E29" s="1103">
        <v>0</v>
      </c>
      <c r="F29" s="775">
        <f t="shared" si="1"/>
        <v>0</v>
      </c>
      <c r="G29" s="1102">
        <v>0</v>
      </c>
      <c r="H29" s="1102">
        <v>0</v>
      </c>
      <c r="I29" s="1187">
        <v>0</v>
      </c>
      <c r="J29" s="322">
        <f t="shared" si="2"/>
        <v>144</v>
      </c>
      <c r="K29" s="1102">
        <v>2</v>
      </c>
      <c r="L29" s="1102">
        <v>142</v>
      </c>
      <c r="M29" s="1187">
        <v>0</v>
      </c>
      <c r="N29" s="9"/>
    </row>
    <row r="30" spans="1:14" ht="20.100000000000001" customHeight="1" thickBot="1">
      <c r="A30" s="431" t="s">
        <v>12</v>
      </c>
      <c r="B30" s="287">
        <f>SUM(B6:B29)</f>
        <v>4458</v>
      </c>
      <c r="C30" s="285">
        <f t="shared" ref="C30:M30" si="3">SUM(C6:C29)</f>
        <v>169</v>
      </c>
      <c r="D30" s="285">
        <f t="shared" si="3"/>
        <v>4273</v>
      </c>
      <c r="E30" s="286">
        <f t="shared" si="3"/>
        <v>16</v>
      </c>
      <c r="F30" s="287">
        <f t="shared" si="3"/>
        <v>13</v>
      </c>
      <c r="G30" s="285">
        <f t="shared" si="3"/>
        <v>0</v>
      </c>
      <c r="H30" s="285">
        <f t="shared" si="3"/>
        <v>10</v>
      </c>
      <c r="I30" s="288">
        <f t="shared" si="3"/>
        <v>3</v>
      </c>
      <c r="J30" s="284">
        <f t="shared" si="3"/>
        <v>4644</v>
      </c>
      <c r="K30" s="285">
        <f t="shared" si="3"/>
        <v>172</v>
      </c>
      <c r="L30" s="285">
        <f t="shared" si="3"/>
        <v>4457</v>
      </c>
      <c r="M30" s="288">
        <f t="shared" si="3"/>
        <v>15</v>
      </c>
      <c r="N30" s="9"/>
    </row>
    <row r="31" spans="1:14">
      <c r="A31" s="666" t="s">
        <v>332</v>
      </c>
      <c r="B31" s="66"/>
      <c r="C31" s="163"/>
      <c r="D31" s="163"/>
      <c r="E31" s="163"/>
      <c r="F31" s="163"/>
      <c r="G31" s="163"/>
      <c r="H31" s="163"/>
      <c r="I31" s="163"/>
      <c r="J31" s="163"/>
      <c r="K31" s="163"/>
      <c r="L31" s="163"/>
      <c r="M31" s="163"/>
      <c r="N31" s="9"/>
    </row>
    <row r="32" spans="1:14" ht="13.5" customHeight="1">
      <c r="A32" s="1031"/>
      <c r="B32" s="1031"/>
      <c r="C32" s="1031"/>
      <c r="D32" s="1031"/>
      <c r="E32" s="1031"/>
      <c r="F32" s="1031"/>
      <c r="G32" s="1031"/>
      <c r="H32" s="1031"/>
      <c r="I32" s="1031"/>
      <c r="J32" s="1031"/>
      <c r="K32" s="1031"/>
      <c r="L32" s="162"/>
      <c r="M32" s="9"/>
      <c r="N32" s="9"/>
    </row>
    <row r="33" spans="1:14">
      <c r="A33" s="1031"/>
      <c r="B33" s="1031"/>
      <c r="C33" s="1031"/>
      <c r="D33" s="1031"/>
      <c r="E33" s="1031"/>
      <c r="F33" s="1031"/>
      <c r="G33" s="1031"/>
      <c r="H33" s="1031"/>
      <c r="I33" s="1031"/>
      <c r="J33" s="1031"/>
      <c r="K33" s="1031"/>
      <c r="L33" s="162"/>
      <c r="M33" s="9"/>
      <c r="N33" s="9"/>
    </row>
    <row r="34" spans="1:14">
      <c r="A34" s="9"/>
      <c r="B34" s="9"/>
      <c r="C34" s="9"/>
      <c r="D34" s="9"/>
      <c r="E34" s="9"/>
      <c r="F34" s="9"/>
      <c r="G34" s="9"/>
      <c r="H34" s="9"/>
      <c r="I34" s="9"/>
      <c r="J34" s="9"/>
      <c r="K34" s="9"/>
      <c r="L34" s="9"/>
      <c r="M34" s="9"/>
      <c r="N34" s="9"/>
    </row>
    <row r="35" spans="1:14">
      <c r="A35" s="9"/>
      <c r="B35" s="9"/>
      <c r="C35" s="9"/>
      <c r="D35" s="9"/>
      <c r="E35" s="9"/>
      <c r="F35" s="9"/>
      <c r="G35" s="9"/>
      <c r="H35" s="9"/>
      <c r="I35" s="9"/>
      <c r="J35" s="9"/>
      <c r="K35" s="9"/>
      <c r="L35" s="9"/>
      <c r="M35" s="9"/>
      <c r="N35" s="9"/>
    </row>
    <row r="36" spans="1:14">
      <c r="A36" s="9"/>
      <c r="B36" s="9"/>
      <c r="C36" s="9"/>
      <c r="D36" s="9"/>
      <c r="E36" s="9"/>
      <c r="F36" s="9"/>
      <c r="G36" s="9"/>
      <c r="H36" s="9"/>
      <c r="I36" s="9"/>
      <c r="J36" s="9"/>
      <c r="K36" s="9"/>
      <c r="L36" s="9"/>
      <c r="M36" s="9"/>
      <c r="N36" s="9"/>
    </row>
    <row r="37" spans="1:14">
      <c r="A37" s="9"/>
      <c r="B37" s="9"/>
      <c r="C37" s="9"/>
      <c r="D37" s="9"/>
      <c r="E37" s="9"/>
      <c r="F37" s="9"/>
      <c r="G37" s="9"/>
      <c r="H37" s="9"/>
      <c r="I37" s="9"/>
      <c r="J37" s="9"/>
      <c r="K37" s="9"/>
      <c r="L37" s="9"/>
      <c r="M37" s="9"/>
      <c r="N37" s="9"/>
    </row>
    <row r="38" spans="1:14">
      <c r="A38" s="9"/>
      <c r="B38" s="9"/>
      <c r="C38" s="9"/>
      <c r="D38" s="9"/>
      <c r="E38" s="9"/>
      <c r="F38" s="9"/>
      <c r="G38" s="9"/>
      <c r="H38" s="9"/>
      <c r="I38" s="9"/>
      <c r="J38" s="9"/>
      <c r="K38" s="9"/>
      <c r="L38" s="9"/>
      <c r="M38" s="9"/>
      <c r="N38" s="9"/>
    </row>
    <row r="39" spans="1:14">
      <c r="A39" s="9"/>
      <c r="B39" s="9"/>
      <c r="C39" s="9"/>
      <c r="D39" s="9"/>
      <c r="E39" s="9"/>
      <c r="F39" s="9"/>
      <c r="G39" s="9"/>
      <c r="H39" s="9"/>
      <c r="I39" s="9"/>
      <c r="J39" s="9"/>
      <c r="K39" s="9"/>
      <c r="L39" s="9"/>
      <c r="M39" s="9"/>
      <c r="N39" s="9"/>
    </row>
    <row r="40" spans="1:14">
      <c r="A40" s="9"/>
      <c r="B40" s="9"/>
      <c r="C40" s="9"/>
      <c r="D40" s="9"/>
      <c r="E40" s="9"/>
      <c r="F40" s="9"/>
      <c r="G40" s="9"/>
      <c r="H40" s="9"/>
      <c r="I40" s="9"/>
      <c r="J40" s="9"/>
      <c r="K40" s="9"/>
      <c r="L40" s="9"/>
      <c r="M40" s="9"/>
      <c r="N40" s="9"/>
    </row>
    <row r="41" spans="1:14">
      <c r="A41" s="9"/>
      <c r="B41" s="9"/>
      <c r="C41" s="9"/>
      <c r="D41" s="9"/>
      <c r="E41" s="9"/>
      <c r="F41" s="9"/>
      <c r="G41" s="9"/>
      <c r="H41" s="9"/>
      <c r="I41" s="9"/>
      <c r="J41" s="9"/>
      <c r="K41" s="9"/>
      <c r="L41" s="9"/>
      <c r="M41" s="9"/>
      <c r="N41" s="9"/>
    </row>
  </sheetData>
  <mergeCells count="4">
    <mergeCell ref="A32:K33"/>
    <mergeCell ref="B3:D3"/>
    <mergeCell ref="F3:H3"/>
    <mergeCell ref="J3:L3"/>
  </mergeCells>
  <phoneticPr fontId="2"/>
  <pageMargins left="0.59" right="0.56000000000000005" top="0.98425196850393704" bottom="0.98425196850393704" header="0.51181102362204722" footer="0.51181102362204722"/>
  <pageSetup paperSize="9" scale="91" orientation="portrait" r:id="rId1"/>
  <headerFooter alignWithMargins="0">
    <oddFooter>&amp;C－34－</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1"/>
  <sheetViews>
    <sheetView view="pageBreakPreview" zoomScaleNormal="100" zoomScaleSheetLayoutView="100" workbookViewId="0">
      <selection activeCell="H43" sqref="H43"/>
    </sheetView>
  </sheetViews>
  <sheetFormatPr defaultRowHeight="13.5"/>
  <cols>
    <col min="1" max="1" width="3" customWidth="1"/>
    <col min="2" max="2" width="3.875" customWidth="1"/>
    <col min="3" max="3" width="7.125" customWidth="1"/>
    <col min="4" max="6" width="7.625" customWidth="1"/>
    <col min="7" max="7" width="7.125" customWidth="1"/>
    <col min="8" max="10" width="7.625" customWidth="1"/>
    <col min="11" max="11" width="7.125" customWidth="1"/>
    <col min="12" max="14" width="7.625" customWidth="1"/>
    <col min="15" max="15" width="4.625" customWidth="1"/>
  </cols>
  <sheetData>
    <row r="1" spans="1:14" s="83" customFormat="1" ht="14.25">
      <c r="A1" s="83" t="s">
        <v>319</v>
      </c>
      <c r="C1" s="170"/>
      <c r="D1" s="170"/>
      <c r="E1" s="170"/>
      <c r="F1" s="170"/>
      <c r="G1" s="170"/>
      <c r="H1" s="170"/>
      <c r="I1" s="170"/>
      <c r="J1" s="170"/>
      <c r="K1" s="170"/>
      <c r="L1" s="170"/>
      <c r="M1" s="170"/>
      <c r="N1" s="170"/>
    </row>
    <row r="2" spans="1:14" s="83" customFormat="1" ht="15" thickBot="1">
      <c r="A2" s="83" t="s">
        <v>320</v>
      </c>
      <c r="C2" s="170"/>
      <c r="D2" s="170"/>
      <c r="E2" s="170"/>
      <c r="F2" s="170"/>
      <c r="G2" s="170"/>
      <c r="H2" s="170"/>
      <c r="I2" s="170"/>
      <c r="J2" s="170"/>
      <c r="K2" s="170"/>
      <c r="L2" s="170"/>
      <c r="M2" s="170"/>
      <c r="N2" s="170"/>
    </row>
    <row r="3" spans="1:14">
      <c r="A3" s="312"/>
      <c r="B3" s="313" t="s">
        <v>2</v>
      </c>
      <c r="C3" s="1036" t="s">
        <v>196</v>
      </c>
      <c r="D3" s="1037"/>
      <c r="E3" s="1037"/>
      <c r="F3" s="730" t="s">
        <v>211</v>
      </c>
      <c r="G3" s="1036" t="s">
        <v>277</v>
      </c>
      <c r="H3" s="1037"/>
      <c r="I3" s="1037"/>
      <c r="J3" s="730" t="s">
        <v>213</v>
      </c>
      <c r="K3" s="1036" t="s">
        <v>278</v>
      </c>
      <c r="L3" s="1037"/>
      <c r="M3" s="1037"/>
      <c r="N3" s="731" t="s">
        <v>213</v>
      </c>
    </row>
    <row r="4" spans="1:14">
      <c r="A4" s="314"/>
      <c r="B4" s="315"/>
      <c r="C4" s="359" t="s">
        <v>240</v>
      </c>
      <c r="D4" s="316"/>
      <c r="E4" s="316"/>
      <c r="F4" s="316"/>
      <c r="G4" s="359" t="s">
        <v>240</v>
      </c>
      <c r="H4" s="316"/>
      <c r="I4" s="316"/>
      <c r="J4" s="316"/>
      <c r="K4" s="359" t="s">
        <v>240</v>
      </c>
      <c r="L4" s="316"/>
      <c r="M4" s="316"/>
      <c r="N4" s="317"/>
    </row>
    <row r="5" spans="1:14" ht="14.25" thickBot="1">
      <c r="A5" s="318" t="s">
        <v>198</v>
      </c>
      <c r="B5" s="315"/>
      <c r="C5" s="281"/>
      <c r="D5" s="355" t="s">
        <v>244</v>
      </c>
      <c r="E5" s="356" t="s">
        <v>10</v>
      </c>
      <c r="F5" s="356" t="s">
        <v>18</v>
      </c>
      <c r="G5" s="281"/>
      <c r="H5" s="355" t="s">
        <v>244</v>
      </c>
      <c r="I5" s="356" t="s">
        <v>10</v>
      </c>
      <c r="J5" s="356" t="s">
        <v>18</v>
      </c>
      <c r="K5" s="281"/>
      <c r="L5" s="355" t="s">
        <v>244</v>
      </c>
      <c r="M5" s="356" t="s">
        <v>10</v>
      </c>
      <c r="N5" s="357" t="s">
        <v>18</v>
      </c>
    </row>
    <row r="6" spans="1:14" ht="20.100000000000001" customHeight="1">
      <c r="A6" s="505"/>
      <c r="B6" s="506">
        <v>0</v>
      </c>
      <c r="C6" s="718">
        <f>SUM(D6:F6)</f>
        <v>58</v>
      </c>
      <c r="D6" s="1188">
        <v>3</v>
      </c>
      <c r="E6" s="1189">
        <v>54</v>
      </c>
      <c r="F6" s="1189">
        <v>1</v>
      </c>
      <c r="G6" s="771">
        <f>SUM(H6:J6)</f>
        <v>0</v>
      </c>
      <c r="H6" s="1188">
        <v>0</v>
      </c>
      <c r="I6" s="1189">
        <v>0</v>
      </c>
      <c r="J6" s="1190">
        <v>0</v>
      </c>
      <c r="K6" s="319">
        <f>SUM(L6:N6)</f>
        <v>60</v>
      </c>
      <c r="L6" s="1188">
        <v>3</v>
      </c>
      <c r="M6" s="1189">
        <v>56</v>
      </c>
      <c r="N6" s="1190">
        <v>1</v>
      </c>
    </row>
    <row r="7" spans="1:14" ht="20.100000000000001" customHeight="1">
      <c r="A7" s="505" t="s">
        <v>5</v>
      </c>
      <c r="B7" s="507">
        <v>1</v>
      </c>
      <c r="C7" s="718">
        <f t="shared" ref="C7:C29" si="0">SUM(D7:F7)</f>
        <v>45</v>
      </c>
      <c r="D7" s="1191">
        <v>0</v>
      </c>
      <c r="E7" s="1192">
        <v>44</v>
      </c>
      <c r="F7" s="1192">
        <v>1</v>
      </c>
      <c r="G7" s="771">
        <f t="shared" ref="G7:G29" si="1">SUM(H7:J7)</f>
        <v>0</v>
      </c>
      <c r="H7" s="1191">
        <v>0</v>
      </c>
      <c r="I7" s="1192">
        <v>0</v>
      </c>
      <c r="J7" s="1193">
        <v>0</v>
      </c>
      <c r="K7" s="319">
        <f t="shared" ref="K7:K29" si="2">SUM(L7:N7)</f>
        <v>49</v>
      </c>
      <c r="L7" s="1191">
        <v>0</v>
      </c>
      <c r="M7" s="1192">
        <v>48</v>
      </c>
      <c r="N7" s="1193">
        <v>1</v>
      </c>
    </row>
    <row r="8" spans="1:14" ht="20.100000000000001" customHeight="1">
      <c r="A8" s="505"/>
      <c r="B8" s="507">
        <v>2</v>
      </c>
      <c r="C8" s="718">
        <f t="shared" si="0"/>
        <v>34</v>
      </c>
      <c r="D8" s="1191">
        <v>1</v>
      </c>
      <c r="E8" s="1192">
        <v>33</v>
      </c>
      <c r="F8" s="1192">
        <v>0</v>
      </c>
      <c r="G8" s="771">
        <f t="shared" si="1"/>
        <v>0</v>
      </c>
      <c r="H8" s="1191">
        <v>0</v>
      </c>
      <c r="I8" s="1192">
        <v>0</v>
      </c>
      <c r="J8" s="1193">
        <v>0</v>
      </c>
      <c r="K8" s="319">
        <f t="shared" si="2"/>
        <v>34</v>
      </c>
      <c r="L8" s="1191">
        <v>1</v>
      </c>
      <c r="M8" s="1192">
        <v>33</v>
      </c>
      <c r="N8" s="1193">
        <v>0</v>
      </c>
    </row>
    <row r="9" spans="1:14" ht="20.100000000000001" customHeight="1">
      <c r="A9" s="505" t="s">
        <v>6</v>
      </c>
      <c r="B9" s="507">
        <v>3</v>
      </c>
      <c r="C9" s="718">
        <f t="shared" si="0"/>
        <v>19</v>
      </c>
      <c r="D9" s="1191">
        <v>0</v>
      </c>
      <c r="E9" s="1192">
        <v>19</v>
      </c>
      <c r="F9" s="1192">
        <v>0</v>
      </c>
      <c r="G9" s="771">
        <f t="shared" si="1"/>
        <v>0</v>
      </c>
      <c r="H9" s="1191">
        <v>0</v>
      </c>
      <c r="I9" s="1192">
        <v>0</v>
      </c>
      <c r="J9" s="1193">
        <v>0</v>
      </c>
      <c r="K9" s="319">
        <f t="shared" si="2"/>
        <v>21</v>
      </c>
      <c r="L9" s="1191">
        <v>0</v>
      </c>
      <c r="M9" s="1192">
        <v>21</v>
      </c>
      <c r="N9" s="1193">
        <v>0</v>
      </c>
    </row>
    <row r="10" spans="1:14" ht="20.100000000000001" customHeight="1">
      <c r="A10" s="505"/>
      <c r="B10" s="507">
        <v>4</v>
      </c>
      <c r="C10" s="718">
        <f t="shared" si="0"/>
        <v>27</v>
      </c>
      <c r="D10" s="1191">
        <v>0</v>
      </c>
      <c r="E10" s="1192">
        <v>27</v>
      </c>
      <c r="F10" s="1192">
        <v>0</v>
      </c>
      <c r="G10" s="771">
        <f t="shared" si="1"/>
        <v>0</v>
      </c>
      <c r="H10" s="1191">
        <v>0</v>
      </c>
      <c r="I10" s="1192">
        <v>0</v>
      </c>
      <c r="J10" s="1193">
        <v>0</v>
      </c>
      <c r="K10" s="319">
        <f t="shared" si="2"/>
        <v>27</v>
      </c>
      <c r="L10" s="1191">
        <v>0</v>
      </c>
      <c r="M10" s="1192">
        <v>27</v>
      </c>
      <c r="N10" s="1193">
        <v>0</v>
      </c>
    </row>
    <row r="11" spans="1:14" ht="20.100000000000001" customHeight="1">
      <c r="A11" s="508"/>
      <c r="B11" s="507">
        <v>5</v>
      </c>
      <c r="C11" s="718">
        <f t="shared" si="0"/>
        <v>38</v>
      </c>
      <c r="D11" s="1191">
        <v>0</v>
      </c>
      <c r="E11" s="1192">
        <v>38</v>
      </c>
      <c r="F11" s="1192">
        <v>0</v>
      </c>
      <c r="G11" s="771">
        <f t="shared" si="1"/>
        <v>1</v>
      </c>
      <c r="H11" s="1191">
        <v>0</v>
      </c>
      <c r="I11" s="1192">
        <v>1</v>
      </c>
      <c r="J11" s="1193">
        <v>0</v>
      </c>
      <c r="K11" s="319">
        <f t="shared" si="2"/>
        <v>38</v>
      </c>
      <c r="L11" s="1191">
        <v>0</v>
      </c>
      <c r="M11" s="1192">
        <v>38</v>
      </c>
      <c r="N11" s="1193">
        <v>0</v>
      </c>
    </row>
    <row r="12" spans="1:14" ht="20.100000000000001" customHeight="1">
      <c r="A12" s="509"/>
      <c r="B12" s="510">
        <v>6</v>
      </c>
      <c r="C12" s="718">
        <f t="shared" si="0"/>
        <v>81</v>
      </c>
      <c r="D12" s="1191">
        <v>2</v>
      </c>
      <c r="E12" s="1192">
        <v>77</v>
      </c>
      <c r="F12" s="1192">
        <v>2</v>
      </c>
      <c r="G12" s="771">
        <f t="shared" si="1"/>
        <v>0</v>
      </c>
      <c r="H12" s="1191">
        <v>0</v>
      </c>
      <c r="I12" s="1192">
        <v>0</v>
      </c>
      <c r="J12" s="1193">
        <v>0</v>
      </c>
      <c r="K12" s="319">
        <f t="shared" si="2"/>
        <v>85</v>
      </c>
      <c r="L12" s="1191">
        <v>2</v>
      </c>
      <c r="M12" s="1192">
        <v>81</v>
      </c>
      <c r="N12" s="1193">
        <v>2</v>
      </c>
    </row>
    <row r="13" spans="1:14" ht="20.100000000000001" customHeight="1">
      <c r="A13" s="509"/>
      <c r="B13" s="510">
        <v>7</v>
      </c>
      <c r="C13" s="718">
        <f t="shared" si="0"/>
        <v>220</v>
      </c>
      <c r="D13" s="1191">
        <v>6</v>
      </c>
      <c r="E13" s="1192">
        <v>213</v>
      </c>
      <c r="F13" s="1192">
        <v>1</v>
      </c>
      <c r="G13" s="771">
        <f t="shared" si="1"/>
        <v>1</v>
      </c>
      <c r="H13" s="1191">
        <v>0</v>
      </c>
      <c r="I13" s="1192">
        <v>1</v>
      </c>
      <c r="J13" s="1193">
        <v>0</v>
      </c>
      <c r="K13" s="319">
        <f t="shared" si="2"/>
        <v>232</v>
      </c>
      <c r="L13" s="1191">
        <v>6</v>
      </c>
      <c r="M13" s="1192">
        <v>225</v>
      </c>
      <c r="N13" s="1193">
        <v>1</v>
      </c>
    </row>
    <row r="14" spans="1:14" ht="20.100000000000001" customHeight="1">
      <c r="A14" s="509"/>
      <c r="B14" s="510">
        <v>8</v>
      </c>
      <c r="C14" s="718">
        <f t="shared" si="0"/>
        <v>397</v>
      </c>
      <c r="D14" s="1191">
        <v>15</v>
      </c>
      <c r="E14" s="1192">
        <v>380</v>
      </c>
      <c r="F14" s="1192">
        <v>2</v>
      </c>
      <c r="G14" s="771">
        <f t="shared" si="1"/>
        <v>1</v>
      </c>
      <c r="H14" s="1191">
        <v>0</v>
      </c>
      <c r="I14" s="1192">
        <v>0</v>
      </c>
      <c r="J14" s="1193">
        <v>1</v>
      </c>
      <c r="K14" s="319">
        <f t="shared" si="2"/>
        <v>424</v>
      </c>
      <c r="L14" s="1191">
        <v>15</v>
      </c>
      <c r="M14" s="1192">
        <v>408</v>
      </c>
      <c r="N14" s="1193">
        <v>1</v>
      </c>
    </row>
    <row r="15" spans="1:14" ht="20.100000000000001" customHeight="1">
      <c r="A15" s="509"/>
      <c r="B15" s="510">
        <v>9</v>
      </c>
      <c r="C15" s="718">
        <f t="shared" si="0"/>
        <v>399</v>
      </c>
      <c r="D15" s="1191">
        <v>12</v>
      </c>
      <c r="E15" s="1192">
        <v>387</v>
      </c>
      <c r="F15" s="1192">
        <v>0</v>
      </c>
      <c r="G15" s="771">
        <f t="shared" si="1"/>
        <v>2</v>
      </c>
      <c r="H15" s="1191">
        <v>0</v>
      </c>
      <c r="I15" s="1192">
        <v>2</v>
      </c>
      <c r="J15" s="1193">
        <v>0</v>
      </c>
      <c r="K15" s="319">
        <f t="shared" si="2"/>
        <v>411</v>
      </c>
      <c r="L15" s="1191">
        <v>12</v>
      </c>
      <c r="M15" s="1192">
        <v>399</v>
      </c>
      <c r="N15" s="1193">
        <v>0</v>
      </c>
    </row>
    <row r="16" spans="1:14" ht="20.100000000000001" customHeight="1">
      <c r="A16" s="509"/>
      <c r="B16" s="510">
        <v>10</v>
      </c>
      <c r="C16" s="718">
        <f t="shared" si="0"/>
        <v>287</v>
      </c>
      <c r="D16" s="1191">
        <v>15</v>
      </c>
      <c r="E16" s="1192">
        <v>271</v>
      </c>
      <c r="F16" s="1192">
        <v>1</v>
      </c>
      <c r="G16" s="771">
        <f t="shared" si="1"/>
        <v>0</v>
      </c>
      <c r="H16" s="1191">
        <v>0</v>
      </c>
      <c r="I16" s="1192">
        <v>0</v>
      </c>
      <c r="J16" s="1193">
        <v>0</v>
      </c>
      <c r="K16" s="319">
        <f t="shared" si="2"/>
        <v>297</v>
      </c>
      <c r="L16" s="1191">
        <v>15</v>
      </c>
      <c r="M16" s="1192">
        <v>281</v>
      </c>
      <c r="N16" s="1193">
        <v>1</v>
      </c>
    </row>
    <row r="17" spans="1:14" ht="20.100000000000001" customHeight="1">
      <c r="A17" s="509"/>
      <c r="B17" s="510">
        <v>11</v>
      </c>
      <c r="C17" s="718">
        <f t="shared" si="0"/>
        <v>258</v>
      </c>
      <c r="D17" s="1191">
        <v>8</v>
      </c>
      <c r="E17" s="1192">
        <v>249</v>
      </c>
      <c r="F17" s="1192">
        <v>1</v>
      </c>
      <c r="G17" s="771">
        <f t="shared" si="1"/>
        <v>0</v>
      </c>
      <c r="H17" s="1191">
        <v>0</v>
      </c>
      <c r="I17" s="1192">
        <v>0</v>
      </c>
      <c r="J17" s="1193">
        <v>0</v>
      </c>
      <c r="K17" s="319">
        <f t="shared" si="2"/>
        <v>267</v>
      </c>
      <c r="L17" s="1191">
        <v>8</v>
      </c>
      <c r="M17" s="1192">
        <v>256</v>
      </c>
      <c r="N17" s="1193">
        <v>3</v>
      </c>
    </row>
    <row r="18" spans="1:14" ht="20.100000000000001" customHeight="1">
      <c r="A18" s="509"/>
      <c r="B18" s="510">
        <v>12</v>
      </c>
      <c r="C18" s="718">
        <f t="shared" si="0"/>
        <v>252</v>
      </c>
      <c r="D18" s="1191">
        <v>5</v>
      </c>
      <c r="E18" s="1192">
        <v>246</v>
      </c>
      <c r="F18" s="1192">
        <v>1</v>
      </c>
      <c r="G18" s="771">
        <f t="shared" si="1"/>
        <v>2</v>
      </c>
      <c r="H18" s="1191">
        <v>0</v>
      </c>
      <c r="I18" s="1192">
        <v>2</v>
      </c>
      <c r="J18" s="1193">
        <v>0</v>
      </c>
      <c r="K18" s="319">
        <f t="shared" si="2"/>
        <v>262</v>
      </c>
      <c r="L18" s="1191">
        <v>5</v>
      </c>
      <c r="M18" s="1192">
        <v>256</v>
      </c>
      <c r="N18" s="1193">
        <v>1</v>
      </c>
    </row>
    <row r="19" spans="1:14" ht="20.100000000000001" customHeight="1">
      <c r="A19" s="509"/>
      <c r="B19" s="510">
        <v>13</v>
      </c>
      <c r="C19" s="718">
        <f t="shared" si="0"/>
        <v>238</v>
      </c>
      <c r="D19" s="1191">
        <v>11</v>
      </c>
      <c r="E19" s="1192">
        <v>225</v>
      </c>
      <c r="F19" s="1192">
        <v>2</v>
      </c>
      <c r="G19" s="771">
        <f t="shared" si="1"/>
        <v>1</v>
      </c>
      <c r="H19" s="1191">
        <v>0</v>
      </c>
      <c r="I19" s="1192">
        <v>0</v>
      </c>
      <c r="J19" s="1193">
        <v>1</v>
      </c>
      <c r="K19" s="319">
        <f t="shared" si="2"/>
        <v>240</v>
      </c>
      <c r="L19" s="1191">
        <v>11</v>
      </c>
      <c r="M19" s="1192">
        <v>228</v>
      </c>
      <c r="N19" s="1193">
        <v>1</v>
      </c>
    </row>
    <row r="20" spans="1:14" ht="20.100000000000001" customHeight="1">
      <c r="A20" s="509"/>
      <c r="B20" s="510">
        <v>14</v>
      </c>
      <c r="C20" s="718">
        <f t="shared" si="0"/>
        <v>241</v>
      </c>
      <c r="D20" s="1191">
        <v>8</v>
      </c>
      <c r="E20" s="1192">
        <v>233</v>
      </c>
      <c r="F20" s="1192">
        <v>0</v>
      </c>
      <c r="G20" s="771">
        <f t="shared" si="1"/>
        <v>2</v>
      </c>
      <c r="H20" s="1191">
        <v>0</v>
      </c>
      <c r="I20" s="1192">
        <v>2</v>
      </c>
      <c r="J20" s="1193">
        <v>0</v>
      </c>
      <c r="K20" s="319">
        <f t="shared" si="2"/>
        <v>250</v>
      </c>
      <c r="L20" s="1191">
        <v>9</v>
      </c>
      <c r="M20" s="1192">
        <v>241</v>
      </c>
      <c r="N20" s="1193">
        <v>0</v>
      </c>
    </row>
    <row r="21" spans="1:14" ht="20.100000000000001" customHeight="1">
      <c r="A21" s="509"/>
      <c r="B21" s="510">
        <v>15</v>
      </c>
      <c r="C21" s="718">
        <f t="shared" si="0"/>
        <v>258</v>
      </c>
      <c r="D21" s="1191">
        <v>7</v>
      </c>
      <c r="E21" s="1192">
        <v>250</v>
      </c>
      <c r="F21" s="1192">
        <v>1</v>
      </c>
      <c r="G21" s="771">
        <f t="shared" si="1"/>
        <v>0</v>
      </c>
      <c r="H21" s="1191">
        <v>0</v>
      </c>
      <c r="I21" s="1192">
        <v>0</v>
      </c>
      <c r="J21" s="1193">
        <v>0</v>
      </c>
      <c r="K21" s="319">
        <f t="shared" si="2"/>
        <v>270</v>
      </c>
      <c r="L21" s="1191">
        <v>7</v>
      </c>
      <c r="M21" s="1192">
        <v>262</v>
      </c>
      <c r="N21" s="1193">
        <v>1</v>
      </c>
    </row>
    <row r="22" spans="1:14" ht="20.100000000000001" customHeight="1">
      <c r="A22" s="509"/>
      <c r="B22" s="510">
        <v>16</v>
      </c>
      <c r="C22" s="718">
        <f t="shared" si="0"/>
        <v>285</v>
      </c>
      <c r="D22" s="1191">
        <v>16</v>
      </c>
      <c r="E22" s="1192">
        <v>269</v>
      </c>
      <c r="F22" s="1192">
        <v>0</v>
      </c>
      <c r="G22" s="771">
        <f t="shared" si="1"/>
        <v>0</v>
      </c>
      <c r="H22" s="1191">
        <v>0</v>
      </c>
      <c r="I22" s="1192">
        <v>0</v>
      </c>
      <c r="J22" s="1193">
        <v>0</v>
      </c>
      <c r="K22" s="319">
        <f t="shared" si="2"/>
        <v>303</v>
      </c>
      <c r="L22" s="1191">
        <v>16</v>
      </c>
      <c r="M22" s="1192">
        <v>287</v>
      </c>
      <c r="N22" s="1193">
        <v>0</v>
      </c>
    </row>
    <row r="23" spans="1:14" ht="20.100000000000001" customHeight="1">
      <c r="A23" s="509"/>
      <c r="B23" s="510">
        <v>17</v>
      </c>
      <c r="C23" s="718">
        <f t="shared" si="0"/>
        <v>364</v>
      </c>
      <c r="D23" s="1191">
        <v>15</v>
      </c>
      <c r="E23" s="1192">
        <v>348</v>
      </c>
      <c r="F23" s="1192">
        <v>1</v>
      </c>
      <c r="G23" s="771">
        <f t="shared" si="1"/>
        <v>0</v>
      </c>
      <c r="H23" s="1191">
        <v>0</v>
      </c>
      <c r="I23" s="1192">
        <v>0</v>
      </c>
      <c r="J23" s="1193">
        <v>0</v>
      </c>
      <c r="K23" s="319">
        <f t="shared" si="2"/>
        <v>380</v>
      </c>
      <c r="L23" s="1191">
        <v>16</v>
      </c>
      <c r="M23" s="1192">
        <v>363</v>
      </c>
      <c r="N23" s="1193">
        <v>1</v>
      </c>
    </row>
    <row r="24" spans="1:14" ht="20.100000000000001" customHeight="1">
      <c r="A24" s="511"/>
      <c r="B24" s="507">
        <v>18</v>
      </c>
      <c r="C24" s="718">
        <f t="shared" si="0"/>
        <v>312</v>
      </c>
      <c r="D24" s="1191">
        <v>14</v>
      </c>
      <c r="E24" s="1192">
        <v>297</v>
      </c>
      <c r="F24" s="1192">
        <v>1</v>
      </c>
      <c r="G24" s="771">
        <f t="shared" si="1"/>
        <v>0</v>
      </c>
      <c r="H24" s="1191">
        <v>0</v>
      </c>
      <c r="I24" s="1192">
        <v>0</v>
      </c>
      <c r="J24" s="1193">
        <v>0</v>
      </c>
      <c r="K24" s="319">
        <f t="shared" si="2"/>
        <v>326</v>
      </c>
      <c r="L24" s="1191">
        <v>14</v>
      </c>
      <c r="M24" s="1192">
        <v>311</v>
      </c>
      <c r="N24" s="1193">
        <v>1</v>
      </c>
    </row>
    <row r="25" spans="1:14" ht="20.100000000000001" customHeight="1">
      <c r="A25" s="505" t="s">
        <v>5</v>
      </c>
      <c r="B25" s="507">
        <v>19</v>
      </c>
      <c r="C25" s="718">
        <f t="shared" si="0"/>
        <v>213</v>
      </c>
      <c r="D25" s="1191">
        <v>10</v>
      </c>
      <c r="E25" s="1192">
        <v>202</v>
      </c>
      <c r="F25" s="1192">
        <v>1</v>
      </c>
      <c r="G25" s="771">
        <f t="shared" si="1"/>
        <v>2</v>
      </c>
      <c r="H25" s="1191">
        <v>0</v>
      </c>
      <c r="I25" s="1192">
        <v>1</v>
      </c>
      <c r="J25" s="1193">
        <v>1</v>
      </c>
      <c r="K25" s="319">
        <f t="shared" si="2"/>
        <v>213</v>
      </c>
      <c r="L25" s="1191">
        <v>10</v>
      </c>
      <c r="M25" s="1192">
        <v>203</v>
      </c>
      <c r="N25" s="1193">
        <v>0</v>
      </c>
    </row>
    <row r="26" spans="1:14" ht="20.100000000000001" customHeight="1">
      <c r="A26" s="505"/>
      <c r="B26" s="507">
        <v>20</v>
      </c>
      <c r="C26" s="718">
        <f t="shared" si="0"/>
        <v>160</v>
      </c>
      <c r="D26" s="1191">
        <v>8</v>
      </c>
      <c r="E26" s="1192">
        <v>152</v>
      </c>
      <c r="F26" s="1192">
        <v>0</v>
      </c>
      <c r="G26" s="771">
        <f t="shared" si="1"/>
        <v>1</v>
      </c>
      <c r="H26" s="1191">
        <v>0</v>
      </c>
      <c r="I26" s="1192">
        <v>1</v>
      </c>
      <c r="J26" s="1193">
        <v>0</v>
      </c>
      <c r="K26" s="319">
        <f t="shared" si="2"/>
        <v>167</v>
      </c>
      <c r="L26" s="1191">
        <v>9</v>
      </c>
      <c r="M26" s="1192">
        <v>158</v>
      </c>
      <c r="N26" s="1193">
        <v>0</v>
      </c>
    </row>
    <row r="27" spans="1:14" ht="20.100000000000001" customHeight="1">
      <c r="A27" s="505" t="s">
        <v>6</v>
      </c>
      <c r="B27" s="507">
        <v>21</v>
      </c>
      <c r="C27" s="718">
        <f t="shared" si="0"/>
        <v>106</v>
      </c>
      <c r="D27" s="1191">
        <v>5</v>
      </c>
      <c r="E27" s="1192">
        <v>101</v>
      </c>
      <c r="F27" s="1192">
        <v>0</v>
      </c>
      <c r="G27" s="771">
        <f t="shared" si="1"/>
        <v>0</v>
      </c>
      <c r="H27" s="1191">
        <v>0</v>
      </c>
      <c r="I27" s="1192">
        <v>0</v>
      </c>
      <c r="J27" s="1193">
        <v>0</v>
      </c>
      <c r="K27" s="319">
        <f t="shared" si="2"/>
        <v>111</v>
      </c>
      <c r="L27" s="1191">
        <v>5</v>
      </c>
      <c r="M27" s="1192">
        <v>106</v>
      </c>
      <c r="N27" s="1193">
        <v>0</v>
      </c>
    </row>
    <row r="28" spans="1:14" ht="20.100000000000001" customHeight="1">
      <c r="A28" s="505"/>
      <c r="B28" s="507">
        <v>22</v>
      </c>
      <c r="C28" s="718">
        <f t="shared" si="0"/>
        <v>89</v>
      </c>
      <c r="D28" s="1191">
        <v>5</v>
      </c>
      <c r="E28" s="1192">
        <v>84</v>
      </c>
      <c r="F28" s="1192">
        <v>0</v>
      </c>
      <c r="G28" s="771">
        <f t="shared" si="1"/>
        <v>0</v>
      </c>
      <c r="H28" s="1191">
        <v>0</v>
      </c>
      <c r="I28" s="1192">
        <v>0</v>
      </c>
      <c r="J28" s="1193">
        <v>0</v>
      </c>
      <c r="K28" s="319">
        <f t="shared" si="2"/>
        <v>96</v>
      </c>
      <c r="L28" s="1191">
        <v>5</v>
      </c>
      <c r="M28" s="1192">
        <v>91</v>
      </c>
      <c r="N28" s="1193">
        <v>0</v>
      </c>
    </row>
    <row r="29" spans="1:14" ht="20.100000000000001" customHeight="1" thickBot="1">
      <c r="A29" s="505"/>
      <c r="B29" s="512">
        <v>23</v>
      </c>
      <c r="C29" s="438">
        <f t="shared" si="0"/>
        <v>77</v>
      </c>
      <c r="D29" s="1194">
        <v>3</v>
      </c>
      <c r="E29" s="1195">
        <v>74</v>
      </c>
      <c r="F29" s="1195">
        <v>0</v>
      </c>
      <c r="G29" s="438">
        <f t="shared" si="1"/>
        <v>0</v>
      </c>
      <c r="H29" s="1194">
        <v>0</v>
      </c>
      <c r="I29" s="1195">
        <v>0</v>
      </c>
      <c r="J29" s="1193">
        <v>0</v>
      </c>
      <c r="K29" s="439">
        <f t="shared" si="2"/>
        <v>81</v>
      </c>
      <c r="L29" s="1194">
        <v>3</v>
      </c>
      <c r="M29" s="1195">
        <v>78</v>
      </c>
      <c r="N29" s="1196">
        <v>0</v>
      </c>
    </row>
    <row r="30" spans="1:14" ht="20.100000000000001" customHeight="1">
      <c r="A30" s="1038" t="s">
        <v>3</v>
      </c>
      <c r="B30" s="1039"/>
      <c r="C30" s="323">
        <f>SUM(C12:C23)</f>
        <v>3280</v>
      </c>
      <c r="D30" s="324">
        <f t="shared" ref="D30:N30" si="3">SUM(D12:D23)</f>
        <v>120</v>
      </c>
      <c r="E30" s="324">
        <f t="shared" si="3"/>
        <v>3148</v>
      </c>
      <c r="F30" s="325">
        <f t="shared" si="3"/>
        <v>12</v>
      </c>
      <c r="G30" s="323">
        <f t="shared" si="3"/>
        <v>9</v>
      </c>
      <c r="H30" s="324">
        <f t="shared" si="3"/>
        <v>0</v>
      </c>
      <c r="I30" s="324">
        <f t="shared" si="3"/>
        <v>7</v>
      </c>
      <c r="J30" s="326">
        <f t="shared" si="3"/>
        <v>2</v>
      </c>
      <c r="K30" s="437">
        <f t="shared" si="3"/>
        <v>3421</v>
      </c>
      <c r="L30" s="324">
        <f t="shared" si="3"/>
        <v>122</v>
      </c>
      <c r="M30" s="324">
        <f t="shared" si="3"/>
        <v>3287</v>
      </c>
      <c r="N30" s="326">
        <f t="shared" si="3"/>
        <v>12</v>
      </c>
    </row>
    <row r="31" spans="1:14" ht="20.100000000000001" customHeight="1">
      <c r="A31" s="1040" t="s">
        <v>4</v>
      </c>
      <c r="B31" s="1041"/>
      <c r="C31" s="327">
        <f>C32-C30</f>
        <v>1178</v>
      </c>
      <c r="D31" s="328">
        <f t="shared" ref="D31:N31" si="4">D32-D30</f>
        <v>49</v>
      </c>
      <c r="E31" s="328">
        <f t="shared" si="4"/>
        <v>1125</v>
      </c>
      <c r="F31" s="329">
        <f t="shared" si="4"/>
        <v>4</v>
      </c>
      <c r="G31" s="327">
        <f t="shared" si="4"/>
        <v>4</v>
      </c>
      <c r="H31" s="328">
        <f t="shared" si="4"/>
        <v>0</v>
      </c>
      <c r="I31" s="328">
        <f t="shared" si="4"/>
        <v>3</v>
      </c>
      <c r="J31" s="330">
        <f t="shared" si="4"/>
        <v>1</v>
      </c>
      <c r="K31" s="440">
        <f t="shared" si="4"/>
        <v>1223</v>
      </c>
      <c r="L31" s="328">
        <f t="shared" si="4"/>
        <v>50</v>
      </c>
      <c r="M31" s="328">
        <f t="shared" si="4"/>
        <v>1170</v>
      </c>
      <c r="N31" s="330">
        <f t="shared" si="4"/>
        <v>3</v>
      </c>
    </row>
    <row r="32" spans="1:14" ht="20.100000000000001" customHeight="1" thickBot="1">
      <c r="A32" s="1042" t="s">
        <v>0</v>
      </c>
      <c r="B32" s="1043"/>
      <c r="C32" s="331">
        <f>SUM(C6:C29)</f>
        <v>4458</v>
      </c>
      <c r="D32" s="332">
        <f t="shared" ref="D32:N32" si="5">SUM(D6:D29)</f>
        <v>169</v>
      </c>
      <c r="E32" s="332">
        <f t="shared" si="5"/>
        <v>4273</v>
      </c>
      <c r="F32" s="333">
        <f t="shared" si="5"/>
        <v>16</v>
      </c>
      <c r="G32" s="331">
        <f t="shared" si="5"/>
        <v>13</v>
      </c>
      <c r="H32" s="332">
        <f t="shared" si="5"/>
        <v>0</v>
      </c>
      <c r="I32" s="332">
        <f t="shared" si="5"/>
        <v>10</v>
      </c>
      <c r="J32" s="334">
        <f t="shared" si="5"/>
        <v>3</v>
      </c>
      <c r="K32" s="335">
        <f t="shared" si="5"/>
        <v>4644</v>
      </c>
      <c r="L32" s="332">
        <f t="shared" si="5"/>
        <v>172</v>
      </c>
      <c r="M32" s="332">
        <f t="shared" si="5"/>
        <v>4457</v>
      </c>
      <c r="N32" s="334">
        <f t="shared" si="5"/>
        <v>15</v>
      </c>
    </row>
    <row r="33" spans="1:14">
      <c r="A33" s="1032" t="s">
        <v>332</v>
      </c>
      <c r="B33" s="1032"/>
      <c r="C33" s="1033"/>
      <c r="D33" s="1033"/>
      <c r="E33" s="1033"/>
      <c r="F33" s="1033"/>
      <c r="G33" s="1033"/>
      <c r="H33" s="1033"/>
      <c r="I33" s="1033"/>
      <c r="J33" s="1033"/>
      <c r="K33" s="1033"/>
      <c r="L33" s="1034"/>
      <c r="M33" s="1034"/>
      <c r="N33" s="1034"/>
    </row>
    <row r="34" spans="1:14">
      <c r="A34" s="819"/>
      <c r="B34" s="819"/>
      <c r="C34" s="819"/>
      <c r="D34" s="819"/>
      <c r="E34" s="819"/>
      <c r="F34" s="819"/>
      <c r="G34" s="819"/>
      <c r="H34" s="819"/>
      <c r="I34" s="819"/>
      <c r="J34" s="819"/>
      <c r="K34" s="819"/>
      <c r="L34" s="1035"/>
      <c r="M34" s="1035"/>
      <c r="N34" s="1035"/>
    </row>
    <row r="35" spans="1:14">
      <c r="A35" s="173"/>
      <c r="B35" s="173"/>
      <c r="C35" s="173"/>
      <c r="D35" s="173"/>
      <c r="E35" s="173"/>
      <c r="F35" s="173"/>
      <c r="G35" s="173"/>
      <c r="H35" s="173"/>
      <c r="I35" s="173"/>
      <c r="J35" s="173"/>
      <c r="K35" s="173"/>
      <c r="L35" s="173"/>
      <c r="M35" s="173"/>
      <c r="N35" s="173"/>
    </row>
    <row r="36" spans="1:14">
      <c r="A36" s="173"/>
      <c r="B36" s="173"/>
      <c r="C36" s="173"/>
      <c r="D36" s="173"/>
      <c r="E36" s="173"/>
      <c r="F36" s="173"/>
      <c r="G36" s="173"/>
      <c r="H36" s="173"/>
      <c r="I36" s="173"/>
      <c r="J36" s="173"/>
      <c r="K36" s="173"/>
      <c r="L36" s="173"/>
      <c r="M36" s="173"/>
      <c r="N36" s="173"/>
    </row>
    <row r="37" spans="1:14">
      <c r="A37" s="173"/>
      <c r="B37" s="173"/>
      <c r="C37" s="173"/>
      <c r="D37" s="173"/>
      <c r="E37" s="173"/>
      <c r="F37" s="173"/>
      <c r="G37" s="173"/>
      <c r="H37" s="173"/>
      <c r="I37" s="173"/>
      <c r="J37" s="173"/>
      <c r="K37" s="173"/>
      <c r="L37" s="173"/>
      <c r="M37" s="173"/>
      <c r="N37" s="173"/>
    </row>
    <row r="38" spans="1:14">
      <c r="A38" s="173"/>
      <c r="B38" s="173"/>
      <c r="C38" s="173"/>
      <c r="D38" s="173"/>
      <c r="E38" s="173"/>
      <c r="F38" s="173"/>
      <c r="G38" s="173"/>
      <c r="H38" s="173"/>
      <c r="I38" s="173"/>
      <c r="J38" s="173"/>
      <c r="K38" s="173"/>
      <c r="L38" s="173"/>
      <c r="M38" s="173"/>
      <c r="N38" s="173"/>
    </row>
    <row r="39" spans="1:14">
      <c r="A39" s="173"/>
      <c r="B39" s="173"/>
      <c r="C39" s="173"/>
      <c r="D39" s="173"/>
      <c r="E39" s="173"/>
      <c r="F39" s="173"/>
      <c r="G39" s="173"/>
      <c r="H39" s="173"/>
      <c r="I39" s="173"/>
      <c r="J39" s="173"/>
      <c r="K39" s="173"/>
      <c r="L39" s="173"/>
      <c r="M39" s="173"/>
      <c r="N39" s="173"/>
    </row>
    <row r="40" spans="1:14">
      <c r="A40" s="173"/>
      <c r="B40" s="173"/>
      <c r="C40" s="173"/>
      <c r="D40" s="173"/>
      <c r="E40" s="173"/>
      <c r="F40" s="173"/>
      <c r="G40" s="173"/>
      <c r="H40" s="173"/>
      <c r="I40" s="173"/>
      <c r="J40" s="173"/>
      <c r="K40" s="173"/>
      <c r="L40" s="173"/>
      <c r="M40" s="173"/>
      <c r="N40" s="173"/>
    </row>
    <row r="41" spans="1:14">
      <c r="A41" s="173"/>
      <c r="B41" s="173"/>
      <c r="C41" s="173"/>
      <c r="D41" s="173"/>
      <c r="E41" s="173"/>
      <c r="F41" s="173"/>
      <c r="G41" s="173"/>
      <c r="H41" s="173"/>
      <c r="I41" s="173"/>
      <c r="J41" s="173"/>
      <c r="K41" s="173"/>
      <c r="L41" s="173"/>
      <c r="M41" s="173"/>
      <c r="N41" s="173"/>
    </row>
  </sheetData>
  <mergeCells count="7">
    <mergeCell ref="A33:N34"/>
    <mergeCell ref="C3:E3"/>
    <mergeCell ref="G3:I3"/>
    <mergeCell ref="K3:M3"/>
    <mergeCell ref="A30:B30"/>
    <mergeCell ref="A31:B31"/>
    <mergeCell ref="A32:B32"/>
  </mergeCells>
  <phoneticPr fontId="2"/>
  <pageMargins left="0.78740157480314965" right="0.59055118110236227" top="0.98425196850393704" bottom="0.98425196850393704" header="0.51181102362204722" footer="0.51181102362204722"/>
  <pageSetup paperSize="9" scale="91" orientation="portrait" r:id="rId1"/>
  <headerFooter alignWithMargins="0">
    <oddFooter>&amp;C－35－</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
  <sheetViews>
    <sheetView view="pageBreakPreview" topLeftCell="A22" zoomScaleNormal="100" zoomScaleSheetLayoutView="100" workbookViewId="0">
      <selection activeCell="H43" sqref="H43"/>
    </sheetView>
  </sheetViews>
  <sheetFormatPr defaultRowHeight="13.5"/>
  <cols>
    <col min="1" max="1" width="4.25" customWidth="1"/>
    <col min="2" max="2" width="6.875" customWidth="1"/>
    <col min="3" max="3" width="3" customWidth="1"/>
    <col min="4" max="4" width="3.5" customWidth="1"/>
    <col min="5" max="5" width="20.75" customWidth="1"/>
    <col min="6" max="6" width="10.75" customWidth="1"/>
    <col min="7" max="8" width="10.625" customWidth="1"/>
  </cols>
  <sheetData>
    <row r="1" spans="1:11" ht="14.25">
      <c r="A1" s="83" t="s">
        <v>287</v>
      </c>
    </row>
    <row r="2" spans="1:11" ht="14.25" customHeight="1">
      <c r="B2" s="819"/>
      <c r="C2" s="820"/>
      <c r="D2" s="820"/>
      <c r="E2" s="820"/>
      <c r="F2" s="820"/>
      <c r="G2" s="820"/>
      <c r="H2" s="820"/>
      <c r="I2" s="820"/>
      <c r="J2" s="820"/>
      <c r="K2" s="169"/>
    </row>
    <row r="3" spans="1:11" ht="15" thickBot="1">
      <c r="C3" s="103" t="s">
        <v>45</v>
      </c>
    </row>
    <row r="4" spans="1:11" ht="6" customHeight="1">
      <c r="C4" s="18"/>
      <c r="D4" s="19"/>
      <c r="E4" s="22"/>
      <c r="F4" s="706"/>
      <c r="G4" s="707"/>
      <c r="H4" s="706"/>
    </row>
    <row r="5" spans="1:11">
      <c r="C5" s="77"/>
      <c r="D5" s="76"/>
      <c r="E5" s="78" t="s">
        <v>2</v>
      </c>
      <c r="F5" s="708" t="s">
        <v>1</v>
      </c>
      <c r="G5" s="709" t="s">
        <v>255</v>
      </c>
      <c r="H5" s="708" t="s">
        <v>256</v>
      </c>
    </row>
    <row r="6" spans="1:11" ht="14.25" thickBot="1">
      <c r="C6" s="54" t="s">
        <v>164</v>
      </c>
      <c r="D6" s="55"/>
      <c r="E6" s="75"/>
      <c r="F6" s="710" t="s">
        <v>211</v>
      </c>
      <c r="G6" s="711" t="s">
        <v>213</v>
      </c>
      <c r="H6" s="710" t="s">
        <v>213</v>
      </c>
    </row>
    <row r="7" spans="1:11" ht="15.95" customHeight="1">
      <c r="C7" s="518"/>
      <c r="D7" s="519" t="s">
        <v>46</v>
      </c>
      <c r="E7" s="520"/>
      <c r="F7" s="1056">
        <v>283</v>
      </c>
      <c r="G7" s="1056">
        <v>3</v>
      </c>
      <c r="H7" s="1056">
        <v>364</v>
      </c>
    </row>
    <row r="8" spans="1:11" ht="15.95" customHeight="1">
      <c r="C8" s="678"/>
      <c r="D8" s="681" t="s">
        <v>47</v>
      </c>
      <c r="E8" s="672"/>
      <c r="F8" s="1057">
        <v>16</v>
      </c>
      <c r="G8" s="1057">
        <v>0</v>
      </c>
      <c r="H8" s="1057">
        <v>17</v>
      </c>
    </row>
    <row r="9" spans="1:11" ht="15.95" customHeight="1">
      <c r="C9" s="678"/>
      <c r="D9" s="681" t="s">
        <v>48</v>
      </c>
      <c r="E9" s="680"/>
      <c r="F9" s="1057">
        <v>23</v>
      </c>
      <c r="G9" s="1057">
        <v>1</v>
      </c>
      <c r="H9" s="1057">
        <v>27</v>
      </c>
    </row>
    <row r="10" spans="1:11" ht="15.95" customHeight="1">
      <c r="C10" s="678" t="s">
        <v>22</v>
      </c>
      <c r="D10" s="679" t="s">
        <v>49</v>
      </c>
      <c r="E10" s="680"/>
      <c r="F10" s="1057">
        <v>0</v>
      </c>
      <c r="G10" s="1057">
        <v>0</v>
      </c>
      <c r="H10" s="1057">
        <v>0</v>
      </c>
    </row>
    <row r="11" spans="1:11" ht="15.95" customHeight="1">
      <c r="C11" s="678"/>
      <c r="D11" s="679" t="s">
        <v>50</v>
      </c>
      <c r="E11" s="680"/>
      <c r="F11" s="1057">
        <v>6</v>
      </c>
      <c r="G11" s="1057">
        <v>0</v>
      </c>
      <c r="H11" s="1057">
        <v>6</v>
      </c>
    </row>
    <row r="12" spans="1:11" ht="15.95" customHeight="1">
      <c r="C12" s="678"/>
      <c r="D12" s="681" t="s">
        <v>51</v>
      </c>
      <c r="E12" s="680"/>
      <c r="F12" s="1057">
        <v>6</v>
      </c>
      <c r="G12" s="1057">
        <v>0</v>
      </c>
      <c r="H12" s="1057">
        <v>7</v>
      </c>
    </row>
    <row r="13" spans="1:11" ht="15.95" customHeight="1">
      <c r="C13" s="678"/>
      <c r="D13" s="679" t="s">
        <v>43</v>
      </c>
      <c r="E13" s="680"/>
      <c r="F13" s="1057">
        <v>5</v>
      </c>
      <c r="G13" s="1057">
        <v>0</v>
      </c>
      <c r="H13" s="1057">
        <v>6</v>
      </c>
    </row>
    <row r="14" spans="1:11" ht="15.95" customHeight="1">
      <c r="C14" s="678"/>
      <c r="D14" s="679" t="s">
        <v>52</v>
      </c>
      <c r="E14" s="680"/>
      <c r="F14" s="1057">
        <v>1</v>
      </c>
      <c r="G14" s="1057">
        <v>1</v>
      </c>
      <c r="H14" s="1057">
        <v>0</v>
      </c>
    </row>
    <row r="15" spans="1:11" ht="15.95" customHeight="1">
      <c r="C15" s="678" t="s">
        <v>23</v>
      </c>
      <c r="D15" s="679" t="s">
        <v>40</v>
      </c>
      <c r="E15" s="680"/>
      <c r="F15" s="1057">
        <v>13</v>
      </c>
      <c r="G15" s="1057">
        <v>0</v>
      </c>
      <c r="H15" s="1057">
        <v>14</v>
      </c>
    </row>
    <row r="16" spans="1:11" ht="15.95" customHeight="1">
      <c r="C16" s="521"/>
      <c r="D16" s="94" t="s">
        <v>41</v>
      </c>
      <c r="E16" s="164"/>
      <c r="F16" s="1057">
        <v>19</v>
      </c>
      <c r="G16" s="1057">
        <v>0</v>
      </c>
      <c r="H16" s="1057">
        <v>20</v>
      </c>
    </row>
    <row r="17" spans="3:13" ht="15.95" customHeight="1">
      <c r="C17" s="521"/>
      <c r="D17" s="94" t="s">
        <v>53</v>
      </c>
      <c r="E17" s="164"/>
      <c r="F17" s="1057">
        <v>21</v>
      </c>
      <c r="G17" s="1057">
        <v>0</v>
      </c>
      <c r="H17" s="1057">
        <v>29</v>
      </c>
    </row>
    <row r="18" spans="3:13" ht="15.95" customHeight="1">
      <c r="C18" s="521"/>
      <c r="D18" s="94" t="s">
        <v>54</v>
      </c>
      <c r="E18" s="164"/>
      <c r="F18" s="1058">
        <v>475</v>
      </c>
      <c r="G18" s="1057">
        <v>4</v>
      </c>
      <c r="H18" s="1057">
        <v>502</v>
      </c>
    </row>
    <row r="19" spans="3:13" ht="15.95" customHeight="1">
      <c r="C19" s="521"/>
      <c r="D19" s="94" t="s">
        <v>55</v>
      </c>
      <c r="E19" s="164"/>
      <c r="F19" s="1058">
        <v>141</v>
      </c>
      <c r="G19" s="1057">
        <v>4</v>
      </c>
      <c r="H19" s="1057">
        <v>140</v>
      </c>
    </row>
    <row r="20" spans="3:13" ht="15.95" customHeight="1">
      <c r="C20" s="521" t="s">
        <v>74</v>
      </c>
      <c r="D20" s="94" t="s">
        <v>56</v>
      </c>
      <c r="E20" s="164"/>
      <c r="F20" s="1057">
        <v>139</v>
      </c>
      <c r="G20" s="1057">
        <v>0</v>
      </c>
      <c r="H20" s="1057">
        <v>147</v>
      </c>
    </row>
    <row r="21" spans="3:13" ht="15.95" customHeight="1">
      <c r="C21" s="521"/>
      <c r="D21" s="94" t="s">
        <v>57</v>
      </c>
      <c r="E21" s="164"/>
      <c r="F21" s="1057">
        <v>212</v>
      </c>
      <c r="G21" s="1057">
        <v>1</v>
      </c>
      <c r="H21" s="1057">
        <v>272</v>
      </c>
    </row>
    <row r="22" spans="3:13" ht="15.95" customHeight="1">
      <c r="C22" s="521"/>
      <c r="D22" s="94" t="s">
        <v>58</v>
      </c>
      <c r="E22" s="164"/>
      <c r="F22" s="1057">
        <v>2</v>
      </c>
      <c r="G22" s="1057">
        <v>0</v>
      </c>
      <c r="H22" s="1057">
        <v>2</v>
      </c>
    </row>
    <row r="23" spans="3:13" ht="15.95" customHeight="1">
      <c r="C23" s="521"/>
      <c r="D23" s="94" t="s">
        <v>59</v>
      </c>
      <c r="E23" s="164"/>
      <c r="F23" s="1057">
        <v>1</v>
      </c>
      <c r="G23" s="1057">
        <v>0</v>
      </c>
      <c r="H23" s="1057">
        <v>2</v>
      </c>
    </row>
    <row r="24" spans="3:13" ht="15.95" customHeight="1">
      <c r="C24" s="521"/>
      <c r="D24" s="94" t="s">
        <v>60</v>
      </c>
      <c r="E24" s="164"/>
      <c r="F24" s="1057">
        <v>0</v>
      </c>
      <c r="G24" s="1057">
        <v>0</v>
      </c>
      <c r="H24" s="1057">
        <v>0</v>
      </c>
    </row>
    <row r="25" spans="3:13" ht="15.95" customHeight="1">
      <c r="C25" s="521"/>
      <c r="D25" s="94" t="s">
        <v>61</v>
      </c>
      <c r="E25" s="164"/>
      <c r="F25" s="1057">
        <v>2</v>
      </c>
      <c r="G25" s="1057">
        <v>0</v>
      </c>
      <c r="H25" s="1057">
        <v>4</v>
      </c>
    </row>
    <row r="26" spans="3:13" ht="15.95" customHeight="1">
      <c r="C26" s="521"/>
      <c r="D26" s="821" t="s">
        <v>67</v>
      </c>
      <c r="E26" s="164" t="s">
        <v>62</v>
      </c>
      <c r="F26" s="1059">
        <v>650</v>
      </c>
      <c r="G26" s="1059">
        <v>6</v>
      </c>
      <c r="H26" s="1059">
        <v>878</v>
      </c>
    </row>
    <row r="27" spans="3:13" ht="15.95" customHeight="1">
      <c r="C27" s="522"/>
      <c r="D27" s="821"/>
      <c r="E27" s="164" t="s">
        <v>63</v>
      </c>
      <c r="F27" s="1060">
        <v>1526</v>
      </c>
      <c r="G27" s="1060">
        <v>3</v>
      </c>
      <c r="H27" s="1060">
        <v>2137</v>
      </c>
    </row>
    <row r="28" spans="3:13" ht="15.95" customHeight="1">
      <c r="C28" s="523"/>
      <c r="D28" s="821"/>
      <c r="E28" s="164" t="s">
        <v>64</v>
      </c>
      <c r="F28" s="1060">
        <v>1426</v>
      </c>
      <c r="G28" s="1060">
        <v>3</v>
      </c>
      <c r="H28" s="1060">
        <v>1744</v>
      </c>
    </row>
    <row r="29" spans="3:13" ht="15.95" customHeight="1">
      <c r="C29" s="523"/>
      <c r="D29" s="821"/>
      <c r="E29" s="164" t="s">
        <v>65</v>
      </c>
      <c r="F29" s="1060">
        <v>5736</v>
      </c>
      <c r="G29" s="1060">
        <v>13</v>
      </c>
      <c r="H29" s="1060">
        <v>6402</v>
      </c>
    </row>
    <row r="30" spans="3:13" ht="15.95" customHeight="1">
      <c r="C30" s="523"/>
      <c r="D30" s="821"/>
      <c r="E30" s="164" t="s">
        <v>18</v>
      </c>
      <c r="F30" s="1057">
        <v>135</v>
      </c>
      <c r="G30" s="1057">
        <v>0</v>
      </c>
      <c r="H30" s="1057">
        <v>154</v>
      </c>
      <c r="K30" s="242"/>
    </row>
    <row r="31" spans="3:13" ht="15.95" customHeight="1">
      <c r="C31" s="521"/>
      <c r="D31" s="265" t="s">
        <v>66</v>
      </c>
      <c r="E31" s="524"/>
      <c r="F31" s="1057">
        <v>252</v>
      </c>
      <c r="G31" s="1057">
        <v>1</v>
      </c>
      <c r="H31" s="1057">
        <v>261</v>
      </c>
      <c r="J31" s="490"/>
      <c r="K31" s="242"/>
      <c r="L31" s="242"/>
      <c r="M31" s="242"/>
    </row>
    <row r="32" spans="3:13" ht="15.95" customHeight="1" thickBot="1">
      <c r="C32" s="521"/>
      <c r="D32" s="525" t="s">
        <v>12</v>
      </c>
      <c r="E32" s="526"/>
      <c r="F32" s="527">
        <v>11090</v>
      </c>
      <c r="G32" s="527">
        <v>40</v>
      </c>
      <c r="H32" s="527">
        <v>13135</v>
      </c>
      <c r="K32" s="490"/>
      <c r="L32" s="490"/>
    </row>
    <row r="33" spans="3:8" ht="15.95" customHeight="1">
      <c r="C33" s="528"/>
      <c r="D33" s="93" t="s">
        <v>46</v>
      </c>
      <c r="E33" s="529"/>
      <c r="F33" s="1061">
        <v>4</v>
      </c>
      <c r="G33" s="1061">
        <v>4</v>
      </c>
      <c r="H33" s="1061">
        <v>0</v>
      </c>
    </row>
    <row r="34" spans="3:8" ht="15.95" customHeight="1">
      <c r="C34" s="530"/>
      <c r="D34" s="92" t="s">
        <v>48</v>
      </c>
      <c r="E34" s="531"/>
      <c r="F34" s="1062">
        <v>0</v>
      </c>
      <c r="G34" s="1062">
        <v>0</v>
      </c>
      <c r="H34" s="1062">
        <v>0</v>
      </c>
    </row>
    <row r="35" spans="3:8" ht="15.95" customHeight="1">
      <c r="C35" s="530" t="s">
        <v>75</v>
      </c>
      <c r="D35" s="822" t="s">
        <v>129</v>
      </c>
      <c r="E35" s="164" t="s">
        <v>68</v>
      </c>
      <c r="F35" s="1060">
        <v>0</v>
      </c>
      <c r="G35" s="1060">
        <v>0</v>
      </c>
      <c r="H35" s="1060">
        <v>0</v>
      </c>
    </row>
    <row r="36" spans="3:8" ht="15.95" customHeight="1">
      <c r="C36" s="532"/>
      <c r="D36" s="822"/>
      <c r="E36" s="164" t="s">
        <v>69</v>
      </c>
      <c r="F36" s="1060">
        <v>0</v>
      </c>
      <c r="G36" s="1060">
        <v>0</v>
      </c>
      <c r="H36" s="1060">
        <v>0</v>
      </c>
    </row>
    <row r="37" spans="3:8" ht="15.95" customHeight="1">
      <c r="C37" s="532" t="s">
        <v>76</v>
      </c>
      <c r="D37" s="822"/>
      <c r="E37" s="164" t="s">
        <v>70</v>
      </c>
      <c r="F37" s="1060">
        <v>0</v>
      </c>
      <c r="G37" s="1060">
        <v>0</v>
      </c>
      <c r="H37" s="1060">
        <v>0</v>
      </c>
    </row>
    <row r="38" spans="3:8" ht="15.95" customHeight="1">
      <c r="C38" s="532"/>
      <c r="D38" s="94" t="s">
        <v>71</v>
      </c>
      <c r="E38" s="164"/>
      <c r="F38" s="1060">
        <v>0</v>
      </c>
      <c r="G38" s="1060">
        <v>0</v>
      </c>
      <c r="H38" s="1060">
        <v>0</v>
      </c>
    </row>
    <row r="39" spans="3:8" ht="15.95" customHeight="1">
      <c r="C39" s="532" t="s">
        <v>77</v>
      </c>
      <c r="D39" s="94" t="s">
        <v>72</v>
      </c>
      <c r="E39" s="164"/>
      <c r="F39" s="1060">
        <v>0</v>
      </c>
      <c r="G39" s="1060">
        <v>0</v>
      </c>
      <c r="H39" s="1060">
        <v>0</v>
      </c>
    </row>
    <row r="40" spans="3:8" ht="15.95" customHeight="1">
      <c r="C40" s="532"/>
      <c r="D40" s="94" t="s">
        <v>73</v>
      </c>
      <c r="E40" s="164"/>
      <c r="F40" s="1060">
        <v>0</v>
      </c>
      <c r="G40" s="1060">
        <v>0</v>
      </c>
      <c r="H40" s="1060">
        <v>0</v>
      </c>
    </row>
    <row r="41" spans="3:8" ht="15.95" customHeight="1">
      <c r="C41" s="532"/>
      <c r="D41" s="120" t="s">
        <v>66</v>
      </c>
      <c r="E41" s="310"/>
      <c r="F41" s="715">
        <v>0</v>
      </c>
      <c r="G41" s="715">
        <v>0</v>
      </c>
      <c r="H41" s="715">
        <v>0</v>
      </c>
    </row>
    <row r="42" spans="3:8" ht="15.95" customHeight="1" thickBot="1">
      <c r="C42" s="523"/>
      <c r="D42" s="526" t="s">
        <v>12</v>
      </c>
      <c r="E42" s="350"/>
      <c r="F42" s="715">
        <v>4</v>
      </c>
      <c r="G42" s="715">
        <v>4</v>
      </c>
      <c r="H42" s="715">
        <v>0</v>
      </c>
    </row>
    <row r="43" spans="3:8" ht="15.95" customHeight="1" thickBot="1">
      <c r="C43" s="824" t="s">
        <v>18</v>
      </c>
      <c r="D43" s="825"/>
      <c r="E43" s="826"/>
      <c r="F43" s="1063">
        <v>238</v>
      </c>
      <c r="G43" s="1063">
        <v>0</v>
      </c>
      <c r="H43" s="1063">
        <v>263</v>
      </c>
    </row>
    <row r="44" spans="3:8" ht="15.95" customHeight="1" thickBot="1">
      <c r="C44" s="533"/>
      <c r="D44" s="241" t="s">
        <v>12</v>
      </c>
      <c r="E44" s="241"/>
      <c r="F44" s="534">
        <f>F32+F42+F43</f>
        <v>11332</v>
      </c>
      <c r="G44" s="534">
        <f>G32+G42+G43</f>
        <v>44</v>
      </c>
      <c r="H44" s="534">
        <f>H32+H42+H43</f>
        <v>13398</v>
      </c>
    </row>
    <row r="45" spans="3:8" ht="2.4500000000000002" customHeight="1">
      <c r="C45" s="366"/>
      <c r="D45" s="366"/>
      <c r="E45" s="366"/>
      <c r="F45" s="535"/>
      <c r="G45" s="535"/>
      <c r="H45" s="535"/>
    </row>
    <row r="46" spans="3:8">
      <c r="C46" s="827" t="s">
        <v>288</v>
      </c>
      <c r="D46" s="827"/>
      <c r="E46" s="823" t="s">
        <v>310</v>
      </c>
      <c r="F46" s="823"/>
      <c r="G46" s="823"/>
      <c r="H46" s="823"/>
    </row>
    <row r="47" spans="3:8">
      <c r="C47" s="828"/>
      <c r="D47" s="828"/>
      <c r="E47" s="823"/>
      <c r="F47" s="823"/>
      <c r="G47" s="823"/>
      <c r="H47" s="823"/>
    </row>
    <row r="48" spans="3:8">
      <c r="C48" s="9"/>
      <c r="D48" s="9"/>
      <c r="E48" s="9"/>
      <c r="F48" s="9"/>
      <c r="G48" s="9"/>
      <c r="H48" s="9"/>
    </row>
    <row r="49" spans="3:8">
      <c r="C49" s="9"/>
      <c r="D49" s="9"/>
      <c r="E49" s="9"/>
      <c r="F49" s="9"/>
      <c r="G49" s="9"/>
      <c r="H49" s="9"/>
    </row>
    <row r="50" spans="3:8">
      <c r="C50" s="9"/>
      <c r="D50" s="9"/>
      <c r="E50" s="9"/>
      <c r="F50" s="9"/>
      <c r="G50" s="9"/>
      <c r="H50" s="9"/>
    </row>
    <row r="51" spans="3:8">
      <c r="C51" s="9"/>
      <c r="D51" s="9"/>
      <c r="E51" s="9"/>
      <c r="F51" s="9"/>
      <c r="G51" s="9"/>
      <c r="H51" s="9"/>
    </row>
    <row r="52" spans="3:8">
      <c r="C52" s="9"/>
      <c r="D52" s="9"/>
      <c r="E52" s="9"/>
      <c r="F52" s="9"/>
      <c r="G52" s="9"/>
      <c r="H52" s="9"/>
    </row>
    <row r="53" spans="3:8">
      <c r="C53" s="9"/>
      <c r="D53" s="9"/>
      <c r="E53" s="9"/>
      <c r="F53" s="9"/>
      <c r="G53" s="9"/>
      <c r="H53" s="9"/>
    </row>
    <row r="54" spans="3:8">
      <c r="C54" s="9"/>
      <c r="D54" s="9"/>
      <c r="E54" s="9"/>
      <c r="F54" s="9"/>
      <c r="G54" s="9"/>
      <c r="H54" s="9"/>
    </row>
    <row r="55" spans="3:8">
      <c r="C55" s="9"/>
      <c r="D55" s="9"/>
      <c r="E55" s="9"/>
      <c r="F55" s="9"/>
      <c r="G55" s="9"/>
      <c r="H55" s="9"/>
    </row>
    <row r="56" spans="3:8">
      <c r="C56" s="9"/>
      <c r="D56" s="9"/>
      <c r="E56" s="9"/>
      <c r="F56" s="9"/>
      <c r="G56" s="9"/>
      <c r="H56" s="9"/>
    </row>
    <row r="57" spans="3:8">
      <c r="C57" s="9"/>
      <c r="D57" s="9"/>
      <c r="E57" s="9"/>
      <c r="F57" s="9"/>
      <c r="G57" s="9"/>
      <c r="H57" s="9"/>
    </row>
    <row r="58" spans="3:8">
      <c r="C58" s="9"/>
      <c r="D58" s="9"/>
      <c r="E58" s="9"/>
      <c r="F58" s="9"/>
      <c r="G58" s="9"/>
      <c r="H58" s="9"/>
    </row>
    <row r="59" spans="3:8">
      <c r="C59" s="9"/>
      <c r="D59" s="9"/>
      <c r="E59" s="9"/>
      <c r="F59" s="9"/>
      <c r="G59" s="9"/>
      <c r="H59" s="9"/>
    </row>
    <row r="60" spans="3:8">
      <c r="C60" s="9"/>
      <c r="D60" s="9"/>
      <c r="E60" s="9"/>
      <c r="F60" s="9"/>
      <c r="G60" s="9"/>
      <c r="H60" s="9"/>
    </row>
    <row r="61" spans="3:8">
      <c r="C61" s="9"/>
      <c r="D61" s="9"/>
      <c r="E61" s="9"/>
      <c r="F61" s="9"/>
      <c r="G61" s="9"/>
      <c r="H61" s="9"/>
    </row>
    <row r="62" spans="3:8">
      <c r="C62" s="9"/>
      <c r="D62" s="9"/>
      <c r="E62" s="9"/>
      <c r="F62" s="9"/>
      <c r="G62" s="9"/>
      <c r="H62" s="9"/>
    </row>
    <row r="63" spans="3:8">
      <c r="C63" s="9"/>
      <c r="D63" s="9"/>
      <c r="E63" s="9"/>
      <c r="F63" s="9"/>
      <c r="G63" s="9"/>
      <c r="H63" s="9"/>
    </row>
    <row r="64" spans="3:8">
      <c r="C64" s="9"/>
      <c r="D64" s="9"/>
      <c r="E64" s="9"/>
      <c r="F64" s="9"/>
      <c r="G64" s="9"/>
      <c r="H64" s="9"/>
    </row>
    <row r="65" spans="3:8">
      <c r="C65" s="9"/>
      <c r="D65" s="9"/>
      <c r="E65" s="9"/>
      <c r="F65" s="9"/>
      <c r="G65" s="9"/>
      <c r="H65" s="9"/>
    </row>
    <row r="66" spans="3:8">
      <c r="C66" s="9"/>
      <c r="D66" s="9"/>
      <c r="E66" s="9"/>
      <c r="F66" s="9"/>
      <c r="G66" s="9"/>
      <c r="H66" s="9"/>
    </row>
    <row r="67" spans="3:8">
      <c r="C67" s="9"/>
      <c r="D67" s="9"/>
      <c r="E67" s="9"/>
      <c r="F67" s="9"/>
      <c r="G67" s="9"/>
      <c r="H67" s="9"/>
    </row>
    <row r="68" spans="3:8">
      <c r="C68" s="9"/>
      <c r="D68" s="9"/>
      <c r="E68" s="9"/>
      <c r="F68" s="9"/>
      <c r="G68" s="9"/>
      <c r="H68" s="9"/>
    </row>
    <row r="69" spans="3:8">
      <c r="C69" s="9"/>
      <c r="D69" s="9"/>
      <c r="E69" s="9"/>
      <c r="F69" s="9"/>
      <c r="G69" s="9"/>
      <c r="H69" s="9"/>
    </row>
    <row r="70" spans="3:8">
      <c r="C70" s="9"/>
      <c r="D70" s="9"/>
      <c r="E70" s="9"/>
      <c r="F70" s="9"/>
      <c r="G70" s="9"/>
      <c r="H70" s="9"/>
    </row>
    <row r="71" spans="3:8">
      <c r="C71" s="9"/>
      <c r="D71" s="9"/>
      <c r="E71" s="9"/>
      <c r="F71" s="9"/>
      <c r="G71" s="9"/>
      <c r="H71" s="9"/>
    </row>
    <row r="72" spans="3:8">
      <c r="C72" s="9"/>
      <c r="D72" s="9"/>
      <c r="E72" s="9"/>
      <c r="F72" s="9"/>
      <c r="G72" s="9"/>
      <c r="H72" s="9"/>
    </row>
    <row r="73" spans="3:8">
      <c r="C73" s="9"/>
      <c r="D73" s="9"/>
      <c r="E73" s="9"/>
      <c r="F73" s="9"/>
      <c r="G73" s="9"/>
      <c r="H73" s="9"/>
    </row>
    <row r="74" spans="3:8">
      <c r="C74" s="9"/>
      <c r="D74" s="9"/>
      <c r="E74" s="9"/>
      <c r="F74" s="9"/>
      <c r="G74" s="9"/>
      <c r="H74" s="9"/>
    </row>
    <row r="75" spans="3:8">
      <c r="C75" s="9"/>
      <c r="D75" s="9"/>
      <c r="E75" s="9"/>
      <c r="F75" s="9"/>
      <c r="G75" s="9"/>
      <c r="H75" s="9"/>
    </row>
    <row r="76" spans="3:8">
      <c r="C76" s="9"/>
      <c r="D76" s="9"/>
      <c r="E76" s="9"/>
      <c r="F76" s="9"/>
      <c r="G76" s="9"/>
      <c r="H76" s="9"/>
    </row>
    <row r="77" spans="3:8">
      <c r="C77" s="9"/>
      <c r="D77" s="9"/>
      <c r="E77" s="9"/>
      <c r="F77" s="9"/>
      <c r="G77" s="9"/>
      <c r="H77" s="9"/>
    </row>
    <row r="78" spans="3:8">
      <c r="C78" s="9"/>
      <c r="D78" s="9"/>
      <c r="E78" s="9"/>
      <c r="F78" s="9"/>
      <c r="G78" s="9"/>
      <c r="H78" s="9"/>
    </row>
    <row r="79" spans="3:8">
      <c r="C79" s="9"/>
      <c r="D79" s="9"/>
      <c r="E79" s="9"/>
      <c r="F79" s="9"/>
      <c r="G79" s="9"/>
      <c r="H79" s="9"/>
    </row>
    <row r="80" spans="3:8">
      <c r="C80" s="9"/>
      <c r="D80" s="9"/>
      <c r="E80" s="9"/>
      <c r="F80" s="9"/>
      <c r="G80" s="9"/>
      <c r="H80" s="9"/>
    </row>
    <row r="81" spans="3:8">
      <c r="C81" s="9"/>
      <c r="D81" s="9"/>
      <c r="E81" s="9"/>
      <c r="F81" s="9"/>
      <c r="G81" s="9"/>
      <c r="H81" s="9"/>
    </row>
    <row r="82" spans="3:8">
      <c r="C82" s="9"/>
      <c r="D82" s="9"/>
      <c r="E82" s="9"/>
      <c r="F82" s="9"/>
      <c r="G82" s="9"/>
      <c r="H82" s="9"/>
    </row>
    <row r="83" spans="3:8">
      <c r="C83" s="9"/>
      <c r="D83" s="9"/>
      <c r="E83" s="9"/>
      <c r="F83" s="9"/>
      <c r="G83" s="9"/>
      <c r="H83" s="9"/>
    </row>
    <row r="84" spans="3:8">
      <c r="C84" s="9"/>
      <c r="D84" s="9"/>
      <c r="E84" s="9"/>
      <c r="F84" s="9"/>
      <c r="G84" s="9"/>
      <c r="H84" s="9"/>
    </row>
    <row r="85" spans="3:8">
      <c r="C85" s="9"/>
      <c r="D85" s="9"/>
      <c r="E85" s="9"/>
      <c r="F85" s="9"/>
      <c r="G85" s="9"/>
      <c r="H85" s="9"/>
    </row>
    <row r="86" spans="3:8">
      <c r="C86" s="9"/>
      <c r="D86" s="9"/>
      <c r="E86" s="9"/>
      <c r="F86" s="9"/>
      <c r="G86" s="9"/>
      <c r="H86" s="9"/>
    </row>
    <row r="87" spans="3:8">
      <c r="C87" s="9"/>
      <c r="D87" s="9"/>
      <c r="E87" s="9"/>
      <c r="F87" s="9"/>
      <c r="G87" s="9"/>
      <c r="H87" s="9"/>
    </row>
    <row r="88" spans="3:8">
      <c r="C88" s="9"/>
      <c r="D88" s="9"/>
      <c r="E88" s="9"/>
      <c r="F88" s="9"/>
      <c r="G88" s="9"/>
      <c r="H88" s="9"/>
    </row>
    <row r="89" spans="3:8">
      <c r="C89" s="9"/>
      <c r="D89" s="9"/>
      <c r="E89" s="9"/>
      <c r="F89" s="9"/>
      <c r="G89" s="9"/>
      <c r="H89" s="9"/>
    </row>
    <row r="90" spans="3:8">
      <c r="C90" s="9"/>
      <c r="D90" s="9"/>
      <c r="E90" s="9"/>
      <c r="F90" s="9"/>
      <c r="G90" s="9"/>
      <c r="H90" s="9"/>
    </row>
    <row r="91" spans="3:8">
      <c r="C91" s="9"/>
      <c r="D91" s="9"/>
      <c r="E91" s="9"/>
      <c r="F91" s="9"/>
      <c r="G91" s="9"/>
      <c r="H91" s="9"/>
    </row>
    <row r="92" spans="3:8">
      <c r="C92" s="9"/>
      <c r="D92" s="9"/>
      <c r="E92" s="9"/>
      <c r="F92" s="9"/>
      <c r="G92" s="9"/>
      <c r="H92" s="9"/>
    </row>
    <row r="93" spans="3:8">
      <c r="C93" s="9"/>
      <c r="D93" s="9"/>
      <c r="E93" s="9"/>
      <c r="F93" s="9"/>
      <c r="G93" s="9"/>
      <c r="H93" s="9"/>
    </row>
    <row r="94" spans="3:8">
      <c r="C94" s="9"/>
      <c r="D94" s="9"/>
      <c r="E94" s="9"/>
      <c r="F94" s="9"/>
      <c r="G94" s="9"/>
      <c r="H94" s="9"/>
    </row>
    <row r="95" spans="3:8">
      <c r="C95" s="9"/>
      <c r="D95" s="9"/>
      <c r="E95" s="9"/>
      <c r="F95" s="9"/>
      <c r="G95" s="9"/>
      <c r="H95" s="9"/>
    </row>
    <row r="96" spans="3:8">
      <c r="C96" s="9"/>
      <c r="D96" s="9"/>
      <c r="E96" s="9"/>
      <c r="F96" s="9"/>
      <c r="G96" s="9"/>
      <c r="H96" s="9"/>
    </row>
    <row r="97" spans="3:8">
      <c r="C97" s="9"/>
      <c r="D97" s="9"/>
      <c r="E97" s="9"/>
      <c r="F97" s="9"/>
      <c r="G97" s="9"/>
      <c r="H97" s="9"/>
    </row>
    <row r="98" spans="3:8">
      <c r="C98" s="9"/>
      <c r="D98" s="9"/>
      <c r="E98" s="9"/>
      <c r="F98" s="9"/>
      <c r="G98" s="9"/>
      <c r="H98" s="9"/>
    </row>
    <row r="99" spans="3:8">
      <c r="C99" s="9"/>
      <c r="D99" s="9"/>
      <c r="E99" s="9"/>
      <c r="F99" s="9"/>
      <c r="G99" s="9"/>
      <c r="H99" s="9"/>
    </row>
    <row r="100" spans="3:8">
      <c r="C100" s="9"/>
      <c r="D100" s="9"/>
      <c r="E100" s="9"/>
      <c r="F100" s="9"/>
      <c r="G100" s="9"/>
      <c r="H100" s="9"/>
    </row>
    <row r="101" spans="3:8">
      <c r="C101" s="9"/>
      <c r="D101" s="9"/>
      <c r="E101" s="9"/>
      <c r="F101" s="9"/>
      <c r="G101" s="9"/>
      <c r="H101" s="9"/>
    </row>
    <row r="102" spans="3:8">
      <c r="C102" s="9"/>
      <c r="D102" s="9"/>
      <c r="E102" s="9"/>
      <c r="F102" s="9"/>
      <c r="G102" s="9"/>
      <c r="H102" s="9"/>
    </row>
    <row r="103" spans="3:8">
      <c r="C103" s="9"/>
      <c r="D103" s="9"/>
      <c r="E103" s="9"/>
      <c r="F103" s="9"/>
      <c r="G103" s="9"/>
      <c r="H103" s="9"/>
    </row>
    <row r="104" spans="3:8">
      <c r="C104" s="9"/>
      <c r="D104" s="9"/>
      <c r="E104" s="9"/>
      <c r="F104" s="9"/>
      <c r="G104" s="9"/>
      <c r="H104" s="9"/>
    </row>
    <row r="105" spans="3:8">
      <c r="C105" s="9"/>
      <c r="D105" s="9"/>
      <c r="E105" s="9"/>
      <c r="F105" s="9"/>
      <c r="G105" s="9"/>
      <c r="H105" s="9"/>
    </row>
    <row r="106" spans="3:8">
      <c r="C106" s="9"/>
      <c r="D106" s="9"/>
      <c r="E106" s="9"/>
      <c r="F106" s="9"/>
      <c r="G106" s="9"/>
      <c r="H106" s="9"/>
    </row>
    <row r="107" spans="3:8">
      <c r="C107" s="9"/>
      <c r="D107" s="9"/>
      <c r="E107" s="9"/>
      <c r="F107" s="9"/>
      <c r="G107" s="9"/>
      <c r="H107" s="9"/>
    </row>
    <row r="108" spans="3:8">
      <c r="C108" s="9"/>
      <c r="D108" s="9"/>
      <c r="E108" s="9"/>
      <c r="F108" s="9"/>
      <c r="G108" s="9"/>
      <c r="H108" s="9"/>
    </row>
    <row r="109" spans="3:8">
      <c r="C109" s="9"/>
      <c r="D109" s="9"/>
      <c r="E109" s="9"/>
      <c r="F109" s="9"/>
      <c r="G109" s="9"/>
      <c r="H109" s="9"/>
    </row>
    <row r="110" spans="3:8">
      <c r="C110" s="9"/>
      <c r="D110" s="9"/>
      <c r="E110" s="9"/>
      <c r="F110" s="9"/>
      <c r="G110" s="9"/>
      <c r="H110" s="9"/>
    </row>
    <row r="111" spans="3:8">
      <c r="C111" s="9"/>
      <c r="D111" s="9"/>
      <c r="E111" s="9"/>
      <c r="F111" s="9"/>
      <c r="G111" s="9"/>
      <c r="H111" s="9"/>
    </row>
    <row r="112" spans="3:8">
      <c r="C112" s="9"/>
      <c r="D112" s="9"/>
      <c r="E112" s="9"/>
      <c r="F112" s="9"/>
      <c r="G112" s="9"/>
      <c r="H112" s="9"/>
    </row>
    <row r="113" spans="3:8">
      <c r="C113" s="9"/>
      <c r="D113" s="9"/>
      <c r="E113" s="9"/>
      <c r="F113" s="9"/>
      <c r="G113" s="9"/>
      <c r="H113" s="9"/>
    </row>
    <row r="114" spans="3:8">
      <c r="C114" s="9"/>
      <c r="D114" s="9"/>
      <c r="E114" s="9"/>
      <c r="F114" s="9"/>
      <c r="G114" s="9"/>
      <c r="H114" s="9"/>
    </row>
  </sheetData>
  <mergeCells count="6">
    <mergeCell ref="B2:J2"/>
    <mergeCell ref="D26:D30"/>
    <mergeCell ref="D35:D37"/>
    <mergeCell ref="E46:H47"/>
    <mergeCell ref="C43:E43"/>
    <mergeCell ref="C46:D47"/>
  </mergeCells>
  <phoneticPr fontId="2"/>
  <pageMargins left="0.98425196850393704" right="0.39370078740157483" top="0.98425196850393704" bottom="0.98425196850393704" header="0.51181102362204722" footer="0.51181102362204722"/>
  <pageSetup paperSize="9" orientation="portrait" r:id="rId1"/>
  <headerFooter alignWithMargins="0">
    <oddFooter>&amp;C－15－</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8"/>
  <sheetViews>
    <sheetView view="pageBreakPreview" topLeftCell="A22" zoomScaleNormal="100" zoomScaleSheetLayoutView="100" workbookViewId="0">
      <selection activeCell="H43" sqref="H43"/>
    </sheetView>
  </sheetViews>
  <sheetFormatPr defaultRowHeight="13.5"/>
  <sheetData>
    <row r="1" spans="1:13" s="225" customFormat="1" ht="17.25">
      <c r="A1" s="622" t="s">
        <v>230</v>
      </c>
      <c r="B1" s="224"/>
    </row>
    <row r="2" spans="1:13" ht="14.25">
      <c r="A2" s="83" t="s">
        <v>231</v>
      </c>
      <c r="B2" s="83"/>
    </row>
    <row r="5" spans="1:13">
      <c r="J5" s="716"/>
      <c r="K5" s="690"/>
      <c r="L5" s="690"/>
      <c r="M5" s="690"/>
    </row>
    <row r="8" spans="1:13">
      <c r="B8" s="674"/>
      <c r="C8" s="674"/>
      <c r="D8" s="674"/>
      <c r="E8" s="674"/>
    </row>
    <row r="9" spans="1:13">
      <c r="B9" s="674"/>
      <c r="C9" s="674"/>
      <c r="D9" s="674"/>
      <c r="E9" s="674"/>
    </row>
    <row r="10" spans="1:13">
      <c r="B10" s="173"/>
      <c r="C10" s="173"/>
      <c r="D10" s="173"/>
      <c r="E10" s="173"/>
    </row>
    <row r="11" spans="1:13">
      <c r="B11" s="674"/>
      <c r="C11" s="674"/>
      <c r="D11" s="674"/>
      <c r="E11" s="674"/>
    </row>
    <row r="12" spans="1:13">
      <c r="B12" s="674"/>
      <c r="C12" s="674"/>
      <c r="D12" s="674"/>
      <c r="E12" s="674"/>
    </row>
    <row r="13" spans="1:13">
      <c r="B13" s="173"/>
      <c r="C13" s="173"/>
      <c r="D13" s="173"/>
      <c r="E13" s="173"/>
    </row>
    <row r="14" spans="1:13">
      <c r="B14" s="674"/>
      <c r="C14" s="674"/>
      <c r="D14" s="674"/>
      <c r="E14" s="674"/>
    </row>
    <row r="15" spans="1:13">
      <c r="B15" s="674"/>
      <c r="C15" s="674"/>
      <c r="D15" s="674"/>
      <c r="E15" s="674"/>
    </row>
    <row r="55" spans="1:23" ht="39.75" customHeight="1"/>
    <row r="57" spans="1:23">
      <c r="A57" s="173" t="s">
        <v>224</v>
      </c>
      <c r="B57" s="173"/>
      <c r="C57" s="173"/>
      <c r="D57" s="173"/>
      <c r="E57" s="173"/>
      <c r="F57" s="173"/>
      <c r="G57" s="173"/>
      <c r="H57" s="173"/>
      <c r="I57" s="173"/>
      <c r="J57" s="173"/>
      <c r="K57" s="173"/>
      <c r="L57" s="173"/>
      <c r="M57" s="173"/>
      <c r="N57" s="173"/>
      <c r="O57" s="173"/>
      <c r="P57" s="173"/>
      <c r="Q57" s="173"/>
      <c r="R57" s="173"/>
      <c r="S57" s="173"/>
      <c r="T57" s="173"/>
      <c r="U57" s="173"/>
      <c r="V57" s="173"/>
    </row>
    <row r="58" spans="1:23" ht="14.25">
      <c r="A58" s="174" t="s">
        <v>176</v>
      </c>
      <c r="B58" s="833">
        <v>9</v>
      </c>
      <c r="C58" s="833">
        <v>10</v>
      </c>
      <c r="D58" s="833">
        <v>11</v>
      </c>
      <c r="E58" s="833">
        <v>12</v>
      </c>
      <c r="F58" s="833">
        <v>13</v>
      </c>
      <c r="G58" s="833">
        <v>14</v>
      </c>
      <c r="H58" s="833">
        <v>15</v>
      </c>
      <c r="I58" s="833">
        <v>16</v>
      </c>
      <c r="J58" s="833">
        <v>17</v>
      </c>
      <c r="K58" s="831">
        <v>18</v>
      </c>
      <c r="L58" s="831">
        <v>19</v>
      </c>
      <c r="M58" s="831">
        <v>20</v>
      </c>
      <c r="N58" s="831">
        <v>21</v>
      </c>
      <c r="O58" s="831">
        <v>22</v>
      </c>
      <c r="P58" s="831">
        <v>23</v>
      </c>
      <c r="Q58" s="831">
        <v>24</v>
      </c>
      <c r="R58" s="831">
        <v>25</v>
      </c>
      <c r="S58" s="831">
        <v>26</v>
      </c>
      <c r="T58" s="831">
        <v>27</v>
      </c>
      <c r="U58" s="830">
        <v>28</v>
      </c>
      <c r="V58" s="829">
        <v>29</v>
      </c>
    </row>
    <row r="59" spans="1:23" ht="14.25">
      <c r="A59" s="175" t="s">
        <v>2</v>
      </c>
      <c r="B59" s="834"/>
      <c r="C59" s="834"/>
      <c r="D59" s="834"/>
      <c r="E59" s="834"/>
      <c r="F59" s="834"/>
      <c r="G59" s="834"/>
      <c r="H59" s="834"/>
      <c r="I59" s="834"/>
      <c r="J59" s="834"/>
      <c r="K59" s="832"/>
      <c r="L59" s="832"/>
      <c r="M59" s="832"/>
      <c r="N59" s="832"/>
      <c r="O59" s="832"/>
      <c r="P59" s="832"/>
      <c r="Q59" s="832"/>
      <c r="R59" s="832"/>
      <c r="S59" s="832"/>
      <c r="T59" s="832"/>
      <c r="U59" s="830"/>
      <c r="V59" s="829"/>
    </row>
    <row r="60" spans="1:23" ht="15" thickBot="1">
      <c r="A60" s="176" t="s">
        <v>200</v>
      </c>
      <c r="B60" s="177">
        <v>132</v>
      </c>
      <c r="C60" s="178">
        <v>129</v>
      </c>
      <c r="D60" s="177">
        <v>117</v>
      </c>
      <c r="E60" s="178">
        <v>100</v>
      </c>
      <c r="F60" s="177">
        <v>101</v>
      </c>
      <c r="G60" s="178">
        <v>107</v>
      </c>
      <c r="H60" s="177">
        <v>86</v>
      </c>
      <c r="I60" s="179">
        <v>91</v>
      </c>
      <c r="J60" s="180">
        <v>80</v>
      </c>
      <c r="K60" s="180">
        <v>75</v>
      </c>
      <c r="L60" s="177">
        <v>73</v>
      </c>
      <c r="M60" s="383">
        <v>61</v>
      </c>
      <c r="N60" s="563">
        <v>64</v>
      </c>
      <c r="O60" s="564">
        <v>62</v>
      </c>
      <c r="P60" s="563">
        <v>65</v>
      </c>
      <c r="Q60" s="563">
        <v>51</v>
      </c>
      <c r="R60" s="563">
        <v>49</v>
      </c>
      <c r="S60" s="563">
        <v>51</v>
      </c>
      <c r="T60" s="563">
        <v>51</v>
      </c>
      <c r="U60" s="765">
        <v>49</v>
      </c>
      <c r="V60" s="563">
        <v>44</v>
      </c>
      <c r="W60" s="376" t="s">
        <v>341</v>
      </c>
    </row>
    <row r="61" spans="1:23" ht="14.25">
      <c r="A61" s="181" t="s">
        <v>225</v>
      </c>
      <c r="B61" s="182">
        <v>37</v>
      </c>
      <c r="C61" s="185">
        <v>42</v>
      </c>
      <c r="D61" s="182">
        <v>39</v>
      </c>
      <c r="E61" s="183">
        <v>28</v>
      </c>
      <c r="F61" s="182">
        <v>27</v>
      </c>
      <c r="G61" s="183">
        <v>39</v>
      </c>
      <c r="H61" s="182">
        <v>28</v>
      </c>
      <c r="I61" s="184">
        <v>27</v>
      </c>
      <c r="J61" s="185">
        <v>30</v>
      </c>
      <c r="K61" s="185">
        <v>22</v>
      </c>
      <c r="L61" s="375">
        <v>30</v>
      </c>
      <c r="M61" s="384">
        <v>25</v>
      </c>
      <c r="N61" s="569">
        <v>35</v>
      </c>
      <c r="O61" s="570">
        <v>23</v>
      </c>
      <c r="P61" s="569">
        <v>18</v>
      </c>
      <c r="Q61" s="569">
        <v>19</v>
      </c>
      <c r="R61" s="569">
        <v>21</v>
      </c>
      <c r="S61" s="569">
        <v>30</v>
      </c>
      <c r="T61" s="569">
        <v>21</v>
      </c>
      <c r="U61" s="766">
        <v>23</v>
      </c>
      <c r="V61" s="569">
        <v>20</v>
      </c>
      <c r="W61" s="759" t="s">
        <v>225</v>
      </c>
    </row>
    <row r="62" spans="1:23" ht="14.25">
      <c r="A62" s="186" t="s">
        <v>226</v>
      </c>
      <c r="B62" s="177">
        <v>3</v>
      </c>
      <c r="C62" s="180">
        <v>6</v>
      </c>
      <c r="D62" s="177">
        <v>2</v>
      </c>
      <c r="E62" s="178">
        <v>2</v>
      </c>
      <c r="F62" s="177">
        <v>4</v>
      </c>
      <c r="G62" s="178">
        <v>4</v>
      </c>
      <c r="H62" s="177">
        <v>3</v>
      </c>
      <c r="I62" s="179">
        <v>5</v>
      </c>
      <c r="J62" s="180">
        <v>0</v>
      </c>
      <c r="K62" s="180">
        <v>0</v>
      </c>
      <c r="L62" s="372">
        <v>1</v>
      </c>
      <c r="M62" s="385">
        <v>0</v>
      </c>
      <c r="N62" s="373">
        <v>0</v>
      </c>
      <c r="O62" s="561">
        <v>1</v>
      </c>
      <c r="P62" s="373">
        <v>1</v>
      </c>
      <c r="Q62" s="373">
        <v>1</v>
      </c>
      <c r="R62" s="373">
        <v>1</v>
      </c>
      <c r="S62" s="373">
        <v>2</v>
      </c>
      <c r="T62" s="373">
        <v>0</v>
      </c>
      <c r="U62" s="764">
        <v>2</v>
      </c>
      <c r="V62" s="373">
        <v>0</v>
      </c>
      <c r="W62" s="760" t="s">
        <v>226</v>
      </c>
    </row>
    <row r="63" spans="1:23" ht="14.25" thickBot="1">
      <c r="A63" s="187" t="s">
        <v>18</v>
      </c>
      <c r="B63" s="188">
        <v>92</v>
      </c>
      <c r="C63" s="188">
        <v>81</v>
      </c>
      <c r="D63" s="188">
        <v>76</v>
      </c>
      <c r="E63" s="188">
        <v>70</v>
      </c>
      <c r="F63" s="188">
        <v>70</v>
      </c>
      <c r="G63" s="188">
        <v>64</v>
      </c>
      <c r="H63" s="188">
        <v>55</v>
      </c>
      <c r="I63" s="188">
        <v>59</v>
      </c>
      <c r="J63" s="189">
        <v>50</v>
      </c>
      <c r="K63" s="189">
        <v>53</v>
      </c>
      <c r="L63" s="376">
        <v>42</v>
      </c>
      <c r="M63" s="386">
        <v>36</v>
      </c>
      <c r="N63" s="376">
        <v>29</v>
      </c>
      <c r="O63" s="559">
        <v>38</v>
      </c>
      <c r="P63" s="376">
        <v>46</v>
      </c>
      <c r="Q63" s="376">
        <v>31</v>
      </c>
      <c r="R63" s="376">
        <v>27</v>
      </c>
      <c r="S63" s="376">
        <v>19</v>
      </c>
      <c r="T63" s="376">
        <v>30</v>
      </c>
      <c r="U63" s="717">
        <f>U60-U61-U62</f>
        <v>24</v>
      </c>
      <c r="V63" s="376">
        <v>24</v>
      </c>
      <c r="W63" s="761" t="s">
        <v>18</v>
      </c>
    </row>
    <row r="64" spans="1:23" ht="14.25">
      <c r="A64" s="181" t="s">
        <v>227</v>
      </c>
      <c r="B64" s="190">
        <v>45</v>
      </c>
      <c r="C64" s="565">
        <v>52</v>
      </c>
      <c r="D64" s="566">
        <v>43</v>
      </c>
      <c r="E64" s="565">
        <v>35</v>
      </c>
      <c r="F64" s="566">
        <v>41</v>
      </c>
      <c r="G64" s="565">
        <v>53</v>
      </c>
      <c r="H64" s="566">
        <v>25</v>
      </c>
      <c r="I64" s="567">
        <v>34</v>
      </c>
      <c r="J64" s="568">
        <v>27</v>
      </c>
      <c r="K64" s="568">
        <v>20</v>
      </c>
      <c r="L64" s="374">
        <v>32</v>
      </c>
      <c r="M64" s="387">
        <v>19</v>
      </c>
      <c r="N64" s="663">
        <v>25</v>
      </c>
      <c r="O64" s="560">
        <v>17</v>
      </c>
      <c r="P64" s="480">
        <v>21</v>
      </c>
      <c r="Q64" s="480">
        <v>11</v>
      </c>
      <c r="R64" s="480">
        <v>16</v>
      </c>
      <c r="S64" s="480">
        <v>28</v>
      </c>
      <c r="T64" s="1064">
        <v>16</v>
      </c>
      <c r="U64" s="1065">
        <v>20</v>
      </c>
      <c r="V64" s="480">
        <v>17</v>
      </c>
      <c r="W64" s="759" t="s">
        <v>227</v>
      </c>
    </row>
    <row r="65" spans="1:23" ht="14.25">
      <c r="A65" s="186" t="s">
        <v>228</v>
      </c>
      <c r="B65" s="191">
        <v>34</v>
      </c>
      <c r="C65" s="192">
        <v>20</v>
      </c>
      <c r="D65" s="191">
        <v>21</v>
      </c>
      <c r="E65" s="192">
        <v>25</v>
      </c>
      <c r="F65" s="191">
        <v>23</v>
      </c>
      <c r="G65" s="192">
        <v>20</v>
      </c>
      <c r="H65" s="191">
        <v>25</v>
      </c>
      <c r="I65" s="193">
        <v>25</v>
      </c>
      <c r="J65" s="194">
        <v>24</v>
      </c>
      <c r="K65" s="194">
        <v>22</v>
      </c>
      <c r="L65" s="372">
        <v>18</v>
      </c>
      <c r="M65" s="385">
        <v>18</v>
      </c>
      <c r="N65" s="664">
        <v>19</v>
      </c>
      <c r="O65" s="561">
        <v>21</v>
      </c>
      <c r="P65" s="373">
        <v>14</v>
      </c>
      <c r="Q65" s="373">
        <v>20</v>
      </c>
      <c r="R65" s="373">
        <v>15</v>
      </c>
      <c r="S65" s="373">
        <v>13</v>
      </c>
      <c r="T65" s="1066">
        <v>19</v>
      </c>
      <c r="U65" s="1067">
        <v>8</v>
      </c>
      <c r="V65" s="373">
        <v>13</v>
      </c>
      <c r="W65" s="762" t="s">
        <v>228</v>
      </c>
    </row>
    <row r="66" spans="1:23" ht="14.25">
      <c r="A66" s="195" t="s">
        <v>229</v>
      </c>
      <c r="B66" s="196">
        <v>26</v>
      </c>
      <c r="C66" s="197">
        <v>24</v>
      </c>
      <c r="D66" s="196">
        <v>24</v>
      </c>
      <c r="E66" s="197">
        <v>20</v>
      </c>
      <c r="F66" s="196">
        <v>19</v>
      </c>
      <c r="G66" s="197">
        <v>25</v>
      </c>
      <c r="H66" s="196">
        <v>18</v>
      </c>
      <c r="I66" s="198">
        <v>21</v>
      </c>
      <c r="J66" s="199">
        <v>18</v>
      </c>
      <c r="K66" s="199">
        <v>14</v>
      </c>
      <c r="L66" s="374">
        <v>14</v>
      </c>
      <c r="M66" s="387">
        <v>16</v>
      </c>
      <c r="N66" s="665">
        <v>7</v>
      </c>
      <c r="O66" s="560">
        <v>18</v>
      </c>
      <c r="P66" s="373">
        <v>12</v>
      </c>
      <c r="Q66" s="373">
        <v>14</v>
      </c>
      <c r="R66" s="373">
        <v>9</v>
      </c>
      <c r="S66" s="373">
        <v>7</v>
      </c>
      <c r="T66" s="1066">
        <v>10</v>
      </c>
      <c r="U66" s="1067">
        <v>12</v>
      </c>
      <c r="V66" s="373">
        <v>8</v>
      </c>
      <c r="W66" s="763" t="s">
        <v>229</v>
      </c>
    </row>
    <row r="67" spans="1:23" ht="14.25">
      <c r="A67" s="200" t="s">
        <v>258</v>
      </c>
      <c r="B67" s="201">
        <v>6</v>
      </c>
      <c r="C67" s="202">
        <v>9</v>
      </c>
      <c r="D67" s="201">
        <v>11</v>
      </c>
      <c r="E67" s="202">
        <v>9</v>
      </c>
      <c r="F67" s="201">
        <v>11</v>
      </c>
      <c r="G67" s="202">
        <v>9</v>
      </c>
      <c r="H67" s="201">
        <v>9</v>
      </c>
      <c r="I67" s="203">
        <v>8</v>
      </c>
      <c r="J67" s="204">
        <v>5</v>
      </c>
      <c r="K67" s="204">
        <v>14</v>
      </c>
      <c r="L67" s="372">
        <v>8</v>
      </c>
      <c r="M67" s="385">
        <v>11</v>
      </c>
      <c r="N67" s="664">
        <v>7</v>
      </c>
      <c r="O67" s="561">
        <v>3</v>
      </c>
      <c r="P67" s="373">
        <v>6</v>
      </c>
      <c r="Q67" s="373">
        <v>5</v>
      </c>
      <c r="R67" s="373">
        <v>6</v>
      </c>
      <c r="S67" s="373">
        <v>1</v>
      </c>
      <c r="T67" s="1066">
        <v>3</v>
      </c>
      <c r="U67" s="1067">
        <v>3</v>
      </c>
      <c r="V67" s="373">
        <v>1</v>
      </c>
      <c r="W67" s="762" t="s">
        <v>258</v>
      </c>
    </row>
    <row r="68" spans="1:23" ht="14.25">
      <c r="A68" s="200" t="s">
        <v>18</v>
      </c>
      <c r="B68" s="562">
        <v>21</v>
      </c>
      <c r="C68" s="562">
        <v>24</v>
      </c>
      <c r="D68" s="562">
        <v>21</v>
      </c>
      <c r="E68" s="562">
        <v>11</v>
      </c>
      <c r="F68" s="562">
        <v>7</v>
      </c>
      <c r="G68" s="562">
        <v>7</v>
      </c>
      <c r="H68" s="562">
        <v>9</v>
      </c>
      <c r="I68" s="562">
        <v>3</v>
      </c>
      <c r="J68" s="562">
        <v>6</v>
      </c>
      <c r="K68" s="562">
        <v>5</v>
      </c>
      <c r="L68" s="562">
        <v>1</v>
      </c>
      <c r="M68" s="562">
        <v>2</v>
      </c>
      <c r="N68" s="562">
        <v>6</v>
      </c>
      <c r="O68" s="562">
        <v>3</v>
      </c>
      <c r="P68" s="562">
        <v>12</v>
      </c>
      <c r="Q68" s="562">
        <v>1</v>
      </c>
      <c r="R68" s="562">
        <v>5</v>
      </c>
      <c r="S68" s="373">
        <v>2</v>
      </c>
      <c r="T68" s="1068">
        <v>3</v>
      </c>
      <c r="U68" s="1068">
        <f>U60-U64-U65-U66-U67</f>
        <v>6</v>
      </c>
      <c r="V68" s="373">
        <v>5</v>
      </c>
      <c r="W68" s="762" t="s">
        <v>18</v>
      </c>
    </row>
  </sheetData>
  <mergeCells count="21">
    <mergeCell ref="B58:B59"/>
    <mergeCell ref="C58:C59"/>
    <mergeCell ref="P58:P59"/>
    <mergeCell ref="Q58:Q59"/>
    <mergeCell ref="D58:D59"/>
    <mergeCell ref="E58:E59"/>
    <mergeCell ref="F58:F59"/>
    <mergeCell ref="G58:G59"/>
    <mergeCell ref="N58:N59"/>
    <mergeCell ref="H58:H59"/>
    <mergeCell ref="I58:I59"/>
    <mergeCell ref="V58:V59"/>
    <mergeCell ref="U58:U59"/>
    <mergeCell ref="L58:L59"/>
    <mergeCell ref="M58:M59"/>
    <mergeCell ref="J58:J59"/>
    <mergeCell ref="K58:K59"/>
    <mergeCell ref="O58:O59"/>
    <mergeCell ref="S58:S59"/>
    <mergeCell ref="T58:T59"/>
    <mergeCell ref="R58:R59"/>
  </mergeCells>
  <phoneticPr fontId="2"/>
  <pageMargins left="0.98425196850393704" right="0.39370078740157483" top="0.98425196850393704" bottom="0.98425196850393704" header="0.51181102362204722" footer="0.51181102362204722"/>
  <pageSetup paperSize="9" scale="99" orientation="portrait" r:id="rId1"/>
  <headerFooter alignWithMargins="0">
    <oddFooter>&amp;C-16-</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D31"/>
  <sheetViews>
    <sheetView view="pageBreakPreview" topLeftCell="A22" zoomScaleNormal="100" zoomScaleSheetLayoutView="100" workbookViewId="0">
      <selection activeCell="H43" sqref="H43"/>
    </sheetView>
  </sheetViews>
  <sheetFormatPr defaultRowHeight="13.5"/>
  <cols>
    <col min="1" max="1" width="7.875" customWidth="1"/>
    <col min="2" max="2" width="8.5" customWidth="1"/>
    <col min="3" max="3" width="6.625" customWidth="1"/>
    <col min="4" max="4" width="6.25" customWidth="1"/>
    <col min="5" max="5" width="6.5" customWidth="1"/>
    <col min="6" max="6" width="6.125" customWidth="1"/>
    <col min="7" max="9" width="6.375" customWidth="1"/>
    <col min="10" max="10" width="6.5" customWidth="1"/>
    <col min="11" max="11" width="6.625" customWidth="1"/>
    <col min="12" max="13" width="6.5" customWidth="1"/>
    <col min="14" max="14" width="6.625" customWidth="1"/>
    <col min="15" max="15" width="6.25" customWidth="1"/>
    <col min="16" max="16" width="1" customWidth="1"/>
    <col min="17" max="17" width="1.75" customWidth="1"/>
    <col min="18" max="30" width="5.625" customWidth="1"/>
  </cols>
  <sheetData>
    <row r="1" spans="1:30" ht="14.25">
      <c r="A1" s="83" t="s">
        <v>299</v>
      </c>
      <c r="B1" s="28"/>
      <c r="C1" s="28"/>
      <c r="D1" s="28"/>
      <c r="E1" s="28"/>
      <c r="F1" s="28"/>
      <c r="G1" s="28"/>
      <c r="H1" s="28"/>
      <c r="I1" s="28"/>
      <c r="J1" s="28"/>
      <c r="K1" s="40"/>
      <c r="L1" s="40"/>
      <c r="M1" s="40"/>
      <c r="N1" s="40"/>
      <c r="O1" s="40"/>
    </row>
    <row r="2" spans="1:30">
      <c r="A2" s="28"/>
      <c r="B2" s="28"/>
      <c r="C2" s="28"/>
      <c r="D2" s="28"/>
      <c r="E2" s="28"/>
      <c r="F2" s="28"/>
      <c r="G2" s="28"/>
      <c r="H2" s="28"/>
      <c r="I2" s="28"/>
      <c r="J2" s="28"/>
      <c r="K2" s="40"/>
      <c r="L2" s="40"/>
      <c r="M2" s="40"/>
      <c r="N2" s="40"/>
      <c r="O2" s="40"/>
    </row>
    <row r="3" spans="1:30" ht="15" thickBot="1">
      <c r="A3" s="103" t="s">
        <v>297</v>
      </c>
      <c r="B3" s="28"/>
      <c r="C3" s="28"/>
      <c r="D3" s="28"/>
      <c r="E3" s="28"/>
      <c r="F3" s="28"/>
      <c r="G3" s="28"/>
      <c r="H3" s="28"/>
      <c r="I3" s="28"/>
      <c r="J3" s="28"/>
      <c r="K3" s="40"/>
      <c r="L3" s="40"/>
      <c r="M3" s="40"/>
      <c r="N3" s="40"/>
      <c r="O3" s="40"/>
    </row>
    <row r="4" spans="1:30" ht="24.75" customHeight="1">
      <c r="A4" s="860" t="s">
        <v>176</v>
      </c>
      <c r="B4" s="861"/>
      <c r="C4" s="864" t="s">
        <v>199</v>
      </c>
      <c r="D4" s="866" t="s">
        <v>339</v>
      </c>
      <c r="E4" s="841">
        <v>19</v>
      </c>
      <c r="F4" s="841">
        <v>20</v>
      </c>
      <c r="G4" s="841">
        <v>21</v>
      </c>
      <c r="H4" s="841">
        <v>22</v>
      </c>
      <c r="I4" s="841">
        <v>23</v>
      </c>
      <c r="J4" s="841">
        <v>24</v>
      </c>
      <c r="K4" s="841">
        <v>25</v>
      </c>
      <c r="L4" s="835">
        <v>26</v>
      </c>
      <c r="M4" s="835">
        <v>27</v>
      </c>
      <c r="N4" s="841">
        <v>28</v>
      </c>
      <c r="O4" s="839">
        <v>29</v>
      </c>
    </row>
    <row r="5" spans="1:30" ht="21" customHeight="1" thickBot="1">
      <c r="A5" s="862" t="s">
        <v>2</v>
      </c>
      <c r="B5" s="863"/>
      <c r="C5" s="865"/>
      <c r="D5" s="842"/>
      <c r="E5" s="842"/>
      <c r="F5" s="842"/>
      <c r="G5" s="842"/>
      <c r="H5" s="842"/>
      <c r="I5" s="842"/>
      <c r="J5" s="842"/>
      <c r="K5" s="842"/>
      <c r="L5" s="836"/>
      <c r="M5" s="836"/>
      <c r="N5" s="842"/>
      <c r="O5" s="840"/>
    </row>
    <row r="6" spans="1:30" ht="26.25" customHeight="1">
      <c r="A6" s="867" t="s">
        <v>268</v>
      </c>
      <c r="B6" s="868"/>
      <c r="C6" s="441">
        <v>78</v>
      </c>
      <c r="D6" s="442">
        <v>22</v>
      </c>
      <c r="E6" s="444">
        <v>30</v>
      </c>
      <c r="F6" s="445">
        <v>25</v>
      </c>
      <c r="G6" s="446">
        <v>35</v>
      </c>
      <c r="H6" s="446">
        <v>23</v>
      </c>
      <c r="I6" s="472">
        <v>18</v>
      </c>
      <c r="J6" s="472">
        <v>19</v>
      </c>
      <c r="K6" s="472">
        <v>21</v>
      </c>
      <c r="L6" s="472">
        <v>30</v>
      </c>
      <c r="M6" s="472">
        <v>21</v>
      </c>
      <c r="N6" s="472">
        <v>23</v>
      </c>
      <c r="O6" s="720">
        <f>O25</f>
        <v>20</v>
      </c>
    </row>
    <row r="7" spans="1:30" ht="26.25" customHeight="1">
      <c r="A7" s="869" t="s">
        <v>269</v>
      </c>
      <c r="B7" s="870"/>
      <c r="C7" s="447" t="s">
        <v>214</v>
      </c>
      <c r="D7" s="450">
        <v>2195</v>
      </c>
      <c r="E7" s="448">
        <v>2222</v>
      </c>
      <c r="F7" s="449">
        <v>2140</v>
      </c>
      <c r="G7" s="451">
        <v>2102</v>
      </c>
      <c r="H7" s="451">
        <v>2104</v>
      </c>
      <c r="I7" s="473">
        <v>1922</v>
      </c>
      <c r="J7" s="473">
        <v>2004</v>
      </c>
      <c r="K7" s="473">
        <v>1987</v>
      </c>
      <c r="L7" s="473">
        <v>1993</v>
      </c>
      <c r="M7" s="473">
        <v>2066</v>
      </c>
      <c r="N7" s="473">
        <v>2017</v>
      </c>
      <c r="O7" s="721">
        <f>O26</f>
        <v>1832</v>
      </c>
      <c r="P7" s="173"/>
      <c r="Q7" s="173"/>
    </row>
    <row r="8" spans="1:30" ht="26.25" customHeight="1">
      <c r="A8" s="871" t="s">
        <v>270</v>
      </c>
      <c r="B8" s="870"/>
      <c r="C8" s="625">
        <v>280</v>
      </c>
      <c r="D8" s="661">
        <v>75</v>
      </c>
      <c r="E8" s="627">
        <v>73</v>
      </c>
      <c r="F8" s="626">
        <v>61</v>
      </c>
      <c r="G8" s="451">
        <v>64</v>
      </c>
      <c r="H8" s="451">
        <v>62</v>
      </c>
      <c r="I8" s="473">
        <v>65</v>
      </c>
      <c r="J8" s="473">
        <v>51</v>
      </c>
      <c r="K8" s="473">
        <v>49</v>
      </c>
      <c r="L8" s="473">
        <v>51</v>
      </c>
      <c r="M8" s="473">
        <v>51</v>
      </c>
      <c r="N8" s="473">
        <v>49</v>
      </c>
      <c r="O8" s="721">
        <v>44</v>
      </c>
      <c r="P8" s="173"/>
      <c r="Q8" s="173"/>
    </row>
    <row r="9" spans="1:30" ht="47.25" customHeight="1" thickBot="1">
      <c r="A9" s="872" t="s">
        <v>215</v>
      </c>
      <c r="B9" s="863"/>
      <c r="C9" s="682">
        <f t="shared" ref="C9:L9" si="0">C6/C8*100</f>
        <v>27.857142857142858</v>
      </c>
      <c r="D9" s="683">
        <f t="shared" si="0"/>
        <v>29.333333333333332</v>
      </c>
      <c r="E9" s="683">
        <f t="shared" si="0"/>
        <v>41.095890410958901</v>
      </c>
      <c r="F9" s="683">
        <f t="shared" si="0"/>
        <v>40.983606557377051</v>
      </c>
      <c r="G9" s="452">
        <f t="shared" si="0"/>
        <v>54.6875</v>
      </c>
      <c r="H9" s="453">
        <f t="shared" si="0"/>
        <v>37.096774193548384</v>
      </c>
      <c r="I9" s="474">
        <f t="shared" si="0"/>
        <v>27.692307692307693</v>
      </c>
      <c r="J9" s="474">
        <f t="shared" si="0"/>
        <v>37.254901960784316</v>
      </c>
      <c r="K9" s="474">
        <f t="shared" si="0"/>
        <v>42.857142857142854</v>
      </c>
      <c r="L9" s="474">
        <f t="shared" si="0"/>
        <v>58.82352941176471</v>
      </c>
      <c r="M9" s="474">
        <f>M6/M8*100</f>
        <v>41.17647058823529</v>
      </c>
      <c r="N9" s="474">
        <f>N6/N8*100</f>
        <v>46.938775510204081</v>
      </c>
      <c r="O9" s="492">
        <f>O6/O8*100</f>
        <v>45.454545454545453</v>
      </c>
      <c r="P9" s="173"/>
      <c r="Q9" s="173"/>
    </row>
    <row r="10" spans="1:30" ht="27.75" customHeight="1">
      <c r="A10" s="873" t="s">
        <v>317</v>
      </c>
      <c r="B10" s="874"/>
      <c r="C10" s="875"/>
      <c r="D10" s="875"/>
      <c r="E10" s="875"/>
      <c r="F10" s="875"/>
      <c r="G10" s="874"/>
      <c r="H10" s="874"/>
      <c r="I10" s="874"/>
      <c r="J10" s="874"/>
      <c r="K10" s="874"/>
      <c r="L10" s="874"/>
      <c r="M10" s="874"/>
      <c r="N10" s="874"/>
      <c r="O10" s="874"/>
    </row>
    <row r="11" spans="1:30" ht="30" customHeight="1">
      <c r="A11" s="29"/>
      <c r="B11" s="29"/>
      <c r="C11" s="644"/>
      <c r="D11" s="644"/>
      <c r="E11" s="644"/>
      <c r="F11" s="644"/>
      <c r="G11" s="29"/>
      <c r="H11" s="29"/>
      <c r="I11" s="29"/>
      <c r="J11" s="29"/>
      <c r="K11" s="45"/>
      <c r="L11" s="40"/>
      <c r="M11" s="40"/>
      <c r="N11" s="40"/>
      <c r="O11" s="40"/>
    </row>
    <row r="12" spans="1:30" ht="15" thickBot="1">
      <c r="A12" s="103" t="s">
        <v>298</v>
      </c>
      <c r="B12" s="40"/>
      <c r="C12" s="205"/>
      <c r="D12" s="205"/>
      <c r="E12" s="205"/>
      <c r="F12" s="205"/>
      <c r="G12" s="40"/>
      <c r="H12" s="40"/>
      <c r="I12" s="40"/>
      <c r="J12" s="40"/>
      <c r="K12" s="40"/>
      <c r="L12" s="40"/>
      <c r="M12" s="40"/>
      <c r="N12" s="850" t="s">
        <v>213</v>
      </c>
      <c r="O12" s="851"/>
    </row>
    <row r="13" spans="1:30">
      <c r="A13" s="878" t="s">
        <v>126</v>
      </c>
      <c r="B13" s="879"/>
      <c r="C13" s="881">
        <v>1</v>
      </c>
      <c r="D13" s="883">
        <v>2</v>
      </c>
      <c r="E13" s="883">
        <v>3</v>
      </c>
      <c r="F13" s="883">
        <v>4</v>
      </c>
      <c r="G13" s="849">
        <v>5</v>
      </c>
      <c r="H13" s="849">
        <v>6</v>
      </c>
      <c r="I13" s="849">
        <v>7</v>
      </c>
      <c r="J13" s="849">
        <v>8</v>
      </c>
      <c r="K13" s="849">
        <v>9</v>
      </c>
      <c r="L13" s="849">
        <v>10</v>
      </c>
      <c r="M13" s="849">
        <v>11</v>
      </c>
      <c r="N13" s="843">
        <v>12</v>
      </c>
      <c r="O13" s="845" t="s">
        <v>12</v>
      </c>
      <c r="P13" s="846"/>
    </row>
    <row r="14" spans="1:30" ht="14.25" thickBot="1">
      <c r="A14" s="880" t="s">
        <v>127</v>
      </c>
      <c r="B14" s="863"/>
      <c r="C14" s="882"/>
      <c r="D14" s="884"/>
      <c r="E14" s="884"/>
      <c r="F14" s="884"/>
      <c r="G14" s="801"/>
      <c r="H14" s="801"/>
      <c r="I14" s="801"/>
      <c r="J14" s="801"/>
      <c r="K14" s="801"/>
      <c r="L14" s="801"/>
      <c r="M14" s="801"/>
      <c r="N14" s="844"/>
      <c r="O14" s="847"/>
      <c r="P14" s="848"/>
    </row>
    <row r="15" spans="1:30">
      <c r="A15" s="719" t="s">
        <v>216</v>
      </c>
      <c r="B15" s="388" t="s">
        <v>259</v>
      </c>
      <c r="C15" s="1069">
        <v>0</v>
      </c>
      <c r="D15" s="1070">
        <v>0</v>
      </c>
      <c r="E15" s="1070">
        <v>0</v>
      </c>
      <c r="F15" s="1070">
        <v>0</v>
      </c>
      <c r="G15" s="1070">
        <v>0</v>
      </c>
      <c r="H15" s="1070">
        <v>0</v>
      </c>
      <c r="I15" s="1070">
        <v>0</v>
      </c>
      <c r="J15" s="1070">
        <v>1</v>
      </c>
      <c r="K15" s="1070">
        <v>0</v>
      </c>
      <c r="L15" s="1070">
        <v>1</v>
      </c>
      <c r="M15" s="1070">
        <v>0</v>
      </c>
      <c r="N15" s="1071">
        <v>1</v>
      </c>
      <c r="O15" s="837">
        <f t="shared" ref="O15:O26" si="1">SUM(C15:N15)</f>
        <v>3</v>
      </c>
      <c r="P15" s="838"/>
      <c r="R15" s="481"/>
      <c r="S15" s="481"/>
      <c r="T15" s="481"/>
      <c r="U15" s="481"/>
      <c r="V15" s="481"/>
      <c r="W15" s="481"/>
      <c r="X15" s="481"/>
      <c r="Y15" s="481"/>
      <c r="Z15" s="481"/>
      <c r="AA15" s="481"/>
      <c r="AB15" s="481"/>
      <c r="AC15" s="481"/>
      <c r="AD15" s="482"/>
    </row>
    <row r="16" spans="1:30">
      <c r="A16" s="722" t="s">
        <v>169</v>
      </c>
      <c r="B16" s="389" t="s">
        <v>260</v>
      </c>
      <c r="C16" s="1072">
        <v>52</v>
      </c>
      <c r="D16" s="1073">
        <v>52</v>
      </c>
      <c r="E16" s="1073">
        <v>67</v>
      </c>
      <c r="F16" s="1073">
        <v>63</v>
      </c>
      <c r="G16" s="1073">
        <v>59</v>
      </c>
      <c r="H16" s="1073">
        <v>53</v>
      </c>
      <c r="I16" s="1073">
        <v>45</v>
      </c>
      <c r="J16" s="1073">
        <v>57</v>
      </c>
      <c r="K16" s="1073">
        <v>65</v>
      </c>
      <c r="L16" s="1073">
        <v>74</v>
      </c>
      <c r="M16" s="1073">
        <v>63</v>
      </c>
      <c r="N16" s="1074">
        <v>75</v>
      </c>
      <c r="O16" s="856">
        <f t="shared" si="1"/>
        <v>725</v>
      </c>
      <c r="P16" s="857"/>
      <c r="R16" s="483"/>
      <c r="S16" s="483"/>
      <c r="T16" s="483"/>
      <c r="U16" s="483"/>
      <c r="V16" s="483"/>
      <c r="W16" s="483"/>
      <c r="X16" s="483"/>
      <c r="Y16" s="483"/>
      <c r="Z16" s="483"/>
      <c r="AA16" s="483"/>
      <c r="AB16" s="483"/>
      <c r="AC16" s="483"/>
      <c r="AD16" s="482"/>
    </row>
    <row r="17" spans="1:30">
      <c r="A17" s="303" t="s">
        <v>217</v>
      </c>
      <c r="B17" s="390" t="s">
        <v>254</v>
      </c>
      <c r="C17" s="1072">
        <v>0</v>
      </c>
      <c r="D17" s="1073">
        <v>0</v>
      </c>
      <c r="E17" s="1073">
        <v>0</v>
      </c>
      <c r="F17" s="1073">
        <v>0</v>
      </c>
      <c r="G17" s="1073">
        <v>2</v>
      </c>
      <c r="H17" s="1073">
        <v>0</v>
      </c>
      <c r="I17" s="1073">
        <v>0</v>
      </c>
      <c r="J17" s="1073">
        <v>0</v>
      </c>
      <c r="K17" s="1073">
        <v>0</v>
      </c>
      <c r="L17" s="1073">
        <v>3</v>
      </c>
      <c r="M17" s="1073">
        <v>1</v>
      </c>
      <c r="N17" s="1074">
        <v>0</v>
      </c>
      <c r="O17" s="856">
        <f t="shared" si="1"/>
        <v>6</v>
      </c>
      <c r="P17" s="857"/>
      <c r="R17" s="482"/>
      <c r="S17" s="482"/>
      <c r="T17" s="482"/>
      <c r="U17" s="482"/>
      <c r="V17" s="482"/>
      <c r="W17" s="482"/>
      <c r="X17" s="482"/>
      <c r="Y17" s="482"/>
      <c r="Z17" s="482"/>
      <c r="AA17" s="482"/>
      <c r="AB17" s="482"/>
      <c r="AC17" s="482"/>
      <c r="AD17" s="482"/>
    </row>
    <row r="18" spans="1:30">
      <c r="A18" s="722" t="s">
        <v>171</v>
      </c>
      <c r="B18" s="389" t="s">
        <v>251</v>
      </c>
      <c r="C18" s="1072">
        <v>37</v>
      </c>
      <c r="D18" s="1073">
        <v>53</v>
      </c>
      <c r="E18" s="1073">
        <v>39</v>
      </c>
      <c r="F18" s="1073">
        <v>31</v>
      </c>
      <c r="G18" s="1073">
        <v>46</v>
      </c>
      <c r="H18" s="1073">
        <v>45</v>
      </c>
      <c r="I18" s="1073">
        <v>43</v>
      </c>
      <c r="J18" s="1073">
        <v>41</v>
      </c>
      <c r="K18" s="1073">
        <v>34</v>
      </c>
      <c r="L18" s="1073">
        <v>45</v>
      </c>
      <c r="M18" s="1073">
        <v>41</v>
      </c>
      <c r="N18" s="1074">
        <v>52</v>
      </c>
      <c r="O18" s="856">
        <f t="shared" si="1"/>
        <v>507</v>
      </c>
      <c r="P18" s="857"/>
      <c r="R18" s="27"/>
      <c r="S18" s="27"/>
      <c r="T18" s="27"/>
      <c r="U18" s="27"/>
      <c r="V18" s="27"/>
      <c r="W18" s="27"/>
      <c r="X18" s="27"/>
      <c r="Y18" s="27"/>
      <c r="Z18" s="27"/>
      <c r="AA18" s="27"/>
      <c r="AB18" s="27"/>
      <c r="AC18" s="27"/>
      <c r="AD18" s="27"/>
    </row>
    <row r="19" spans="1:30">
      <c r="A19" s="303" t="s">
        <v>218</v>
      </c>
      <c r="B19" s="390" t="s">
        <v>254</v>
      </c>
      <c r="C19" s="1072">
        <v>0</v>
      </c>
      <c r="D19" s="1073">
        <v>0</v>
      </c>
      <c r="E19" s="1073">
        <v>0</v>
      </c>
      <c r="F19" s="1073">
        <v>1</v>
      </c>
      <c r="G19" s="1073">
        <v>0</v>
      </c>
      <c r="H19" s="1073">
        <v>0</v>
      </c>
      <c r="I19" s="1073">
        <v>0</v>
      </c>
      <c r="J19" s="1073">
        <v>0</v>
      </c>
      <c r="K19" s="1073">
        <v>0</v>
      </c>
      <c r="L19" s="1073">
        <v>0</v>
      </c>
      <c r="M19" s="1073">
        <v>0</v>
      </c>
      <c r="N19" s="1074">
        <v>0</v>
      </c>
      <c r="O19" s="856">
        <f t="shared" si="1"/>
        <v>1</v>
      </c>
      <c r="P19" s="857"/>
      <c r="R19" s="481"/>
      <c r="S19" s="481"/>
      <c r="T19" s="481"/>
      <c r="U19" s="481"/>
      <c r="V19" s="481"/>
      <c r="W19" s="481"/>
      <c r="X19" s="481"/>
      <c r="Y19" s="481"/>
      <c r="Z19" s="481"/>
      <c r="AA19" s="481"/>
      <c r="AB19" s="481"/>
      <c r="AC19" s="481"/>
      <c r="AD19" s="482"/>
    </row>
    <row r="20" spans="1:30">
      <c r="A20" s="722" t="s">
        <v>170</v>
      </c>
      <c r="B20" s="389" t="s">
        <v>251</v>
      </c>
      <c r="C20" s="1072">
        <v>24</v>
      </c>
      <c r="D20" s="1073">
        <v>25</v>
      </c>
      <c r="E20" s="1073">
        <v>23</v>
      </c>
      <c r="F20" s="1073">
        <v>32</v>
      </c>
      <c r="G20" s="1073">
        <v>30</v>
      </c>
      <c r="H20" s="1073">
        <v>23</v>
      </c>
      <c r="I20" s="1073">
        <v>18</v>
      </c>
      <c r="J20" s="1073">
        <v>31</v>
      </c>
      <c r="K20" s="1073">
        <v>32</v>
      </c>
      <c r="L20" s="1073">
        <v>20</v>
      </c>
      <c r="M20" s="1073">
        <v>39</v>
      </c>
      <c r="N20" s="1074">
        <v>25</v>
      </c>
      <c r="O20" s="856">
        <f t="shared" si="1"/>
        <v>322</v>
      </c>
      <c r="P20" s="857"/>
      <c r="R20" s="483"/>
      <c r="S20" s="483"/>
      <c r="T20" s="483"/>
      <c r="U20" s="483"/>
      <c r="V20" s="483"/>
      <c r="W20" s="483"/>
      <c r="X20" s="483"/>
      <c r="Y20" s="483"/>
      <c r="Z20" s="483"/>
      <c r="AA20" s="483"/>
      <c r="AB20" s="483"/>
      <c r="AC20" s="483"/>
      <c r="AD20" s="482"/>
    </row>
    <row r="21" spans="1:30">
      <c r="A21" s="303" t="s">
        <v>219</v>
      </c>
      <c r="B21" s="390" t="s">
        <v>254</v>
      </c>
      <c r="C21" s="1072">
        <v>2</v>
      </c>
      <c r="D21" s="1073">
        <v>0</v>
      </c>
      <c r="E21" s="1073">
        <v>1</v>
      </c>
      <c r="F21" s="1073">
        <v>0</v>
      </c>
      <c r="G21" s="1073">
        <v>0</v>
      </c>
      <c r="H21" s="1073">
        <v>0</v>
      </c>
      <c r="I21" s="1073">
        <v>0</v>
      </c>
      <c r="J21" s="1073">
        <v>0</v>
      </c>
      <c r="K21" s="1073">
        <v>1</v>
      </c>
      <c r="L21" s="1073">
        <v>1</v>
      </c>
      <c r="M21" s="1073">
        <v>1</v>
      </c>
      <c r="N21" s="1074">
        <v>0</v>
      </c>
      <c r="O21" s="856">
        <f t="shared" si="1"/>
        <v>6</v>
      </c>
      <c r="P21" s="857"/>
      <c r="R21" s="482"/>
      <c r="S21" s="482"/>
      <c r="T21" s="482"/>
      <c r="U21" s="482"/>
      <c r="V21" s="482"/>
      <c r="W21" s="482"/>
      <c r="X21" s="482"/>
      <c r="Y21" s="482"/>
      <c r="Z21" s="482"/>
      <c r="AA21" s="482"/>
      <c r="AB21" s="482"/>
      <c r="AC21" s="482"/>
      <c r="AD21" s="482"/>
    </row>
    <row r="22" spans="1:30">
      <c r="A22" s="722" t="s">
        <v>172</v>
      </c>
      <c r="B22" s="389" t="s">
        <v>251</v>
      </c>
      <c r="C22" s="1072">
        <v>15</v>
      </c>
      <c r="D22" s="1073">
        <v>13</v>
      </c>
      <c r="E22" s="1073">
        <v>11</v>
      </c>
      <c r="F22" s="1073">
        <v>16</v>
      </c>
      <c r="G22" s="1073">
        <v>20</v>
      </c>
      <c r="H22" s="1073">
        <v>20</v>
      </c>
      <c r="I22" s="1073">
        <v>16</v>
      </c>
      <c r="J22" s="1073">
        <v>17</v>
      </c>
      <c r="K22" s="1073">
        <v>12</v>
      </c>
      <c r="L22" s="1073">
        <v>16</v>
      </c>
      <c r="M22" s="1073">
        <v>18</v>
      </c>
      <c r="N22" s="1074">
        <v>21</v>
      </c>
      <c r="O22" s="856">
        <f t="shared" si="1"/>
        <v>195</v>
      </c>
      <c r="P22" s="857"/>
    </row>
    <row r="23" spans="1:30">
      <c r="A23" s="303" t="s">
        <v>173</v>
      </c>
      <c r="B23" s="390" t="s">
        <v>254</v>
      </c>
      <c r="C23" s="1072">
        <v>1</v>
      </c>
      <c r="D23" s="1073">
        <v>0</v>
      </c>
      <c r="E23" s="1073">
        <v>1</v>
      </c>
      <c r="F23" s="1073">
        <v>0</v>
      </c>
      <c r="G23" s="1073">
        <v>0</v>
      </c>
      <c r="H23" s="1073">
        <v>0</v>
      </c>
      <c r="I23" s="1073">
        <v>0</v>
      </c>
      <c r="J23" s="1073">
        <v>0</v>
      </c>
      <c r="K23" s="1073">
        <v>1</v>
      </c>
      <c r="L23" s="1073">
        <v>0</v>
      </c>
      <c r="M23" s="1073">
        <v>0</v>
      </c>
      <c r="N23" s="1074">
        <v>1</v>
      </c>
      <c r="O23" s="856">
        <f t="shared" si="1"/>
        <v>4</v>
      </c>
      <c r="P23" s="857"/>
    </row>
    <row r="24" spans="1:30" ht="14.25" thickBot="1">
      <c r="A24" s="722" t="s">
        <v>174</v>
      </c>
      <c r="B24" s="389" t="s">
        <v>251</v>
      </c>
      <c r="C24" s="1075">
        <v>4</v>
      </c>
      <c r="D24" s="1076">
        <v>5</v>
      </c>
      <c r="E24" s="1076">
        <v>4</v>
      </c>
      <c r="F24" s="1076">
        <v>8</v>
      </c>
      <c r="G24" s="1076">
        <v>7</v>
      </c>
      <c r="H24" s="1076">
        <v>5</v>
      </c>
      <c r="I24" s="1076">
        <v>4</v>
      </c>
      <c r="J24" s="1076">
        <v>9</v>
      </c>
      <c r="K24" s="1076">
        <v>7</v>
      </c>
      <c r="L24" s="1076">
        <v>9</v>
      </c>
      <c r="M24" s="1076">
        <v>11</v>
      </c>
      <c r="N24" s="1077">
        <v>10</v>
      </c>
      <c r="O24" s="858">
        <f t="shared" si="1"/>
        <v>83</v>
      </c>
      <c r="P24" s="859"/>
    </row>
    <row r="25" spans="1:30">
      <c r="A25" s="876" t="s">
        <v>12</v>
      </c>
      <c r="B25" s="391" t="s">
        <v>254</v>
      </c>
      <c r="C25" s="773">
        <f>C15+C17+C19+C21+C23</f>
        <v>3</v>
      </c>
      <c r="D25" s="536">
        <f t="shared" ref="D25:N25" si="2">D15+D17+D19+D21+D23</f>
        <v>0</v>
      </c>
      <c r="E25" s="536">
        <f t="shared" si="2"/>
        <v>2</v>
      </c>
      <c r="F25" s="536">
        <f t="shared" si="2"/>
        <v>1</v>
      </c>
      <c r="G25" s="536">
        <f t="shared" si="2"/>
        <v>2</v>
      </c>
      <c r="H25" s="536">
        <f t="shared" si="2"/>
        <v>0</v>
      </c>
      <c r="I25" s="536">
        <f t="shared" si="2"/>
        <v>0</v>
      </c>
      <c r="J25" s="536">
        <f t="shared" si="2"/>
        <v>1</v>
      </c>
      <c r="K25" s="536">
        <f t="shared" si="2"/>
        <v>2</v>
      </c>
      <c r="L25" s="536">
        <f t="shared" si="2"/>
        <v>5</v>
      </c>
      <c r="M25" s="536">
        <f t="shared" si="2"/>
        <v>2</v>
      </c>
      <c r="N25" s="537">
        <f t="shared" si="2"/>
        <v>2</v>
      </c>
      <c r="O25" s="837">
        <f t="shared" si="1"/>
        <v>20</v>
      </c>
      <c r="P25" s="838"/>
    </row>
    <row r="26" spans="1:30" ht="14.25" thickBot="1">
      <c r="A26" s="877"/>
      <c r="B26" s="392" t="s">
        <v>251</v>
      </c>
      <c r="C26" s="772">
        <f>C16+C18+C20+C22+C24</f>
        <v>132</v>
      </c>
      <c r="D26" s="538">
        <f t="shared" ref="D26:N26" si="3">D16+D18+D20+D22+D24</f>
        <v>148</v>
      </c>
      <c r="E26" s="538">
        <f t="shared" si="3"/>
        <v>144</v>
      </c>
      <c r="F26" s="538">
        <f t="shared" si="3"/>
        <v>150</v>
      </c>
      <c r="G26" s="538">
        <f t="shared" si="3"/>
        <v>162</v>
      </c>
      <c r="H26" s="538">
        <f t="shared" si="3"/>
        <v>146</v>
      </c>
      <c r="I26" s="538">
        <f t="shared" si="3"/>
        <v>126</v>
      </c>
      <c r="J26" s="538">
        <f t="shared" si="3"/>
        <v>155</v>
      </c>
      <c r="K26" s="538">
        <f t="shared" si="3"/>
        <v>150</v>
      </c>
      <c r="L26" s="538">
        <f t="shared" si="3"/>
        <v>164</v>
      </c>
      <c r="M26" s="538">
        <f t="shared" si="3"/>
        <v>172</v>
      </c>
      <c r="N26" s="539">
        <f t="shared" si="3"/>
        <v>183</v>
      </c>
      <c r="O26" s="854">
        <f t="shared" si="1"/>
        <v>1832</v>
      </c>
      <c r="P26" s="855"/>
    </row>
    <row r="27" spans="1:30">
      <c r="A27" s="252" t="s">
        <v>124</v>
      </c>
      <c r="B27" s="391" t="s">
        <v>254</v>
      </c>
      <c r="C27" s="773">
        <v>7</v>
      </c>
      <c r="D27" s="536">
        <v>5</v>
      </c>
      <c r="E27" s="536">
        <v>3</v>
      </c>
      <c r="F27" s="536">
        <v>3</v>
      </c>
      <c r="G27" s="536">
        <v>8</v>
      </c>
      <c r="H27" s="536">
        <v>1</v>
      </c>
      <c r="I27" s="536">
        <v>3</v>
      </c>
      <c r="J27" s="536">
        <v>6</v>
      </c>
      <c r="K27" s="536">
        <v>4</v>
      </c>
      <c r="L27" s="536">
        <v>11</v>
      </c>
      <c r="M27" s="536">
        <v>7</v>
      </c>
      <c r="N27" s="537">
        <v>8</v>
      </c>
      <c r="O27" s="852">
        <f>SUM(C27:N27)</f>
        <v>66</v>
      </c>
      <c r="P27" s="853"/>
    </row>
    <row r="28" spans="1:30" ht="14.25" thickBot="1">
      <c r="A28" s="723" t="s">
        <v>125</v>
      </c>
      <c r="B28" s="392" t="s">
        <v>251</v>
      </c>
      <c r="C28" s="772">
        <v>444</v>
      </c>
      <c r="D28" s="538">
        <v>491</v>
      </c>
      <c r="E28" s="538">
        <v>506</v>
      </c>
      <c r="F28" s="538">
        <v>487</v>
      </c>
      <c r="G28" s="538">
        <v>512</v>
      </c>
      <c r="H28" s="538">
        <v>476</v>
      </c>
      <c r="I28" s="538">
        <v>434</v>
      </c>
      <c r="J28" s="538">
        <v>560</v>
      </c>
      <c r="K28" s="538">
        <v>484</v>
      </c>
      <c r="L28" s="538">
        <v>590</v>
      </c>
      <c r="M28" s="538">
        <v>561</v>
      </c>
      <c r="N28" s="539">
        <v>612</v>
      </c>
      <c r="O28" s="854">
        <f>SUM(C28:N28)</f>
        <v>6157</v>
      </c>
      <c r="P28" s="855"/>
    </row>
    <row r="29" spans="1:30">
      <c r="A29" s="112" t="s">
        <v>311</v>
      </c>
      <c r="B29" s="368"/>
      <c r="C29" s="369"/>
      <c r="D29" s="369"/>
      <c r="E29" s="369"/>
      <c r="F29" s="369"/>
      <c r="G29" s="369"/>
      <c r="H29" s="369"/>
      <c r="I29" s="369"/>
      <c r="J29" s="369"/>
      <c r="K29" s="369"/>
      <c r="L29" s="369"/>
      <c r="M29" s="369"/>
      <c r="N29" s="369"/>
      <c r="O29" s="370"/>
    </row>
    <row r="30" spans="1:30" ht="30" customHeight="1">
      <c r="A30" s="28"/>
      <c r="B30" s="28"/>
      <c r="C30" s="28"/>
      <c r="D30" s="28"/>
      <c r="E30" s="28"/>
      <c r="F30" s="28"/>
      <c r="G30" s="28"/>
      <c r="H30" s="28"/>
      <c r="I30" s="28"/>
      <c r="J30" s="28"/>
      <c r="K30" s="40"/>
      <c r="L30" s="40"/>
      <c r="M30" s="40"/>
      <c r="N30" s="40"/>
      <c r="O30" s="40"/>
    </row>
    <row r="31" spans="1:30">
      <c r="A31" s="28"/>
      <c r="B31" s="28"/>
      <c r="C31" s="28"/>
      <c r="D31" s="28"/>
      <c r="E31" s="28"/>
      <c r="F31" s="28"/>
      <c r="G31" s="28"/>
      <c r="H31" s="28"/>
      <c r="I31" s="28"/>
      <c r="J31" s="28"/>
    </row>
  </sheetData>
  <mergeCells count="51">
    <mergeCell ref="A25:A26"/>
    <mergeCell ref="K13:K14"/>
    <mergeCell ref="M13:M14"/>
    <mergeCell ref="A13:B13"/>
    <mergeCell ref="A14:B14"/>
    <mergeCell ref="C13:C14"/>
    <mergeCell ref="E13:E14"/>
    <mergeCell ref="J13:J14"/>
    <mergeCell ref="F13:F14"/>
    <mergeCell ref="G13:G14"/>
    <mergeCell ref="H13:H14"/>
    <mergeCell ref="I13:I14"/>
    <mergeCell ref="D13:D14"/>
    <mergeCell ref="A6:B6"/>
    <mergeCell ref="A7:B7"/>
    <mergeCell ref="A8:B8"/>
    <mergeCell ref="A9:B9"/>
    <mergeCell ref="A10:O10"/>
    <mergeCell ref="K4:K5"/>
    <mergeCell ref="A4:B4"/>
    <mergeCell ref="A5:B5"/>
    <mergeCell ref="C4:C5"/>
    <mergeCell ref="J4:J5"/>
    <mergeCell ref="I4:I5"/>
    <mergeCell ref="D4:D5"/>
    <mergeCell ref="E4:E5"/>
    <mergeCell ref="H4:H5"/>
    <mergeCell ref="F4:F5"/>
    <mergeCell ref="G4:G5"/>
    <mergeCell ref="O27:P27"/>
    <mergeCell ref="O28:P28"/>
    <mergeCell ref="O25:P25"/>
    <mergeCell ref="O16:P16"/>
    <mergeCell ref="O17:P17"/>
    <mergeCell ref="O23:P23"/>
    <mergeCell ref="O24:P24"/>
    <mergeCell ref="O18:P18"/>
    <mergeCell ref="O19:P19"/>
    <mergeCell ref="O20:P20"/>
    <mergeCell ref="O26:P26"/>
    <mergeCell ref="O21:P21"/>
    <mergeCell ref="O22:P22"/>
    <mergeCell ref="L4:L5"/>
    <mergeCell ref="O15:P15"/>
    <mergeCell ref="M4:M5"/>
    <mergeCell ref="O4:O5"/>
    <mergeCell ref="N4:N5"/>
    <mergeCell ref="N13:N14"/>
    <mergeCell ref="O13:P14"/>
    <mergeCell ref="L13:L14"/>
    <mergeCell ref="N12:O12"/>
  </mergeCells>
  <phoneticPr fontId="2"/>
  <pageMargins left="0.65" right="0.53" top="0.98425196850393704" bottom="0.98425196850393704" header="0.51181102362204722" footer="0.51181102362204722"/>
  <pageSetup paperSize="9" scale="90" orientation="portrait" r:id="rId1"/>
  <headerFooter alignWithMargins="0">
    <oddFooter>&amp;C－17－</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6"/>
  <sheetViews>
    <sheetView view="pageBreakPreview" topLeftCell="A19" zoomScaleNormal="100" zoomScaleSheetLayoutView="100" workbookViewId="0">
      <selection activeCell="H43" sqref="H43"/>
    </sheetView>
  </sheetViews>
  <sheetFormatPr defaultRowHeight="13.5"/>
  <cols>
    <col min="1" max="1" width="7" customWidth="1"/>
    <col min="2" max="2" width="6" customWidth="1"/>
    <col min="3" max="3" width="7.5" customWidth="1"/>
    <col min="4" max="4" width="6" customWidth="1"/>
    <col min="5" max="5" width="7.5" customWidth="1"/>
    <col min="6" max="6" width="6" customWidth="1"/>
    <col min="7" max="7" width="7.5" customWidth="1"/>
    <col min="8" max="8" width="6" customWidth="1"/>
    <col min="9" max="9" width="7.5" customWidth="1"/>
    <col min="10" max="10" width="6" customWidth="1"/>
    <col min="11" max="11" width="7.5" customWidth="1"/>
    <col min="12" max="12" width="6" customWidth="1"/>
    <col min="13" max="13" width="7.5" customWidth="1"/>
    <col min="14" max="14" width="4.625" customWidth="1"/>
  </cols>
  <sheetData>
    <row r="1" spans="1:25" ht="14.25">
      <c r="A1" s="83" t="s">
        <v>78</v>
      </c>
    </row>
    <row r="2" spans="1:25" ht="14.25" thickBot="1">
      <c r="A2" s="40"/>
      <c r="B2" s="40"/>
      <c r="C2" s="40"/>
      <c r="D2" s="40"/>
      <c r="E2" s="40"/>
      <c r="F2" s="40"/>
      <c r="G2" s="40"/>
      <c r="H2" s="40"/>
      <c r="I2" s="40"/>
      <c r="J2" s="40"/>
      <c r="K2" s="40"/>
      <c r="L2" s="850" t="s">
        <v>213</v>
      </c>
      <c r="M2" s="850"/>
    </row>
    <row r="3" spans="1:25">
      <c r="A3" s="249" t="s">
        <v>2</v>
      </c>
      <c r="B3" s="885" t="s">
        <v>267</v>
      </c>
      <c r="C3" s="886"/>
      <c r="D3" s="891" t="s">
        <v>106</v>
      </c>
      <c r="E3" s="892"/>
      <c r="F3" s="892"/>
      <c r="G3" s="892"/>
      <c r="H3" s="892"/>
      <c r="I3" s="892"/>
      <c r="J3" s="892"/>
      <c r="K3" s="892"/>
      <c r="L3" s="892"/>
      <c r="M3" s="893"/>
      <c r="N3" s="9"/>
    </row>
    <row r="4" spans="1:25" ht="27" customHeight="1">
      <c r="A4" s="85"/>
      <c r="B4" s="887"/>
      <c r="C4" s="888"/>
      <c r="D4" s="894" t="s">
        <v>105</v>
      </c>
      <c r="E4" s="895"/>
      <c r="F4" s="894" t="s">
        <v>235</v>
      </c>
      <c r="G4" s="895"/>
      <c r="H4" s="898" t="s">
        <v>237</v>
      </c>
      <c r="I4" s="899"/>
      <c r="J4" s="896" t="s">
        <v>236</v>
      </c>
      <c r="K4" s="897"/>
      <c r="L4" s="889" t="s">
        <v>18</v>
      </c>
      <c r="M4" s="890"/>
      <c r="N4" s="9"/>
    </row>
    <row r="5" spans="1:25" ht="14.25" thickBot="1">
      <c r="A5" s="250" t="s">
        <v>107</v>
      </c>
      <c r="B5" s="393" t="s">
        <v>259</v>
      </c>
      <c r="C5" s="394" t="s">
        <v>261</v>
      </c>
      <c r="D5" s="459" t="s">
        <v>259</v>
      </c>
      <c r="E5" s="460" t="s">
        <v>261</v>
      </c>
      <c r="F5" s="459" t="s">
        <v>259</v>
      </c>
      <c r="G5" s="460" t="s">
        <v>261</v>
      </c>
      <c r="H5" s="459" t="s">
        <v>259</v>
      </c>
      <c r="I5" s="460" t="s">
        <v>261</v>
      </c>
      <c r="J5" s="459" t="s">
        <v>259</v>
      </c>
      <c r="K5" s="460" t="s">
        <v>261</v>
      </c>
      <c r="L5" s="459" t="s">
        <v>259</v>
      </c>
      <c r="M5" s="460" t="s">
        <v>261</v>
      </c>
      <c r="N5" s="9"/>
    </row>
    <row r="6" spans="1:25" ht="20.100000000000001" customHeight="1">
      <c r="A6" s="255" t="s">
        <v>79</v>
      </c>
      <c r="B6" s="1078">
        <f>D6+F6+H6+J6+L6</f>
        <v>1</v>
      </c>
      <c r="C6" s="1079">
        <f>E6+G6+I6+K6+M6</f>
        <v>147</v>
      </c>
      <c r="D6" s="1080">
        <v>0</v>
      </c>
      <c r="E6" s="1081">
        <v>21</v>
      </c>
      <c r="F6" s="1078">
        <v>1</v>
      </c>
      <c r="G6" s="1079">
        <v>29</v>
      </c>
      <c r="H6" s="1080">
        <v>0</v>
      </c>
      <c r="I6" s="1081">
        <v>4</v>
      </c>
      <c r="J6" s="1078">
        <v>0</v>
      </c>
      <c r="K6" s="1079">
        <v>93</v>
      </c>
      <c r="L6" s="1080">
        <v>0</v>
      </c>
      <c r="M6" s="1079">
        <v>0</v>
      </c>
      <c r="N6" s="9"/>
      <c r="W6">
        <v>94</v>
      </c>
      <c r="X6">
        <v>0</v>
      </c>
      <c r="Y6">
        <v>0</v>
      </c>
    </row>
    <row r="7" spans="1:25" ht="20.100000000000001" customHeight="1">
      <c r="A7" s="256" t="s">
        <v>80</v>
      </c>
      <c r="B7" s="634">
        <f t="shared" ref="B7:B30" si="0">D7+F7+H7+J7+L7</f>
        <v>0</v>
      </c>
      <c r="C7" s="1082">
        <f t="shared" ref="C7:C29" si="1">E7+G7+I7+K7+M7</f>
        <v>52</v>
      </c>
      <c r="D7" s="1083">
        <v>0</v>
      </c>
      <c r="E7" s="1084">
        <v>6</v>
      </c>
      <c r="F7" s="634">
        <v>0</v>
      </c>
      <c r="G7" s="1082">
        <v>27</v>
      </c>
      <c r="H7" s="1083">
        <v>0</v>
      </c>
      <c r="I7" s="1084">
        <v>3</v>
      </c>
      <c r="J7" s="634">
        <v>0</v>
      </c>
      <c r="K7" s="1082">
        <v>16</v>
      </c>
      <c r="L7" s="1083">
        <v>0</v>
      </c>
      <c r="M7" s="1082">
        <v>0</v>
      </c>
      <c r="N7" s="9"/>
      <c r="W7">
        <v>14</v>
      </c>
      <c r="X7">
        <v>0</v>
      </c>
      <c r="Y7">
        <v>0</v>
      </c>
    </row>
    <row r="8" spans="1:25" ht="20.100000000000001" customHeight="1">
      <c r="A8" s="256" t="s">
        <v>81</v>
      </c>
      <c r="B8" s="634">
        <f t="shared" si="0"/>
        <v>1</v>
      </c>
      <c r="C8" s="1082">
        <f t="shared" si="1"/>
        <v>27</v>
      </c>
      <c r="D8" s="1083">
        <v>0</v>
      </c>
      <c r="E8" s="1084">
        <v>2</v>
      </c>
      <c r="F8" s="634">
        <v>1</v>
      </c>
      <c r="G8" s="1082">
        <v>13</v>
      </c>
      <c r="H8" s="1083">
        <v>0</v>
      </c>
      <c r="I8" s="1084">
        <v>2</v>
      </c>
      <c r="J8" s="634">
        <v>0</v>
      </c>
      <c r="K8" s="1082">
        <v>10</v>
      </c>
      <c r="L8" s="1083">
        <v>0</v>
      </c>
      <c r="M8" s="1082">
        <v>0</v>
      </c>
      <c r="N8" s="9"/>
      <c r="W8">
        <v>25</v>
      </c>
      <c r="X8">
        <v>0</v>
      </c>
      <c r="Y8">
        <v>0</v>
      </c>
    </row>
    <row r="9" spans="1:25" ht="20.100000000000001" customHeight="1">
      <c r="A9" s="256" t="s">
        <v>82</v>
      </c>
      <c r="B9" s="634">
        <f t="shared" si="0"/>
        <v>1</v>
      </c>
      <c r="C9" s="1082">
        <f t="shared" si="1"/>
        <v>27</v>
      </c>
      <c r="D9" s="1083">
        <v>1</v>
      </c>
      <c r="E9" s="1084">
        <v>5</v>
      </c>
      <c r="F9" s="634">
        <v>0</v>
      </c>
      <c r="G9" s="1082">
        <v>13</v>
      </c>
      <c r="H9" s="1083">
        <v>0</v>
      </c>
      <c r="I9" s="1084">
        <v>1</v>
      </c>
      <c r="J9" s="634">
        <v>0</v>
      </c>
      <c r="K9" s="1082">
        <v>8</v>
      </c>
      <c r="L9" s="1083">
        <v>0</v>
      </c>
      <c r="M9" s="1082">
        <v>0</v>
      </c>
      <c r="N9" s="9"/>
      <c r="W9">
        <v>7</v>
      </c>
      <c r="X9">
        <v>0</v>
      </c>
      <c r="Y9">
        <v>0</v>
      </c>
    </row>
    <row r="10" spans="1:25" ht="20.100000000000001" customHeight="1">
      <c r="A10" s="256" t="s">
        <v>83</v>
      </c>
      <c r="B10" s="634">
        <f t="shared" si="0"/>
        <v>0</v>
      </c>
      <c r="C10" s="1082">
        <f t="shared" si="1"/>
        <v>130</v>
      </c>
      <c r="D10" s="1083">
        <v>0</v>
      </c>
      <c r="E10" s="1084">
        <v>32</v>
      </c>
      <c r="F10" s="634">
        <v>0</v>
      </c>
      <c r="G10" s="1082">
        <v>20</v>
      </c>
      <c r="H10" s="1083">
        <v>0</v>
      </c>
      <c r="I10" s="1084">
        <v>1</v>
      </c>
      <c r="J10" s="634">
        <v>0</v>
      </c>
      <c r="K10" s="1082">
        <v>77</v>
      </c>
      <c r="L10" s="1083">
        <v>0</v>
      </c>
      <c r="M10" s="1082">
        <v>0</v>
      </c>
      <c r="N10" s="9"/>
      <c r="W10">
        <v>71</v>
      </c>
      <c r="X10">
        <v>0</v>
      </c>
      <c r="Y10">
        <v>0</v>
      </c>
    </row>
    <row r="11" spans="1:25" ht="20.100000000000001" customHeight="1">
      <c r="A11" s="256" t="s">
        <v>84</v>
      </c>
      <c r="B11" s="634">
        <f t="shared" si="0"/>
        <v>1</v>
      </c>
      <c r="C11" s="1082">
        <f t="shared" si="1"/>
        <v>54</v>
      </c>
      <c r="D11" s="1083">
        <v>0</v>
      </c>
      <c r="E11" s="1084">
        <v>9</v>
      </c>
      <c r="F11" s="634">
        <v>1</v>
      </c>
      <c r="G11" s="1082">
        <v>10</v>
      </c>
      <c r="H11" s="1083">
        <v>0</v>
      </c>
      <c r="I11" s="1084">
        <v>4</v>
      </c>
      <c r="J11" s="634">
        <v>0</v>
      </c>
      <c r="K11" s="1082">
        <v>31</v>
      </c>
      <c r="L11" s="1083">
        <v>0</v>
      </c>
      <c r="M11" s="1082">
        <v>0</v>
      </c>
      <c r="N11" s="9"/>
      <c r="W11">
        <v>29</v>
      </c>
      <c r="X11">
        <v>0</v>
      </c>
      <c r="Y11">
        <v>0</v>
      </c>
    </row>
    <row r="12" spans="1:25" ht="20.100000000000001" customHeight="1">
      <c r="A12" s="256" t="s">
        <v>85</v>
      </c>
      <c r="B12" s="634">
        <f t="shared" si="0"/>
        <v>1</v>
      </c>
      <c r="C12" s="1082">
        <f t="shared" si="1"/>
        <v>56</v>
      </c>
      <c r="D12" s="1083">
        <v>0</v>
      </c>
      <c r="E12" s="1084">
        <v>11</v>
      </c>
      <c r="F12" s="634">
        <v>1</v>
      </c>
      <c r="G12" s="1082">
        <v>29</v>
      </c>
      <c r="H12" s="1083">
        <v>0</v>
      </c>
      <c r="I12" s="1084">
        <v>1</v>
      </c>
      <c r="J12" s="634">
        <v>0</v>
      </c>
      <c r="K12" s="1082">
        <v>15</v>
      </c>
      <c r="L12" s="1083">
        <v>0</v>
      </c>
      <c r="M12" s="1082">
        <v>0</v>
      </c>
      <c r="N12" s="9"/>
      <c r="W12">
        <v>15</v>
      </c>
      <c r="X12">
        <v>0</v>
      </c>
      <c r="Y12">
        <v>0</v>
      </c>
    </row>
    <row r="13" spans="1:25" ht="20.100000000000001" customHeight="1">
      <c r="A13" s="256" t="s">
        <v>86</v>
      </c>
      <c r="B13" s="634">
        <f t="shared" si="0"/>
        <v>3</v>
      </c>
      <c r="C13" s="1082">
        <f t="shared" si="1"/>
        <v>39</v>
      </c>
      <c r="D13" s="1083">
        <v>1</v>
      </c>
      <c r="E13" s="1084">
        <v>8</v>
      </c>
      <c r="F13" s="634">
        <v>2</v>
      </c>
      <c r="G13" s="1082">
        <v>16</v>
      </c>
      <c r="H13" s="1083">
        <v>0</v>
      </c>
      <c r="I13" s="1084">
        <v>3</v>
      </c>
      <c r="J13" s="634">
        <v>0</v>
      </c>
      <c r="K13" s="1082">
        <v>12</v>
      </c>
      <c r="L13" s="1083">
        <v>0</v>
      </c>
      <c r="M13" s="1082">
        <v>0</v>
      </c>
      <c r="N13" s="9"/>
      <c r="W13">
        <v>6</v>
      </c>
      <c r="X13">
        <v>0</v>
      </c>
      <c r="Y13">
        <v>0</v>
      </c>
    </row>
    <row r="14" spans="1:25" ht="20.100000000000001" customHeight="1">
      <c r="A14" s="256" t="s">
        <v>87</v>
      </c>
      <c r="B14" s="634">
        <f t="shared" si="0"/>
        <v>2</v>
      </c>
      <c r="C14" s="1082">
        <f t="shared" si="1"/>
        <v>56</v>
      </c>
      <c r="D14" s="1083">
        <v>2</v>
      </c>
      <c r="E14" s="1084">
        <v>7</v>
      </c>
      <c r="F14" s="634">
        <v>0</v>
      </c>
      <c r="G14" s="1082">
        <v>20</v>
      </c>
      <c r="H14" s="1083">
        <v>0</v>
      </c>
      <c r="I14" s="1084">
        <v>4</v>
      </c>
      <c r="J14" s="634">
        <v>0</v>
      </c>
      <c r="K14" s="1082">
        <v>24</v>
      </c>
      <c r="L14" s="1083">
        <v>0</v>
      </c>
      <c r="M14" s="1082">
        <v>1</v>
      </c>
      <c r="N14" s="9"/>
      <c r="W14">
        <v>32</v>
      </c>
      <c r="X14">
        <v>0</v>
      </c>
      <c r="Y14">
        <v>0</v>
      </c>
    </row>
    <row r="15" spans="1:25" ht="20.100000000000001" customHeight="1">
      <c r="A15" s="256" t="s">
        <v>88</v>
      </c>
      <c r="B15" s="634">
        <f t="shared" si="0"/>
        <v>1</v>
      </c>
      <c r="C15" s="1082">
        <f t="shared" si="1"/>
        <v>41</v>
      </c>
      <c r="D15" s="1083">
        <v>0</v>
      </c>
      <c r="E15" s="1084">
        <v>4</v>
      </c>
      <c r="F15" s="634">
        <v>0</v>
      </c>
      <c r="G15" s="1082">
        <v>20</v>
      </c>
      <c r="H15" s="1083">
        <v>1</v>
      </c>
      <c r="I15" s="1084">
        <v>2</v>
      </c>
      <c r="J15" s="634">
        <v>0</v>
      </c>
      <c r="K15" s="1082">
        <v>14</v>
      </c>
      <c r="L15" s="1083">
        <v>0</v>
      </c>
      <c r="M15" s="1082">
        <v>1</v>
      </c>
      <c r="N15" s="9"/>
      <c r="W15">
        <v>47</v>
      </c>
      <c r="X15">
        <v>0</v>
      </c>
      <c r="Y15">
        <v>0</v>
      </c>
    </row>
    <row r="16" spans="1:25" ht="20.100000000000001" customHeight="1">
      <c r="A16" s="256" t="s">
        <v>89</v>
      </c>
      <c r="B16" s="634">
        <f t="shared" si="0"/>
        <v>2</v>
      </c>
      <c r="C16" s="1082">
        <f t="shared" si="1"/>
        <v>48</v>
      </c>
      <c r="D16" s="1083">
        <v>1</v>
      </c>
      <c r="E16" s="1084">
        <v>13</v>
      </c>
      <c r="F16" s="634">
        <v>1</v>
      </c>
      <c r="G16" s="1082">
        <v>20</v>
      </c>
      <c r="H16" s="1083">
        <v>0</v>
      </c>
      <c r="I16" s="1084">
        <v>3</v>
      </c>
      <c r="J16" s="634">
        <v>0</v>
      </c>
      <c r="K16" s="1082">
        <v>12</v>
      </c>
      <c r="L16" s="1083">
        <v>0</v>
      </c>
      <c r="M16" s="1082">
        <v>0</v>
      </c>
      <c r="N16" s="9"/>
      <c r="W16">
        <v>15</v>
      </c>
      <c r="X16">
        <v>0</v>
      </c>
      <c r="Y16">
        <v>0</v>
      </c>
    </row>
    <row r="17" spans="1:25" ht="20.100000000000001" customHeight="1">
      <c r="A17" s="256" t="s">
        <v>90</v>
      </c>
      <c r="B17" s="634">
        <f t="shared" si="0"/>
        <v>1</v>
      </c>
      <c r="C17" s="1082">
        <f t="shared" si="1"/>
        <v>135</v>
      </c>
      <c r="D17" s="1083">
        <v>0</v>
      </c>
      <c r="E17" s="1084">
        <v>18</v>
      </c>
      <c r="F17" s="634">
        <v>1</v>
      </c>
      <c r="G17" s="1082">
        <v>70</v>
      </c>
      <c r="H17" s="1083">
        <v>0</v>
      </c>
      <c r="I17" s="1084">
        <v>6</v>
      </c>
      <c r="J17" s="634">
        <v>0</v>
      </c>
      <c r="K17" s="1082">
        <v>40</v>
      </c>
      <c r="L17" s="1083">
        <v>0</v>
      </c>
      <c r="M17" s="1082">
        <v>1</v>
      </c>
      <c r="N17" s="9"/>
      <c r="W17">
        <v>40</v>
      </c>
      <c r="X17">
        <v>0</v>
      </c>
      <c r="Y17">
        <v>0</v>
      </c>
    </row>
    <row r="18" spans="1:25" ht="20.100000000000001" customHeight="1">
      <c r="A18" s="256" t="s">
        <v>91</v>
      </c>
      <c r="B18" s="634">
        <f t="shared" si="0"/>
        <v>1</v>
      </c>
      <c r="C18" s="1082">
        <f t="shared" si="1"/>
        <v>85</v>
      </c>
      <c r="D18" s="1083">
        <v>1</v>
      </c>
      <c r="E18" s="1084">
        <v>11</v>
      </c>
      <c r="F18" s="634">
        <v>0</v>
      </c>
      <c r="G18" s="1082">
        <v>43</v>
      </c>
      <c r="H18" s="1083">
        <v>0</v>
      </c>
      <c r="I18" s="1084">
        <v>5</v>
      </c>
      <c r="J18" s="634">
        <v>0</v>
      </c>
      <c r="K18" s="1082">
        <v>26</v>
      </c>
      <c r="L18" s="1083">
        <v>0</v>
      </c>
      <c r="M18" s="1082">
        <v>0</v>
      </c>
      <c r="N18" s="9"/>
      <c r="W18">
        <v>35</v>
      </c>
      <c r="X18">
        <v>0</v>
      </c>
      <c r="Y18">
        <v>0</v>
      </c>
    </row>
    <row r="19" spans="1:25" ht="20.100000000000001" customHeight="1">
      <c r="A19" s="256" t="s">
        <v>92</v>
      </c>
      <c r="B19" s="634">
        <f t="shared" si="0"/>
        <v>1</v>
      </c>
      <c r="C19" s="1082">
        <f t="shared" si="1"/>
        <v>64</v>
      </c>
      <c r="D19" s="1083">
        <v>0</v>
      </c>
      <c r="E19" s="1084">
        <v>9</v>
      </c>
      <c r="F19" s="634">
        <v>1</v>
      </c>
      <c r="G19" s="1082">
        <v>33</v>
      </c>
      <c r="H19" s="1083">
        <v>0</v>
      </c>
      <c r="I19" s="1084">
        <v>3</v>
      </c>
      <c r="J19" s="634">
        <v>0</v>
      </c>
      <c r="K19" s="1082">
        <v>19</v>
      </c>
      <c r="L19" s="1083">
        <v>0</v>
      </c>
      <c r="M19" s="1082">
        <v>0</v>
      </c>
      <c r="N19" s="9"/>
      <c r="W19">
        <v>23</v>
      </c>
      <c r="X19">
        <v>0</v>
      </c>
      <c r="Y19">
        <v>0</v>
      </c>
    </row>
    <row r="20" spans="1:25" ht="20.100000000000001" customHeight="1">
      <c r="A20" s="256" t="s">
        <v>93</v>
      </c>
      <c r="B20" s="634">
        <f t="shared" si="0"/>
        <v>0</v>
      </c>
      <c r="C20" s="1082">
        <f t="shared" si="1"/>
        <v>90</v>
      </c>
      <c r="D20" s="1083">
        <v>0</v>
      </c>
      <c r="E20" s="1084">
        <v>12</v>
      </c>
      <c r="F20" s="634">
        <v>0</v>
      </c>
      <c r="G20" s="1082">
        <v>44</v>
      </c>
      <c r="H20" s="1083">
        <v>0</v>
      </c>
      <c r="I20" s="1084">
        <v>8</v>
      </c>
      <c r="J20" s="634">
        <v>0</v>
      </c>
      <c r="K20" s="1082">
        <v>25</v>
      </c>
      <c r="L20" s="1083">
        <v>0</v>
      </c>
      <c r="M20" s="1082">
        <v>1</v>
      </c>
      <c r="N20" s="9"/>
      <c r="W20">
        <v>23</v>
      </c>
      <c r="X20">
        <v>0</v>
      </c>
      <c r="Y20">
        <v>0</v>
      </c>
    </row>
    <row r="21" spans="1:25" ht="20.100000000000001" customHeight="1">
      <c r="A21" s="256" t="s">
        <v>94</v>
      </c>
      <c r="B21" s="634">
        <f t="shared" si="0"/>
        <v>0</v>
      </c>
      <c r="C21" s="1082">
        <f t="shared" si="1"/>
        <v>39</v>
      </c>
      <c r="D21" s="1083">
        <v>0</v>
      </c>
      <c r="E21" s="1084">
        <v>7</v>
      </c>
      <c r="F21" s="634">
        <v>0</v>
      </c>
      <c r="G21" s="1082">
        <v>19</v>
      </c>
      <c r="H21" s="1083">
        <v>0</v>
      </c>
      <c r="I21" s="1084">
        <v>0</v>
      </c>
      <c r="J21" s="634">
        <v>0</v>
      </c>
      <c r="K21" s="1082">
        <v>13</v>
      </c>
      <c r="L21" s="1083">
        <v>0</v>
      </c>
      <c r="M21" s="1082">
        <v>0</v>
      </c>
      <c r="N21" s="9"/>
      <c r="W21">
        <v>16</v>
      </c>
      <c r="X21">
        <v>0</v>
      </c>
      <c r="Y21">
        <v>0</v>
      </c>
    </row>
    <row r="22" spans="1:25" ht="20.100000000000001" customHeight="1">
      <c r="A22" s="256" t="s">
        <v>95</v>
      </c>
      <c r="B22" s="634">
        <f t="shared" si="0"/>
        <v>0</v>
      </c>
      <c r="C22" s="1082">
        <f t="shared" si="1"/>
        <v>93</v>
      </c>
      <c r="D22" s="1083">
        <v>0</v>
      </c>
      <c r="E22" s="1084">
        <v>19</v>
      </c>
      <c r="F22" s="634">
        <v>0</v>
      </c>
      <c r="G22" s="1082">
        <v>52</v>
      </c>
      <c r="H22" s="1083">
        <v>0</v>
      </c>
      <c r="I22" s="1084">
        <v>2</v>
      </c>
      <c r="J22" s="634">
        <v>0</v>
      </c>
      <c r="K22" s="1082">
        <v>20</v>
      </c>
      <c r="L22" s="1083">
        <v>0</v>
      </c>
      <c r="M22" s="1082">
        <v>0</v>
      </c>
      <c r="N22" s="9"/>
      <c r="W22">
        <v>28</v>
      </c>
      <c r="X22">
        <v>0</v>
      </c>
      <c r="Y22">
        <v>0</v>
      </c>
    </row>
    <row r="23" spans="1:25" ht="20.100000000000001" customHeight="1">
      <c r="A23" s="256" t="s">
        <v>96</v>
      </c>
      <c r="B23" s="634">
        <f t="shared" si="0"/>
        <v>1</v>
      </c>
      <c r="C23" s="1082">
        <f t="shared" si="1"/>
        <v>74</v>
      </c>
      <c r="D23" s="1083">
        <v>1</v>
      </c>
      <c r="E23" s="1084">
        <v>12</v>
      </c>
      <c r="F23" s="634">
        <v>0</v>
      </c>
      <c r="G23" s="1082">
        <v>33</v>
      </c>
      <c r="H23" s="1083">
        <v>0</v>
      </c>
      <c r="I23" s="1084">
        <v>7</v>
      </c>
      <c r="J23" s="634">
        <v>0</v>
      </c>
      <c r="K23" s="1082">
        <v>22</v>
      </c>
      <c r="L23" s="1083">
        <v>0</v>
      </c>
      <c r="M23" s="1082">
        <v>0</v>
      </c>
      <c r="N23" s="9"/>
      <c r="W23">
        <v>23</v>
      </c>
      <c r="X23">
        <v>0</v>
      </c>
      <c r="Y23">
        <v>0</v>
      </c>
    </row>
    <row r="24" spans="1:25" ht="20.100000000000001" customHeight="1">
      <c r="A24" s="256" t="s">
        <v>97</v>
      </c>
      <c r="B24" s="634">
        <f t="shared" si="0"/>
        <v>0</v>
      </c>
      <c r="C24" s="1082">
        <f t="shared" si="1"/>
        <v>69</v>
      </c>
      <c r="D24" s="1083">
        <v>0</v>
      </c>
      <c r="E24" s="1084">
        <v>18</v>
      </c>
      <c r="F24" s="634">
        <v>0</v>
      </c>
      <c r="G24" s="1082">
        <v>23</v>
      </c>
      <c r="H24" s="1083">
        <v>0</v>
      </c>
      <c r="I24" s="1084">
        <v>5</v>
      </c>
      <c r="J24" s="634">
        <v>0</v>
      </c>
      <c r="K24" s="1082">
        <v>23</v>
      </c>
      <c r="L24" s="1083">
        <v>0</v>
      </c>
      <c r="M24" s="1082">
        <v>0</v>
      </c>
      <c r="N24" s="9"/>
      <c r="W24">
        <v>19</v>
      </c>
      <c r="X24">
        <v>0</v>
      </c>
      <c r="Y24">
        <v>0</v>
      </c>
    </row>
    <row r="25" spans="1:25" ht="20.100000000000001" customHeight="1">
      <c r="A25" s="256" t="s">
        <v>98</v>
      </c>
      <c r="B25" s="634">
        <f t="shared" si="0"/>
        <v>2</v>
      </c>
      <c r="C25" s="1082">
        <f t="shared" si="1"/>
        <v>105</v>
      </c>
      <c r="D25" s="1083">
        <v>2</v>
      </c>
      <c r="E25" s="1084">
        <v>13</v>
      </c>
      <c r="F25" s="634">
        <v>0</v>
      </c>
      <c r="G25" s="1082">
        <v>47</v>
      </c>
      <c r="H25" s="1083">
        <v>0</v>
      </c>
      <c r="I25" s="1084">
        <v>5</v>
      </c>
      <c r="J25" s="634">
        <v>0</v>
      </c>
      <c r="K25" s="1082">
        <v>40</v>
      </c>
      <c r="L25" s="1083">
        <v>0</v>
      </c>
      <c r="M25" s="1082">
        <v>0</v>
      </c>
      <c r="N25" s="9"/>
      <c r="W25">
        <v>33</v>
      </c>
      <c r="X25">
        <v>0</v>
      </c>
      <c r="Y25">
        <v>0</v>
      </c>
    </row>
    <row r="26" spans="1:25" ht="20.100000000000001" customHeight="1">
      <c r="A26" s="256" t="s">
        <v>99</v>
      </c>
      <c r="B26" s="634">
        <f t="shared" si="0"/>
        <v>1</v>
      </c>
      <c r="C26" s="1082">
        <f t="shared" si="1"/>
        <v>85</v>
      </c>
      <c r="D26" s="1083">
        <v>1</v>
      </c>
      <c r="E26" s="1084">
        <v>10</v>
      </c>
      <c r="F26" s="634">
        <v>0</v>
      </c>
      <c r="G26" s="1082">
        <v>51</v>
      </c>
      <c r="H26" s="1083">
        <v>0</v>
      </c>
      <c r="I26" s="1084">
        <v>1</v>
      </c>
      <c r="J26" s="634">
        <v>0</v>
      </c>
      <c r="K26" s="1082">
        <v>23</v>
      </c>
      <c r="L26" s="1083">
        <v>0</v>
      </c>
      <c r="M26" s="1082">
        <v>0</v>
      </c>
      <c r="N26" s="9"/>
      <c r="W26">
        <v>34</v>
      </c>
      <c r="X26">
        <v>0</v>
      </c>
      <c r="Y26">
        <v>0</v>
      </c>
    </row>
    <row r="27" spans="1:25" ht="20.100000000000001" customHeight="1">
      <c r="A27" s="256" t="s">
        <v>100</v>
      </c>
      <c r="B27" s="634">
        <f t="shared" si="0"/>
        <v>0</v>
      </c>
      <c r="C27" s="1082">
        <f t="shared" si="1"/>
        <v>81</v>
      </c>
      <c r="D27" s="1083">
        <v>0</v>
      </c>
      <c r="E27" s="1084">
        <v>12</v>
      </c>
      <c r="F27" s="634">
        <v>0</v>
      </c>
      <c r="G27" s="1082">
        <v>33</v>
      </c>
      <c r="H27" s="1083">
        <v>0</v>
      </c>
      <c r="I27" s="1084">
        <v>7</v>
      </c>
      <c r="J27" s="634">
        <v>0</v>
      </c>
      <c r="K27" s="1082">
        <v>29</v>
      </c>
      <c r="L27" s="1083">
        <v>0</v>
      </c>
      <c r="M27" s="1082">
        <v>0</v>
      </c>
      <c r="N27" s="9"/>
      <c r="W27">
        <v>23</v>
      </c>
      <c r="X27">
        <v>0</v>
      </c>
      <c r="Y27">
        <v>0</v>
      </c>
    </row>
    <row r="28" spans="1:25" ht="20.100000000000001" customHeight="1">
      <c r="A28" s="256" t="s">
        <v>101</v>
      </c>
      <c r="B28" s="634">
        <f t="shared" si="0"/>
        <v>0</v>
      </c>
      <c r="C28" s="1082">
        <f t="shared" si="1"/>
        <v>169</v>
      </c>
      <c r="D28" s="1083">
        <v>0</v>
      </c>
      <c r="E28" s="1084">
        <v>20</v>
      </c>
      <c r="F28" s="634">
        <v>0</v>
      </c>
      <c r="G28" s="1082">
        <v>86</v>
      </c>
      <c r="H28" s="1083">
        <v>0</v>
      </c>
      <c r="I28" s="1084">
        <v>15</v>
      </c>
      <c r="J28" s="634">
        <v>0</v>
      </c>
      <c r="K28" s="1082">
        <v>48</v>
      </c>
      <c r="L28" s="1083">
        <v>0</v>
      </c>
      <c r="M28" s="1082">
        <v>0</v>
      </c>
      <c r="N28" s="9"/>
      <c r="W28">
        <v>71</v>
      </c>
      <c r="X28">
        <v>0</v>
      </c>
      <c r="Y28">
        <v>0</v>
      </c>
    </row>
    <row r="29" spans="1:25" ht="20.100000000000001" customHeight="1" thickBot="1">
      <c r="A29" s="257" t="s">
        <v>102</v>
      </c>
      <c r="B29" s="1085">
        <f t="shared" si="0"/>
        <v>0</v>
      </c>
      <c r="C29" s="1086">
        <f t="shared" si="1"/>
        <v>66</v>
      </c>
      <c r="D29" s="631">
        <v>0</v>
      </c>
      <c r="E29" s="632">
        <v>10</v>
      </c>
      <c r="F29" s="1085">
        <v>0</v>
      </c>
      <c r="G29" s="1086">
        <v>26</v>
      </c>
      <c r="H29" s="631">
        <v>0</v>
      </c>
      <c r="I29" s="632">
        <v>4</v>
      </c>
      <c r="J29" s="1085">
        <v>0</v>
      </c>
      <c r="K29" s="1086">
        <v>26</v>
      </c>
      <c r="L29" s="631">
        <v>0</v>
      </c>
      <c r="M29" s="1087">
        <v>0</v>
      </c>
      <c r="N29" s="9"/>
      <c r="W29">
        <v>26</v>
      </c>
      <c r="X29">
        <v>0</v>
      </c>
      <c r="Y29">
        <v>0</v>
      </c>
    </row>
    <row r="30" spans="1:25" ht="20.100000000000001" customHeight="1" thickBot="1">
      <c r="A30" s="258" t="s">
        <v>240</v>
      </c>
      <c r="B30" s="1088">
        <f t="shared" si="0"/>
        <v>20</v>
      </c>
      <c r="C30" s="1089">
        <f t="shared" ref="C30:M30" si="2">SUM(C6:C29)</f>
        <v>1832</v>
      </c>
      <c r="D30" s="767">
        <f t="shared" si="2"/>
        <v>10</v>
      </c>
      <c r="E30" s="768">
        <f t="shared" si="2"/>
        <v>289</v>
      </c>
      <c r="F30" s="767">
        <f t="shared" si="2"/>
        <v>9</v>
      </c>
      <c r="G30" s="769">
        <f t="shared" si="2"/>
        <v>777</v>
      </c>
      <c r="H30" s="770">
        <f>SUM(H6:H29)</f>
        <v>1</v>
      </c>
      <c r="I30" s="768">
        <f>SUM(I6:I29)</f>
        <v>96</v>
      </c>
      <c r="J30" s="767">
        <f t="shared" si="2"/>
        <v>0</v>
      </c>
      <c r="K30" s="769">
        <f t="shared" si="2"/>
        <v>666</v>
      </c>
      <c r="L30" s="770">
        <f t="shared" si="2"/>
        <v>0</v>
      </c>
      <c r="M30" s="769">
        <f t="shared" si="2"/>
        <v>4</v>
      </c>
      <c r="N30" s="9"/>
    </row>
    <row r="31" spans="1:25">
      <c r="A31" s="361" t="s">
        <v>288</v>
      </c>
      <c r="B31" s="395" t="s">
        <v>289</v>
      </c>
      <c r="C31" s="395"/>
      <c r="D31" s="163"/>
      <c r="E31" s="163"/>
      <c r="F31" s="163"/>
      <c r="G31" s="163"/>
      <c r="H31" s="163"/>
      <c r="I31" s="163"/>
      <c r="J31" s="163"/>
      <c r="K31" s="163"/>
      <c r="L31" s="163"/>
      <c r="M31" s="50"/>
      <c r="N31" s="9"/>
    </row>
    <row r="32" spans="1:25">
      <c r="A32" s="360"/>
      <c r="B32" s="9"/>
      <c r="C32" s="9"/>
      <c r="D32" s="9"/>
      <c r="E32" s="9"/>
      <c r="F32" s="9"/>
      <c r="G32" s="9"/>
      <c r="H32" s="9"/>
      <c r="I32" s="9"/>
      <c r="J32" s="9"/>
      <c r="K32" s="9"/>
      <c r="L32" s="9"/>
      <c r="M32" s="9"/>
      <c r="N32" s="9"/>
    </row>
    <row r="33" spans="1:14">
      <c r="A33" s="9"/>
      <c r="B33" s="9"/>
      <c r="C33" s="9"/>
      <c r="D33" s="9"/>
      <c r="E33" s="9"/>
      <c r="F33" s="9"/>
      <c r="G33" s="9"/>
      <c r="H33" s="9"/>
      <c r="I33" s="9"/>
      <c r="J33" s="9"/>
      <c r="K33" s="9"/>
      <c r="L33" s="9"/>
      <c r="M33" s="9"/>
      <c r="N33" s="9"/>
    </row>
    <row r="34" spans="1:14">
      <c r="A34" s="9"/>
      <c r="B34" s="9"/>
      <c r="C34" s="9"/>
      <c r="D34" s="9"/>
      <c r="E34" s="9"/>
      <c r="F34" s="9"/>
      <c r="G34" s="9"/>
      <c r="H34" s="9"/>
      <c r="I34" s="9"/>
      <c r="J34" s="9"/>
      <c r="K34" s="9"/>
      <c r="L34" s="9"/>
      <c r="M34" s="9"/>
      <c r="N34" s="9"/>
    </row>
    <row r="35" spans="1:14">
      <c r="A35" s="9"/>
      <c r="B35" s="9"/>
      <c r="C35" s="9"/>
      <c r="D35" s="9"/>
      <c r="E35" s="9"/>
      <c r="F35" s="9"/>
      <c r="G35" s="9"/>
      <c r="H35" s="9"/>
      <c r="I35" s="9"/>
      <c r="J35" s="9"/>
      <c r="K35" s="9"/>
      <c r="L35" s="9"/>
      <c r="M35" s="9"/>
      <c r="N35" s="9"/>
    </row>
    <row r="36" spans="1:14">
      <c r="A36" s="9"/>
      <c r="B36" s="9"/>
      <c r="C36" s="9"/>
      <c r="D36" s="9"/>
      <c r="E36" s="9"/>
      <c r="F36" s="9"/>
      <c r="G36" s="9"/>
      <c r="H36" s="9"/>
      <c r="I36" s="9"/>
      <c r="J36" s="9"/>
      <c r="K36" s="9"/>
      <c r="L36" s="9"/>
      <c r="M36" s="9"/>
      <c r="N36" s="9"/>
    </row>
  </sheetData>
  <mergeCells count="8">
    <mergeCell ref="L2:M2"/>
    <mergeCell ref="B3:C4"/>
    <mergeCell ref="L4:M4"/>
    <mergeCell ref="D3:M3"/>
    <mergeCell ref="D4:E4"/>
    <mergeCell ref="F4:G4"/>
    <mergeCell ref="J4:K4"/>
    <mergeCell ref="H4:I4"/>
  </mergeCells>
  <phoneticPr fontId="2"/>
  <pageMargins left="0.70866141732283472" right="0.59055118110236227" top="0.98425196850393704" bottom="0.98425196850393704" header="0.51181102362204722" footer="0.51181102362204722"/>
  <pageSetup paperSize="9" orientation="portrait" r:id="rId1"/>
  <headerFooter alignWithMargins="0">
    <oddFooter>&amp;C－18－</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view="pageBreakPreview" topLeftCell="A13" zoomScaleNormal="100" zoomScaleSheetLayoutView="100" workbookViewId="0">
      <selection activeCell="H43" sqref="H43"/>
    </sheetView>
  </sheetViews>
  <sheetFormatPr defaultRowHeight="13.5"/>
  <cols>
    <col min="1" max="1" width="2.625" customWidth="1"/>
    <col min="2" max="2" width="3" customWidth="1"/>
    <col min="3" max="3" width="30.5" customWidth="1"/>
    <col min="4" max="6" width="13.125" customWidth="1"/>
  </cols>
  <sheetData>
    <row r="1" spans="1:6" ht="14.25">
      <c r="A1" s="83" t="s">
        <v>175</v>
      </c>
    </row>
    <row r="2" spans="1:6" ht="14.25" thickBot="1">
      <c r="A2" s="33"/>
      <c r="B2" s="33"/>
      <c r="C2" s="33"/>
      <c r="D2" s="33"/>
      <c r="E2" s="33"/>
      <c r="F2" s="33"/>
    </row>
    <row r="3" spans="1:6">
      <c r="A3" s="860" t="s">
        <v>2</v>
      </c>
      <c r="B3" s="907"/>
      <c r="C3" s="908"/>
      <c r="D3" s="909" t="s">
        <v>262</v>
      </c>
      <c r="E3" s="902" t="s">
        <v>263</v>
      </c>
      <c r="F3" s="902" t="s">
        <v>264</v>
      </c>
    </row>
    <row r="4" spans="1:6" ht="14.25" thickBot="1">
      <c r="A4" s="862" t="s">
        <v>166</v>
      </c>
      <c r="B4" s="905"/>
      <c r="C4" s="906"/>
      <c r="D4" s="903"/>
      <c r="E4" s="903"/>
      <c r="F4" s="903"/>
    </row>
    <row r="5" spans="1:6" ht="20.100000000000001" customHeight="1">
      <c r="A5" s="251"/>
      <c r="B5" s="87" t="s">
        <v>46</v>
      </c>
      <c r="C5" s="88"/>
      <c r="D5" s="1090">
        <v>2</v>
      </c>
      <c r="E5" s="1091">
        <v>2</v>
      </c>
      <c r="F5" s="1091">
        <v>0</v>
      </c>
    </row>
    <row r="6" spans="1:6" ht="20.100000000000001" customHeight="1">
      <c r="A6" s="252"/>
      <c r="B6" s="89" t="s">
        <v>48</v>
      </c>
      <c r="C6" s="90"/>
      <c r="D6" s="1092">
        <v>0</v>
      </c>
      <c r="E6" s="1093">
        <v>0</v>
      </c>
      <c r="F6" s="1093">
        <v>0</v>
      </c>
    </row>
    <row r="7" spans="1:6" ht="20.100000000000001" customHeight="1">
      <c r="A7" s="252"/>
      <c r="B7" s="904" t="s">
        <v>129</v>
      </c>
      <c r="C7" s="91" t="s">
        <v>130</v>
      </c>
      <c r="D7" s="1094">
        <v>0</v>
      </c>
      <c r="E7" s="1093">
        <v>0</v>
      </c>
      <c r="F7" s="1093">
        <v>0</v>
      </c>
    </row>
    <row r="8" spans="1:6" ht="20.100000000000001" customHeight="1">
      <c r="A8" s="70" t="s">
        <v>75</v>
      </c>
      <c r="B8" s="904"/>
      <c r="C8" s="684" t="s">
        <v>336</v>
      </c>
      <c r="D8" s="1092">
        <v>0</v>
      </c>
      <c r="E8" s="1093">
        <v>0</v>
      </c>
      <c r="F8" s="1093">
        <v>0</v>
      </c>
    </row>
    <row r="9" spans="1:6" ht="20.100000000000001" customHeight="1">
      <c r="A9" s="70"/>
      <c r="B9" s="904"/>
      <c r="C9" s="684" t="s">
        <v>131</v>
      </c>
      <c r="D9" s="1094">
        <v>0</v>
      </c>
      <c r="E9" s="1093">
        <v>0</v>
      </c>
      <c r="F9" s="1093">
        <v>0</v>
      </c>
    </row>
    <row r="10" spans="1:6" ht="20.100000000000001" customHeight="1">
      <c r="A10" s="70" t="s">
        <v>76</v>
      </c>
      <c r="B10" s="904"/>
      <c r="C10" s="164" t="s">
        <v>132</v>
      </c>
      <c r="D10" s="1094">
        <v>0</v>
      </c>
      <c r="E10" s="1093">
        <v>0</v>
      </c>
      <c r="F10" s="1093">
        <v>0</v>
      </c>
    </row>
    <row r="11" spans="1:6" ht="20.100000000000001" customHeight="1">
      <c r="A11" s="70"/>
      <c r="B11" s="904"/>
      <c r="C11" s="164" t="s">
        <v>249</v>
      </c>
      <c r="D11" s="1095">
        <v>0</v>
      </c>
      <c r="E11" s="1093">
        <v>0</v>
      </c>
      <c r="F11" s="1093">
        <v>0</v>
      </c>
    </row>
    <row r="12" spans="1:6" ht="20.100000000000001" customHeight="1">
      <c r="A12" s="252" t="s">
        <v>309</v>
      </c>
      <c r="B12" s="89" t="s">
        <v>134</v>
      </c>
      <c r="C12" s="531"/>
      <c r="D12" s="1092">
        <v>0</v>
      </c>
      <c r="E12" s="1093">
        <v>0</v>
      </c>
      <c r="F12" s="1093">
        <v>0</v>
      </c>
    </row>
    <row r="13" spans="1:6" ht="20.100000000000001" customHeight="1">
      <c r="A13" s="252"/>
      <c r="B13" s="92" t="s">
        <v>72</v>
      </c>
      <c r="C13" s="531"/>
      <c r="D13" s="1092">
        <v>0</v>
      </c>
      <c r="E13" s="1093">
        <v>0</v>
      </c>
      <c r="F13" s="1093">
        <v>0</v>
      </c>
    </row>
    <row r="14" spans="1:6" ht="20.100000000000001" customHeight="1">
      <c r="A14" s="252"/>
      <c r="B14" s="92" t="s">
        <v>73</v>
      </c>
      <c r="C14" s="531"/>
      <c r="D14" s="1092">
        <v>0</v>
      </c>
      <c r="E14" s="1093">
        <v>0</v>
      </c>
      <c r="F14" s="1093">
        <v>0</v>
      </c>
    </row>
    <row r="15" spans="1:6" ht="20.100000000000001" customHeight="1" thickBot="1">
      <c r="A15" s="252"/>
      <c r="B15" s="92" t="s">
        <v>18</v>
      </c>
      <c r="C15" s="531"/>
      <c r="D15" s="1092">
        <v>0</v>
      </c>
      <c r="E15" s="1093">
        <v>0</v>
      </c>
      <c r="F15" s="1093">
        <v>0</v>
      </c>
    </row>
    <row r="16" spans="1:6" ht="20.100000000000001" customHeight="1">
      <c r="A16" s="238"/>
      <c r="B16" s="93" t="s">
        <v>46</v>
      </c>
      <c r="C16" s="88"/>
      <c r="D16" s="1090">
        <v>6</v>
      </c>
      <c r="E16" s="1091">
        <v>1</v>
      </c>
      <c r="F16" s="1091">
        <v>5</v>
      </c>
    </row>
    <row r="17" spans="1:6" ht="20.100000000000001" customHeight="1">
      <c r="A17" s="70" t="s">
        <v>135</v>
      </c>
      <c r="B17" s="92" t="s">
        <v>48</v>
      </c>
      <c r="C17" s="90"/>
      <c r="D17" s="1092">
        <v>0</v>
      </c>
      <c r="E17" s="1093">
        <v>0</v>
      </c>
      <c r="F17" s="1093">
        <v>0</v>
      </c>
    </row>
    <row r="18" spans="1:6" ht="20.100000000000001" customHeight="1">
      <c r="A18" s="70" t="s">
        <v>136</v>
      </c>
      <c r="B18" s="92" t="s">
        <v>139</v>
      </c>
      <c r="C18" s="90"/>
      <c r="D18" s="1092">
        <v>0</v>
      </c>
      <c r="E18" s="1093">
        <v>0</v>
      </c>
      <c r="F18" s="1093">
        <v>0</v>
      </c>
    </row>
    <row r="19" spans="1:6" ht="20.100000000000001" customHeight="1">
      <c r="A19" s="70" t="s">
        <v>22</v>
      </c>
      <c r="B19" s="92" t="s">
        <v>140</v>
      </c>
      <c r="C19" s="90"/>
      <c r="D19" s="1092">
        <v>0</v>
      </c>
      <c r="E19" s="1093">
        <v>0</v>
      </c>
      <c r="F19" s="1093">
        <v>0</v>
      </c>
    </row>
    <row r="20" spans="1:6" ht="20.100000000000001" customHeight="1">
      <c r="A20" s="70" t="s">
        <v>137</v>
      </c>
      <c r="B20" s="92" t="s">
        <v>141</v>
      </c>
      <c r="C20" s="90"/>
      <c r="D20" s="1092">
        <v>0</v>
      </c>
      <c r="E20" s="1093">
        <v>0</v>
      </c>
      <c r="F20" s="1093">
        <v>0</v>
      </c>
    </row>
    <row r="21" spans="1:6" ht="20.100000000000001" customHeight="1">
      <c r="A21" s="70" t="s">
        <v>138</v>
      </c>
      <c r="B21" s="92" t="s">
        <v>142</v>
      </c>
      <c r="C21" s="90"/>
      <c r="D21" s="1092">
        <v>0</v>
      </c>
      <c r="E21" s="1093">
        <v>0</v>
      </c>
      <c r="F21" s="1093">
        <v>0</v>
      </c>
    </row>
    <row r="22" spans="1:6" ht="20.100000000000001" customHeight="1">
      <c r="A22" s="70" t="s">
        <v>309</v>
      </c>
      <c r="B22" s="92" t="s">
        <v>57</v>
      </c>
      <c r="C22" s="90"/>
      <c r="D22" s="1092">
        <v>0</v>
      </c>
      <c r="E22" s="1093">
        <v>0</v>
      </c>
      <c r="F22" s="1093">
        <v>0</v>
      </c>
    </row>
    <row r="23" spans="1:6" ht="20.100000000000001" customHeight="1">
      <c r="A23" s="70"/>
      <c r="B23" s="94" t="s">
        <v>143</v>
      </c>
      <c r="C23" s="95"/>
      <c r="D23" s="1094">
        <v>9</v>
      </c>
      <c r="E23" s="1093">
        <v>2</v>
      </c>
      <c r="F23" s="1093">
        <v>7</v>
      </c>
    </row>
    <row r="24" spans="1:6" ht="20.100000000000001" customHeight="1">
      <c r="A24" s="70"/>
      <c r="B24" s="92" t="s">
        <v>65</v>
      </c>
      <c r="C24" s="90"/>
      <c r="D24" s="1092">
        <v>30</v>
      </c>
      <c r="E24" s="1093">
        <v>0</v>
      </c>
      <c r="F24" s="1093">
        <v>36</v>
      </c>
    </row>
    <row r="25" spans="1:6" ht="20.100000000000001" customHeight="1" thickBot="1">
      <c r="A25" s="70"/>
      <c r="B25" s="96" t="s">
        <v>18</v>
      </c>
      <c r="C25" s="97"/>
      <c r="D25" s="1096">
        <v>16</v>
      </c>
      <c r="E25" s="1097">
        <v>0</v>
      </c>
      <c r="F25" s="1097">
        <v>18</v>
      </c>
    </row>
    <row r="26" spans="1:6" ht="20.100000000000001" customHeight="1" thickBot="1">
      <c r="A26" s="253" t="s">
        <v>238</v>
      </c>
      <c r="B26" s="165"/>
      <c r="C26" s="166"/>
      <c r="D26" s="1098">
        <v>1942</v>
      </c>
      <c r="E26" s="540">
        <v>7</v>
      </c>
      <c r="F26" s="540">
        <v>2211</v>
      </c>
    </row>
    <row r="27" spans="1:6" ht="20.100000000000001" customHeight="1" thickBot="1">
      <c r="A27" s="115" t="s">
        <v>265</v>
      </c>
      <c r="B27" s="98"/>
      <c r="C27" s="98"/>
      <c r="D27" s="541">
        <f>SUM(D5:D26)</f>
        <v>2005</v>
      </c>
      <c r="E27" s="540">
        <f>SUM(E5:E26)</f>
        <v>12</v>
      </c>
      <c r="F27" s="541">
        <f>SUM(F5:F26)</f>
        <v>2277</v>
      </c>
    </row>
    <row r="28" spans="1:6">
      <c r="A28" s="900" t="s">
        <v>288</v>
      </c>
      <c r="B28" s="901"/>
      <c r="C28" s="371" t="s">
        <v>290</v>
      </c>
      <c r="D28" s="9"/>
      <c r="E28" s="9"/>
      <c r="F28" s="9"/>
    </row>
  </sheetData>
  <mergeCells count="7">
    <mergeCell ref="A28:B28"/>
    <mergeCell ref="E3:E4"/>
    <mergeCell ref="F3:F4"/>
    <mergeCell ref="B7:B11"/>
    <mergeCell ref="A4:C4"/>
    <mergeCell ref="A3:C3"/>
    <mergeCell ref="D3:D4"/>
  </mergeCells>
  <phoneticPr fontId="2"/>
  <pageMargins left="1.29" right="0.77" top="0.98425196850393704" bottom="0.98425196850393704" header="0.51181102362204722" footer="0.51181102362204722"/>
  <pageSetup paperSize="9" orientation="portrait" r:id="rId1"/>
  <headerFooter alignWithMargins="0">
    <oddFooter>&amp;C－19－</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4"/>
  <sheetViews>
    <sheetView view="pageBreakPreview" topLeftCell="A19" zoomScaleNormal="100" zoomScaleSheetLayoutView="100" workbookViewId="0">
      <selection activeCell="H43" sqref="H43"/>
    </sheetView>
  </sheetViews>
  <sheetFormatPr defaultRowHeight="13.5"/>
  <cols>
    <col min="1" max="1" width="13.625" customWidth="1"/>
    <col min="2" max="2" width="6.5" customWidth="1"/>
    <col min="3" max="12" width="6.25" customWidth="1"/>
    <col min="13" max="14" width="7.125" customWidth="1"/>
    <col min="17" max="17" width="4.375" customWidth="1"/>
    <col min="18" max="18" width="5.625" customWidth="1"/>
    <col min="19" max="19" width="5.25" customWidth="1"/>
    <col min="20" max="20" width="6" customWidth="1"/>
    <col min="21" max="22" width="5.75" customWidth="1"/>
    <col min="23" max="23" width="5.625" customWidth="1"/>
    <col min="24" max="25" width="5.5" customWidth="1"/>
    <col min="26" max="26" width="5.375" customWidth="1"/>
    <col min="27" max="27" width="5.625" customWidth="1"/>
    <col min="28" max="28" width="5.75" customWidth="1"/>
    <col min="29" max="29" width="5.5" customWidth="1"/>
  </cols>
  <sheetData>
    <row r="1" spans="1:43" ht="14.25">
      <c r="A1" s="147" t="s">
        <v>301</v>
      </c>
      <c r="B1" s="28"/>
      <c r="C1" s="28"/>
      <c r="D1" s="28"/>
      <c r="E1" s="28"/>
      <c r="F1" s="28"/>
      <c r="G1" s="28"/>
      <c r="H1" s="28"/>
      <c r="I1" s="28"/>
      <c r="J1" s="28"/>
      <c r="K1" s="40"/>
      <c r="L1" s="40"/>
      <c r="M1" s="40"/>
      <c r="N1" s="40"/>
    </row>
    <row r="2" spans="1:43">
      <c r="A2" s="28"/>
      <c r="B2" s="28"/>
      <c r="C2" s="28"/>
      <c r="D2" s="28"/>
      <c r="E2" s="28"/>
      <c r="F2" s="28"/>
      <c r="G2" s="28"/>
      <c r="H2" s="28"/>
      <c r="I2" s="28"/>
      <c r="J2" s="28"/>
      <c r="K2" s="40"/>
      <c r="L2" s="40"/>
      <c r="M2" s="40"/>
      <c r="N2" s="40"/>
    </row>
    <row r="3" spans="1:43" ht="15" thickBot="1">
      <c r="A3" s="83" t="s">
        <v>300</v>
      </c>
      <c r="B3" s="28"/>
      <c r="C3" s="28"/>
      <c r="D3" s="28"/>
      <c r="E3" s="28"/>
      <c r="F3" s="28"/>
      <c r="G3" s="28"/>
      <c r="H3" s="28"/>
      <c r="I3" s="28"/>
      <c r="J3" s="28"/>
      <c r="K3" s="40"/>
      <c r="L3" s="40"/>
      <c r="M3" s="40"/>
      <c r="N3" s="40"/>
    </row>
    <row r="4" spans="1:43">
      <c r="A4" s="117" t="s">
        <v>176</v>
      </c>
      <c r="B4" s="916" t="s">
        <v>199</v>
      </c>
      <c r="C4" s="866" t="s">
        <v>340</v>
      </c>
      <c r="D4" s="841">
        <v>20</v>
      </c>
      <c r="E4" s="841">
        <v>21</v>
      </c>
      <c r="F4" s="841">
        <v>22</v>
      </c>
      <c r="G4" s="841">
        <v>23</v>
      </c>
      <c r="H4" s="841">
        <v>24</v>
      </c>
      <c r="I4" s="841">
        <v>25</v>
      </c>
      <c r="J4" s="918">
        <v>26</v>
      </c>
      <c r="K4" s="916">
        <v>27</v>
      </c>
      <c r="L4" s="912">
        <v>28</v>
      </c>
      <c r="M4" s="910">
        <v>29</v>
      </c>
      <c r="O4" s="20"/>
      <c r="P4" s="23" t="s">
        <v>126</v>
      </c>
      <c r="Q4" s="25">
        <v>1</v>
      </c>
      <c r="R4" s="17">
        <v>2</v>
      </c>
      <c r="S4" s="17">
        <v>3</v>
      </c>
      <c r="T4" s="17">
        <v>4</v>
      </c>
      <c r="U4" s="17">
        <v>5</v>
      </c>
      <c r="V4" s="17">
        <v>6</v>
      </c>
      <c r="W4" s="17">
        <v>7</v>
      </c>
      <c r="X4" s="17">
        <v>8</v>
      </c>
      <c r="Y4" s="17">
        <v>9</v>
      </c>
      <c r="Z4" s="17">
        <v>10</v>
      </c>
      <c r="AA4" s="17">
        <v>11</v>
      </c>
      <c r="AB4" s="21">
        <v>12</v>
      </c>
      <c r="AC4" s="26" t="s">
        <v>12</v>
      </c>
      <c r="AE4" s="25">
        <v>1</v>
      </c>
      <c r="AF4" s="17">
        <v>2</v>
      </c>
      <c r="AG4" s="17">
        <v>3</v>
      </c>
      <c r="AH4" s="17">
        <v>4</v>
      </c>
      <c r="AI4" s="17">
        <v>5</v>
      </c>
      <c r="AJ4" s="17">
        <v>6</v>
      </c>
      <c r="AK4" s="17">
        <v>7</v>
      </c>
      <c r="AL4" s="17">
        <v>8</v>
      </c>
      <c r="AM4" s="17">
        <v>9</v>
      </c>
      <c r="AN4" s="17">
        <v>10</v>
      </c>
      <c r="AO4" s="17">
        <v>11</v>
      </c>
      <c r="AP4" s="21">
        <v>12</v>
      </c>
      <c r="AQ4" s="26" t="s">
        <v>12</v>
      </c>
    </row>
    <row r="5" spans="1:43" ht="14.25" thickBot="1">
      <c r="A5" s="118" t="s">
        <v>2</v>
      </c>
      <c r="B5" s="917"/>
      <c r="C5" s="842"/>
      <c r="D5" s="842"/>
      <c r="E5" s="842"/>
      <c r="F5" s="842"/>
      <c r="G5" s="842"/>
      <c r="H5" s="842"/>
      <c r="I5" s="842"/>
      <c r="J5" s="919"/>
      <c r="K5" s="917"/>
      <c r="L5" s="913"/>
      <c r="M5" s="911"/>
      <c r="O5" s="24" t="s">
        <v>127</v>
      </c>
      <c r="P5" s="1"/>
      <c r="Q5" s="14"/>
      <c r="R5" s="3"/>
      <c r="S5" s="3"/>
      <c r="T5" s="3"/>
      <c r="U5" s="3"/>
      <c r="V5" s="3"/>
      <c r="W5" s="3"/>
      <c r="X5" s="3"/>
      <c r="Y5" s="3"/>
      <c r="Z5" s="3"/>
      <c r="AA5" s="3"/>
      <c r="AB5" s="15"/>
      <c r="AC5" s="16"/>
      <c r="AE5" s="14"/>
      <c r="AF5" s="3"/>
      <c r="AG5" s="3"/>
      <c r="AH5" s="3"/>
      <c r="AI5" s="3"/>
      <c r="AJ5" s="3"/>
      <c r="AK5" s="3"/>
      <c r="AL5" s="3"/>
      <c r="AM5" s="3"/>
      <c r="AN5" s="3"/>
      <c r="AO5" s="3"/>
      <c r="AP5" s="15"/>
      <c r="AQ5" s="16"/>
    </row>
    <row r="6" spans="1:43">
      <c r="A6" s="144" t="s">
        <v>268</v>
      </c>
      <c r="B6" s="441">
        <v>42</v>
      </c>
      <c r="C6" s="443">
        <v>1</v>
      </c>
      <c r="D6" s="442">
        <v>0</v>
      </c>
      <c r="E6" s="444">
        <v>0</v>
      </c>
      <c r="F6" s="445">
        <v>1</v>
      </c>
      <c r="G6" s="475">
        <v>1</v>
      </c>
      <c r="H6" s="475">
        <v>1</v>
      </c>
      <c r="I6" s="475">
        <v>1</v>
      </c>
      <c r="J6" s="475">
        <v>2</v>
      </c>
      <c r="K6" s="493">
        <v>0</v>
      </c>
      <c r="L6" s="572">
        <v>2</v>
      </c>
      <c r="M6" s="724">
        <f>'★２１ページ子ども（年齢別）'!O35</f>
        <v>0</v>
      </c>
      <c r="O6" s="12" t="s">
        <v>108</v>
      </c>
      <c r="P6" s="7" t="s">
        <v>103</v>
      </c>
      <c r="Q6" s="8">
        <f>'★２１ページ子ども（年齢別）'!C5</f>
        <v>0</v>
      </c>
      <c r="R6" s="8">
        <f>'★２１ページ子ども（年齢別）'!D5</f>
        <v>0</v>
      </c>
      <c r="S6" s="8">
        <f>'★２１ページ子ども（年齢別）'!E5</f>
        <v>0</v>
      </c>
      <c r="T6" s="8">
        <f>'★２１ページ子ども（年齢別）'!F5</f>
        <v>0</v>
      </c>
      <c r="U6" s="8">
        <f>'★２１ページ子ども（年齢別）'!G5</f>
        <v>0</v>
      </c>
      <c r="V6" s="8">
        <f>'★２１ページ子ども（年齢別）'!H5</f>
        <v>0</v>
      </c>
      <c r="W6" s="8">
        <f>'★２１ページ子ども（年齢別）'!I5</f>
        <v>0</v>
      </c>
      <c r="X6" s="8">
        <f>'★２１ページ子ども（年齢別）'!J5</f>
        <v>0</v>
      </c>
      <c r="Y6" s="8">
        <f>'★２１ページ子ども（年齢別）'!K5</f>
        <v>0</v>
      </c>
      <c r="Z6" s="8">
        <f>'★２１ページ子ども（年齢別）'!L5</f>
        <v>0</v>
      </c>
      <c r="AA6" s="8">
        <f>'★２１ページ子ども（年齢別）'!M5</f>
        <v>0</v>
      </c>
      <c r="AB6" s="8">
        <f>'★２１ページ子ども（年齢別）'!N5</f>
        <v>0</v>
      </c>
      <c r="AC6" s="30">
        <f t="shared" ref="AC6:AC20" si="0">SUM(Q6:AB6)</f>
        <v>0</v>
      </c>
      <c r="AE6" s="8">
        <f>'★２１ページ子ども（年齢別）'!Q5</f>
        <v>0</v>
      </c>
      <c r="AF6" s="8">
        <f>'★２１ページ子ども（年齢別）'!R5</f>
        <v>0</v>
      </c>
      <c r="AG6" s="8">
        <f>'★２１ページ子ども（年齢別）'!S5</f>
        <v>0</v>
      </c>
      <c r="AH6" s="8">
        <f>'★２１ページ子ども（年齢別）'!T5</f>
        <v>0</v>
      </c>
      <c r="AI6" s="8">
        <f>'★２１ページ子ども（年齢別）'!U5</f>
        <v>0</v>
      </c>
      <c r="AJ6" s="8">
        <f>'★２１ページ子ども（年齢別）'!V5</f>
        <v>0</v>
      </c>
      <c r="AK6" s="8">
        <f>'★２１ページ子ども（年齢別）'!W5</f>
        <v>0</v>
      </c>
      <c r="AL6" s="8">
        <f>'★２１ページ子ども（年齢別）'!X5</f>
        <v>0</v>
      </c>
      <c r="AM6" s="8">
        <f>'★２１ページ子ども（年齢別）'!Y5</f>
        <v>0</v>
      </c>
      <c r="AN6" s="8">
        <f>'★２１ページ子ども（年齢別）'!Z5</f>
        <v>0</v>
      </c>
      <c r="AO6" s="8">
        <f>'★２１ページ子ども（年齢別）'!AA5</f>
        <v>0</v>
      </c>
      <c r="AP6" s="8">
        <f>'★２１ページ子ども（年齢別）'!AB5</f>
        <v>0</v>
      </c>
      <c r="AQ6" s="30">
        <f>SUM(AE6:AP6)</f>
        <v>0</v>
      </c>
    </row>
    <row r="7" spans="1:43">
      <c r="A7" s="146" t="s">
        <v>269</v>
      </c>
      <c r="B7" s="454">
        <v>3913</v>
      </c>
      <c r="C7" s="456">
        <v>1145</v>
      </c>
      <c r="D7" s="455">
        <v>1152</v>
      </c>
      <c r="E7" s="457">
        <v>1068</v>
      </c>
      <c r="F7" s="458">
        <v>952</v>
      </c>
      <c r="G7" s="476">
        <v>987</v>
      </c>
      <c r="H7" s="476">
        <v>872</v>
      </c>
      <c r="I7" s="476">
        <v>818</v>
      </c>
      <c r="J7" s="476">
        <v>705</v>
      </c>
      <c r="K7" s="494">
        <v>634</v>
      </c>
      <c r="L7" s="573">
        <v>661</v>
      </c>
      <c r="M7" s="725">
        <f>'★２１ページ子ども（年齢別）'!O36</f>
        <v>615</v>
      </c>
      <c r="O7" s="6" t="s">
        <v>110</v>
      </c>
      <c r="P7" s="4" t="s">
        <v>103</v>
      </c>
      <c r="Q7" s="5">
        <f>'★２１ページ子ども（年齢別）'!C7</f>
        <v>0</v>
      </c>
      <c r="R7" s="5">
        <f>'★２１ページ子ども（年齢別）'!D7</f>
        <v>0</v>
      </c>
      <c r="S7" s="5">
        <f>'★２１ページ子ども（年齢別）'!E7</f>
        <v>0</v>
      </c>
      <c r="T7" s="5">
        <f>'★２１ページ子ども（年齢別）'!F7</f>
        <v>0</v>
      </c>
      <c r="U7" s="5">
        <f>'★２１ページ子ども（年齢別）'!G7</f>
        <v>0</v>
      </c>
      <c r="V7" s="5">
        <f>'★２１ページ子ども（年齢別）'!H7</f>
        <v>0</v>
      </c>
      <c r="W7" s="5">
        <f>'★２１ページ子ども（年齢別）'!I7</f>
        <v>0</v>
      </c>
      <c r="X7" s="5">
        <f>'★２１ページ子ども（年齢別）'!J7</f>
        <v>0</v>
      </c>
      <c r="Y7" s="5">
        <f>'★２１ページ子ども（年齢別）'!K7</f>
        <v>0</v>
      </c>
      <c r="Z7" s="5">
        <f>'★２１ページ子ども（年齢別）'!L7</f>
        <v>0</v>
      </c>
      <c r="AA7" s="5">
        <f>'★２１ページ子ども（年齢別）'!M7</f>
        <v>0</v>
      </c>
      <c r="AB7" s="5">
        <f>'★２１ページ子ども（年齢別）'!N7</f>
        <v>0</v>
      </c>
      <c r="AC7" s="31">
        <f t="shared" si="0"/>
        <v>0</v>
      </c>
      <c r="AE7" s="5">
        <f>'★２１ページ子ども（年齢別）'!Q7</f>
        <v>0</v>
      </c>
      <c r="AF7" s="5">
        <f>'★２１ページ子ども（年齢別）'!R7</f>
        <v>0</v>
      </c>
      <c r="AG7" s="5">
        <f>'★２１ページ子ども（年齢別）'!S7</f>
        <v>0</v>
      </c>
      <c r="AH7" s="5">
        <f>'★２１ページ子ども（年齢別）'!T7</f>
        <v>0</v>
      </c>
      <c r="AI7" s="5">
        <f>'★２１ページ子ども（年齢別）'!U7</f>
        <v>0</v>
      </c>
      <c r="AJ7" s="5">
        <f>'★２１ページ子ども（年齢別）'!V7</f>
        <v>0</v>
      </c>
      <c r="AK7" s="5">
        <f>'★２１ページ子ども（年齢別）'!W7</f>
        <v>0</v>
      </c>
      <c r="AL7" s="5">
        <f>'★２１ページ子ども（年齢別）'!X7</f>
        <v>0</v>
      </c>
      <c r="AM7" s="5">
        <f>'★２１ページ子ども（年齢別）'!Y7</f>
        <v>0</v>
      </c>
      <c r="AN7" s="5">
        <f>'★２１ページ子ども（年齢別）'!Z7</f>
        <v>0</v>
      </c>
      <c r="AO7" s="5">
        <f>'★２１ページ子ども（年齢別）'!AA7</f>
        <v>0</v>
      </c>
      <c r="AP7" s="5">
        <f>'★２１ページ子ども（年齢別）'!AB7</f>
        <v>0</v>
      </c>
      <c r="AQ7" s="31">
        <f t="shared" ref="AQ7:AQ20" si="1">SUM(AE7:AP7)</f>
        <v>0</v>
      </c>
    </row>
    <row r="8" spans="1:43">
      <c r="A8" s="685" t="s">
        <v>270</v>
      </c>
      <c r="B8" s="625">
        <v>280</v>
      </c>
      <c r="C8" s="686">
        <v>73</v>
      </c>
      <c r="D8" s="661">
        <v>61</v>
      </c>
      <c r="E8" s="627">
        <v>64</v>
      </c>
      <c r="F8" s="626">
        <v>62</v>
      </c>
      <c r="G8" s="477">
        <v>65</v>
      </c>
      <c r="H8" s="477">
        <v>51</v>
      </c>
      <c r="I8" s="477">
        <v>49</v>
      </c>
      <c r="J8" s="477">
        <v>51</v>
      </c>
      <c r="K8" s="495">
        <v>51</v>
      </c>
      <c r="L8" s="574">
        <v>49</v>
      </c>
      <c r="M8" s="1099">
        <v>44</v>
      </c>
      <c r="O8" s="6" t="s">
        <v>111</v>
      </c>
      <c r="P8" s="4" t="s">
        <v>103</v>
      </c>
      <c r="Q8" s="5">
        <f>'★２１ページ子ども（年齢別）'!C9</f>
        <v>0</v>
      </c>
      <c r="R8" s="5">
        <f>'★２１ページ子ども（年齢別）'!D9</f>
        <v>0</v>
      </c>
      <c r="S8" s="5">
        <f>'★２１ページ子ども（年齢別）'!E9</f>
        <v>0</v>
      </c>
      <c r="T8" s="5">
        <f>'★２１ページ子ども（年齢別）'!F9</f>
        <v>0</v>
      </c>
      <c r="U8" s="5">
        <f>'★２１ページ子ども（年齢別）'!G9</f>
        <v>0</v>
      </c>
      <c r="V8" s="5">
        <f>'★２１ページ子ども（年齢別）'!H9</f>
        <v>0</v>
      </c>
      <c r="W8" s="5">
        <f>'★２１ページ子ども（年齢別）'!I9</f>
        <v>0</v>
      </c>
      <c r="X8" s="5">
        <f>'★２１ページ子ども（年齢別）'!J9</f>
        <v>0</v>
      </c>
      <c r="Y8" s="5">
        <f>'★２１ページ子ども（年齢別）'!K9</f>
        <v>0</v>
      </c>
      <c r="Z8" s="5">
        <f>'★２１ページ子ども（年齢別）'!L9</f>
        <v>0</v>
      </c>
      <c r="AA8" s="5">
        <f>'★２１ページ子ども（年齢別）'!M9</f>
        <v>0</v>
      </c>
      <c r="AB8" s="5">
        <f>'★２１ページ子ども（年齢別）'!N9</f>
        <v>0</v>
      </c>
      <c r="AC8" s="31">
        <f t="shared" si="0"/>
        <v>0</v>
      </c>
      <c r="AE8" s="5">
        <f>'★２１ページ子ども（年齢別）'!Q9</f>
        <v>0</v>
      </c>
      <c r="AF8" s="5">
        <f>'★２１ページ子ども（年齢別）'!R9</f>
        <v>0</v>
      </c>
      <c r="AG8" s="5">
        <f>'★２１ページ子ども（年齢別）'!S9</f>
        <v>0</v>
      </c>
      <c r="AH8" s="5">
        <f>'★２１ページ子ども（年齢別）'!T9</f>
        <v>0</v>
      </c>
      <c r="AI8" s="5">
        <f>'★２１ページ子ども（年齢別）'!U9</f>
        <v>0</v>
      </c>
      <c r="AJ8" s="5">
        <f>'★２１ページ子ども（年齢別）'!V9</f>
        <v>0</v>
      </c>
      <c r="AK8" s="5">
        <f>'★２１ページ子ども（年齢別）'!W9</f>
        <v>0</v>
      </c>
      <c r="AL8" s="5">
        <f>'★２１ページ子ども（年齢別）'!X9</f>
        <v>0</v>
      </c>
      <c r="AM8" s="5">
        <f>'★２１ページ子ども（年齢別）'!Y9</f>
        <v>0</v>
      </c>
      <c r="AN8" s="5">
        <f>'★２１ページ子ども（年齢別）'!Z9</f>
        <v>0</v>
      </c>
      <c r="AO8" s="5">
        <f>'★２１ページ子ども（年齢別）'!AA9</f>
        <v>0</v>
      </c>
      <c r="AP8" s="5">
        <f>'★２１ページ子ども（年齢別）'!AB9</f>
        <v>0</v>
      </c>
      <c r="AQ8" s="31">
        <f t="shared" si="1"/>
        <v>0</v>
      </c>
    </row>
    <row r="9" spans="1:43" ht="27.75" thickBot="1">
      <c r="A9" s="687" t="s">
        <v>215</v>
      </c>
      <c r="B9" s="688">
        <f t="shared" ref="B9:M9" si="2">B6/B8*100</f>
        <v>15</v>
      </c>
      <c r="C9" s="571">
        <f t="shared" si="2"/>
        <v>1.3698630136986301</v>
      </c>
      <c r="D9" s="571">
        <f t="shared" si="2"/>
        <v>0</v>
      </c>
      <c r="E9" s="571">
        <f t="shared" si="2"/>
        <v>0</v>
      </c>
      <c r="F9" s="571">
        <f t="shared" si="2"/>
        <v>1.6129032258064515</v>
      </c>
      <c r="G9" s="145">
        <f>G6/G8*100</f>
        <v>1.5384615384615385</v>
      </c>
      <c r="H9" s="145">
        <f t="shared" si="2"/>
        <v>1.9607843137254901</v>
      </c>
      <c r="I9" s="145">
        <f t="shared" si="2"/>
        <v>2.0408163265306123</v>
      </c>
      <c r="J9" s="491">
        <f t="shared" si="2"/>
        <v>3.9215686274509802</v>
      </c>
      <c r="K9" s="496">
        <f t="shared" si="2"/>
        <v>0</v>
      </c>
      <c r="L9" s="571">
        <f t="shared" si="2"/>
        <v>4.0816326530612246</v>
      </c>
      <c r="M9" s="497">
        <f t="shared" si="2"/>
        <v>0</v>
      </c>
      <c r="O9" s="6" t="s">
        <v>112</v>
      </c>
      <c r="P9" s="4" t="s">
        <v>103</v>
      </c>
      <c r="Q9" s="5">
        <f>'★２１ページ子ども（年齢別）'!C11</f>
        <v>0</v>
      </c>
      <c r="R9" s="5">
        <f>'★２１ページ子ども（年齢別）'!D11</f>
        <v>0</v>
      </c>
      <c r="S9" s="5">
        <f>'★２１ページ子ども（年齢別）'!E11</f>
        <v>0</v>
      </c>
      <c r="T9" s="5">
        <f>'★２１ページ子ども（年齢別）'!F11</f>
        <v>0</v>
      </c>
      <c r="U9" s="5">
        <f>'★２１ページ子ども（年齢別）'!G11</f>
        <v>0</v>
      </c>
      <c r="V9" s="5">
        <f>'★２１ページ子ども（年齢別）'!H11</f>
        <v>0</v>
      </c>
      <c r="W9" s="5">
        <f>'★２１ページ子ども（年齢別）'!I11</f>
        <v>0</v>
      </c>
      <c r="X9" s="5">
        <f>'★２１ページ子ども（年齢別）'!J11</f>
        <v>0</v>
      </c>
      <c r="Y9" s="5">
        <f>'★２１ページ子ども（年齢別）'!K11</f>
        <v>0</v>
      </c>
      <c r="Z9" s="5">
        <f>'★２１ページ子ども（年齢別）'!L11</f>
        <v>0</v>
      </c>
      <c r="AA9" s="5">
        <f>'★２１ページ子ども（年齢別）'!M11</f>
        <v>0</v>
      </c>
      <c r="AB9" s="5">
        <f>'★２１ページ子ども（年齢別）'!N11</f>
        <v>0</v>
      </c>
      <c r="AC9" s="31">
        <f t="shared" si="0"/>
        <v>0</v>
      </c>
      <c r="AE9" s="5">
        <f>'★２１ページ子ども（年齢別）'!Q11</f>
        <v>0</v>
      </c>
      <c r="AF9" s="5">
        <f>'★２１ページ子ども（年齢別）'!R11</f>
        <v>0</v>
      </c>
      <c r="AG9" s="5">
        <f>'★２１ページ子ども（年齢別）'!S11</f>
        <v>0</v>
      </c>
      <c r="AH9" s="5">
        <f>'★２１ページ子ども（年齢別）'!T11</f>
        <v>0</v>
      </c>
      <c r="AI9" s="5">
        <f>'★２１ページ子ども（年齢別）'!U11</f>
        <v>0</v>
      </c>
      <c r="AJ9" s="5">
        <f>'★２１ページ子ども（年齢別）'!V11</f>
        <v>0</v>
      </c>
      <c r="AK9" s="5">
        <f>'★２１ページ子ども（年齢別）'!W11</f>
        <v>0</v>
      </c>
      <c r="AL9" s="5">
        <f>'★２１ページ子ども（年齢別）'!X11</f>
        <v>0</v>
      </c>
      <c r="AM9" s="5">
        <f>'★２１ページ子ども（年齢別）'!Y11</f>
        <v>0</v>
      </c>
      <c r="AN9" s="5">
        <f>'★２１ページ子ども（年齢別）'!Z11</f>
        <v>0</v>
      </c>
      <c r="AO9" s="5">
        <f>'★２１ページ子ども（年齢別）'!AA11</f>
        <v>0</v>
      </c>
      <c r="AP9" s="5">
        <f>'★２１ページ子ども（年齢別）'!AB11</f>
        <v>0</v>
      </c>
      <c r="AQ9" s="31">
        <f t="shared" si="1"/>
        <v>0</v>
      </c>
    </row>
    <row r="10" spans="1:43" ht="28.5" customHeight="1">
      <c r="A10" s="914" t="s">
        <v>321</v>
      </c>
      <c r="B10" s="915"/>
      <c r="C10" s="915"/>
      <c r="D10" s="915"/>
      <c r="E10" s="915"/>
      <c r="F10" s="915"/>
      <c r="G10" s="29"/>
      <c r="H10" s="29"/>
      <c r="I10" s="29"/>
      <c r="J10" s="29"/>
      <c r="K10" s="27"/>
      <c r="N10" s="80"/>
      <c r="O10" s="6" t="s">
        <v>113</v>
      </c>
      <c r="P10" s="4" t="s">
        <v>103</v>
      </c>
      <c r="Q10" s="5">
        <f>'★２１ページ子ども（年齢別）'!C13</f>
        <v>0</v>
      </c>
      <c r="R10" s="5">
        <f>'★２１ページ子ども（年齢別）'!D13</f>
        <v>0</v>
      </c>
      <c r="S10" s="5">
        <f>'★２１ページ子ども（年齢別）'!E13</f>
        <v>0</v>
      </c>
      <c r="T10" s="5">
        <f>'★２１ページ子ども（年齢別）'!F13</f>
        <v>0</v>
      </c>
      <c r="U10" s="5">
        <f>'★２１ページ子ども（年齢別）'!G13</f>
        <v>0</v>
      </c>
      <c r="V10" s="5">
        <f>'★２１ページ子ども（年齢別）'!H13</f>
        <v>0</v>
      </c>
      <c r="W10" s="5">
        <f>'★２１ページ子ども（年齢別）'!I13</f>
        <v>0</v>
      </c>
      <c r="X10" s="5">
        <f>'★２１ページ子ども（年齢別）'!J13</f>
        <v>0</v>
      </c>
      <c r="Y10" s="5">
        <f>'★２１ページ子ども（年齢別）'!K13</f>
        <v>0</v>
      </c>
      <c r="Z10" s="5">
        <f>'★２１ページ子ども（年齢別）'!L13</f>
        <v>0</v>
      </c>
      <c r="AA10" s="5">
        <f>'★２１ページ子ども（年齢別）'!M13</f>
        <v>0</v>
      </c>
      <c r="AB10" s="5">
        <f>'★２１ページ子ども（年齢別）'!N13</f>
        <v>0</v>
      </c>
      <c r="AC10" s="31">
        <f t="shared" si="0"/>
        <v>0</v>
      </c>
      <c r="AE10" s="5">
        <f>'★２１ページ子ども（年齢別）'!Q13</f>
        <v>0</v>
      </c>
      <c r="AF10" s="5">
        <f>'★２１ページ子ども（年齢別）'!R13</f>
        <v>0</v>
      </c>
      <c r="AG10" s="5">
        <f>'★２１ページ子ども（年齢別）'!S13</f>
        <v>0</v>
      </c>
      <c r="AH10" s="5">
        <f>'★２１ページ子ども（年齢別）'!T13</f>
        <v>0</v>
      </c>
      <c r="AI10" s="5">
        <f>'★２１ページ子ども（年齢別）'!U13</f>
        <v>0</v>
      </c>
      <c r="AJ10" s="5">
        <f>'★２１ページ子ども（年齢別）'!V13</f>
        <v>0</v>
      </c>
      <c r="AK10" s="5">
        <f>'★２１ページ子ども（年齢別）'!W13</f>
        <v>0</v>
      </c>
      <c r="AL10" s="5">
        <f>'★２１ページ子ども（年齢別）'!X13</f>
        <v>0</v>
      </c>
      <c r="AM10" s="5">
        <f>'★２１ページ子ども（年齢別）'!Y13</f>
        <v>0</v>
      </c>
      <c r="AN10" s="5">
        <f>'★２１ページ子ども（年齢別）'!Z13</f>
        <v>0</v>
      </c>
      <c r="AO10" s="5">
        <f>'★２１ページ子ども（年齢別）'!AA13</f>
        <v>0</v>
      </c>
      <c r="AP10" s="5">
        <f>'★２１ページ子ども（年齢別）'!AB13</f>
        <v>0</v>
      </c>
      <c r="AQ10" s="31">
        <f t="shared" si="1"/>
        <v>0</v>
      </c>
    </row>
    <row r="11" spans="1:43" ht="23.25" customHeight="1">
      <c r="A11" s="644"/>
      <c r="B11" s="644"/>
      <c r="C11" s="644"/>
      <c r="D11" s="644"/>
      <c r="E11" s="644"/>
      <c r="F11" s="644"/>
      <c r="G11" s="29"/>
      <c r="H11" s="29"/>
      <c r="I11" s="29"/>
      <c r="J11" s="29"/>
      <c r="K11" s="27"/>
      <c r="O11" s="6" t="s">
        <v>114</v>
      </c>
      <c r="P11" s="4" t="s">
        <v>103</v>
      </c>
      <c r="Q11" s="5">
        <f>'★２１ページ子ども（年齢別）'!C15</f>
        <v>0</v>
      </c>
      <c r="R11" s="5">
        <f>'★２１ページ子ども（年齢別）'!D15</f>
        <v>0</v>
      </c>
      <c r="S11" s="5">
        <f>'★２１ページ子ども（年齢別）'!E15</f>
        <v>0</v>
      </c>
      <c r="T11" s="5">
        <f>'★２１ページ子ども（年齢別）'!F15</f>
        <v>0</v>
      </c>
      <c r="U11" s="5">
        <f>'★２１ページ子ども（年齢別）'!G15</f>
        <v>0</v>
      </c>
      <c r="V11" s="5">
        <f>'★２１ページ子ども（年齢別）'!H15</f>
        <v>0</v>
      </c>
      <c r="W11" s="5">
        <f>'★２１ページ子ども（年齢別）'!I15</f>
        <v>0</v>
      </c>
      <c r="X11" s="5">
        <f>'★２１ページ子ども（年齢別）'!J15</f>
        <v>0</v>
      </c>
      <c r="Y11" s="5">
        <f>'★２１ページ子ども（年齢別）'!K15</f>
        <v>0</v>
      </c>
      <c r="Z11" s="5">
        <f>'★２１ページ子ども（年齢別）'!L15</f>
        <v>0</v>
      </c>
      <c r="AA11" s="5">
        <f>'★２１ページ子ども（年齢別）'!M15</f>
        <v>0</v>
      </c>
      <c r="AB11" s="5">
        <f>'★２１ページ子ども（年齢別）'!N15</f>
        <v>0</v>
      </c>
      <c r="AC11" s="31">
        <f t="shared" si="0"/>
        <v>0</v>
      </c>
      <c r="AE11" s="5">
        <f>'★２１ページ子ども（年齢別）'!Q15</f>
        <v>0</v>
      </c>
      <c r="AF11" s="5">
        <f>'★２１ページ子ども（年齢別）'!R15</f>
        <v>0</v>
      </c>
      <c r="AG11" s="5">
        <f>'★２１ページ子ども（年齢別）'!S15</f>
        <v>0</v>
      </c>
      <c r="AH11" s="5">
        <f>'★２１ページ子ども（年齢別）'!T15</f>
        <v>0</v>
      </c>
      <c r="AI11" s="5">
        <f>'★２１ページ子ども（年齢別）'!U15</f>
        <v>0</v>
      </c>
      <c r="AJ11" s="5">
        <f>'★２１ページ子ども（年齢別）'!V15</f>
        <v>0</v>
      </c>
      <c r="AK11" s="5">
        <f>'★２１ページ子ども（年齢別）'!W15</f>
        <v>0</v>
      </c>
      <c r="AL11" s="5">
        <f>'★２１ページ子ども（年齢別）'!X15</f>
        <v>0</v>
      </c>
      <c r="AM11" s="5">
        <f>'★２１ページ子ども（年齢別）'!Y15</f>
        <v>0</v>
      </c>
      <c r="AN11" s="5">
        <f>'★２１ページ子ども（年齢別）'!Z15</f>
        <v>0</v>
      </c>
      <c r="AO11" s="5">
        <f>'★２１ページ子ども（年齢別）'!AA15</f>
        <v>0</v>
      </c>
      <c r="AP11" s="5">
        <f>'★２１ページ子ども（年齢別）'!AB15</f>
        <v>0</v>
      </c>
      <c r="AQ11" s="31">
        <f t="shared" si="1"/>
        <v>0</v>
      </c>
    </row>
    <row r="12" spans="1:43" ht="28.5" customHeight="1">
      <c r="A12" s="644"/>
      <c r="B12" s="644"/>
      <c r="C12" s="644"/>
      <c r="D12" s="644"/>
      <c r="E12" s="644"/>
      <c r="F12" s="644"/>
      <c r="G12" s="29"/>
      <c r="H12" s="29"/>
      <c r="I12" s="29"/>
      <c r="J12" s="29"/>
      <c r="K12" s="27"/>
      <c r="N12" s="80"/>
      <c r="O12" s="6" t="s">
        <v>115</v>
      </c>
      <c r="P12" s="4" t="s">
        <v>103</v>
      </c>
      <c r="Q12" s="5">
        <f>'★２１ページ子ども（年齢別）'!C17</f>
        <v>0</v>
      </c>
      <c r="R12" s="5">
        <f>'★２１ページ子ども（年齢別）'!D17</f>
        <v>0</v>
      </c>
      <c r="S12" s="5">
        <f>'★２１ページ子ども（年齢別）'!E17</f>
        <v>0</v>
      </c>
      <c r="T12" s="5">
        <f>'★２１ページ子ども（年齢別）'!F17</f>
        <v>0</v>
      </c>
      <c r="U12" s="5">
        <f>'★２１ページ子ども（年齢別）'!G17</f>
        <v>0</v>
      </c>
      <c r="V12" s="5">
        <f>'★２１ページ子ども（年齢別）'!H17</f>
        <v>0</v>
      </c>
      <c r="W12" s="5">
        <f>'★２１ページ子ども（年齢別）'!I17</f>
        <v>0</v>
      </c>
      <c r="X12" s="5">
        <f>'★２１ページ子ども（年齢別）'!J17</f>
        <v>0</v>
      </c>
      <c r="Y12" s="5">
        <f>'★２１ページ子ども（年齢別）'!K17</f>
        <v>0</v>
      </c>
      <c r="Z12" s="5">
        <f>'★２１ページ子ども（年齢別）'!L17</f>
        <v>0</v>
      </c>
      <c r="AA12" s="5">
        <f>'★２１ページ子ども（年齢別）'!M17</f>
        <v>0</v>
      </c>
      <c r="AB12" s="5">
        <f>'★２１ページ子ども（年齢別）'!N17</f>
        <v>0</v>
      </c>
      <c r="AC12" s="31">
        <f t="shared" si="0"/>
        <v>0</v>
      </c>
      <c r="AE12" s="5">
        <f>'★２１ページ子ども（年齢別）'!Q17</f>
        <v>0</v>
      </c>
      <c r="AF12" s="5">
        <f>'★２１ページ子ども（年齢別）'!R17</f>
        <v>0</v>
      </c>
      <c r="AG12" s="5">
        <f>'★２１ページ子ども（年齢別）'!S17</f>
        <v>0</v>
      </c>
      <c r="AH12" s="5">
        <f>'★２１ページ子ども（年齢別）'!T17</f>
        <v>0</v>
      </c>
      <c r="AI12" s="5">
        <f>'★２１ページ子ども（年齢別）'!U17</f>
        <v>0</v>
      </c>
      <c r="AJ12" s="5">
        <f>'★２１ページ子ども（年齢別）'!V17</f>
        <v>0</v>
      </c>
      <c r="AK12" s="5">
        <f>'★２１ページ子ども（年齢別）'!W17</f>
        <v>0</v>
      </c>
      <c r="AL12" s="5">
        <f>'★２１ページ子ども（年齢別）'!X17</f>
        <v>0</v>
      </c>
      <c r="AM12" s="5">
        <f>'★２１ページ子ども（年齢別）'!Y17</f>
        <v>0</v>
      </c>
      <c r="AN12" s="5">
        <f>'★２１ページ子ども（年齢別）'!Z17</f>
        <v>0</v>
      </c>
      <c r="AO12" s="5">
        <f>'★２１ページ子ども（年齢別）'!AA17</f>
        <v>0</v>
      </c>
      <c r="AP12" s="5">
        <f>'★２１ページ子ども（年齢別）'!AB17</f>
        <v>0</v>
      </c>
      <c r="AQ12" s="31">
        <f t="shared" si="1"/>
        <v>0</v>
      </c>
    </row>
    <row r="13" spans="1:43" ht="30" customHeight="1">
      <c r="A13" s="29"/>
      <c r="B13" s="29"/>
      <c r="C13" s="644"/>
      <c r="D13" s="644"/>
      <c r="E13" s="644"/>
      <c r="F13" s="644"/>
      <c r="G13" s="29"/>
      <c r="H13" s="29"/>
      <c r="I13" s="29"/>
      <c r="J13" s="29"/>
      <c r="K13" s="27"/>
      <c r="N13" s="80"/>
      <c r="O13" s="6" t="s">
        <v>116</v>
      </c>
      <c r="P13" s="4" t="s">
        <v>103</v>
      </c>
      <c r="Q13" s="5">
        <f>'★２１ページ子ども（年齢別）'!C19</f>
        <v>0</v>
      </c>
      <c r="R13" s="5">
        <f>'★２１ページ子ども（年齢別）'!D19</f>
        <v>0</v>
      </c>
      <c r="S13" s="5">
        <f>'★２１ページ子ども（年齢別）'!E19</f>
        <v>0</v>
      </c>
      <c r="T13" s="5">
        <f>'★２１ページ子ども（年齢別）'!F19</f>
        <v>0</v>
      </c>
      <c r="U13" s="5">
        <f>'★２１ページ子ども（年齢別）'!G19</f>
        <v>0</v>
      </c>
      <c r="V13" s="5">
        <f>'★２１ページ子ども（年齢別）'!H19</f>
        <v>0</v>
      </c>
      <c r="W13" s="5">
        <f>'★２１ページ子ども（年齢別）'!I19</f>
        <v>0</v>
      </c>
      <c r="X13" s="5">
        <f>'★２１ページ子ども（年齢別）'!J19</f>
        <v>0</v>
      </c>
      <c r="Y13" s="5">
        <f>'★２１ページ子ども（年齢別）'!K19</f>
        <v>0</v>
      </c>
      <c r="Z13" s="5">
        <f>'★２１ページ子ども（年齢別）'!L19</f>
        <v>0</v>
      </c>
      <c r="AA13" s="5">
        <f>'★２１ページ子ども（年齢別）'!M19</f>
        <v>0</v>
      </c>
      <c r="AB13" s="5">
        <f>'★２１ページ子ども（年齢別）'!N19</f>
        <v>0</v>
      </c>
      <c r="AC13" s="31">
        <f t="shared" si="0"/>
        <v>0</v>
      </c>
      <c r="AE13" s="5">
        <f>'★２１ページ子ども（年齢別）'!Q19</f>
        <v>0</v>
      </c>
      <c r="AF13" s="5">
        <f>'★２１ページ子ども（年齢別）'!R19</f>
        <v>0</v>
      </c>
      <c r="AG13" s="5">
        <f>'★２１ページ子ども（年齢別）'!S19</f>
        <v>0</v>
      </c>
      <c r="AH13" s="5">
        <f>'★２１ページ子ども（年齢別）'!T19</f>
        <v>0</v>
      </c>
      <c r="AI13" s="5">
        <f>'★２１ページ子ども（年齢別）'!U19</f>
        <v>0</v>
      </c>
      <c r="AJ13" s="5">
        <f>'★２１ページ子ども（年齢別）'!V19</f>
        <v>0</v>
      </c>
      <c r="AK13" s="5">
        <f>'★２１ページ子ども（年齢別）'!W19</f>
        <v>0</v>
      </c>
      <c r="AL13" s="5">
        <f>'★２１ページ子ども（年齢別）'!X19</f>
        <v>0</v>
      </c>
      <c r="AM13" s="5">
        <f>'★２１ページ子ども（年齢別）'!Y19</f>
        <v>0</v>
      </c>
      <c r="AN13" s="5">
        <f>'★２１ページ子ども（年齢別）'!Z19</f>
        <v>0</v>
      </c>
      <c r="AO13" s="5">
        <f>'★２１ページ子ども（年齢別）'!AA19</f>
        <v>0</v>
      </c>
      <c r="AP13" s="5">
        <f>'★２１ページ子ども（年齢別）'!AB19</f>
        <v>0</v>
      </c>
      <c r="AQ13" s="31">
        <f t="shared" si="1"/>
        <v>0</v>
      </c>
    </row>
    <row r="14" spans="1:43" ht="30" customHeight="1">
      <c r="A14" s="29"/>
      <c r="B14" s="29"/>
      <c r="C14" s="673"/>
      <c r="D14" s="673"/>
      <c r="E14" s="673"/>
      <c r="F14" s="673"/>
      <c r="G14" s="29"/>
      <c r="H14" s="29"/>
      <c r="I14" s="29"/>
      <c r="J14" s="29"/>
      <c r="K14" s="27"/>
      <c r="N14" s="80"/>
      <c r="O14" s="6" t="s">
        <v>117</v>
      </c>
      <c r="P14" s="4" t="s">
        <v>103</v>
      </c>
      <c r="Q14" s="5">
        <f>'★２１ページ子ども（年齢別）'!C21</f>
        <v>0</v>
      </c>
      <c r="R14" s="5">
        <f>'★２１ページ子ども（年齢別）'!D21</f>
        <v>0</v>
      </c>
      <c r="S14" s="5">
        <f>'★２１ページ子ども（年齢別）'!E21</f>
        <v>0</v>
      </c>
      <c r="T14" s="5">
        <f>'★２１ページ子ども（年齢別）'!F21</f>
        <v>0</v>
      </c>
      <c r="U14" s="5">
        <f>'★２１ページ子ども（年齢別）'!G21</f>
        <v>0</v>
      </c>
      <c r="V14" s="5">
        <f>'★２１ページ子ども（年齢別）'!H21</f>
        <v>0</v>
      </c>
      <c r="W14" s="5">
        <f>'★２１ページ子ども（年齢別）'!I21</f>
        <v>0</v>
      </c>
      <c r="X14" s="5">
        <f>'★２１ページ子ども（年齢別）'!J21</f>
        <v>0</v>
      </c>
      <c r="Y14" s="5">
        <f>'★２１ページ子ども（年齢別）'!K21</f>
        <v>0</v>
      </c>
      <c r="Z14" s="5">
        <f>'★２１ページ子ども（年齢別）'!L21</f>
        <v>0</v>
      </c>
      <c r="AA14" s="5">
        <f>'★２１ページ子ども（年齢別）'!M21</f>
        <v>0</v>
      </c>
      <c r="AB14" s="5">
        <f>'★２１ページ子ども（年齢別）'!N21</f>
        <v>0</v>
      </c>
      <c r="AC14" s="31">
        <f t="shared" si="0"/>
        <v>0</v>
      </c>
      <c r="AE14" s="5">
        <f>'★２１ページ子ども（年齢別）'!Q21</f>
        <v>0</v>
      </c>
      <c r="AF14" s="5">
        <f>'★２１ページ子ども（年齢別）'!R21</f>
        <v>0</v>
      </c>
      <c r="AG14" s="5">
        <f>'★２１ページ子ども（年齢別）'!S21</f>
        <v>0</v>
      </c>
      <c r="AH14" s="5">
        <f>'★２１ページ子ども（年齢別）'!T21</f>
        <v>0</v>
      </c>
      <c r="AI14" s="5">
        <f>'★２１ページ子ども（年齢別）'!U21</f>
        <v>0</v>
      </c>
      <c r="AJ14" s="5">
        <f>'★２１ページ子ども（年齢別）'!V21</f>
        <v>0</v>
      </c>
      <c r="AK14" s="5">
        <f>'★２１ページ子ども（年齢別）'!W21</f>
        <v>0</v>
      </c>
      <c r="AL14" s="5">
        <f>'★２１ページ子ども（年齢別）'!X21</f>
        <v>0</v>
      </c>
      <c r="AM14" s="5">
        <f>'★２１ページ子ども（年齢別）'!Y21</f>
        <v>0</v>
      </c>
      <c r="AN14" s="5">
        <f>'★２１ページ子ども（年齢別）'!Z21</f>
        <v>0</v>
      </c>
      <c r="AO14" s="5">
        <f>'★２１ページ子ども（年齢別）'!AA21</f>
        <v>0</v>
      </c>
      <c r="AP14" s="5">
        <f>'★２１ページ子ども（年齢別）'!AB21</f>
        <v>0</v>
      </c>
      <c r="AQ14" s="31">
        <f t="shared" si="1"/>
        <v>0</v>
      </c>
    </row>
    <row r="15" spans="1:43" ht="45" customHeight="1">
      <c r="A15" s="29"/>
      <c r="B15" s="29"/>
      <c r="C15" s="673"/>
      <c r="D15" s="673"/>
      <c r="E15" s="673"/>
      <c r="F15" s="673"/>
      <c r="G15" s="29"/>
      <c r="H15" s="29"/>
      <c r="I15" s="29"/>
      <c r="J15" s="29"/>
      <c r="K15" s="27"/>
      <c r="N15" s="80"/>
      <c r="O15" s="6" t="s">
        <v>118</v>
      </c>
      <c r="P15" s="4" t="s">
        <v>103</v>
      </c>
      <c r="Q15" s="5">
        <f>'★２１ページ子ども（年齢別）'!C23</f>
        <v>0</v>
      </c>
      <c r="R15" s="5">
        <f>'★２１ページ子ども（年齢別）'!D23</f>
        <v>0</v>
      </c>
      <c r="S15" s="5">
        <f>'★２１ページ子ども（年齢別）'!E23</f>
        <v>0</v>
      </c>
      <c r="T15" s="5">
        <f>'★２１ページ子ども（年齢別）'!F23</f>
        <v>0</v>
      </c>
      <c r="U15" s="5">
        <f>'★２１ページ子ども（年齢別）'!G23</f>
        <v>0</v>
      </c>
      <c r="V15" s="5">
        <f>'★２１ページ子ども（年齢別）'!H23</f>
        <v>0</v>
      </c>
      <c r="W15" s="5">
        <f>'★２１ページ子ども（年齢別）'!I23</f>
        <v>0</v>
      </c>
      <c r="X15" s="5">
        <f>'★２１ページ子ども（年齢別）'!J23</f>
        <v>0</v>
      </c>
      <c r="Y15" s="5">
        <f>'★２１ページ子ども（年齢別）'!K23</f>
        <v>0</v>
      </c>
      <c r="Z15" s="5">
        <f>'★２１ページ子ども（年齢別）'!L23</f>
        <v>0</v>
      </c>
      <c r="AA15" s="5">
        <f>'★２１ページ子ども（年齢別）'!M23</f>
        <v>0</v>
      </c>
      <c r="AB15" s="5">
        <f>'★２１ページ子ども（年齢別）'!N23</f>
        <v>0</v>
      </c>
      <c r="AC15" s="31">
        <f t="shared" si="0"/>
        <v>0</v>
      </c>
      <c r="AE15" s="5">
        <f>'★２１ページ子ども（年齢別）'!Q23</f>
        <v>0</v>
      </c>
      <c r="AF15" s="5">
        <f>'★２１ページ子ども（年齢別）'!R23</f>
        <v>0</v>
      </c>
      <c r="AG15" s="5">
        <f>'★２１ページ子ども（年齢別）'!S23</f>
        <v>0</v>
      </c>
      <c r="AH15" s="5">
        <f>'★２１ページ子ども（年齢別）'!T23</f>
        <v>0</v>
      </c>
      <c r="AI15" s="5">
        <f>'★２１ページ子ども（年齢別）'!U23</f>
        <v>0</v>
      </c>
      <c r="AJ15" s="5">
        <f>'★２１ページ子ども（年齢別）'!V23</f>
        <v>0</v>
      </c>
      <c r="AK15" s="5">
        <f>'★２１ページ子ども（年齢別）'!W23</f>
        <v>0</v>
      </c>
      <c r="AL15" s="5">
        <f>'★２１ページ子ども（年齢別）'!X23</f>
        <v>0</v>
      </c>
      <c r="AM15" s="5">
        <f>'★２１ページ子ども（年齢別）'!Y23</f>
        <v>0</v>
      </c>
      <c r="AN15" s="5">
        <f>'★２１ページ子ども（年齢別）'!Z23</f>
        <v>0</v>
      </c>
      <c r="AO15" s="5">
        <f>'★２１ページ子ども（年齢別）'!AA23</f>
        <v>0</v>
      </c>
      <c r="AP15" s="5">
        <f>'★２１ページ子ども（年齢別）'!AB23</f>
        <v>0</v>
      </c>
      <c r="AQ15" s="31">
        <f t="shared" si="1"/>
        <v>0</v>
      </c>
    </row>
    <row r="16" spans="1:43">
      <c r="A16" s="29"/>
      <c r="B16" s="29"/>
      <c r="C16" s="29"/>
      <c r="D16" s="29"/>
      <c r="E16" s="29"/>
      <c r="F16" s="29"/>
      <c r="G16" s="29"/>
      <c r="H16" s="29"/>
      <c r="I16" s="29"/>
      <c r="J16" s="29"/>
      <c r="K16" s="27"/>
      <c r="O16" s="6" t="s">
        <v>119</v>
      </c>
      <c r="P16" s="4" t="s">
        <v>103</v>
      </c>
      <c r="Q16" s="5">
        <f>'★２１ページ子ども（年齢別）'!C25</f>
        <v>0</v>
      </c>
      <c r="R16" s="5">
        <f>'★２１ページ子ども（年齢別）'!D25</f>
        <v>0</v>
      </c>
      <c r="S16" s="5">
        <f>'★２１ページ子ども（年齢別）'!E25</f>
        <v>0</v>
      </c>
      <c r="T16" s="5">
        <f>'★２１ページ子ども（年齢別）'!F25</f>
        <v>0</v>
      </c>
      <c r="U16" s="5">
        <f>'★２１ページ子ども（年齢別）'!G25</f>
        <v>0</v>
      </c>
      <c r="V16" s="5">
        <f>'★２１ページ子ども（年齢別）'!H25</f>
        <v>0</v>
      </c>
      <c r="W16" s="5">
        <f>'★２１ページ子ども（年齢別）'!I25</f>
        <v>0</v>
      </c>
      <c r="X16" s="5">
        <f>'★２１ページ子ども（年齢別）'!J25</f>
        <v>0</v>
      </c>
      <c r="Y16" s="5">
        <f>'★２１ページ子ども（年齢別）'!K25</f>
        <v>0</v>
      </c>
      <c r="Z16" s="5">
        <f>'★２１ページ子ども（年齢別）'!L25</f>
        <v>0</v>
      </c>
      <c r="AA16" s="5">
        <f>'★２１ページ子ども（年齢別）'!M25</f>
        <v>0</v>
      </c>
      <c r="AB16" s="5">
        <f>'★２１ページ子ども（年齢別）'!N25</f>
        <v>0</v>
      </c>
      <c r="AC16" s="31">
        <f t="shared" si="0"/>
        <v>0</v>
      </c>
      <c r="AE16" s="5">
        <f>'★２１ページ子ども（年齢別）'!Q25</f>
        <v>0</v>
      </c>
      <c r="AF16" s="5">
        <f>'★２１ページ子ども（年齢別）'!R25</f>
        <v>0</v>
      </c>
      <c r="AG16" s="5">
        <f>'★２１ページ子ども（年齢別）'!S25</f>
        <v>0</v>
      </c>
      <c r="AH16" s="5">
        <f>'★２１ページ子ども（年齢別）'!T25</f>
        <v>0</v>
      </c>
      <c r="AI16" s="5">
        <f>'★２１ページ子ども（年齢別）'!U25</f>
        <v>0</v>
      </c>
      <c r="AJ16" s="5">
        <f>'★２１ページ子ども（年齢別）'!V25</f>
        <v>0</v>
      </c>
      <c r="AK16" s="5">
        <f>'★２１ページ子ども（年齢別）'!W25</f>
        <v>0</v>
      </c>
      <c r="AL16" s="5">
        <f>'★２１ページ子ども（年齢別）'!X25</f>
        <v>0</v>
      </c>
      <c r="AM16" s="5">
        <f>'★２１ページ子ども（年齢別）'!Y25</f>
        <v>0</v>
      </c>
      <c r="AN16" s="5">
        <f>'★２１ページ子ども（年齢別）'!Z25</f>
        <v>0</v>
      </c>
      <c r="AO16" s="5">
        <f>'★２１ページ子ども（年齢別）'!AA25</f>
        <v>0</v>
      </c>
      <c r="AP16" s="5">
        <f>'★２１ページ子ども（年齢別）'!AB25</f>
        <v>0</v>
      </c>
      <c r="AQ16" s="31">
        <f t="shared" si="1"/>
        <v>0</v>
      </c>
    </row>
    <row r="17" spans="1:43">
      <c r="A17" s="29"/>
      <c r="B17" s="29"/>
      <c r="C17" s="29"/>
      <c r="D17" s="29"/>
      <c r="E17" s="29"/>
      <c r="F17" s="29"/>
      <c r="G17" s="29"/>
      <c r="H17" s="29"/>
      <c r="I17" s="29"/>
      <c r="K17" s="27"/>
      <c r="O17" s="6" t="s">
        <v>120</v>
      </c>
      <c r="P17" s="4" t="s">
        <v>103</v>
      </c>
      <c r="Q17" s="5">
        <f>'★２１ページ子ども（年齢別）'!C27</f>
        <v>0</v>
      </c>
      <c r="R17" s="5">
        <f>'★２１ページ子ども（年齢別）'!D27</f>
        <v>0</v>
      </c>
      <c r="S17" s="5">
        <f>'★２１ページ子ども（年齢別）'!E27</f>
        <v>0</v>
      </c>
      <c r="T17" s="5">
        <f>'★２１ページ子ども（年齢別）'!F27</f>
        <v>0</v>
      </c>
      <c r="U17" s="5">
        <f>'★２１ページ子ども（年齢別）'!G27</f>
        <v>0</v>
      </c>
      <c r="V17" s="5">
        <f>'★２１ページ子ども（年齢別）'!H27</f>
        <v>0</v>
      </c>
      <c r="W17" s="5">
        <f>'★２１ページ子ども（年齢別）'!I27</f>
        <v>0</v>
      </c>
      <c r="X17" s="5">
        <f>'★２１ページ子ども（年齢別）'!J27</f>
        <v>0</v>
      </c>
      <c r="Y17" s="5">
        <f>'★２１ページ子ども（年齢別）'!K27</f>
        <v>0</v>
      </c>
      <c r="Z17" s="5">
        <f>'★２１ページ子ども（年齢別）'!L27</f>
        <v>0</v>
      </c>
      <c r="AA17" s="5">
        <f>'★２１ページ子ども（年齢別）'!M27</f>
        <v>0</v>
      </c>
      <c r="AB17" s="5">
        <f>'★２１ページ子ども（年齢別）'!N27</f>
        <v>0</v>
      </c>
      <c r="AC17" s="31">
        <f t="shared" si="0"/>
        <v>0</v>
      </c>
      <c r="AE17" s="5">
        <f>'★２１ページ子ども（年齢別）'!Q27</f>
        <v>0</v>
      </c>
      <c r="AF17" s="5">
        <f>'★２１ページ子ども（年齢別）'!R27</f>
        <v>0</v>
      </c>
      <c r="AG17" s="5">
        <f>'★２１ページ子ども（年齢別）'!S27</f>
        <v>0</v>
      </c>
      <c r="AH17" s="5">
        <f>'★２１ページ子ども（年齢別）'!T27</f>
        <v>0</v>
      </c>
      <c r="AI17" s="5">
        <f>'★２１ページ子ども（年齢別）'!U27</f>
        <v>0</v>
      </c>
      <c r="AJ17" s="5">
        <f>'★２１ページ子ども（年齢別）'!V27</f>
        <v>0</v>
      </c>
      <c r="AK17" s="5">
        <f>'★２１ページ子ども（年齢別）'!W27</f>
        <v>0</v>
      </c>
      <c r="AL17" s="5">
        <f>'★２１ページ子ども（年齢別）'!X27</f>
        <v>0</v>
      </c>
      <c r="AM17" s="5">
        <f>'★２１ページ子ども（年齢別）'!Y27</f>
        <v>0</v>
      </c>
      <c r="AN17" s="5">
        <f>'★２１ページ子ども（年齢別）'!Z27</f>
        <v>0</v>
      </c>
      <c r="AO17" s="5">
        <f>'★２１ページ子ども（年齢別）'!AA27</f>
        <v>0</v>
      </c>
      <c r="AP17" s="5">
        <f>'★２１ページ子ども（年齢別）'!AB27</f>
        <v>0</v>
      </c>
      <c r="AQ17" s="31">
        <f t="shared" si="1"/>
        <v>0</v>
      </c>
    </row>
    <row r="18" spans="1:43">
      <c r="A18" s="29"/>
      <c r="B18" s="29"/>
      <c r="C18" s="29"/>
      <c r="D18" s="29"/>
      <c r="E18" s="29"/>
      <c r="F18" s="29"/>
      <c r="G18" s="29"/>
      <c r="H18" s="29"/>
      <c r="I18" s="29"/>
      <c r="J18" s="29"/>
      <c r="K18" s="27"/>
      <c r="O18" s="6" t="s">
        <v>121</v>
      </c>
      <c r="P18" s="4" t="s">
        <v>103</v>
      </c>
      <c r="Q18" s="5">
        <f>'★２１ページ子ども（年齢別）'!C29</f>
        <v>0</v>
      </c>
      <c r="R18" s="5">
        <f>'★２１ページ子ども（年齢別）'!D29</f>
        <v>0</v>
      </c>
      <c r="S18" s="5">
        <f>'★２１ページ子ども（年齢別）'!E29</f>
        <v>0</v>
      </c>
      <c r="T18" s="5">
        <f>'★２１ページ子ども（年齢別）'!F29</f>
        <v>0</v>
      </c>
      <c r="U18" s="5">
        <f>'★２１ページ子ども（年齢別）'!G29</f>
        <v>0</v>
      </c>
      <c r="V18" s="5">
        <f>'★２１ページ子ども（年齢別）'!H29</f>
        <v>0</v>
      </c>
      <c r="W18" s="5">
        <f>'★２１ページ子ども（年齢別）'!I29</f>
        <v>0</v>
      </c>
      <c r="X18" s="5">
        <f>'★２１ページ子ども（年齢別）'!J29</f>
        <v>0</v>
      </c>
      <c r="Y18" s="5">
        <f>'★２１ページ子ども（年齢別）'!K29</f>
        <v>0</v>
      </c>
      <c r="Z18" s="5">
        <f>'★２１ページ子ども（年齢別）'!L29</f>
        <v>0</v>
      </c>
      <c r="AA18" s="5">
        <f>'★２１ページ子ども（年齢別）'!M29</f>
        <v>0</v>
      </c>
      <c r="AB18" s="5">
        <f>'★２１ページ子ども（年齢別）'!N29</f>
        <v>0</v>
      </c>
      <c r="AC18" s="31">
        <f t="shared" si="0"/>
        <v>0</v>
      </c>
      <c r="AE18" s="5">
        <f>'★２１ページ子ども（年齢別）'!Q29</f>
        <v>0</v>
      </c>
      <c r="AF18" s="5">
        <f>'★２１ページ子ども（年齢別）'!R29</f>
        <v>0</v>
      </c>
      <c r="AG18" s="5">
        <f>'★２１ページ子ども（年齢別）'!S29</f>
        <v>0</v>
      </c>
      <c r="AH18" s="5">
        <f>'★２１ページ子ども（年齢別）'!T29</f>
        <v>0</v>
      </c>
      <c r="AI18" s="5">
        <f>'★２１ページ子ども（年齢別）'!U29</f>
        <v>0</v>
      </c>
      <c r="AJ18" s="5">
        <f>'★２１ページ子ども（年齢別）'!V29</f>
        <v>0</v>
      </c>
      <c r="AK18" s="5">
        <f>'★２１ページ子ども（年齢別）'!W29</f>
        <v>0</v>
      </c>
      <c r="AL18" s="5">
        <f>'★２１ページ子ども（年齢別）'!X29</f>
        <v>0</v>
      </c>
      <c r="AM18" s="5">
        <f>'★２１ページ子ども（年齢別）'!Y29</f>
        <v>0</v>
      </c>
      <c r="AN18" s="5">
        <f>'★２１ページ子ども（年齢別）'!Z29</f>
        <v>0</v>
      </c>
      <c r="AO18" s="5">
        <f>'★２１ページ子ども（年齢別）'!AA29</f>
        <v>0</v>
      </c>
      <c r="AP18" s="5">
        <f>'★２１ページ子ども（年齢別）'!AB29</f>
        <v>0</v>
      </c>
      <c r="AQ18" s="31">
        <f t="shared" si="1"/>
        <v>0</v>
      </c>
    </row>
    <row r="19" spans="1:43">
      <c r="A19" s="29"/>
      <c r="B19" s="29"/>
      <c r="C19" s="29"/>
      <c r="D19" s="29"/>
      <c r="E19" s="29"/>
      <c r="F19" s="29"/>
      <c r="G19" s="29"/>
      <c r="H19" s="29"/>
      <c r="I19" s="29"/>
      <c r="J19" s="29"/>
      <c r="K19" s="27"/>
      <c r="O19" s="6" t="s">
        <v>122</v>
      </c>
      <c r="P19" s="4" t="s">
        <v>103</v>
      </c>
      <c r="Q19" s="5">
        <f>'★２１ページ子ども（年齢別）'!C31</f>
        <v>0</v>
      </c>
      <c r="R19" s="5">
        <f>'★２１ページ子ども（年齢別）'!D31</f>
        <v>0</v>
      </c>
      <c r="S19" s="5">
        <f>'★２１ページ子ども（年齢別）'!E31</f>
        <v>0</v>
      </c>
      <c r="T19" s="5">
        <f>'★２１ページ子ども（年齢別）'!F31</f>
        <v>0</v>
      </c>
      <c r="U19" s="5">
        <f>'★２１ページ子ども（年齢別）'!G31</f>
        <v>0</v>
      </c>
      <c r="V19" s="5">
        <f>'★２１ページ子ども（年齢別）'!H31</f>
        <v>0</v>
      </c>
      <c r="W19" s="5">
        <f>'★２１ページ子ども（年齢別）'!I31</f>
        <v>0</v>
      </c>
      <c r="X19" s="5">
        <f>'★２１ページ子ども（年齢別）'!J31</f>
        <v>0</v>
      </c>
      <c r="Y19" s="5">
        <f>'★２１ページ子ども（年齢別）'!K31</f>
        <v>0</v>
      </c>
      <c r="Z19" s="5">
        <f>'★２１ページ子ども（年齢別）'!L31</f>
        <v>0</v>
      </c>
      <c r="AA19" s="5">
        <f>'★２１ページ子ども（年齢別）'!M31</f>
        <v>0</v>
      </c>
      <c r="AB19" s="5">
        <f>'★２１ページ子ども（年齢別）'!N31</f>
        <v>0</v>
      </c>
      <c r="AC19" s="31">
        <f t="shared" si="0"/>
        <v>0</v>
      </c>
      <c r="AE19" s="5">
        <f>'★２１ページ子ども（年齢別）'!Q31</f>
        <v>0</v>
      </c>
      <c r="AF19" s="5">
        <f>'★２１ページ子ども（年齢別）'!R31</f>
        <v>0</v>
      </c>
      <c r="AG19" s="5">
        <f>'★２１ページ子ども（年齢別）'!S31</f>
        <v>0</v>
      </c>
      <c r="AH19" s="5">
        <f>'★２１ページ子ども（年齢別）'!T31</f>
        <v>0</v>
      </c>
      <c r="AI19" s="5">
        <f>'★２１ページ子ども（年齢別）'!U31</f>
        <v>0</v>
      </c>
      <c r="AJ19" s="5">
        <f>'★２１ページ子ども（年齢別）'!V31</f>
        <v>0</v>
      </c>
      <c r="AK19" s="5">
        <f>'★２１ページ子ども（年齢別）'!W31</f>
        <v>0</v>
      </c>
      <c r="AL19" s="5">
        <f>'★２１ページ子ども（年齢別）'!X31</f>
        <v>0</v>
      </c>
      <c r="AM19" s="5">
        <f>'★２１ページ子ども（年齢別）'!Y31</f>
        <v>0</v>
      </c>
      <c r="AN19" s="5">
        <f>'★２１ページ子ども（年齢別）'!Z31</f>
        <v>0</v>
      </c>
      <c r="AO19" s="5">
        <f>'★２１ページ子ども（年齢別）'!AA31</f>
        <v>0</v>
      </c>
      <c r="AP19" s="5">
        <f>'★２１ページ子ども（年齢別）'!AB31</f>
        <v>0</v>
      </c>
      <c r="AQ19" s="31">
        <f t="shared" si="1"/>
        <v>0</v>
      </c>
    </row>
    <row r="20" spans="1:43" ht="14.25" thickBot="1">
      <c r="A20" s="29"/>
      <c r="B20" s="29"/>
      <c r="C20" s="29"/>
      <c r="D20" s="29"/>
      <c r="E20" s="29"/>
      <c r="F20" s="29"/>
      <c r="G20" s="29"/>
      <c r="H20" s="29"/>
      <c r="I20" s="29"/>
      <c r="J20" s="29"/>
      <c r="K20" s="27"/>
      <c r="O20" s="13" t="s">
        <v>123</v>
      </c>
      <c r="P20" s="2" t="s">
        <v>103</v>
      </c>
      <c r="Q20" s="13">
        <f>'★２１ページ子ども（年齢別）'!C33</f>
        <v>0</v>
      </c>
      <c r="R20" s="13">
        <f>'★２１ページ子ども（年齢別）'!D33</f>
        <v>0</v>
      </c>
      <c r="S20" s="13">
        <f>'★２１ページ子ども（年齢別）'!E33</f>
        <v>0</v>
      </c>
      <c r="T20" s="13">
        <f>'★２１ページ子ども（年齢別）'!F33</f>
        <v>0</v>
      </c>
      <c r="U20" s="13">
        <f>'★２１ページ子ども（年齢別）'!G33</f>
        <v>0</v>
      </c>
      <c r="V20" s="13">
        <f>'★２１ページ子ども（年齢別）'!H33</f>
        <v>0</v>
      </c>
      <c r="W20" s="13">
        <f>'★２１ページ子ども（年齢別）'!I33</f>
        <v>0</v>
      </c>
      <c r="X20" s="13">
        <f>'★２１ページ子ども（年齢別）'!J33</f>
        <v>0</v>
      </c>
      <c r="Y20" s="13">
        <f>'★２１ページ子ども（年齢別）'!K33</f>
        <v>0</v>
      </c>
      <c r="Z20" s="13">
        <f>'★２１ページ子ども（年齢別）'!L33</f>
        <v>0</v>
      </c>
      <c r="AA20" s="13">
        <f>'★２１ページ子ども（年齢別）'!M33</f>
        <v>0</v>
      </c>
      <c r="AB20" s="13">
        <f>'★２１ページ子ども（年齢別）'!N33</f>
        <v>0</v>
      </c>
      <c r="AC20" s="34">
        <f t="shared" si="0"/>
        <v>0</v>
      </c>
      <c r="AE20" s="13">
        <f>'★２１ページ子ども（年齢別）'!Q33</f>
        <v>0</v>
      </c>
      <c r="AF20" s="13">
        <f>'★２１ページ子ども（年齢別）'!R33</f>
        <v>0</v>
      </c>
      <c r="AG20" s="13">
        <f>'★２１ページ子ども（年齢別）'!S33</f>
        <v>0</v>
      </c>
      <c r="AH20" s="13">
        <f>'★２１ページ子ども（年齢別）'!T33</f>
        <v>0</v>
      </c>
      <c r="AI20" s="13">
        <f>'★２１ページ子ども（年齢別）'!U33</f>
        <v>0</v>
      </c>
      <c r="AJ20" s="13">
        <f>'★２１ページ子ども（年齢別）'!V33</f>
        <v>0</v>
      </c>
      <c r="AK20" s="13">
        <f>'★２１ページ子ども（年齢別）'!W33</f>
        <v>0</v>
      </c>
      <c r="AL20" s="13">
        <f>'★２１ページ子ども（年齢別）'!X33</f>
        <v>0</v>
      </c>
      <c r="AM20" s="13">
        <f>'★２１ページ子ども（年齢別）'!Y33</f>
        <v>0</v>
      </c>
      <c r="AN20" s="13">
        <f>'★２１ページ子ども（年齢別）'!Z33</f>
        <v>0</v>
      </c>
      <c r="AO20" s="13">
        <f>'★２１ページ子ども（年齢別）'!AA33</f>
        <v>0</v>
      </c>
      <c r="AP20" s="13">
        <f>'★２１ページ子ども（年齢別）'!AB33</f>
        <v>0</v>
      </c>
      <c r="AQ20" s="34">
        <f t="shared" si="1"/>
        <v>0</v>
      </c>
    </row>
    <row r="21" spans="1:43" ht="14.25" thickBot="1">
      <c r="A21" s="29"/>
      <c r="B21" s="29"/>
      <c r="C21" s="29"/>
      <c r="D21" s="29"/>
      <c r="E21" s="29"/>
      <c r="F21" s="29"/>
      <c r="G21" s="29"/>
      <c r="H21" s="29"/>
      <c r="I21" s="29"/>
      <c r="J21" s="29"/>
      <c r="K21" s="27"/>
      <c r="O21" s="35" t="s">
        <v>200</v>
      </c>
      <c r="P21" s="36" t="s">
        <v>103</v>
      </c>
      <c r="Q21" s="10">
        <f t="shared" ref="Q21:AC21" si="3">SUM(Q6:Q20)</f>
        <v>0</v>
      </c>
      <c r="R21" s="10">
        <f t="shared" si="3"/>
        <v>0</v>
      </c>
      <c r="S21" s="10">
        <f t="shared" si="3"/>
        <v>0</v>
      </c>
      <c r="T21" s="10">
        <f t="shared" si="3"/>
        <v>0</v>
      </c>
      <c r="U21" s="10">
        <f t="shared" si="3"/>
        <v>0</v>
      </c>
      <c r="V21" s="10">
        <f t="shared" si="3"/>
        <v>0</v>
      </c>
      <c r="W21" s="10">
        <f t="shared" si="3"/>
        <v>0</v>
      </c>
      <c r="X21" s="10">
        <f t="shared" si="3"/>
        <v>0</v>
      </c>
      <c r="Y21" s="10">
        <f t="shared" si="3"/>
        <v>0</v>
      </c>
      <c r="Z21" s="10">
        <f t="shared" si="3"/>
        <v>0</v>
      </c>
      <c r="AA21" s="10">
        <f t="shared" si="3"/>
        <v>0</v>
      </c>
      <c r="AB21" s="10">
        <f t="shared" si="3"/>
        <v>0</v>
      </c>
      <c r="AC21" s="10">
        <f t="shared" si="3"/>
        <v>0</v>
      </c>
      <c r="AE21" s="10">
        <f t="shared" ref="AE21:AQ21" si="4">SUM(AF6:AF20)</f>
        <v>0</v>
      </c>
      <c r="AF21" s="37">
        <f t="shared" si="4"/>
        <v>0</v>
      </c>
      <c r="AG21" s="37">
        <f t="shared" si="4"/>
        <v>0</v>
      </c>
      <c r="AH21" s="37">
        <f t="shared" si="4"/>
        <v>0</v>
      </c>
      <c r="AI21" s="37">
        <f t="shared" si="4"/>
        <v>0</v>
      </c>
      <c r="AJ21" s="37">
        <f t="shared" si="4"/>
        <v>0</v>
      </c>
      <c r="AK21" s="37">
        <f t="shared" si="4"/>
        <v>0</v>
      </c>
      <c r="AL21" s="37">
        <f t="shared" si="4"/>
        <v>0</v>
      </c>
      <c r="AM21" s="37">
        <f t="shared" si="4"/>
        <v>0</v>
      </c>
      <c r="AN21" s="37">
        <f t="shared" si="4"/>
        <v>0</v>
      </c>
      <c r="AO21" s="10">
        <f t="shared" si="4"/>
        <v>0</v>
      </c>
      <c r="AP21" s="37">
        <f t="shared" si="4"/>
        <v>0</v>
      </c>
      <c r="AQ21" s="11">
        <f t="shared" si="4"/>
        <v>0</v>
      </c>
    </row>
    <row r="22" spans="1:43" ht="14.25" thickBot="1">
      <c r="A22" s="29"/>
      <c r="B22" s="29"/>
      <c r="C22" s="29"/>
      <c r="D22" s="29"/>
      <c r="E22" s="29"/>
      <c r="F22" s="29"/>
      <c r="G22" s="29"/>
      <c r="H22" s="29"/>
      <c r="I22" s="29"/>
      <c r="J22" s="29"/>
      <c r="K22" s="27"/>
    </row>
    <row r="23" spans="1:43">
      <c r="A23" s="29"/>
      <c r="B23" s="29"/>
      <c r="C23" s="29"/>
      <c r="D23" s="29"/>
      <c r="E23" s="29"/>
      <c r="F23" s="29"/>
      <c r="G23" s="29"/>
      <c r="H23" s="29"/>
      <c r="I23" s="29"/>
      <c r="J23" s="29"/>
      <c r="K23" s="27"/>
      <c r="O23" s="20"/>
      <c r="P23" s="23" t="s">
        <v>126</v>
      </c>
      <c r="Q23" s="25">
        <v>1</v>
      </c>
      <c r="R23" s="17">
        <v>2</v>
      </c>
      <c r="S23" s="17">
        <v>3</v>
      </c>
      <c r="T23" s="17">
        <v>4</v>
      </c>
      <c r="U23" s="17">
        <v>5</v>
      </c>
      <c r="V23" s="17">
        <v>6</v>
      </c>
      <c r="W23" s="17">
        <v>7</v>
      </c>
      <c r="X23" s="17">
        <v>8</v>
      </c>
      <c r="Y23" s="17">
        <v>9</v>
      </c>
      <c r="Z23" s="17">
        <v>10</v>
      </c>
      <c r="AA23" s="17">
        <v>11</v>
      </c>
      <c r="AB23" s="21">
        <v>12</v>
      </c>
      <c r="AC23" s="26" t="s">
        <v>12</v>
      </c>
    </row>
    <row r="24" spans="1:43" ht="14.25" thickBot="1">
      <c r="A24" s="29"/>
      <c r="B24" s="29"/>
      <c r="C24" s="29"/>
      <c r="D24" s="29"/>
      <c r="E24" s="29"/>
      <c r="F24" s="29"/>
      <c r="G24" s="29"/>
      <c r="H24" s="29"/>
      <c r="I24" s="29"/>
      <c r="J24" s="29"/>
      <c r="K24" s="27"/>
      <c r="O24" s="24" t="s">
        <v>127</v>
      </c>
      <c r="P24" s="1"/>
      <c r="Q24" s="14"/>
      <c r="R24" s="3"/>
      <c r="S24" s="3"/>
      <c r="T24" s="3"/>
      <c r="U24" s="3"/>
      <c r="V24" s="3"/>
      <c r="W24" s="3"/>
      <c r="X24" s="3"/>
      <c r="Y24" s="3"/>
      <c r="Z24" s="3"/>
      <c r="AA24" s="3"/>
      <c r="AB24" s="15"/>
      <c r="AC24" s="16"/>
    </row>
    <row r="25" spans="1:43" ht="14.25" thickBot="1">
      <c r="A25" s="29"/>
      <c r="B25" s="29"/>
      <c r="C25" s="29"/>
      <c r="D25" s="29"/>
      <c r="E25" s="29"/>
      <c r="F25" s="29"/>
      <c r="G25" s="29"/>
      <c r="H25" s="29"/>
      <c r="I25" s="29"/>
      <c r="J25" s="29"/>
      <c r="K25" s="27"/>
      <c r="O25" s="35" t="s">
        <v>200</v>
      </c>
      <c r="P25" s="36" t="s">
        <v>104</v>
      </c>
      <c r="Q25" s="10">
        <f>'★２１ページ子ども（年齢別）'!C36</f>
        <v>59</v>
      </c>
      <c r="R25" s="37">
        <f>'★２１ページ子ども（年齢別）'!D36</f>
        <v>58</v>
      </c>
      <c r="S25" s="10">
        <f>'★２１ページ子ども（年齢別）'!E36</f>
        <v>51</v>
      </c>
      <c r="T25" s="37">
        <f>'★２１ページ子ども（年齢別）'!F36</f>
        <v>57</v>
      </c>
      <c r="U25" s="10">
        <f>'★２１ページ子ども（年齢別）'!G36</f>
        <v>48</v>
      </c>
      <c r="V25" s="37">
        <f>'★２１ページ子ども（年齢別）'!H36</f>
        <v>55</v>
      </c>
      <c r="W25" s="10">
        <f>'★２１ページ子ども（年齢別）'!I36</f>
        <v>64</v>
      </c>
      <c r="X25" s="37">
        <f>'★２１ページ子ども（年齢別）'!J36</f>
        <v>46</v>
      </c>
      <c r="Y25" s="10">
        <f>'★２１ページ子ども（年齢別）'!K36</f>
        <v>42</v>
      </c>
      <c r="Z25" s="37">
        <f>'★２１ページ子ども（年齢別）'!L36</f>
        <v>51</v>
      </c>
      <c r="AA25" s="10">
        <f>'★２１ページ子ども（年齢別）'!M36</f>
        <v>36</v>
      </c>
      <c r="AB25" s="37">
        <f>'★２１ページ子ども（年齢別）'!N36</f>
        <v>48</v>
      </c>
      <c r="AC25" s="11">
        <f>SUM(Q25:AB25)</f>
        <v>615</v>
      </c>
    </row>
    <row r="26" spans="1:43">
      <c r="A26" s="29"/>
      <c r="B26" s="29"/>
      <c r="C26" s="29"/>
      <c r="D26" s="29"/>
      <c r="E26" s="29"/>
      <c r="F26" s="29"/>
      <c r="G26" s="29"/>
      <c r="H26" s="29"/>
      <c r="I26" s="29"/>
      <c r="J26" s="29"/>
      <c r="K26" s="27"/>
      <c r="P26" s="1"/>
      <c r="Q26" s="1"/>
      <c r="R26" s="1"/>
      <c r="S26" s="1"/>
      <c r="T26" s="1"/>
      <c r="U26" s="1"/>
      <c r="V26" s="1"/>
      <c r="W26" s="1"/>
      <c r="X26" s="1"/>
      <c r="Y26" s="1"/>
      <c r="Z26" s="1"/>
      <c r="AA26" s="1"/>
      <c r="AB26" s="1"/>
      <c r="AC26" s="1"/>
      <c r="AD26" s="32"/>
    </row>
    <row r="27" spans="1:43">
      <c r="A27" s="29"/>
      <c r="B27" s="29"/>
      <c r="C27" s="29"/>
      <c r="D27" s="29"/>
      <c r="E27" s="29"/>
      <c r="F27" s="29"/>
      <c r="G27" s="29"/>
      <c r="H27" s="29"/>
      <c r="I27" s="29"/>
      <c r="J27" s="29"/>
      <c r="K27" s="27"/>
      <c r="P27" s="1"/>
      <c r="Q27" s="1"/>
      <c r="R27" s="1"/>
      <c r="S27" s="1"/>
      <c r="T27" s="1"/>
      <c r="U27" s="1"/>
      <c r="V27" s="1"/>
      <c r="W27" s="1"/>
      <c r="X27" s="1"/>
      <c r="Y27" s="1"/>
      <c r="Z27" s="1"/>
      <c r="AA27" s="1"/>
      <c r="AB27" s="1"/>
      <c r="AC27" s="1"/>
      <c r="AD27" s="32"/>
    </row>
    <row r="28" spans="1:43">
      <c r="A28" s="29"/>
      <c r="B28" s="29"/>
      <c r="C28" s="29"/>
      <c r="D28" s="29"/>
      <c r="E28" s="29"/>
      <c r="F28" s="29"/>
      <c r="G28" s="29"/>
      <c r="H28" s="29"/>
      <c r="I28" s="29"/>
      <c r="J28" s="29"/>
      <c r="K28" s="27"/>
      <c r="P28" s="1"/>
      <c r="Q28" s="1"/>
      <c r="R28" s="1"/>
      <c r="S28" s="1"/>
      <c r="T28" s="1"/>
      <c r="U28" s="1"/>
      <c r="V28" s="1"/>
      <c r="W28" s="1"/>
      <c r="X28" s="1"/>
      <c r="Y28" s="1"/>
      <c r="Z28" s="1"/>
      <c r="AA28" s="1"/>
      <c r="AB28" s="1"/>
      <c r="AC28" s="1"/>
      <c r="AD28" s="32"/>
    </row>
    <row r="29" spans="1:43">
      <c r="A29" s="28"/>
      <c r="B29" s="28"/>
      <c r="C29" s="28"/>
      <c r="D29" s="28"/>
      <c r="E29" s="28"/>
      <c r="F29" s="28"/>
      <c r="G29" s="28"/>
      <c r="H29" s="28"/>
      <c r="I29" s="28"/>
      <c r="J29" s="28"/>
      <c r="P29" s="1"/>
      <c r="Q29" s="1"/>
      <c r="R29" s="1"/>
      <c r="S29" s="1"/>
      <c r="T29" s="1"/>
      <c r="U29" s="1"/>
      <c r="V29" s="1"/>
      <c r="W29" s="1"/>
      <c r="X29" s="1"/>
      <c r="Y29" s="1"/>
      <c r="Z29" s="1"/>
      <c r="AA29" s="1"/>
      <c r="AB29" s="1"/>
      <c r="AC29" s="1"/>
      <c r="AD29" s="32"/>
    </row>
    <row r="30" spans="1:43">
      <c r="A30" s="28"/>
      <c r="B30" s="28"/>
      <c r="C30" s="28"/>
      <c r="D30" s="28"/>
      <c r="E30" s="28"/>
      <c r="F30" s="28"/>
      <c r="G30" s="28"/>
      <c r="H30" s="28"/>
      <c r="I30" s="28"/>
      <c r="J30" s="28"/>
      <c r="P30" s="1"/>
      <c r="Q30" s="1"/>
      <c r="R30" s="1"/>
      <c r="S30" s="1"/>
      <c r="T30" s="1"/>
      <c r="U30" s="1"/>
      <c r="V30" s="1"/>
      <c r="W30" s="1"/>
      <c r="X30" s="1"/>
      <c r="Y30" s="1"/>
      <c r="Z30" s="1"/>
      <c r="AA30" s="1"/>
      <c r="AB30" s="1"/>
      <c r="AC30" s="1"/>
      <c r="AD30" s="32"/>
    </row>
    <row r="31" spans="1:43">
      <c r="A31" s="28"/>
      <c r="B31" s="28"/>
      <c r="C31" s="28"/>
      <c r="D31" s="28"/>
      <c r="E31" s="28"/>
      <c r="F31" s="28"/>
      <c r="G31" s="28"/>
      <c r="H31" s="28"/>
      <c r="I31" s="28"/>
      <c r="J31" s="28"/>
      <c r="P31" s="1"/>
      <c r="Q31" s="1"/>
      <c r="R31" s="1"/>
      <c r="S31" s="1"/>
      <c r="T31" s="1"/>
      <c r="U31" s="1"/>
      <c r="V31" s="1"/>
      <c r="W31" s="1"/>
      <c r="X31" s="1"/>
      <c r="Y31" s="1"/>
      <c r="Z31" s="1"/>
      <c r="AA31" s="1"/>
      <c r="AB31" s="1"/>
      <c r="AC31" s="1"/>
      <c r="AD31" s="32"/>
    </row>
    <row r="32" spans="1:43">
      <c r="A32" s="28"/>
      <c r="B32" s="28"/>
      <c r="C32" s="28"/>
      <c r="D32" s="28"/>
      <c r="E32" s="28"/>
      <c r="F32" s="28"/>
      <c r="G32" s="28"/>
      <c r="H32" s="28"/>
      <c r="I32" s="28"/>
      <c r="J32" s="28"/>
      <c r="P32" s="1"/>
      <c r="Q32" s="1"/>
      <c r="R32" s="1"/>
      <c r="S32" s="1"/>
      <c r="T32" s="1"/>
      <c r="U32" s="1"/>
      <c r="V32" s="1"/>
      <c r="W32" s="1"/>
      <c r="X32" s="1"/>
      <c r="Y32" s="1"/>
      <c r="Z32" s="1"/>
      <c r="AA32" s="1"/>
      <c r="AB32" s="1"/>
      <c r="AC32" s="1"/>
      <c r="AD32" s="32"/>
    </row>
    <row r="33" spans="1:10">
      <c r="A33" s="28"/>
      <c r="B33" s="28"/>
      <c r="C33" s="28"/>
      <c r="D33" s="28"/>
      <c r="E33" s="28"/>
      <c r="F33" s="28"/>
      <c r="G33" s="28"/>
      <c r="H33" s="28"/>
      <c r="I33" s="28"/>
      <c r="J33" s="28"/>
    </row>
    <row r="34" spans="1:10">
      <c r="A34" s="28"/>
      <c r="B34" s="28"/>
      <c r="C34" s="28"/>
      <c r="D34" s="28"/>
      <c r="E34" s="28"/>
      <c r="F34" s="28"/>
      <c r="G34" s="28"/>
      <c r="H34" s="28"/>
      <c r="I34" s="28"/>
      <c r="J34" s="28"/>
    </row>
  </sheetData>
  <mergeCells count="13">
    <mergeCell ref="M4:M5"/>
    <mergeCell ref="L4:L5"/>
    <mergeCell ref="A10:F10"/>
    <mergeCell ref="B4:B5"/>
    <mergeCell ref="C4:C5"/>
    <mergeCell ref="H4:H5"/>
    <mergeCell ref="D4:D5"/>
    <mergeCell ref="E4:E5"/>
    <mergeCell ref="J4:J5"/>
    <mergeCell ref="K4:K5"/>
    <mergeCell ref="F4:F5"/>
    <mergeCell ref="G4:G5"/>
    <mergeCell ref="I4:I5"/>
  </mergeCells>
  <phoneticPr fontId="2"/>
  <pageMargins left="0.86" right="0.39370078740157483" top="0.98425196850393704" bottom="0.98425196850393704" header="0.51181102362204722" footer="0.51181102362204722"/>
  <pageSetup paperSize="9" orientation="portrait" r:id="rId1"/>
  <headerFooter alignWithMargins="0">
    <oddFooter>&amp;C－20－</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view="pageBreakPreview" topLeftCell="A25" zoomScaleNormal="100" zoomScaleSheetLayoutView="100" workbookViewId="0">
      <selection activeCell="H43" sqref="H43"/>
    </sheetView>
  </sheetViews>
  <sheetFormatPr defaultRowHeight="13.5"/>
  <cols>
    <col min="1" max="1" width="6.5" customWidth="1"/>
    <col min="3" max="15" width="5.625" customWidth="1"/>
  </cols>
  <sheetData>
    <row r="1" spans="1:15" ht="14.25">
      <c r="A1" s="83" t="s">
        <v>165</v>
      </c>
    </row>
    <row r="2" spans="1:15" ht="14.25" thickBot="1">
      <c r="M2" s="850" t="s">
        <v>213</v>
      </c>
      <c r="N2" s="850"/>
      <c r="O2" s="850"/>
    </row>
    <row r="3" spans="1:15">
      <c r="A3" s="41"/>
      <c r="B3" s="126" t="s">
        <v>126</v>
      </c>
      <c r="C3" s="925">
        <v>1</v>
      </c>
      <c r="D3" s="849">
        <v>2</v>
      </c>
      <c r="E3" s="849">
        <v>3</v>
      </c>
      <c r="F3" s="849">
        <v>4</v>
      </c>
      <c r="G3" s="849">
        <v>5</v>
      </c>
      <c r="H3" s="849">
        <v>6</v>
      </c>
      <c r="I3" s="849">
        <v>7</v>
      </c>
      <c r="J3" s="849">
        <v>8</v>
      </c>
      <c r="K3" s="849">
        <v>9</v>
      </c>
      <c r="L3" s="849">
        <v>10</v>
      </c>
      <c r="M3" s="929">
        <v>11</v>
      </c>
      <c r="N3" s="843">
        <v>12</v>
      </c>
      <c r="O3" s="927" t="s">
        <v>12</v>
      </c>
    </row>
    <row r="4" spans="1:15" ht="14.25" thickBot="1">
      <c r="A4" s="81" t="s">
        <v>127</v>
      </c>
      <c r="B4" s="82"/>
      <c r="C4" s="926"/>
      <c r="D4" s="922"/>
      <c r="E4" s="922"/>
      <c r="F4" s="922"/>
      <c r="G4" s="922"/>
      <c r="H4" s="922"/>
      <c r="I4" s="922"/>
      <c r="J4" s="922"/>
      <c r="K4" s="922"/>
      <c r="L4" s="922"/>
      <c r="M4" s="930"/>
      <c r="N4" s="931"/>
      <c r="O4" s="928"/>
    </row>
    <row r="5" spans="1:15" ht="18" customHeight="1">
      <c r="A5" s="719" t="s">
        <v>108</v>
      </c>
      <c r="B5" s="396" t="s">
        <v>266</v>
      </c>
      <c r="C5" s="1069">
        <v>0</v>
      </c>
      <c r="D5" s="1070">
        <v>0</v>
      </c>
      <c r="E5" s="1070">
        <v>0</v>
      </c>
      <c r="F5" s="1070">
        <v>0</v>
      </c>
      <c r="G5" s="1070">
        <v>0</v>
      </c>
      <c r="H5" s="1070">
        <v>0</v>
      </c>
      <c r="I5" s="1070">
        <v>0</v>
      </c>
      <c r="J5" s="1070">
        <v>0</v>
      </c>
      <c r="K5" s="1070">
        <v>0</v>
      </c>
      <c r="L5" s="1070">
        <v>0</v>
      </c>
      <c r="M5" s="1070">
        <v>0</v>
      </c>
      <c r="N5" s="1071">
        <v>0</v>
      </c>
      <c r="O5" s="248">
        <f>SUM(C5:N5)</f>
        <v>0</v>
      </c>
    </row>
    <row r="6" spans="1:15" ht="18" customHeight="1">
      <c r="A6" s="722" t="s">
        <v>109</v>
      </c>
      <c r="B6" s="397" t="s">
        <v>260</v>
      </c>
      <c r="C6" s="1072">
        <v>6</v>
      </c>
      <c r="D6" s="1073">
        <v>2</v>
      </c>
      <c r="E6" s="1073">
        <v>2</v>
      </c>
      <c r="F6" s="1073">
        <v>2</v>
      </c>
      <c r="G6" s="1073">
        <v>0</v>
      </c>
      <c r="H6" s="1073">
        <v>4</v>
      </c>
      <c r="I6" s="1073">
        <v>6</v>
      </c>
      <c r="J6" s="1073">
        <v>2</v>
      </c>
      <c r="K6" s="1073">
        <v>3</v>
      </c>
      <c r="L6" s="1073">
        <v>6</v>
      </c>
      <c r="M6" s="1073">
        <v>3</v>
      </c>
      <c r="N6" s="1074">
        <v>5</v>
      </c>
      <c r="O6" s="401">
        <f t="shared" ref="O6:O38" si="0">SUM(C6:N6)</f>
        <v>41</v>
      </c>
    </row>
    <row r="7" spans="1:15" ht="18" customHeight="1">
      <c r="A7" s="303" t="s">
        <v>110</v>
      </c>
      <c r="B7" s="398" t="s">
        <v>254</v>
      </c>
      <c r="C7" s="1072">
        <v>0</v>
      </c>
      <c r="D7" s="1073">
        <v>0</v>
      </c>
      <c r="E7" s="1073">
        <v>0</v>
      </c>
      <c r="F7" s="1073">
        <v>0</v>
      </c>
      <c r="G7" s="1073">
        <v>0</v>
      </c>
      <c r="H7" s="1073">
        <v>0</v>
      </c>
      <c r="I7" s="1073">
        <v>0</v>
      </c>
      <c r="J7" s="1073">
        <v>0</v>
      </c>
      <c r="K7" s="1073">
        <v>0</v>
      </c>
      <c r="L7" s="1073">
        <v>0</v>
      </c>
      <c r="M7" s="1073">
        <v>0</v>
      </c>
      <c r="N7" s="1074">
        <v>0</v>
      </c>
      <c r="O7" s="401">
        <f t="shared" si="0"/>
        <v>0</v>
      </c>
    </row>
    <row r="8" spans="1:15" ht="18" customHeight="1">
      <c r="A8" s="722"/>
      <c r="B8" s="398" t="s">
        <v>251</v>
      </c>
      <c r="C8" s="1072">
        <v>5</v>
      </c>
      <c r="D8" s="1073">
        <v>2</v>
      </c>
      <c r="E8" s="1073">
        <v>2</v>
      </c>
      <c r="F8" s="1073">
        <v>4</v>
      </c>
      <c r="G8" s="1073">
        <v>3</v>
      </c>
      <c r="H8" s="1073">
        <v>3</v>
      </c>
      <c r="I8" s="1073">
        <v>1</v>
      </c>
      <c r="J8" s="1073">
        <v>2</v>
      </c>
      <c r="K8" s="1073">
        <v>2</v>
      </c>
      <c r="L8" s="1073">
        <v>4</v>
      </c>
      <c r="M8" s="1073">
        <v>2</v>
      </c>
      <c r="N8" s="1074">
        <v>2</v>
      </c>
      <c r="O8" s="401">
        <f t="shared" si="0"/>
        <v>32</v>
      </c>
    </row>
    <row r="9" spans="1:15" ht="18" customHeight="1">
      <c r="A9" s="303" t="s">
        <v>111</v>
      </c>
      <c r="B9" s="398" t="s">
        <v>254</v>
      </c>
      <c r="C9" s="1072">
        <v>0</v>
      </c>
      <c r="D9" s="1073">
        <v>0</v>
      </c>
      <c r="E9" s="1073">
        <v>0</v>
      </c>
      <c r="F9" s="1073">
        <v>0</v>
      </c>
      <c r="G9" s="1073">
        <v>0</v>
      </c>
      <c r="H9" s="1073">
        <v>0</v>
      </c>
      <c r="I9" s="1073">
        <v>0</v>
      </c>
      <c r="J9" s="1073">
        <v>0</v>
      </c>
      <c r="K9" s="1073">
        <v>0</v>
      </c>
      <c r="L9" s="1073">
        <v>0</v>
      </c>
      <c r="M9" s="1073">
        <v>0</v>
      </c>
      <c r="N9" s="1074">
        <v>0</v>
      </c>
      <c r="O9" s="401">
        <f t="shared" si="0"/>
        <v>0</v>
      </c>
    </row>
    <row r="10" spans="1:15" ht="18" customHeight="1">
      <c r="A10" s="722"/>
      <c r="B10" s="398" t="s">
        <v>251</v>
      </c>
      <c r="C10" s="1072">
        <v>8</v>
      </c>
      <c r="D10" s="1073">
        <v>5</v>
      </c>
      <c r="E10" s="1073">
        <v>1</v>
      </c>
      <c r="F10" s="1073">
        <v>2</v>
      </c>
      <c r="G10" s="1073">
        <v>5</v>
      </c>
      <c r="H10" s="1073">
        <v>4</v>
      </c>
      <c r="I10" s="1073">
        <v>0</v>
      </c>
      <c r="J10" s="1073">
        <v>2</v>
      </c>
      <c r="K10" s="1073">
        <v>0</v>
      </c>
      <c r="L10" s="1073">
        <v>3</v>
      </c>
      <c r="M10" s="1073">
        <v>2</v>
      </c>
      <c r="N10" s="1074">
        <v>0</v>
      </c>
      <c r="O10" s="401">
        <f t="shared" si="0"/>
        <v>32</v>
      </c>
    </row>
    <row r="11" spans="1:15" ht="18" customHeight="1">
      <c r="A11" s="303" t="s">
        <v>112</v>
      </c>
      <c r="B11" s="398" t="s">
        <v>254</v>
      </c>
      <c r="C11" s="1072">
        <v>0</v>
      </c>
      <c r="D11" s="1073">
        <v>0</v>
      </c>
      <c r="E11" s="1073">
        <v>0</v>
      </c>
      <c r="F11" s="1073">
        <v>0</v>
      </c>
      <c r="G11" s="1073">
        <v>0</v>
      </c>
      <c r="H11" s="1073">
        <v>0</v>
      </c>
      <c r="I11" s="1073">
        <v>0</v>
      </c>
      <c r="J11" s="1073">
        <v>0</v>
      </c>
      <c r="K11" s="1073">
        <v>0</v>
      </c>
      <c r="L11" s="1073">
        <v>0</v>
      </c>
      <c r="M11" s="1073">
        <v>0</v>
      </c>
      <c r="N11" s="1074">
        <v>0</v>
      </c>
      <c r="O11" s="401">
        <f t="shared" si="0"/>
        <v>0</v>
      </c>
    </row>
    <row r="12" spans="1:15" ht="18" customHeight="1">
      <c r="A12" s="722"/>
      <c r="B12" s="398" t="s">
        <v>251</v>
      </c>
      <c r="C12" s="1072">
        <v>4</v>
      </c>
      <c r="D12" s="1073">
        <v>3</v>
      </c>
      <c r="E12" s="1073">
        <v>1</v>
      </c>
      <c r="F12" s="1073">
        <v>2</v>
      </c>
      <c r="G12" s="1073">
        <v>3</v>
      </c>
      <c r="H12" s="1073">
        <v>2</v>
      </c>
      <c r="I12" s="1073">
        <v>7</v>
      </c>
      <c r="J12" s="1073">
        <v>2</v>
      </c>
      <c r="K12" s="1073">
        <v>2</v>
      </c>
      <c r="L12" s="1073">
        <v>2</v>
      </c>
      <c r="M12" s="1073">
        <v>1</v>
      </c>
      <c r="N12" s="1074">
        <v>2</v>
      </c>
      <c r="O12" s="401">
        <f t="shared" si="0"/>
        <v>31</v>
      </c>
    </row>
    <row r="13" spans="1:15" ht="18" customHeight="1">
      <c r="A13" s="303" t="s">
        <v>113</v>
      </c>
      <c r="B13" s="399" t="s">
        <v>254</v>
      </c>
      <c r="C13" s="1072">
        <v>0</v>
      </c>
      <c r="D13" s="1073">
        <v>0</v>
      </c>
      <c r="E13" s="1073">
        <v>0</v>
      </c>
      <c r="F13" s="1073">
        <v>0</v>
      </c>
      <c r="G13" s="1073">
        <v>0</v>
      </c>
      <c r="H13" s="1073">
        <v>0</v>
      </c>
      <c r="I13" s="1073">
        <v>0</v>
      </c>
      <c r="J13" s="1073">
        <v>0</v>
      </c>
      <c r="K13" s="1073">
        <v>0</v>
      </c>
      <c r="L13" s="1073">
        <v>0</v>
      </c>
      <c r="M13" s="1073">
        <v>0</v>
      </c>
      <c r="N13" s="1074">
        <v>0</v>
      </c>
      <c r="O13" s="401">
        <f t="shared" si="0"/>
        <v>0</v>
      </c>
    </row>
    <row r="14" spans="1:15" ht="18" customHeight="1">
      <c r="A14" s="722"/>
      <c r="B14" s="397" t="s">
        <v>251</v>
      </c>
      <c r="C14" s="1072">
        <v>1</v>
      </c>
      <c r="D14" s="1073">
        <v>4</v>
      </c>
      <c r="E14" s="1073">
        <v>3</v>
      </c>
      <c r="F14" s="1073">
        <v>6</v>
      </c>
      <c r="G14" s="1073">
        <v>3</v>
      </c>
      <c r="H14" s="1073">
        <v>6</v>
      </c>
      <c r="I14" s="1073">
        <v>3</v>
      </c>
      <c r="J14" s="1073">
        <v>4</v>
      </c>
      <c r="K14" s="1073">
        <v>3</v>
      </c>
      <c r="L14" s="1073">
        <v>5</v>
      </c>
      <c r="M14" s="1073">
        <v>3</v>
      </c>
      <c r="N14" s="1074">
        <v>6</v>
      </c>
      <c r="O14" s="401">
        <f t="shared" si="0"/>
        <v>47</v>
      </c>
    </row>
    <row r="15" spans="1:15" ht="18" customHeight="1">
      <c r="A15" s="303" t="s">
        <v>114</v>
      </c>
      <c r="B15" s="398" t="s">
        <v>254</v>
      </c>
      <c r="C15" s="1072">
        <v>0</v>
      </c>
      <c r="D15" s="1073">
        <v>0</v>
      </c>
      <c r="E15" s="1073">
        <v>0</v>
      </c>
      <c r="F15" s="1073">
        <v>0</v>
      </c>
      <c r="G15" s="1073">
        <v>0</v>
      </c>
      <c r="H15" s="1073">
        <v>0</v>
      </c>
      <c r="I15" s="1073">
        <v>0</v>
      </c>
      <c r="J15" s="1073">
        <v>0</v>
      </c>
      <c r="K15" s="1073">
        <v>0</v>
      </c>
      <c r="L15" s="1073">
        <v>0</v>
      </c>
      <c r="M15" s="1073">
        <v>0</v>
      </c>
      <c r="N15" s="1074">
        <v>0</v>
      </c>
      <c r="O15" s="401">
        <f t="shared" si="0"/>
        <v>0</v>
      </c>
    </row>
    <row r="16" spans="1:15" ht="18" customHeight="1">
      <c r="A16" s="722"/>
      <c r="B16" s="398" t="s">
        <v>251</v>
      </c>
      <c r="C16" s="1072">
        <v>4</v>
      </c>
      <c r="D16" s="1073">
        <v>7</v>
      </c>
      <c r="E16" s="1073">
        <v>4</v>
      </c>
      <c r="F16" s="1073">
        <v>4</v>
      </c>
      <c r="G16" s="1073">
        <v>7</v>
      </c>
      <c r="H16" s="1073">
        <v>5</v>
      </c>
      <c r="I16" s="1073">
        <v>9</v>
      </c>
      <c r="J16" s="1073">
        <v>2</v>
      </c>
      <c r="K16" s="1073">
        <v>1</v>
      </c>
      <c r="L16" s="1073">
        <v>3</v>
      </c>
      <c r="M16" s="1073">
        <v>2</v>
      </c>
      <c r="N16" s="1074">
        <v>1</v>
      </c>
      <c r="O16" s="401">
        <f t="shared" si="0"/>
        <v>49</v>
      </c>
    </row>
    <row r="17" spans="1:15" ht="18" customHeight="1">
      <c r="A17" s="303" t="s">
        <v>115</v>
      </c>
      <c r="B17" s="399" t="s">
        <v>254</v>
      </c>
      <c r="C17" s="1072">
        <v>0</v>
      </c>
      <c r="D17" s="1073">
        <v>0</v>
      </c>
      <c r="E17" s="1073">
        <v>0</v>
      </c>
      <c r="F17" s="1073">
        <v>0</v>
      </c>
      <c r="G17" s="1073">
        <v>0</v>
      </c>
      <c r="H17" s="1073">
        <v>0</v>
      </c>
      <c r="I17" s="1073">
        <v>0</v>
      </c>
      <c r="J17" s="1073">
        <v>0</v>
      </c>
      <c r="K17" s="1073">
        <v>0</v>
      </c>
      <c r="L17" s="1073">
        <v>0</v>
      </c>
      <c r="M17" s="1073">
        <v>0</v>
      </c>
      <c r="N17" s="1074">
        <v>0</v>
      </c>
      <c r="O17" s="401">
        <f t="shared" si="0"/>
        <v>0</v>
      </c>
    </row>
    <row r="18" spans="1:15" ht="18" customHeight="1">
      <c r="A18" s="722"/>
      <c r="B18" s="397" t="s">
        <v>251</v>
      </c>
      <c r="C18" s="1072">
        <v>8</v>
      </c>
      <c r="D18" s="1073">
        <v>2</v>
      </c>
      <c r="E18" s="1073">
        <v>7</v>
      </c>
      <c r="F18" s="1073">
        <v>7</v>
      </c>
      <c r="G18" s="1073">
        <v>8</v>
      </c>
      <c r="H18" s="1073">
        <v>1</v>
      </c>
      <c r="I18" s="1073">
        <v>6</v>
      </c>
      <c r="J18" s="1073">
        <v>3</v>
      </c>
      <c r="K18" s="1073">
        <v>5</v>
      </c>
      <c r="L18" s="1073">
        <v>8</v>
      </c>
      <c r="M18" s="1073">
        <v>3</v>
      </c>
      <c r="N18" s="1074">
        <v>4</v>
      </c>
      <c r="O18" s="401">
        <f t="shared" si="0"/>
        <v>62</v>
      </c>
    </row>
    <row r="19" spans="1:15" ht="18" customHeight="1">
      <c r="A19" s="303" t="s">
        <v>116</v>
      </c>
      <c r="B19" s="398" t="s">
        <v>254</v>
      </c>
      <c r="C19" s="1072">
        <v>0</v>
      </c>
      <c r="D19" s="1073">
        <v>0</v>
      </c>
      <c r="E19" s="1073">
        <v>0</v>
      </c>
      <c r="F19" s="1073">
        <v>0</v>
      </c>
      <c r="G19" s="1073">
        <v>0</v>
      </c>
      <c r="H19" s="1073">
        <v>0</v>
      </c>
      <c r="I19" s="1073">
        <v>0</v>
      </c>
      <c r="J19" s="1073">
        <v>0</v>
      </c>
      <c r="K19" s="1073">
        <v>0</v>
      </c>
      <c r="L19" s="1073">
        <v>0</v>
      </c>
      <c r="M19" s="1073">
        <v>0</v>
      </c>
      <c r="N19" s="1074">
        <v>0</v>
      </c>
      <c r="O19" s="401">
        <f t="shared" si="0"/>
        <v>0</v>
      </c>
    </row>
    <row r="20" spans="1:15" ht="18" customHeight="1">
      <c r="A20" s="722"/>
      <c r="B20" s="398" t="s">
        <v>251</v>
      </c>
      <c r="C20" s="1072">
        <v>5</v>
      </c>
      <c r="D20" s="1073">
        <v>7</v>
      </c>
      <c r="E20" s="1073">
        <v>6</v>
      </c>
      <c r="F20" s="1073">
        <v>5</v>
      </c>
      <c r="G20" s="1073">
        <v>5</v>
      </c>
      <c r="H20" s="1073">
        <v>2</v>
      </c>
      <c r="I20" s="1073">
        <v>7</v>
      </c>
      <c r="J20" s="1073">
        <v>3</v>
      </c>
      <c r="K20" s="1073">
        <v>4</v>
      </c>
      <c r="L20" s="1073">
        <v>3</v>
      </c>
      <c r="M20" s="1073">
        <v>3</v>
      </c>
      <c r="N20" s="1074">
        <v>2</v>
      </c>
      <c r="O20" s="401">
        <f t="shared" si="0"/>
        <v>52</v>
      </c>
    </row>
    <row r="21" spans="1:15" ht="18" customHeight="1">
      <c r="A21" s="303" t="s">
        <v>117</v>
      </c>
      <c r="B21" s="399" t="s">
        <v>254</v>
      </c>
      <c r="C21" s="1072">
        <v>0</v>
      </c>
      <c r="D21" s="1073">
        <v>0</v>
      </c>
      <c r="E21" s="1073">
        <v>0</v>
      </c>
      <c r="F21" s="1073">
        <v>0</v>
      </c>
      <c r="G21" s="1073">
        <v>0</v>
      </c>
      <c r="H21" s="1073">
        <v>0</v>
      </c>
      <c r="I21" s="1073">
        <v>0</v>
      </c>
      <c r="J21" s="1073">
        <v>0</v>
      </c>
      <c r="K21" s="1073">
        <v>0</v>
      </c>
      <c r="L21" s="1073">
        <v>0</v>
      </c>
      <c r="M21" s="1073">
        <v>0</v>
      </c>
      <c r="N21" s="1074">
        <v>0</v>
      </c>
      <c r="O21" s="401">
        <f t="shared" si="0"/>
        <v>0</v>
      </c>
    </row>
    <row r="22" spans="1:15" ht="18" customHeight="1">
      <c r="A22" s="722"/>
      <c r="B22" s="397" t="s">
        <v>251</v>
      </c>
      <c r="C22" s="1072">
        <v>4</v>
      </c>
      <c r="D22" s="1073">
        <v>4</v>
      </c>
      <c r="E22" s="1073">
        <v>3</v>
      </c>
      <c r="F22" s="1073">
        <v>5</v>
      </c>
      <c r="G22" s="1073">
        <v>6</v>
      </c>
      <c r="H22" s="1073">
        <v>9</v>
      </c>
      <c r="I22" s="1073">
        <v>5</v>
      </c>
      <c r="J22" s="1073">
        <v>6</v>
      </c>
      <c r="K22" s="1073">
        <v>3</v>
      </c>
      <c r="L22" s="1073">
        <v>3</v>
      </c>
      <c r="M22" s="1073">
        <v>3</v>
      </c>
      <c r="N22" s="1074">
        <v>3</v>
      </c>
      <c r="O22" s="401">
        <f t="shared" si="0"/>
        <v>54</v>
      </c>
    </row>
    <row r="23" spans="1:15" ht="18" customHeight="1">
      <c r="A23" s="303" t="s">
        <v>118</v>
      </c>
      <c r="B23" s="398" t="s">
        <v>254</v>
      </c>
      <c r="C23" s="1072">
        <v>0</v>
      </c>
      <c r="D23" s="1073">
        <v>0</v>
      </c>
      <c r="E23" s="1073">
        <v>0</v>
      </c>
      <c r="F23" s="1073">
        <v>0</v>
      </c>
      <c r="G23" s="1073">
        <v>0</v>
      </c>
      <c r="H23" s="1073">
        <v>0</v>
      </c>
      <c r="I23" s="1073">
        <v>0</v>
      </c>
      <c r="J23" s="1073">
        <v>0</v>
      </c>
      <c r="K23" s="1073">
        <v>0</v>
      </c>
      <c r="L23" s="1073">
        <v>0</v>
      </c>
      <c r="M23" s="1073">
        <v>0</v>
      </c>
      <c r="N23" s="1074">
        <v>0</v>
      </c>
      <c r="O23" s="401">
        <f t="shared" si="0"/>
        <v>0</v>
      </c>
    </row>
    <row r="24" spans="1:15" ht="18" customHeight="1">
      <c r="A24" s="722"/>
      <c r="B24" s="398" t="s">
        <v>251</v>
      </c>
      <c r="C24" s="1072">
        <v>5</v>
      </c>
      <c r="D24" s="1073">
        <v>2</v>
      </c>
      <c r="E24" s="1073">
        <v>5</v>
      </c>
      <c r="F24" s="1073">
        <v>6</v>
      </c>
      <c r="G24" s="1073">
        <v>6</v>
      </c>
      <c r="H24" s="1073">
        <v>1</v>
      </c>
      <c r="I24" s="1073">
        <v>2</v>
      </c>
      <c r="J24" s="1073">
        <v>1</v>
      </c>
      <c r="K24" s="1073">
        <v>4</v>
      </c>
      <c r="L24" s="1073">
        <v>2</v>
      </c>
      <c r="M24" s="1073">
        <v>2</v>
      </c>
      <c r="N24" s="1100">
        <v>5</v>
      </c>
      <c r="O24" s="401">
        <f t="shared" si="0"/>
        <v>41</v>
      </c>
    </row>
    <row r="25" spans="1:15" ht="18" customHeight="1">
      <c r="A25" s="303" t="s">
        <v>119</v>
      </c>
      <c r="B25" s="399" t="s">
        <v>254</v>
      </c>
      <c r="C25" s="1072">
        <v>0</v>
      </c>
      <c r="D25" s="1073">
        <v>0</v>
      </c>
      <c r="E25" s="1073">
        <v>0</v>
      </c>
      <c r="F25" s="1073">
        <v>0</v>
      </c>
      <c r="G25" s="1073">
        <v>0</v>
      </c>
      <c r="H25" s="1073">
        <v>0</v>
      </c>
      <c r="I25" s="1073">
        <v>0</v>
      </c>
      <c r="J25" s="1073">
        <v>0</v>
      </c>
      <c r="K25" s="1073">
        <v>0</v>
      </c>
      <c r="L25" s="1073">
        <v>0</v>
      </c>
      <c r="M25" s="1073">
        <v>0</v>
      </c>
      <c r="N25" s="1100">
        <v>0</v>
      </c>
      <c r="O25" s="401">
        <f t="shared" si="0"/>
        <v>0</v>
      </c>
    </row>
    <row r="26" spans="1:15" ht="18" customHeight="1">
      <c r="A26" s="722"/>
      <c r="B26" s="397" t="s">
        <v>251</v>
      </c>
      <c r="C26" s="1072">
        <v>1</v>
      </c>
      <c r="D26" s="1073">
        <v>3</v>
      </c>
      <c r="E26" s="1073">
        <v>1</v>
      </c>
      <c r="F26" s="1073">
        <v>3</v>
      </c>
      <c r="G26" s="1073">
        <v>1</v>
      </c>
      <c r="H26" s="1073">
        <v>2</v>
      </c>
      <c r="I26" s="1073">
        <v>5</v>
      </c>
      <c r="J26" s="1073">
        <v>3</v>
      </c>
      <c r="K26" s="1073">
        <v>1</v>
      </c>
      <c r="L26" s="1073">
        <v>2</v>
      </c>
      <c r="M26" s="1073">
        <v>1</v>
      </c>
      <c r="N26" s="1100">
        <v>6</v>
      </c>
      <c r="O26" s="401">
        <f t="shared" si="0"/>
        <v>29</v>
      </c>
    </row>
    <row r="27" spans="1:15" ht="18" customHeight="1">
      <c r="A27" s="303" t="s">
        <v>120</v>
      </c>
      <c r="B27" s="398" t="s">
        <v>254</v>
      </c>
      <c r="C27" s="1072">
        <v>0</v>
      </c>
      <c r="D27" s="1073">
        <v>0</v>
      </c>
      <c r="E27" s="1073">
        <v>0</v>
      </c>
      <c r="F27" s="1073">
        <v>0</v>
      </c>
      <c r="G27" s="1073">
        <v>0</v>
      </c>
      <c r="H27" s="1073">
        <v>0</v>
      </c>
      <c r="I27" s="1073">
        <v>0</v>
      </c>
      <c r="J27" s="1073">
        <v>0</v>
      </c>
      <c r="K27" s="1073">
        <v>0</v>
      </c>
      <c r="L27" s="1073">
        <v>0</v>
      </c>
      <c r="M27" s="1073">
        <v>0</v>
      </c>
      <c r="N27" s="1100">
        <v>0</v>
      </c>
      <c r="O27" s="401">
        <f t="shared" si="0"/>
        <v>0</v>
      </c>
    </row>
    <row r="28" spans="1:15" ht="18" customHeight="1">
      <c r="A28" s="722"/>
      <c r="B28" s="398" t="s">
        <v>251</v>
      </c>
      <c r="C28" s="1072">
        <v>2</v>
      </c>
      <c r="D28" s="1073">
        <v>3</v>
      </c>
      <c r="E28" s="1073">
        <v>4</v>
      </c>
      <c r="F28" s="1073">
        <v>2</v>
      </c>
      <c r="G28" s="1073">
        <v>0</v>
      </c>
      <c r="H28" s="1073">
        <v>4</v>
      </c>
      <c r="I28" s="1073">
        <v>4</v>
      </c>
      <c r="J28" s="1073">
        <v>3</v>
      </c>
      <c r="K28" s="1073">
        <v>3</v>
      </c>
      <c r="L28" s="1073">
        <v>3</v>
      </c>
      <c r="M28" s="1073">
        <v>1</v>
      </c>
      <c r="N28" s="1100">
        <v>5</v>
      </c>
      <c r="O28" s="401">
        <f t="shared" si="0"/>
        <v>34</v>
      </c>
    </row>
    <row r="29" spans="1:15" ht="18" customHeight="1">
      <c r="A29" s="303" t="s">
        <v>121</v>
      </c>
      <c r="B29" s="399" t="s">
        <v>254</v>
      </c>
      <c r="C29" s="1072">
        <v>0</v>
      </c>
      <c r="D29" s="1073">
        <v>0</v>
      </c>
      <c r="E29" s="1073">
        <v>0</v>
      </c>
      <c r="F29" s="1073">
        <v>0</v>
      </c>
      <c r="G29" s="1073">
        <v>0</v>
      </c>
      <c r="H29" s="1073">
        <v>0</v>
      </c>
      <c r="I29" s="1073">
        <v>0</v>
      </c>
      <c r="J29" s="1073">
        <v>0</v>
      </c>
      <c r="K29" s="1073">
        <v>0</v>
      </c>
      <c r="L29" s="1073">
        <v>0</v>
      </c>
      <c r="M29" s="1073">
        <v>0</v>
      </c>
      <c r="N29" s="1100">
        <v>0</v>
      </c>
      <c r="O29" s="401">
        <f t="shared" si="0"/>
        <v>0</v>
      </c>
    </row>
    <row r="30" spans="1:15" ht="18" customHeight="1">
      <c r="A30" s="722"/>
      <c r="B30" s="397" t="s">
        <v>251</v>
      </c>
      <c r="C30" s="1072">
        <v>0</v>
      </c>
      <c r="D30" s="1073">
        <v>4</v>
      </c>
      <c r="E30" s="1073">
        <v>3</v>
      </c>
      <c r="F30" s="1073">
        <v>4</v>
      </c>
      <c r="G30" s="1073">
        <v>0</v>
      </c>
      <c r="H30" s="1073">
        <v>6</v>
      </c>
      <c r="I30" s="1073">
        <v>5</v>
      </c>
      <c r="J30" s="1073">
        <v>3</v>
      </c>
      <c r="K30" s="1073">
        <v>6</v>
      </c>
      <c r="L30" s="1073">
        <v>5</v>
      </c>
      <c r="M30" s="1073">
        <v>7</v>
      </c>
      <c r="N30" s="1100">
        <v>5</v>
      </c>
      <c r="O30" s="401">
        <f t="shared" si="0"/>
        <v>48</v>
      </c>
    </row>
    <row r="31" spans="1:15" ht="18" customHeight="1">
      <c r="A31" s="303" t="s">
        <v>122</v>
      </c>
      <c r="B31" s="398" t="s">
        <v>254</v>
      </c>
      <c r="C31" s="1072">
        <v>0</v>
      </c>
      <c r="D31" s="1073">
        <v>0</v>
      </c>
      <c r="E31" s="1073">
        <v>0</v>
      </c>
      <c r="F31" s="1073">
        <v>0</v>
      </c>
      <c r="G31" s="1073">
        <v>0</v>
      </c>
      <c r="H31" s="1073">
        <v>0</v>
      </c>
      <c r="I31" s="1073">
        <v>0</v>
      </c>
      <c r="J31" s="1073">
        <v>0</v>
      </c>
      <c r="K31" s="1073">
        <v>0</v>
      </c>
      <c r="L31" s="1073">
        <v>0</v>
      </c>
      <c r="M31" s="1073">
        <v>0</v>
      </c>
      <c r="N31" s="1100">
        <v>0</v>
      </c>
      <c r="O31" s="401">
        <f t="shared" si="0"/>
        <v>0</v>
      </c>
    </row>
    <row r="32" spans="1:15" ht="18" customHeight="1">
      <c r="A32" s="722"/>
      <c r="B32" s="398" t="s">
        <v>251</v>
      </c>
      <c r="C32" s="1072">
        <v>2</v>
      </c>
      <c r="D32" s="1073">
        <v>5</v>
      </c>
      <c r="E32" s="1073">
        <v>5</v>
      </c>
      <c r="F32" s="1073">
        <v>3</v>
      </c>
      <c r="G32" s="1073">
        <v>1</v>
      </c>
      <c r="H32" s="1073">
        <v>4</v>
      </c>
      <c r="I32" s="1073">
        <v>2</v>
      </c>
      <c r="J32" s="1073">
        <v>8</v>
      </c>
      <c r="K32" s="1073">
        <v>3</v>
      </c>
      <c r="L32" s="1073">
        <v>2</v>
      </c>
      <c r="M32" s="1073">
        <v>2</v>
      </c>
      <c r="N32" s="1100">
        <v>1</v>
      </c>
      <c r="O32" s="401">
        <f t="shared" si="0"/>
        <v>38</v>
      </c>
    </row>
    <row r="33" spans="1:15" ht="18" customHeight="1">
      <c r="A33" s="303" t="s">
        <v>123</v>
      </c>
      <c r="B33" s="399" t="s">
        <v>254</v>
      </c>
      <c r="C33" s="1072">
        <v>0</v>
      </c>
      <c r="D33" s="1073">
        <v>0</v>
      </c>
      <c r="E33" s="1073">
        <v>0</v>
      </c>
      <c r="F33" s="1073">
        <v>0</v>
      </c>
      <c r="G33" s="1073">
        <v>0</v>
      </c>
      <c r="H33" s="1073">
        <v>0</v>
      </c>
      <c r="I33" s="1073">
        <v>0</v>
      </c>
      <c r="J33" s="1073">
        <v>0</v>
      </c>
      <c r="K33" s="1073">
        <v>0</v>
      </c>
      <c r="L33" s="1073">
        <v>0</v>
      </c>
      <c r="M33" s="1073">
        <v>0</v>
      </c>
      <c r="N33" s="1100">
        <v>0</v>
      </c>
      <c r="O33" s="401">
        <f t="shared" si="0"/>
        <v>0</v>
      </c>
    </row>
    <row r="34" spans="1:15" ht="18" customHeight="1" thickBot="1">
      <c r="A34" s="70"/>
      <c r="B34" s="397" t="s">
        <v>251</v>
      </c>
      <c r="C34" s="1101">
        <v>4</v>
      </c>
      <c r="D34" s="1102">
        <v>5</v>
      </c>
      <c r="E34" s="1102">
        <v>4</v>
      </c>
      <c r="F34" s="1102">
        <v>2</v>
      </c>
      <c r="G34" s="1102">
        <v>0</v>
      </c>
      <c r="H34" s="1102">
        <v>2</v>
      </c>
      <c r="I34" s="1102">
        <v>2</v>
      </c>
      <c r="J34" s="1102">
        <v>2</v>
      </c>
      <c r="K34" s="1102">
        <v>2</v>
      </c>
      <c r="L34" s="1102">
        <v>0</v>
      </c>
      <c r="M34" s="1102">
        <v>1</v>
      </c>
      <c r="N34" s="1103">
        <v>1</v>
      </c>
      <c r="O34" s="403">
        <f t="shared" si="0"/>
        <v>25</v>
      </c>
    </row>
    <row r="35" spans="1:15" ht="18" customHeight="1">
      <c r="A35" s="923" t="s">
        <v>12</v>
      </c>
      <c r="B35" s="396" t="s">
        <v>254</v>
      </c>
      <c r="C35" s="773">
        <f>C5+C7+C9+C11+C13+C15+C17+C19+C21+C23+C25+C27+C29+C31+C33</f>
        <v>0</v>
      </c>
      <c r="D35" s="536">
        <f t="shared" ref="D35:N35" si="1">D5+D7+D9+D11+D13+D15+D17+D19+D21+D23+D25+D27+D29+D31+D33</f>
        <v>0</v>
      </c>
      <c r="E35" s="536">
        <f t="shared" si="1"/>
        <v>0</v>
      </c>
      <c r="F35" s="536">
        <f t="shared" si="1"/>
        <v>0</v>
      </c>
      <c r="G35" s="536">
        <f t="shared" si="1"/>
        <v>0</v>
      </c>
      <c r="H35" s="536">
        <f t="shared" si="1"/>
        <v>0</v>
      </c>
      <c r="I35" s="536">
        <f t="shared" si="1"/>
        <v>0</v>
      </c>
      <c r="J35" s="536">
        <f t="shared" si="1"/>
        <v>0</v>
      </c>
      <c r="K35" s="536">
        <f t="shared" si="1"/>
        <v>0</v>
      </c>
      <c r="L35" s="536">
        <f t="shared" si="1"/>
        <v>0</v>
      </c>
      <c r="M35" s="536">
        <f t="shared" si="1"/>
        <v>0</v>
      </c>
      <c r="N35" s="542">
        <f t="shared" si="1"/>
        <v>0</v>
      </c>
      <c r="O35" s="248">
        <f t="shared" si="0"/>
        <v>0</v>
      </c>
    </row>
    <row r="36" spans="1:15" ht="18" customHeight="1" thickBot="1">
      <c r="A36" s="924"/>
      <c r="B36" s="400" t="s">
        <v>251</v>
      </c>
      <c r="C36" s="772">
        <f>C6+C8+C10+C12+C14+C16+C18+C20+C22+C24+C26+C28+C30+C32+C34</f>
        <v>59</v>
      </c>
      <c r="D36" s="538">
        <f t="shared" ref="D36:N36" si="2">D6+D8+D10+D12+D14+D16+D18+D20+D22+D24+D26+D28+D30+D32+D34</f>
        <v>58</v>
      </c>
      <c r="E36" s="538">
        <f t="shared" si="2"/>
        <v>51</v>
      </c>
      <c r="F36" s="538">
        <f t="shared" si="2"/>
        <v>57</v>
      </c>
      <c r="G36" s="538">
        <f t="shared" si="2"/>
        <v>48</v>
      </c>
      <c r="H36" s="538">
        <f t="shared" si="2"/>
        <v>55</v>
      </c>
      <c r="I36" s="538">
        <f t="shared" si="2"/>
        <v>64</v>
      </c>
      <c r="J36" s="538">
        <f t="shared" si="2"/>
        <v>46</v>
      </c>
      <c r="K36" s="538">
        <f t="shared" si="2"/>
        <v>42</v>
      </c>
      <c r="L36" s="538">
        <f t="shared" si="2"/>
        <v>51</v>
      </c>
      <c r="M36" s="538">
        <f t="shared" si="2"/>
        <v>36</v>
      </c>
      <c r="N36" s="543">
        <f t="shared" si="2"/>
        <v>48</v>
      </c>
      <c r="O36" s="402">
        <f t="shared" si="0"/>
        <v>615</v>
      </c>
    </row>
    <row r="37" spans="1:15" ht="18" customHeight="1">
      <c r="A37" s="252" t="s">
        <v>124</v>
      </c>
      <c r="B37" s="396" t="s">
        <v>254</v>
      </c>
      <c r="C37" s="1104">
        <v>0</v>
      </c>
      <c r="D37" s="1105">
        <v>0</v>
      </c>
      <c r="E37" s="1105">
        <v>0</v>
      </c>
      <c r="F37" s="1105">
        <v>0</v>
      </c>
      <c r="G37" s="1105">
        <v>0</v>
      </c>
      <c r="H37" s="1105">
        <v>1</v>
      </c>
      <c r="I37" s="1105">
        <v>0</v>
      </c>
      <c r="J37" s="1105">
        <v>0</v>
      </c>
      <c r="K37" s="1105">
        <v>0</v>
      </c>
      <c r="L37" s="1105">
        <v>0</v>
      </c>
      <c r="M37" s="1105">
        <v>0</v>
      </c>
      <c r="N37" s="1105">
        <v>0</v>
      </c>
      <c r="O37" s="404">
        <f t="shared" si="0"/>
        <v>1</v>
      </c>
    </row>
    <row r="38" spans="1:15" ht="18" customHeight="1" thickBot="1">
      <c r="A38" s="723" t="s">
        <v>125</v>
      </c>
      <c r="B38" s="400" t="s">
        <v>251</v>
      </c>
      <c r="C38" s="1106">
        <v>203</v>
      </c>
      <c r="D38" s="1107">
        <v>172</v>
      </c>
      <c r="E38" s="1107">
        <v>221</v>
      </c>
      <c r="F38" s="1107">
        <v>238</v>
      </c>
      <c r="G38" s="1107">
        <v>215</v>
      </c>
      <c r="H38" s="1107">
        <v>229</v>
      </c>
      <c r="I38" s="1107">
        <v>210</v>
      </c>
      <c r="J38" s="1107">
        <v>253</v>
      </c>
      <c r="K38" s="1107">
        <v>187</v>
      </c>
      <c r="L38" s="1107">
        <v>222</v>
      </c>
      <c r="M38" s="1107">
        <v>189</v>
      </c>
      <c r="N38" s="1108">
        <v>228</v>
      </c>
      <c r="O38" s="504">
        <f t="shared" si="0"/>
        <v>2567</v>
      </c>
    </row>
    <row r="39" spans="1:15" ht="18" customHeight="1">
      <c r="A39" s="920" t="s">
        <v>321</v>
      </c>
      <c r="B39" s="921"/>
      <c r="C39" s="921"/>
      <c r="D39" s="921"/>
      <c r="E39" s="921"/>
      <c r="F39" s="921"/>
      <c r="G39" s="173"/>
      <c r="H39" s="173"/>
      <c r="I39" s="173"/>
      <c r="J39" s="173"/>
      <c r="K39" s="173"/>
      <c r="L39" s="173"/>
      <c r="M39" s="173"/>
      <c r="N39" s="173"/>
    </row>
    <row r="40" spans="1:15" ht="18" customHeight="1"/>
    <row r="41" spans="1:15" ht="18" customHeight="1"/>
    <row r="42" spans="1:15" ht="18" customHeight="1"/>
  </sheetData>
  <mergeCells count="16">
    <mergeCell ref="J3:J4"/>
    <mergeCell ref="M2:O2"/>
    <mergeCell ref="O3:O4"/>
    <mergeCell ref="K3:K4"/>
    <mergeCell ref="L3:L4"/>
    <mergeCell ref="M3:M4"/>
    <mergeCell ref="N3:N4"/>
    <mergeCell ref="A39:F39"/>
    <mergeCell ref="F3:F4"/>
    <mergeCell ref="G3:G4"/>
    <mergeCell ref="H3:H4"/>
    <mergeCell ref="I3:I4"/>
    <mergeCell ref="A35:A36"/>
    <mergeCell ref="C3:C4"/>
    <mergeCell ref="D3:D4"/>
    <mergeCell ref="E3:E4"/>
  </mergeCells>
  <phoneticPr fontId="2"/>
  <pageMargins left="0.98425196850393704" right="0.39370078740157483" top="0.98425196850393704" bottom="0.98425196850393704" header="0.51181102362204722" footer="0.51181102362204722"/>
  <pageSetup paperSize="9" orientation="portrait" r:id="rId1"/>
  <headerFooter alignWithMargins="0">
    <oddFooter>&amp;C－21－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13</vt:i4>
      </vt:variant>
    </vt:vector>
  </HeadingPairs>
  <TitlesOfParts>
    <vt:vector size="36" baseType="lpstr">
      <vt:lpstr>★13ページ類型別（対前年比・状態別）</vt:lpstr>
      <vt:lpstr>★14ページ類型別（信号別）</vt:lpstr>
      <vt:lpstr>★15ページ（法令違反別）</vt:lpstr>
      <vt:lpstr>16ページ死亡事故の推移</vt:lpstr>
      <vt:lpstr>★17ページ高齢者（推移）</vt:lpstr>
      <vt:lpstr>★１８ページ高齢者（行政区別）</vt:lpstr>
      <vt:lpstr>★１９ページ 高齢者(法令違反別)</vt:lpstr>
      <vt:lpstr>★２０ページ子ども（推移）</vt:lpstr>
      <vt:lpstr>★２１ページ子ども（年齢別）</vt:lpstr>
      <vt:lpstr>★２２ページ子ども（行政区別）</vt:lpstr>
      <vt:lpstr>★２３ページ子ども（法令違反別）</vt:lpstr>
      <vt:lpstr>★２４ページ若年者（推移）</vt:lpstr>
      <vt:lpstr>★２５ページ若年者（年齢別）</vt:lpstr>
      <vt:lpstr>★２６ページ若年者（行政区別） </vt:lpstr>
      <vt:lpstr>★２７ページ若年者（法令違反別） (2)</vt:lpstr>
      <vt:lpstr>★２８ページ歩行者（推移） </vt:lpstr>
      <vt:lpstr>★２９ページ歩行者(類型･月別）</vt:lpstr>
      <vt:lpstr>★３０ページ歩行者(行政区･状態）</vt:lpstr>
      <vt:lpstr>★３１ページ歩行者(時間別･状態）</vt:lpstr>
      <vt:lpstr>★３２ページ自転車（推移）</vt:lpstr>
      <vt:lpstr>★３３ページ自転車(事故類型別）</vt:lpstr>
      <vt:lpstr>★３４ページ自転車(行政区･類型）</vt:lpstr>
      <vt:lpstr>★３５ぺージ自転車(時間別･類型）</vt:lpstr>
      <vt:lpstr>'★13ページ類型別（対前年比・状態別）'!Print_Area</vt:lpstr>
      <vt:lpstr>'★15ページ（法令違反別）'!Print_Area</vt:lpstr>
      <vt:lpstr>'★17ページ高齢者（推移）'!Print_Area</vt:lpstr>
      <vt:lpstr>'★１８ページ高齢者（行政区別）'!Print_Area</vt:lpstr>
      <vt:lpstr>'★２０ページ子ども（推移）'!Print_Area</vt:lpstr>
      <vt:lpstr>'★２４ページ若年者（推移）'!Print_Area</vt:lpstr>
      <vt:lpstr>'★２５ページ若年者（年齢別）'!Print_Area</vt:lpstr>
      <vt:lpstr>'★２６ページ若年者（行政区別） '!Print_Area</vt:lpstr>
      <vt:lpstr>'★２８ページ歩行者（推移） '!Print_Area</vt:lpstr>
      <vt:lpstr>'★３２ページ自転車（推移）'!Print_Area</vt:lpstr>
      <vt:lpstr>'★３３ページ自転車(事故類型別）'!Print_Area</vt:lpstr>
      <vt:lpstr>'★３４ページ自転車(行政区･類型）'!Print_Area</vt:lpstr>
      <vt:lpstr>'16ページ死亡事故の推移'!Print_Area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2018-05-22T02:38:49Z</dcterms:created>
  <dcterms:modified xsi:type="dcterms:W3CDTF">2018-05-23T04:49:59Z</dcterms:modified>
</cp:coreProperties>
</file>