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harts/chart8.xml" ContentType="application/vnd.openxmlformats-officedocument.drawingml.chart+xml"/>
  <Override PartName="/xl/drawings/drawing2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855" yWindow="-240" windowWidth="9945" windowHeight="8700" tabRatio="933" firstSheet="18" activeTab="22"/>
  </bookViews>
  <sheets>
    <sheet name="★13ページ類型別（対前年比・状態別）" sheetId="2" r:id="rId1"/>
    <sheet name="★14ページ類型別（信号別）" sheetId="4" r:id="rId2"/>
    <sheet name="★15ページ（法令違反別）" sheetId="5" r:id="rId3"/>
    <sheet name="16ページ死亡事故の推移" sheetId="29" r:id="rId4"/>
    <sheet name="★17ページ高齢者（推移）" sheetId="23" r:id="rId5"/>
    <sheet name="★１８ページ高齢者（行政区別）" sheetId="7" r:id="rId6"/>
    <sheet name="★１９ページ 高齢者(法令違反別)" sheetId="19" r:id="rId7"/>
    <sheet name="★２０ページ子ども（推移）" sheetId="24" r:id="rId8"/>
    <sheet name="★２１ページ子ども（年齢別）" sheetId="9" r:id="rId9"/>
    <sheet name="★２２ページ子ども（行政区別）" sheetId="8" r:id="rId10"/>
    <sheet name="★２３ページ子ども（法令違反別）" sheetId="10" r:id="rId11"/>
    <sheet name="★２４ページ若年者（推移）" sheetId="20" r:id="rId12"/>
    <sheet name="★２５ページ若年者（年齢別）" sheetId="22" r:id="rId13"/>
    <sheet name="★２６ページ若年者（行政区別） " sheetId="21" r:id="rId14"/>
    <sheet name="★２７ページ若年者（法令違反別） (2)" sheetId="27" r:id="rId15"/>
    <sheet name="★２８ページ歩行者（推移） " sheetId="25" r:id="rId16"/>
    <sheet name="★２９ページ歩行者(類型･月別）" sheetId="11" r:id="rId17"/>
    <sheet name="★３０ページ歩行者(行政区･状態）" sheetId="12" r:id="rId18"/>
    <sheet name="★３１ページ歩行者(時間別･状態）" sheetId="13" r:id="rId19"/>
    <sheet name="★３２ページ自転車（推移）" sheetId="26" r:id="rId20"/>
    <sheet name="★３３ページ自転車(事故類型別）" sheetId="17" r:id="rId21"/>
    <sheet name="★３４ページ自転車(行政区･類型）" sheetId="15" r:id="rId22"/>
    <sheet name="★３５ぺージ自転車(時間別･類型）" sheetId="16" r:id="rId23"/>
  </sheets>
  <definedNames>
    <definedName name="_xlnm.Print_Area" localSheetId="0">'★13ページ類型別（対前年比・状態別）'!$A$1:$G$50</definedName>
    <definedName name="_xlnm.Print_Area" localSheetId="2">'★15ページ（法令違反別）'!$A$1:$J$47</definedName>
    <definedName name="_xlnm.Print_Area" localSheetId="4">'★17ページ高齢者（推移）'!$A$1:$P$43</definedName>
    <definedName name="_xlnm.Print_Area" localSheetId="5">'★１８ページ高齢者（行政区別）'!$A$1:$M$31</definedName>
    <definedName name="_xlnm.Print_Area" localSheetId="7">'★２０ページ子ども（推移）'!$A$1:$M$40</definedName>
    <definedName name="_xlnm.Print_Area" localSheetId="11">'★２４ページ若年者（推移）'!$A$1:$J$41</definedName>
    <definedName name="_xlnm.Print_Area" localSheetId="12">'★２５ページ若年者（年齢別）'!$A$1:$O$27</definedName>
    <definedName name="_xlnm.Print_Area" localSheetId="13">'★２６ページ若年者（行政区別） '!$A$1:$M$31</definedName>
    <definedName name="_xlnm.Print_Area" localSheetId="15">'★２８ページ歩行者（推移） '!$A$1:$N$40</definedName>
    <definedName name="_xlnm.Print_Area" localSheetId="19">'★３２ページ自転車（推移）'!$A$1:$N$49</definedName>
    <definedName name="_xlnm.Print_Area" localSheetId="20">'★３３ページ自転車(事故類型別）'!$A$1:$F$25</definedName>
    <definedName name="_xlnm.Print_Area" localSheetId="21">'★３４ページ自転車(行政区･類型）'!$A$1:$M$33</definedName>
    <definedName name="_xlnm.Print_Area" localSheetId="3">'16ページ死亡事故の推移'!$A$1:$H$55</definedName>
  </definedNames>
  <calcPr calcId="191029"/>
</workbook>
</file>

<file path=xl/calcChain.xml><?xml version="1.0" encoding="utf-8"?>
<calcChain xmlns="http://schemas.openxmlformats.org/spreadsheetml/2006/main">
  <c r="F27" i="19" l="1"/>
  <c r="E27" i="19"/>
  <c r="D27" i="19"/>
  <c r="K26" i="25" l="1"/>
  <c r="I26" i="25"/>
  <c r="G26" i="25"/>
  <c r="K25" i="25"/>
  <c r="I25" i="25"/>
  <c r="G25" i="25"/>
  <c r="K24" i="25"/>
  <c r="I24" i="25"/>
  <c r="G24" i="25"/>
  <c r="K23" i="25"/>
  <c r="I23" i="25"/>
  <c r="G23" i="25"/>
  <c r="K22" i="25"/>
  <c r="I22" i="25"/>
  <c r="G22" i="25"/>
  <c r="K21" i="25"/>
  <c r="I21" i="25"/>
  <c r="G21" i="25"/>
  <c r="K20" i="25"/>
  <c r="I20" i="25"/>
  <c r="G20" i="25"/>
  <c r="K19" i="25"/>
  <c r="I19" i="25"/>
  <c r="G19" i="25"/>
  <c r="K18" i="25"/>
  <c r="I18" i="25"/>
  <c r="G18" i="25"/>
  <c r="K17" i="25"/>
  <c r="I17" i="25"/>
  <c r="G17" i="25"/>
  <c r="K16" i="25"/>
  <c r="I16" i="25"/>
  <c r="G16" i="25"/>
  <c r="N10" i="25"/>
  <c r="C23" i="22"/>
  <c r="D23" i="22"/>
  <c r="E23" i="22"/>
  <c r="F23" i="22"/>
  <c r="G23" i="22"/>
  <c r="H23" i="22"/>
  <c r="I23" i="22"/>
  <c r="J23" i="22"/>
  <c r="K23" i="22"/>
  <c r="L23" i="22"/>
  <c r="M23" i="22"/>
  <c r="N23" i="22"/>
  <c r="C24" i="22"/>
  <c r="D24" i="22"/>
  <c r="E24" i="22"/>
  <c r="F24" i="22"/>
  <c r="G24" i="22"/>
  <c r="H24" i="22"/>
  <c r="I24" i="22"/>
  <c r="J24" i="22"/>
  <c r="K24" i="22"/>
  <c r="L24" i="22"/>
  <c r="M24" i="22"/>
  <c r="N24" i="22"/>
  <c r="C29" i="8" l="1"/>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O7" i="23"/>
  <c r="O6" i="23"/>
  <c r="U60" i="29"/>
  <c r="F32" i="5"/>
  <c r="G32" i="5"/>
  <c r="H32" i="5"/>
  <c r="K22" i="4"/>
  <c r="J22" i="4"/>
  <c r="I22" i="4"/>
  <c r="K21" i="4"/>
  <c r="J21" i="4"/>
  <c r="I21" i="4"/>
  <c r="K20" i="4"/>
  <c r="J20" i="4"/>
  <c r="I20" i="4"/>
  <c r="K19" i="4"/>
  <c r="J19" i="4"/>
  <c r="I19" i="4"/>
  <c r="K17" i="4"/>
  <c r="J17" i="4"/>
  <c r="I17" i="4"/>
  <c r="K16" i="4"/>
  <c r="J16" i="4"/>
  <c r="I16" i="4"/>
  <c r="K15" i="4"/>
  <c r="J15" i="4"/>
  <c r="I15" i="4"/>
  <c r="K14" i="4"/>
  <c r="J14" i="4"/>
  <c r="I14" i="4"/>
  <c r="K13" i="4"/>
  <c r="J13" i="4"/>
  <c r="I13" i="4"/>
  <c r="K12" i="4"/>
  <c r="J12" i="4"/>
  <c r="I12" i="4"/>
  <c r="K11" i="4"/>
  <c r="J11" i="4"/>
  <c r="I11" i="4"/>
  <c r="K9" i="4"/>
  <c r="J9" i="4"/>
  <c r="I9" i="4"/>
  <c r="K8" i="4"/>
  <c r="J8" i="4"/>
  <c r="I8" i="4"/>
  <c r="K7" i="4"/>
  <c r="J7" i="4"/>
  <c r="I7" i="4"/>
  <c r="D30" i="13" l="1"/>
  <c r="E30" i="13"/>
  <c r="F30" i="13"/>
  <c r="D32" i="13"/>
  <c r="D31" i="13" s="1"/>
  <c r="E32" i="13"/>
  <c r="F32" i="13"/>
  <c r="F31" i="13" s="1"/>
  <c r="C35" i="9"/>
  <c r="D35" i="9"/>
  <c r="E35" i="9"/>
  <c r="F35" i="9"/>
  <c r="G35" i="9"/>
  <c r="H35" i="9"/>
  <c r="I35" i="9"/>
  <c r="J35" i="9"/>
  <c r="K35" i="9"/>
  <c r="L35" i="9"/>
  <c r="M35" i="9"/>
  <c r="N35" i="9"/>
  <c r="C36" i="9"/>
  <c r="D36" i="9"/>
  <c r="E36" i="9"/>
  <c r="F36" i="9"/>
  <c r="G36" i="9"/>
  <c r="H36" i="9"/>
  <c r="I36" i="9"/>
  <c r="J36" i="9"/>
  <c r="K36" i="9"/>
  <c r="L36" i="9"/>
  <c r="M36" i="9"/>
  <c r="N36" i="9"/>
  <c r="E31" i="13" l="1"/>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B30" i="7" s="1"/>
  <c r="H42" i="5"/>
  <c r="G42" i="5"/>
  <c r="F42" i="5"/>
  <c r="C18" i="4"/>
  <c r="D18" i="4"/>
  <c r="E18" i="4"/>
  <c r="F18" i="4"/>
  <c r="G18" i="4"/>
  <c r="H18" i="4"/>
  <c r="C10" i="4"/>
  <c r="D10" i="4"/>
  <c r="E10" i="4"/>
  <c r="F10" i="4"/>
  <c r="G10" i="4"/>
  <c r="H10" i="4"/>
  <c r="C6" i="4"/>
  <c r="D6" i="4"/>
  <c r="E6" i="4"/>
  <c r="F6" i="4"/>
  <c r="G6" i="4"/>
  <c r="H6" i="4"/>
  <c r="D28" i="10" l="1"/>
  <c r="E28" i="10"/>
  <c r="F28" i="10"/>
  <c r="Q6" i="24" l="1"/>
  <c r="R6" i="24"/>
  <c r="S6" i="24"/>
  <c r="T6" i="24"/>
  <c r="U6" i="24"/>
  <c r="V6" i="24"/>
  <c r="W6" i="24"/>
  <c r="X6" i="24"/>
  <c r="Y6" i="24"/>
  <c r="Z6" i="24"/>
  <c r="AA6" i="24"/>
  <c r="AB6" i="24"/>
  <c r="Q7" i="24"/>
  <c r="R7" i="24"/>
  <c r="S7" i="24"/>
  <c r="T7" i="24"/>
  <c r="U7" i="24"/>
  <c r="V7" i="24"/>
  <c r="W7" i="24"/>
  <c r="X7" i="24"/>
  <c r="Y7" i="24"/>
  <c r="Z7" i="24"/>
  <c r="AA7" i="24"/>
  <c r="AB7" i="24"/>
  <c r="Q8" i="24"/>
  <c r="R8" i="24"/>
  <c r="S8" i="24"/>
  <c r="T8" i="24"/>
  <c r="U8" i="24"/>
  <c r="V8" i="24"/>
  <c r="W8" i="24"/>
  <c r="X8" i="24"/>
  <c r="Y8" i="24"/>
  <c r="Z8" i="24"/>
  <c r="AA8" i="24"/>
  <c r="AB8" i="24"/>
  <c r="Q9" i="24"/>
  <c r="R9" i="24"/>
  <c r="S9" i="24"/>
  <c r="T9" i="24"/>
  <c r="U9" i="24"/>
  <c r="V9" i="24"/>
  <c r="W9" i="24"/>
  <c r="X9" i="24"/>
  <c r="Y9" i="24"/>
  <c r="Z9" i="24"/>
  <c r="AA9" i="24"/>
  <c r="AB9" i="24"/>
  <c r="Q10" i="24"/>
  <c r="R10" i="24"/>
  <c r="S10" i="24"/>
  <c r="T10" i="24"/>
  <c r="U10" i="24"/>
  <c r="V10" i="24"/>
  <c r="W10" i="24"/>
  <c r="X10" i="24"/>
  <c r="Y10" i="24"/>
  <c r="Z10" i="24"/>
  <c r="AA10" i="24"/>
  <c r="AB10" i="24"/>
  <c r="Q11" i="24"/>
  <c r="R11" i="24"/>
  <c r="S11" i="24"/>
  <c r="T11" i="24"/>
  <c r="U11" i="24"/>
  <c r="V11" i="24"/>
  <c r="W11" i="24"/>
  <c r="X11" i="24"/>
  <c r="Y11" i="24"/>
  <c r="Z11" i="24"/>
  <c r="AA11" i="24"/>
  <c r="AB11" i="24"/>
  <c r="Q12" i="24"/>
  <c r="R12" i="24"/>
  <c r="S12" i="24"/>
  <c r="T12" i="24"/>
  <c r="U12" i="24"/>
  <c r="V12" i="24"/>
  <c r="W12" i="24"/>
  <c r="X12" i="24"/>
  <c r="Y12" i="24"/>
  <c r="Z12" i="24"/>
  <c r="AA12" i="24"/>
  <c r="AB12" i="24"/>
  <c r="Q13" i="24"/>
  <c r="R13" i="24"/>
  <c r="S13" i="24"/>
  <c r="T13" i="24"/>
  <c r="U13" i="24"/>
  <c r="V13" i="24"/>
  <c r="W13" i="24"/>
  <c r="X13" i="24"/>
  <c r="Y13" i="24"/>
  <c r="Z13" i="24"/>
  <c r="AA13" i="24"/>
  <c r="AB13" i="24"/>
  <c r="Q14" i="24"/>
  <c r="R14" i="24"/>
  <c r="S14" i="24"/>
  <c r="T14" i="24"/>
  <c r="U14" i="24"/>
  <c r="V14" i="24"/>
  <c r="W14" i="24"/>
  <c r="X14" i="24"/>
  <c r="Y14" i="24"/>
  <c r="Z14" i="24"/>
  <c r="AA14" i="24"/>
  <c r="AB14" i="24"/>
  <c r="Q15" i="24"/>
  <c r="R15" i="24"/>
  <c r="S15" i="24"/>
  <c r="T15" i="24"/>
  <c r="U15" i="24"/>
  <c r="V15" i="24"/>
  <c r="W15" i="24"/>
  <c r="X15" i="24"/>
  <c r="Y15" i="24"/>
  <c r="Z15" i="24"/>
  <c r="AA15" i="24"/>
  <c r="AB15" i="24"/>
  <c r="Q16" i="24"/>
  <c r="R16" i="24"/>
  <c r="S16" i="24"/>
  <c r="T16" i="24"/>
  <c r="U16" i="24"/>
  <c r="V16" i="24"/>
  <c r="W16" i="24"/>
  <c r="X16" i="24"/>
  <c r="Y16" i="24"/>
  <c r="Z16" i="24"/>
  <c r="AA16" i="24"/>
  <c r="AB16" i="24"/>
  <c r="Q17" i="24"/>
  <c r="R17" i="24"/>
  <c r="S17" i="24"/>
  <c r="T17" i="24"/>
  <c r="U17" i="24"/>
  <c r="V17" i="24"/>
  <c r="W17" i="24"/>
  <c r="X17" i="24"/>
  <c r="Y17" i="24"/>
  <c r="Z17" i="24"/>
  <c r="AA17" i="24"/>
  <c r="AB17" i="24"/>
  <c r="Q18" i="24"/>
  <c r="R18" i="24"/>
  <c r="S18" i="24"/>
  <c r="T18" i="24"/>
  <c r="U18" i="24"/>
  <c r="V18" i="24"/>
  <c r="W18" i="24"/>
  <c r="X18" i="24"/>
  <c r="Y18" i="24"/>
  <c r="Z18" i="24"/>
  <c r="AA18" i="24"/>
  <c r="AB18" i="24"/>
  <c r="Q19" i="24"/>
  <c r="R19" i="24"/>
  <c r="S19" i="24"/>
  <c r="T19" i="24"/>
  <c r="U19" i="24"/>
  <c r="V19" i="24"/>
  <c r="W19" i="24"/>
  <c r="X19" i="24"/>
  <c r="Y19" i="24"/>
  <c r="Z19" i="24"/>
  <c r="AA19" i="24"/>
  <c r="AB19" i="24"/>
  <c r="Q20" i="24"/>
  <c r="R20" i="24"/>
  <c r="S20" i="24"/>
  <c r="T20" i="24"/>
  <c r="U20" i="24"/>
  <c r="V20" i="24"/>
  <c r="W20" i="24"/>
  <c r="X20" i="24"/>
  <c r="Y20" i="24"/>
  <c r="Z20" i="24"/>
  <c r="AA20" i="24"/>
  <c r="AB20" i="24"/>
  <c r="AE6" i="24"/>
  <c r="AF6" i="24"/>
  <c r="AG6" i="24"/>
  <c r="AH6" i="24"/>
  <c r="AI6" i="24"/>
  <c r="AJ6" i="24"/>
  <c r="AK6" i="24"/>
  <c r="AL6" i="24"/>
  <c r="AM6" i="24"/>
  <c r="AN6" i="24"/>
  <c r="AO6" i="24"/>
  <c r="AP6" i="24"/>
  <c r="AE7" i="24"/>
  <c r="AF7" i="24"/>
  <c r="AG7" i="24"/>
  <c r="AH7" i="24"/>
  <c r="AI7" i="24"/>
  <c r="AJ7" i="24"/>
  <c r="AK7" i="24"/>
  <c r="AL7" i="24"/>
  <c r="AM7" i="24"/>
  <c r="AN7" i="24"/>
  <c r="AO7" i="24"/>
  <c r="AP7" i="24"/>
  <c r="AE8" i="24"/>
  <c r="AF8" i="24"/>
  <c r="AG8" i="24"/>
  <c r="AH8" i="24"/>
  <c r="AI8" i="24"/>
  <c r="AJ8" i="24"/>
  <c r="AK8" i="24"/>
  <c r="AL8" i="24"/>
  <c r="AM8" i="24"/>
  <c r="AN8" i="24"/>
  <c r="AO8" i="24"/>
  <c r="AP8" i="24"/>
  <c r="AE9" i="24"/>
  <c r="AF9" i="24"/>
  <c r="AG9" i="24"/>
  <c r="AH9" i="24"/>
  <c r="AI9" i="24"/>
  <c r="AJ9" i="24"/>
  <c r="AK9" i="24"/>
  <c r="AL9" i="24"/>
  <c r="AM9" i="24"/>
  <c r="AN9" i="24"/>
  <c r="AO9" i="24"/>
  <c r="AP9" i="24"/>
  <c r="AE10" i="24"/>
  <c r="AF10" i="24"/>
  <c r="AG10" i="24"/>
  <c r="AH10" i="24"/>
  <c r="AI10" i="24"/>
  <c r="AJ10" i="24"/>
  <c r="AK10" i="24"/>
  <c r="AL10" i="24"/>
  <c r="AM10" i="24"/>
  <c r="AN10" i="24"/>
  <c r="AO10" i="24"/>
  <c r="AP10" i="24"/>
  <c r="AE11" i="24"/>
  <c r="AF11" i="24"/>
  <c r="AG11" i="24"/>
  <c r="AH11" i="24"/>
  <c r="AI11" i="24"/>
  <c r="AJ11" i="24"/>
  <c r="AK11" i="24"/>
  <c r="AL11" i="24"/>
  <c r="AM11" i="24"/>
  <c r="AN11" i="24"/>
  <c r="AO11" i="24"/>
  <c r="AP11" i="24"/>
  <c r="AE12" i="24"/>
  <c r="AF12" i="24"/>
  <c r="AG12" i="24"/>
  <c r="AH12" i="24"/>
  <c r="AI12" i="24"/>
  <c r="AJ12" i="24"/>
  <c r="AK12" i="24"/>
  <c r="AL12" i="24"/>
  <c r="AM12" i="24"/>
  <c r="AN12" i="24"/>
  <c r="AO12" i="24"/>
  <c r="AP12" i="24"/>
  <c r="AE13" i="24"/>
  <c r="AF13" i="24"/>
  <c r="AG13" i="24"/>
  <c r="AH13" i="24"/>
  <c r="AI13" i="24"/>
  <c r="AJ13" i="24"/>
  <c r="AK13" i="24"/>
  <c r="AL13" i="24"/>
  <c r="AM13" i="24"/>
  <c r="AN13" i="24"/>
  <c r="AO13" i="24"/>
  <c r="AP13" i="24"/>
  <c r="AE14" i="24"/>
  <c r="AF14" i="24"/>
  <c r="AG14" i="24"/>
  <c r="AH14" i="24"/>
  <c r="AI14" i="24"/>
  <c r="AJ14" i="24"/>
  <c r="AK14" i="24"/>
  <c r="AL14" i="24"/>
  <c r="AM14" i="24"/>
  <c r="AN14" i="24"/>
  <c r="AO14" i="24"/>
  <c r="AP14" i="24"/>
  <c r="AE15" i="24"/>
  <c r="AF15" i="24"/>
  <c r="AG15" i="24"/>
  <c r="AH15" i="24"/>
  <c r="AI15" i="24"/>
  <c r="AJ15" i="24"/>
  <c r="AK15" i="24"/>
  <c r="AL15" i="24"/>
  <c r="AM15" i="24"/>
  <c r="AN15" i="24"/>
  <c r="AO15" i="24"/>
  <c r="AP15" i="24"/>
  <c r="AE16" i="24"/>
  <c r="AF16" i="24"/>
  <c r="AG16" i="24"/>
  <c r="AH16" i="24"/>
  <c r="AI16" i="24"/>
  <c r="AJ16" i="24"/>
  <c r="AK16" i="24"/>
  <c r="AL16" i="24"/>
  <c r="AM16" i="24"/>
  <c r="AN16" i="24"/>
  <c r="AO16" i="24"/>
  <c r="AP16" i="24"/>
  <c r="AE17" i="24"/>
  <c r="AF17" i="24"/>
  <c r="AG17" i="24"/>
  <c r="AH17" i="24"/>
  <c r="AI17" i="24"/>
  <c r="AJ17" i="24"/>
  <c r="AK17" i="24"/>
  <c r="AL17" i="24"/>
  <c r="AM17" i="24"/>
  <c r="AN17" i="24"/>
  <c r="AO17" i="24"/>
  <c r="AP17" i="24"/>
  <c r="AE18" i="24"/>
  <c r="AF18" i="24"/>
  <c r="AG18" i="24"/>
  <c r="AH18" i="24"/>
  <c r="AI18" i="24"/>
  <c r="AJ18" i="24"/>
  <c r="AK18" i="24"/>
  <c r="AL18" i="24"/>
  <c r="AM18" i="24"/>
  <c r="AN18" i="24"/>
  <c r="AO18" i="24"/>
  <c r="AP18" i="24"/>
  <c r="AE19" i="24"/>
  <c r="AF19" i="24"/>
  <c r="AG19" i="24"/>
  <c r="AH19" i="24"/>
  <c r="AI19" i="24"/>
  <c r="AJ19" i="24"/>
  <c r="AK19" i="24"/>
  <c r="AL19" i="24"/>
  <c r="AM19" i="24"/>
  <c r="AN19" i="24"/>
  <c r="AO19" i="24"/>
  <c r="AP19" i="24"/>
  <c r="AE20" i="24"/>
  <c r="AF20" i="24"/>
  <c r="AG20" i="24"/>
  <c r="AH20" i="24"/>
  <c r="AI20" i="24"/>
  <c r="AJ20" i="24"/>
  <c r="AK20" i="24"/>
  <c r="AL20" i="24"/>
  <c r="AM20" i="24"/>
  <c r="AN20" i="24"/>
  <c r="AO20" i="24"/>
  <c r="AP20" i="24"/>
  <c r="AQ21" i="24"/>
  <c r="AO21" i="24" l="1"/>
  <c r="AG21" i="24"/>
  <c r="AK21" i="24"/>
  <c r="AC6" i="24"/>
  <c r="AM21" i="24"/>
  <c r="AI21" i="24"/>
  <c r="AE21" i="24"/>
  <c r="Y21" i="24"/>
  <c r="Q21" i="24"/>
  <c r="AQ8" i="24"/>
  <c r="U21" i="24"/>
  <c r="AC13" i="24"/>
  <c r="AQ16" i="24"/>
  <c r="AC18" i="24"/>
  <c r="AC15" i="24"/>
  <c r="AC14" i="24"/>
  <c r="AA21" i="24"/>
  <c r="W21" i="24"/>
  <c r="S21" i="24"/>
  <c r="AC10" i="24"/>
  <c r="AQ20" i="24"/>
  <c r="AN21" i="24"/>
  <c r="AL21" i="24"/>
  <c r="AJ21" i="24"/>
  <c r="AH21" i="24"/>
  <c r="AF21" i="24"/>
  <c r="AC19" i="24"/>
  <c r="AC12" i="24"/>
  <c r="AC11" i="24"/>
  <c r="AQ12" i="24"/>
  <c r="AC16" i="24"/>
  <c r="Z21" i="24"/>
  <c r="X21" i="24"/>
  <c r="V21" i="24"/>
  <c r="T21" i="24"/>
  <c r="R21" i="24"/>
  <c r="AC8" i="24"/>
  <c r="AQ18" i="24"/>
  <c r="AQ14" i="24"/>
  <c r="AQ6" i="24"/>
  <c r="AB21" i="24"/>
  <c r="AC20" i="24"/>
  <c r="AC17" i="24"/>
  <c r="AC9" i="24"/>
  <c r="AQ10" i="24"/>
  <c r="AC7" i="24"/>
  <c r="AQ17" i="24"/>
  <c r="AQ13" i="24"/>
  <c r="AQ9" i="24"/>
  <c r="AQ19" i="24"/>
  <c r="AQ15" i="24"/>
  <c r="AQ11" i="24"/>
  <c r="AQ7" i="24"/>
  <c r="C16" i="2"/>
  <c r="N6" i="20" l="1"/>
  <c r="AC21" i="24"/>
  <c r="AP21" i="24"/>
  <c r="D30" i="16" l="1"/>
  <c r="E30" i="16"/>
  <c r="F30" i="16"/>
  <c r="H30" i="13"/>
  <c r="I30" i="13"/>
  <c r="J30" i="13"/>
  <c r="B9" i="24"/>
  <c r="C12" i="16"/>
  <c r="C9" i="16"/>
  <c r="C8" i="16"/>
  <c r="F12" i="15"/>
  <c r="F9" i="15"/>
  <c r="F8" i="15"/>
  <c r="B9" i="15"/>
  <c r="B8" i="15"/>
  <c r="C12" i="13"/>
  <c r="C9" i="13"/>
  <c r="C8" i="13"/>
  <c r="F12" i="12"/>
  <c r="F9" i="12"/>
  <c r="F8" i="12"/>
  <c r="B9" i="12"/>
  <c r="B8" i="12"/>
  <c r="C12" i="21"/>
  <c r="C10" i="21"/>
  <c r="C9" i="21"/>
  <c r="C8" i="21"/>
  <c r="B9" i="21"/>
  <c r="B8" i="21"/>
  <c r="C9" i="23"/>
  <c r="F11" i="15"/>
  <c r="F11" i="12"/>
  <c r="C11" i="16"/>
  <c r="C11" i="13"/>
  <c r="C11" i="21"/>
  <c r="J21" i="20"/>
  <c r="I21" i="20"/>
  <c r="H21" i="20"/>
  <c r="H10" i="20"/>
  <c r="B10" i="20"/>
  <c r="L10" i="26"/>
  <c r="K10" i="26"/>
  <c r="J10" i="26"/>
  <c r="I10" i="26"/>
  <c r="H10" i="26"/>
  <c r="G10" i="26"/>
  <c r="F10" i="26"/>
  <c r="E10" i="26"/>
  <c r="D10" i="26"/>
  <c r="C10" i="26"/>
  <c r="L10" i="25"/>
  <c r="K10" i="25"/>
  <c r="J10" i="25"/>
  <c r="I10" i="25"/>
  <c r="H10" i="25"/>
  <c r="G10" i="25"/>
  <c r="F10" i="25"/>
  <c r="E10" i="25"/>
  <c r="D10" i="25"/>
  <c r="C10" i="25"/>
  <c r="F21" i="20"/>
  <c r="E21" i="20"/>
  <c r="F10" i="20"/>
  <c r="E10" i="20"/>
  <c r="J10" i="20"/>
  <c r="G21" i="20"/>
  <c r="I10" i="20"/>
  <c r="G10" i="20"/>
  <c r="G8" i="2"/>
  <c r="G9" i="2"/>
  <c r="C10" i="2"/>
  <c r="D10" i="2"/>
  <c r="E10" i="2"/>
  <c r="F10" i="2"/>
  <c r="G11" i="2"/>
  <c r="G12" i="2"/>
  <c r="C13" i="2"/>
  <c r="D13" i="2"/>
  <c r="E13" i="2"/>
  <c r="F13" i="2"/>
  <c r="G14" i="2"/>
  <c r="G15" i="2"/>
  <c r="D16" i="2"/>
  <c r="E16" i="2"/>
  <c r="F16" i="2"/>
  <c r="E21" i="2"/>
  <c r="F21" i="2"/>
  <c r="G21" i="2"/>
  <c r="H5" i="4"/>
  <c r="F44" i="5"/>
  <c r="G44" i="5"/>
  <c r="H44" i="5"/>
  <c r="O15" i="23"/>
  <c r="O16" i="23"/>
  <c r="O17" i="23"/>
  <c r="O18" i="23"/>
  <c r="O19" i="23"/>
  <c r="O20" i="23"/>
  <c r="O21" i="23"/>
  <c r="O22" i="23"/>
  <c r="O23" i="23"/>
  <c r="O24" i="23"/>
  <c r="C25" i="23"/>
  <c r="D25" i="23"/>
  <c r="E25" i="23"/>
  <c r="F25" i="23"/>
  <c r="G25" i="23"/>
  <c r="H25" i="23"/>
  <c r="I25" i="23"/>
  <c r="J25" i="23"/>
  <c r="K25" i="23"/>
  <c r="L25" i="23"/>
  <c r="M25" i="23"/>
  <c r="N25" i="23"/>
  <c r="C26" i="23"/>
  <c r="D26" i="23"/>
  <c r="E26" i="23"/>
  <c r="F26" i="23"/>
  <c r="G26" i="23"/>
  <c r="H26" i="23"/>
  <c r="I26" i="23"/>
  <c r="J26" i="23"/>
  <c r="K26" i="23"/>
  <c r="L26" i="23"/>
  <c r="M26" i="23"/>
  <c r="N26" i="23"/>
  <c r="O27" i="23"/>
  <c r="O28" i="23"/>
  <c r="C30" i="7"/>
  <c r="D30" i="7"/>
  <c r="E30" i="7"/>
  <c r="F30" i="7"/>
  <c r="G30" i="7"/>
  <c r="H30" i="7"/>
  <c r="I30" i="7"/>
  <c r="J30" i="7"/>
  <c r="K30" i="7"/>
  <c r="L30" i="7"/>
  <c r="M30" i="7"/>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Q25" i="24"/>
  <c r="R25" i="24"/>
  <c r="S25" i="24"/>
  <c r="T25" i="24"/>
  <c r="U25" i="24"/>
  <c r="V25" i="24"/>
  <c r="W25" i="24"/>
  <c r="X25" i="24"/>
  <c r="Y25" i="24"/>
  <c r="Z25" i="24"/>
  <c r="AA25" i="24"/>
  <c r="AB25" i="24"/>
  <c r="O37" i="9"/>
  <c r="O38" i="9"/>
  <c r="D30" i="8"/>
  <c r="E30" i="8"/>
  <c r="F30" i="8"/>
  <c r="G30" i="8"/>
  <c r="H30" i="8"/>
  <c r="I30" i="8"/>
  <c r="J30" i="8"/>
  <c r="K30" i="8"/>
  <c r="L30" i="8"/>
  <c r="M30" i="8"/>
  <c r="C10" i="20"/>
  <c r="D10" i="20"/>
  <c r="B21" i="20"/>
  <c r="C21" i="20"/>
  <c r="D21" i="20"/>
  <c r="O5" i="22"/>
  <c r="O6" i="22"/>
  <c r="O7" i="22"/>
  <c r="O8" i="22"/>
  <c r="O9" i="22"/>
  <c r="O10" i="22"/>
  <c r="O11" i="22"/>
  <c r="O12" i="22"/>
  <c r="O13" i="22"/>
  <c r="O14" i="22"/>
  <c r="O15" i="22"/>
  <c r="O16" i="22"/>
  <c r="O17" i="22"/>
  <c r="O18" i="22"/>
  <c r="O19" i="22"/>
  <c r="O20" i="22"/>
  <c r="O21" i="22"/>
  <c r="O22" i="22"/>
  <c r="P6" i="20"/>
  <c r="Q6" i="20"/>
  <c r="R6" i="20"/>
  <c r="S6" i="20"/>
  <c r="T6" i="20"/>
  <c r="U6" i="20"/>
  <c r="V6" i="20"/>
  <c r="W6" i="20"/>
  <c r="X6" i="20"/>
  <c r="Y6" i="20"/>
  <c r="O7" i="20"/>
  <c r="P7" i="20"/>
  <c r="Q7" i="20"/>
  <c r="R7" i="20"/>
  <c r="S7" i="20"/>
  <c r="T7" i="20"/>
  <c r="U7" i="20"/>
  <c r="V7" i="20"/>
  <c r="W7" i="20"/>
  <c r="X7" i="20"/>
  <c r="Y7" i="20"/>
  <c r="O25" i="22"/>
  <c r="O26" i="22"/>
  <c r="B6" i="21"/>
  <c r="C6" i="21"/>
  <c r="B7" i="21"/>
  <c r="C7" i="21"/>
  <c r="B10" i="21"/>
  <c r="B11" i="21"/>
  <c r="B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D30" i="21"/>
  <c r="E30" i="21"/>
  <c r="F30" i="21"/>
  <c r="G30" i="21"/>
  <c r="H30" i="21"/>
  <c r="I30" i="21"/>
  <c r="J30" i="21"/>
  <c r="K30" i="21"/>
  <c r="L30" i="21"/>
  <c r="M30" i="21"/>
  <c r="D27" i="27"/>
  <c r="E27" i="27"/>
  <c r="F27" i="27"/>
  <c r="B10" i="25"/>
  <c r="G15" i="25"/>
  <c r="I15" i="25"/>
  <c r="K15" i="25"/>
  <c r="N4" i="11"/>
  <c r="N5" i="11"/>
  <c r="M10" i="25" s="1"/>
  <c r="N6" i="11"/>
  <c r="B6" i="12"/>
  <c r="F6" i="12"/>
  <c r="J6" i="12"/>
  <c r="B7" i="12"/>
  <c r="F7" i="12"/>
  <c r="J7" i="12"/>
  <c r="J8" i="12"/>
  <c r="J9" i="12"/>
  <c r="B10" i="12"/>
  <c r="F10" i="12"/>
  <c r="J10" i="12"/>
  <c r="B11" i="12"/>
  <c r="J11" i="12"/>
  <c r="B12" i="12"/>
  <c r="J12" i="12"/>
  <c r="B13" i="12"/>
  <c r="F13" i="12"/>
  <c r="J13" i="12"/>
  <c r="B14" i="12"/>
  <c r="F14" i="12"/>
  <c r="J14" i="12"/>
  <c r="B15" i="12"/>
  <c r="F15" i="12"/>
  <c r="J15" i="12"/>
  <c r="B16" i="12"/>
  <c r="F16" i="12"/>
  <c r="J16" i="12"/>
  <c r="B17" i="12"/>
  <c r="F17" i="12"/>
  <c r="J17" i="12"/>
  <c r="B18" i="12"/>
  <c r="F18" i="12"/>
  <c r="J18" i="12"/>
  <c r="B19" i="12"/>
  <c r="F19" i="12"/>
  <c r="J19" i="12"/>
  <c r="B20" i="12"/>
  <c r="F20" i="12"/>
  <c r="J20" i="12"/>
  <c r="B21" i="12"/>
  <c r="F21" i="12"/>
  <c r="J21" i="12"/>
  <c r="B22" i="12"/>
  <c r="F22" i="12"/>
  <c r="J22" i="12"/>
  <c r="B23" i="12"/>
  <c r="F23" i="12"/>
  <c r="J23" i="12"/>
  <c r="B24" i="12"/>
  <c r="F24" i="12"/>
  <c r="J24" i="12"/>
  <c r="B25" i="12"/>
  <c r="F25" i="12"/>
  <c r="J25" i="12"/>
  <c r="B26" i="12"/>
  <c r="F26" i="12"/>
  <c r="J26" i="12"/>
  <c r="B27" i="12"/>
  <c r="F27" i="12"/>
  <c r="J27" i="12"/>
  <c r="B28" i="12"/>
  <c r="F28" i="12"/>
  <c r="J28" i="12"/>
  <c r="B29" i="12"/>
  <c r="F29" i="12"/>
  <c r="J29" i="12"/>
  <c r="C30" i="12"/>
  <c r="D30" i="12"/>
  <c r="E30" i="12"/>
  <c r="G30" i="12"/>
  <c r="H30" i="12"/>
  <c r="I30" i="12"/>
  <c r="K30" i="12"/>
  <c r="L30" i="12"/>
  <c r="M30" i="12"/>
  <c r="C6" i="13"/>
  <c r="G6" i="13"/>
  <c r="K6" i="13"/>
  <c r="C7" i="13"/>
  <c r="G7" i="13"/>
  <c r="K7" i="13"/>
  <c r="G8" i="13"/>
  <c r="K8" i="13"/>
  <c r="G9" i="13"/>
  <c r="K9" i="13"/>
  <c r="C10" i="13"/>
  <c r="G10" i="13"/>
  <c r="K10" i="13"/>
  <c r="G11" i="13"/>
  <c r="K11" i="13"/>
  <c r="G12" i="13"/>
  <c r="K12" i="13"/>
  <c r="C13" i="13"/>
  <c r="G13" i="13"/>
  <c r="K13" i="13"/>
  <c r="C14" i="13"/>
  <c r="G14" i="13"/>
  <c r="K14" i="13"/>
  <c r="C15" i="13"/>
  <c r="G15" i="13"/>
  <c r="K15" i="13"/>
  <c r="C16" i="13"/>
  <c r="G16" i="13"/>
  <c r="K16" i="13"/>
  <c r="C17" i="13"/>
  <c r="G17" i="13"/>
  <c r="K17" i="13"/>
  <c r="C18" i="13"/>
  <c r="G18" i="13"/>
  <c r="K18" i="13"/>
  <c r="C19" i="13"/>
  <c r="G19" i="13"/>
  <c r="K19" i="13"/>
  <c r="C20" i="13"/>
  <c r="G20" i="13"/>
  <c r="K20" i="13"/>
  <c r="C21" i="13"/>
  <c r="G21" i="13"/>
  <c r="K21" i="13"/>
  <c r="C22" i="13"/>
  <c r="G22" i="13"/>
  <c r="K22" i="13"/>
  <c r="C23" i="13"/>
  <c r="G23" i="13"/>
  <c r="K23" i="13"/>
  <c r="C24" i="13"/>
  <c r="G24" i="13"/>
  <c r="K24" i="13"/>
  <c r="C25" i="13"/>
  <c r="G25" i="13"/>
  <c r="K25" i="13"/>
  <c r="C26" i="13"/>
  <c r="G26" i="13"/>
  <c r="K26" i="13"/>
  <c r="C27" i="13"/>
  <c r="G27" i="13"/>
  <c r="K27" i="13"/>
  <c r="C28" i="13"/>
  <c r="G28" i="13"/>
  <c r="K28" i="13"/>
  <c r="C29" i="13"/>
  <c r="G29" i="13"/>
  <c r="K29" i="13"/>
  <c r="L30" i="13"/>
  <c r="M30" i="13"/>
  <c r="N30" i="13"/>
  <c r="H32" i="13"/>
  <c r="I32" i="13"/>
  <c r="J32" i="13"/>
  <c r="J31" i="13" s="1"/>
  <c r="L32" i="13"/>
  <c r="M32" i="13"/>
  <c r="N32" i="13"/>
  <c r="B10" i="26"/>
  <c r="N15" i="26"/>
  <c r="N16" i="26"/>
  <c r="M10" i="26" s="1"/>
  <c r="N17" i="26"/>
  <c r="D3" i="17"/>
  <c r="E3" i="17"/>
  <c r="F3" i="17"/>
  <c r="B6" i="15"/>
  <c r="F6" i="15"/>
  <c r="J6" i="15"/>
  <c r="B7" i="15"/>
  <c r="F7" i="15"/>
  <c r="J7" i="15"/>
  <c r="J8" i="15"/>
  <c r="J9" i="15"/>
  <c r="B10" i="15"/>
  <c r="F10" i="15"/>
  <c r="J10" i="15"/>
  <c r="B11" i="15"/>
  <c r="J11" i="15"/>
  <c r="B12" i="15"/>
  <c r="J12" i="15"/>
  <c r="B13" i="15"/>
  <c r="F13" i="15"/>
  <c r="J13" i="15"/>
  <c r="B14" i="15"/>
  <c r="F14" i="15"/>
  <c r="J14" i="15"/>
  <c r="B15" i="15"/>
  <c r="F15" i="15"/>
  <c r="J15" i="15"/>
  <c r="B16" i="15"/>
  <c r="F16" i="15"/>
  <c r="J16" i="15"/>
  <c r="B17" i="15"/>
  <c r="F17" i="15"/>
  <c r="J17" i="15"/>
  <c r="B18" i="15"/>
  <c r="F18" i="15"/>
  <c r="J18" i="15"/>
  <c r="B19" i="15"/>
  <c r="F19" i="15"/>
  <c r="J19" i="15"/>
  <c r="B20" i="15"/>
  <c r="F20" i="15"/>
  <c r="J20" i="15"/>
  <c r="B21" i="15"/>
  <c r="F21" i="15"/>
  <c r="J21" i="15"/>
  <c r="B22" i="15"/>
  <c r="F22" i="15"/>
  <c r="J22" i="15"/>
  <c r="B23" i="15"/>
  <c r="F23" i="15"/>
  <c r="J23" i="15"/>
  <c r="B24" i="15"/>
  <c r="F24" i="15"/>
  <c r="J24" i="15"/>
  <c r="B25" i="15"/>
  <c r="F25" i="15"/>
  <c r="J25" i="15"/>
  <c r="B26" i="15"/>
  <c r="F26" i="15"/>
  <c r="J26" i="15"/>
  <c r="B27" i="15"/>
  <c r="F27" i="15"/>
  <c r="J27" i="15"/>
  <c r="B28" i="15"/>
  <c r="F28" i="15"/>
  <c r="J28" i="15"/>
  <c r="B29" i="15"/>
  <c r="F29" i="15"/>
  <c r="J29" i="15"/>
  <c r="C30" i="15"/>
  <c r="D30" i="15"/>
  <c r="E30" i="15"/>
  <c r="G30" i="15"/>
  <c r="H30" i="15"/>
  <c r="I30" i="15"/>
  <c r="K30" i="15"/>
  <c r="L30" i="15"/>
  <c r="M30" i="15"/>
  <c r="C6" i="16"/>
  <c r="G6" i="16"/>
  <c r="K6" i="16"/>
  <c r="C7" i="16"/>
  <c r="G7" i="16"/>
  <c r="K7" i="16"/>
  <c r="G8" i="16"/>
  <c r="K8" i="16"/>
  <c r="G9" i="16"/>
  <c r="K9" i="16"/>
  <c r="C10" i="16"/>
  <c r="G10" i="16"/>
  <c r="K10" i="16"/>
  <c r="G11" i="16"/>
  <c r="K11" i="16"/>
  <c r="G12" i="16"/>
  <c r="K12" i="16"/>
  <c r="C13" i="16"/>
  <c r="G13" i="16"/>
  <c r="K13" i="16"/>
  <c r="C14" i="16"/>
  <c r="G14" i="16"/>
  <c r="K14" i="16"/>
  <c r="C15" i="16"/>
  <c r="G15" i="16"/>
  <c r="K15" i="16"/>
  <c r="C16" i="16"/>
  <c r="G16" i="16"/>
  <c r="K16" i="16"/>
  <c r="C17" i="16"/>
  <c r="G17" i="16"/>
  <c r="K17" i="16"/>
  <c r="C18" i="16"/>
  <c r="G18" i="16"/>
  <c r="K18" i="16"/>
  <c r="C19" i="16"/>
  <c r="G19" i="16"/>
  <c r="K19" i="16"/>
  <c r="C20" i="16"/>
  <c r="G20" i="16"/>
  <c r="K20" i="16"/>
  <c r="C21" i="16"/>
  <c r="G21" i="16"/>
  <c r="K21" i="16"/>
  <c r="C22" i="16"/>
  <c r="G22" i="16"/>
  <c r="K22" i="16"/>
  <c r="C23" i="16"/>
  <c r="G23" i="16"/>
  <c r="K23" i="16"/>
  <c r="C24" i="16"/>
  <c r="G24" i="16"/>
  <c r="K24" i="16"/>
  <c r="C25" i="16"/>
  <c r="G25" i="16"/>
  <c r="K25" i="16"/>
  <c r="C26" i="16"/>
  <c r="G26" i="16"/>
  <c r="K26" i="16"/>
  <c r="C27" i="16"/>
  <c r="G27" i="16"/>
  <c r="K27" i="16"/>
  <c r="C28" i="16"/>
  <c r="G28" i="16"/>
  <c r="K28" i="16"/>
  <c r="C29" i="16"/>
  <c r="G29" i="16"/>
  <c r="K29" i="16"/>
  <c r="H30" i="16"/>
  <c r="I30" i="16"/>
  <c r="J30" i="16"/>
  <c r="L30" i="16"/>
  <c r="M30" i="16"/>
  <c r="N30" i="16"/>
  <c r="D32" i="16"/>
  <c r="E32" i="16"/>
  <c r="F32" i="16"/>
  <c r="H32" i="16"/>
  <c r="I32" i="16"/>
  <c r="J32" i="16"/>
  <c r="L32" i="16"/>
  <c r="M32" i="16"/>
  <c r="N32" i="16"/>
  <c r="F5" i="4"/>
  <c r="E31" i="16" l="1"/>
  <c r="D31" i="16"/>
  <c r="I31" i="13"/>
  <c r="K6" i="4"/>
  <c r="N7" i="20"/>
  <c r="Z7" i="20" s="1"/>
  <c r="O24" i="22"/>
  <c r="O6" i="20"/>
  <c r="Z6" i="20" s="1"/>
  <c r="O23" i="22"/>
  <c r="M31" i="16"/>
  <c r="H31" i="16"/>
  <c r="J6" i="4"/>
  <c r="G10" i="2"/>
  <c r="N31" i="13"/>
  <c r="L31" i="13"/>
  <c r="G16" i="2"/>
  <c r="F31" i="16"/>
  <c r="M31" i="13"/>
  <c r="H31" i="13"/>
  <c r="L31" i="16"/>
  <c r="AC25" i="24"/>
  <c r="K10" i="4"/>
  <c r="N31" i="16"/>
  <c r="I31" i="16"/>
  <c r="E5" i="4"/>
  <c r="I18" i="4"/>
  <c r="J10" i="4"/>
  <c r="G13" i="2"/>
  <c r="J31" i="16"/>
  <c r="K18" i="4"/>
  <c r="D5" i="4"/>
  <c r="K30" i="16"/>
  <c r="K32" i="16"/>
  <c r="G30" i="16"/>
  <c r="G32" i="16"/>
  <c r="C30" i="16"/>
  <c r="C32" i="16"/>
  <c r="J30" i="15"/>
  <c r="F30" i="15"/>
  <c r="B30" i="15"/>
  <c r="K30" i="13"/>
  <c r="K32" i="13"/>
  <c r="G30" i="13"/>
  <c r="G32" i="13"/>
  <c r="C32" i="13"/>
  <c r="C30" i="13"/>
  <c r="J30" i="12"/>
  <c r="F30" i="12"/>
  <c r="B30" i="12"/>
  <c r="C30" i="21"/>
  <c r="B30" i="21"/>
  <c r="C30" i="8"/>
  <c r="B30" i="8"/>
  <c r="O35" i="9"/>
  <c r="M9" i="24" s="1"/>
  <c r="O36" i="9"/>
  <c r="O25" i="23"/>
  <c r="O9" i="23" s="1"/>
  <c r="O26" i="23"/>
  <c r="J18" i="4"/>
  <c r="I10" i="4"/>
  <c r="G5" i="4"/>
  <c r="C5" i="4"/>
  <c r="I6" i="4"/>
  <c r="J5" i="4" l="1"/>
  <c r="C31" i="16"/>
  <c r="K31" i="16"/>
  <c r="K5" i="4"/>
  <c r="G31" i="16"/>
  <c r="G31" i="13"/>
  <c r="K31" i="13"/>
  <c r="C31" i="13"/>
  <c r="I5" i="4"/>
</calcChain>
</file>

<file path=xl/sharedStrings.xml><?xml version="1.0" encoding="utf-8"?>
<sst xmlns="http://schemas.openxmlformats.org/spreadsheetml/2006/main" count="1011" uniqueCount="401">
  <si>
    <t>総数</t>
    <rPh sb="0" eb="2">
      <t>ソウスウ</t>
    </rPh>
    <phoneticPr fontId="2"/>
  </si>
  <si>
    <t>件数</t>
    <rPh sb="0" eb="2">
      <t>ケンスウ</t>
    </rPh>
    <phoneticPr fontId="2"/>
  </si>
  <si>
    <t>区分</t>
    <rPh sb="0" eb="2">
      <t>クブン</t>
    </rPh>
    <phoneticPr fontId="2"/>
  </si>
  <si>
    <t>昼間計</t>
    <rPh sb="0" eb="2">
      <t>チュウカン</t>
    </rPh>
    <rPh sb="2" eb="3">
      <t>ケイ</t>
    </rPh>
    <phoneticPr fontId="2"/>
  </si>
  <si>
    <t>夜間計</t>
    <rPh sb="0" eb="2">
      <t>ヤカン</t>
    </rPh>
    <rPh sb="2" eb="3">
      <t>ケイ</t>
    </rPh>
    <phoneticPr fontId="2"/>
  </si>
  <si>
    <t>夜</t>
    <rPh sb="0" eb="1">
      <t>ヨル</t>
    </rPh>
    <phoneticPr fontId="2"/>
  </si>
  <si>
    <t>間</t>
    <rPh sb="0" eb="1">
      <t>アイダ</t>
    </rPh>
    <phoneticPr fontId="2"/>
  </si>
  <si>
    <t>（５）類型別</t>
    <rPh sb="3" eb="5">
      <t>ルイケイ</t>
    </rPh>
    <rPh sb="5" eb="6">
      <t>ベツ</t>
    </rPh>
    <phoneticPr fontId="2"/>
  </si>
  <si>
    <t>類型別発生状況対前年比</t>
    <rPh sb="0" eb="2">
      <t>ルイケイ</t>
    </rPh>
    <rPh sb="2" eb="3">
      <t>ベツ</t>
    </rPh>
    <rPh sb="3" eb="5">
      <t>ハッセイ</t>
    </rPh>
    <rPh sb="5" eb="7">
      <t>ジョウキョウ</t>
    </rPh>
    <rPh sb="7" eb="8">
      <t>タイ</t>
    </rPh>
    <rPh sb="8" eb="11">
      <t>ゼンネンヒ</t>
    </rPh>
    <phoneticPr fontId="2"/>
  </si>
  <si>
    <t>人対車両</t>
    <rPh sb="0" eb="1">
      <t>ジン</t>
    </rPh>
    <rPh sb="1" eb="2">
      <t>タイ</t>
    </rPh>
    <rPh sb="2" eb="4">
      <t>シャリョウ</t>
    </rPh>
    <phoneticPr fontId="2"/>
  </si>
  <si>
    <t>車両相互</t>
    <rPh sb="0" eb="2">
      <t>シャリョウ</t>
    </rPh>
    <rPh sb="2" eb="4">
      <t>ソウゴ</t>
    </rPh>
    <phoneticPr fontId="2"/>
  </si>
  <si>
    <t>車両単独</t>
    <rPh sb="0" eb="2">
      <t>シャリョウ</t>
    </rPh>
    <rPh sb="2" eb="4">
      <t>タンドク</t>
    </rPh>
    <phoneticPr fontId="2"/>
  </si>
  <si>
    <t>計</t>
    <rPh sb="0" eb="1">
      <t>ケイ</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</si>
  <si>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</si>
  <si>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</si>
  <si>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</si>
  <si>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</si>
  <si>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4">
      <t>ホドウ</t>
    </rPh>
    <rPh sb="4" eb="5">
      <t>キョウ</t>
    </rPh>
    <rPh sb="5" eb="7">
      <t>フキン</t>
    </rPh>
    <phoneticPr fontId="2"/>
  </si>
  <si>
    <t>その他</t>
    <rPh sb="2" eb="3">
      <t>タ</t>
    </rPh>
    <phoneticPr fontId="2"/>
  </si>
  <si>
    <t>路上作業中</t>
    <rPh sb="0" eb="2">
      <t>ロジョウ</t>
    </rPh>
    <rPh sb="2" eb="4">
      <t>サギョウ</t>
    </rPh>
    <rPh sb="4" eb="5">
      <t>チュウ</t>
    </rPh>
    <phoneticPr fontId="2"/>
  </si>
  <si>
    <t>人</t>
    <rPh sb="0" eb="1">
      <t>ヒト</t>
    </rPh>
    <phoneticPr fontId="2"/>
  </si>
  <si>
    <t>対</t>
    <rPh sb="0" eb="1">
      <t>タイ</t>
    </rPh>
    <phoneticPr fontId="2"/>
  </si>
  <si>
    <t>車</t>
    <rPh sb="0" eb="1">
      <t>シャ</t>
    </rPh>
    <phoneticPr fontId="2"/>
  </si>
  <si>
    <t>両</t>
    <rPh sb="0" eb="1">
      <t>リョウ</t>
    </rPh>
    <phoneticPr fontId="2"/>
  </si>
  <si>
    <t>正面衝突</t>
    <rPh sb="0" eb="2">
      <t>ショウメン</t>
    </rPh>
    <rPh sb="2" eb="4">
      <t>ショウトツ</t>
    </rPh>
    <phoneticPr fontId="2"/>
  </si>
  <si>
    <t>進行中</t>
    <rPh sb="0" eb="3">
      <t>シンコウチュウ</t>
    </rPh>
    <phoneticPr fontId="2"/>
  </si>
  <si>
    <t>すれ違い時</t>
    <rPh sb="2" eb="3">
      <t>チガ</t>
    </rPh>
    <rPh sb="4" eb="5">
      <t>ジ</t>
    </rPh>
    <phoneticPr fontId="2"/>
  </si>
  <si>
    <t>相</t>
    <rPh sb="0" eb="1">
      <t>ソウ</t>
    </rPh>
    <phoneticPr fontId="2"/>
  </si>
  <si>
    <t>互</t>
    <rPh sb="0" eb="1">
      <t>ゴ</t>
    </rPh>
    <phoneticPr fontId="2"/>
  </si>
  <si>
    <t>電柱</t>
    <rPh sb="0" eb="2">
      <t>デンチュウ</t>
    </rPh>
    <phoneticPr fontId="2"/>
  </si>
  <si>
    <t>標識</t>
    <rPh sb="0" eb="2">
      <t>ヒョウシキ</t>
    </rPh>
    <phoneticPr fontId="2"/>
  </si>
  <si>
    <t>工作物衝突</t>
    <rPh sb="0" eb="3">
      <t>コウサクブツ</t>
    </rPh>
    <rPh sb="3" eb="5">
      <t>ショウトツ</t>
    </rPh>
    <phoneticPr fontId="2"/>
  </si>
  <si>
    <t>路外逸脱</t>
    <rPh sb="0" eb="1">
      <t>ロ</t>
    </rPh>
    <rPh sb="1" eb="2">
      <t>ガイ</t>
    </rPh>
    <rPh sb="2" eb="4">
      <t>イツダツ</t>
    </rPh>
    <phoneticPr fontId="2"/>
  </si>
  <si>
    <t>転倒</t>
    <rPh sb="0" eb="2">
      <t>テントウ</t>
    </rPh>
    <phoneticPr fontId="2"/>
  </si>
  <si>
    <t>単</t>
    <rPh sb="0" eb="1">
      <t>タン</t>
    </rPh>
    <phoneticPr fontId="2"/>
  </si>
  <si>
    <t>独</t>
    <rPh sb="0" eb="1">
      <t>ドク</t>
    </rPh>
    <phoneticPr fontId="2"/>
  </si>
  <si>
    <t>信号有無別事故類型</t>
    <rPh sb="0" eb="2">
      <t>シンゴウ</t>
    </rPh>
    <rPh sb="2" eb="4">
      <t>ウム</t>
    </rPh>
    <rPh sb="4" eb="5">
      <t>ベツ</t>
    </rPh>
    <rPh sb="5" eb="7">
      <t>ジコ</t>
    </rPh>
    <rPh sb="7" eb="9">
      <t>ルイケイ</t>
    </rPh>
    <phoneticPr fontId="2"/>
  </si>
  <si>
    <t>総　　　　数</t>
    <rPh sb="0" eb="1">
      <t>フサ</t>
    </rPh>
    <rPh sb="5" eb="6">
      <t>カズ</t>
    </rPh>
    <phoneticPr fontId="2"/>
  </si>
  <si>
    <t>横断歩道横断中</t>
    <rPh sb="0" eb="2">
      <t>オウダン</t>
    </rPh>
    <rPh sb="2" eb="4">
      <t>ホドウ</t>
    </rPh>
    <rPh sb="4" eb="7">
      <t>オウダンチュウ</t>
    </rPh>
    <phoneticPr fontId="2"/>
  </si>
  <si>
    <t>出合頭</t>
    <rPh sb="0" eb="2">
      <t>デアイ</t>
    </rPh>
    <rPh sb="2" eb="3">
      <t>ガシラ</t>
    </rPh>
    <phoneticPr fontId="2"/>
  </si>
  <si>
    <t>右折</t>
    <rPh sb="0" eb="2">
      <t>ウセツ</t>
    </rPh>
    <phoneticPr fontId="2"/>
  </si>
  <si>
    <t>左折</t>
    <rPh sb="0" eb="2">
      <t>サセツ</t>
    </rPh>
    <phoneticPr fontId="2"/>
  </si>
  <si>
    <t>追突</t>
    <rPh sb="0" eb="2">
      <t>ツイトツ</t>
    </rPh>
    <phoneticPr fontId="2"/>
  </si>
  <si>
    <t>追い越し</t>
    <rPh sb="0" eb="1">
      <t>オ</t>
    </rPh>
    <rPh sb="2" eb="3">
      <t>コ</t>
    </rPh>
    <phoneticPr fontId="2"/>
  </si>
  <si>
    <t>　</t>
    <phoneticPr fontId="2"/>
  </si>
  <si>
    <t>法令違反別発生状況（第１当事者の法令違反）</t>
    <rPh sb="0" eb="2">
      <t>ホウレイ</t>
    </rPh>
    <rPh sb="2" eb="4">
      <t>イハン</t>
    </rPh>
    <rPh sb="4" eb="5">
      <t>ベツ</t>
    </rPh>
    <rPh sb="5" eb="7">
      <t>ハッセイ</t>
    </rPh>
    <rPh sb="7" eb="9">
      <t>ジョウキョウ</t>
    </rPh>
    <rPh sb="10" eb="11">
      <t>ダイ</t>
    </rPh>
    <rPh sb="12" eb="15">
      <t>トウジシャ</t>
    </rPh>
    <rPh sb="16" eb="18">
      <t>ホウレイ</t>
    </rPh>
    <rPh sb="18" eb="20">
      <t>イハン</t>
    </rPh>
    <phoneticPr fontId="2"/>
  </si>
  <si>
    <t>信号無視</t>
    <rPh sb="0" eb="2">
      <t>シンゴウ</t>
    </rPh>
    <rPh sb="2" eb="4">
      <t>ムシ</t>
    </rPh>
    <phoneticPr fontId="2"/>
  </si>
  <si>
    <t>通行禁止</t>
    <rPh sb="0" eb="2">
      <t>ツウコウ</t>
    </rPh>
    <rPh sb="2" eb="4">
      <t>キンシ</t>
    </rPh>
    <phoneticPr fontId="2"/>
  </si>
  <si>
    <t>通行区分</t>
    <rPh sb="0" eb="2">
      <t>ツウコウ</t>
    </rPh>
    <rPh sb="2" eb="4">
      <t>クブン</t>
    </rPh>
    <phoneticPr fontId="2"/>
  </si>
  <si>
    <t>最高速度</t>
    <rPh sb="0" eb="2">
      <t>サイコウ</t>
    </rPh>
    <rPh sb="2" eb="4">
      <t>ソクド</t>
    </rPh>
    <phoneticPr fontId="2"/>
  </si>
  <si>
    <t>横断等禁止</t>
    <rPh sb="0" eb="2">
      <t>オウダン</t>
    </rPh>
    <rPh sb="2" eb="3">
      <t>トウ</t>
    </rPh>
    <rPh sb="3" eb="5">
      <t>キンシ</t>
    </rPh>
    <phoneticPr fontId="2"/>
  </si>
  <si>
    <t>進路変更禁止</t>
    <rPh sb="0" eb="2">
      <t>シンロ</t>
    </rPh>
    <rPh sb="2" eb="4">
      <t>ヘンコウ</t>
    </rPh>
    <rPh sb="4" eb="6">
      <t>キンシ</t>
    </rPh>
    <phoneticPr fontId="2"/>
  </si>
  <si>
    <t>踏切不停止</t>
    <rPh sb="0" eb="2">
      <t>フミキリ</t>
    </rPh>
    <rPh sb="2" eb="3">
      <t>フ</t>
    </rPh>
    <rPh sb="3" eb="5">
      <t>テイシ</t>
    </rPh>
    <phoneticPr fontId="2"/>
  </si>
  <si>
    <t>優先通行妨害</t>
    <rPh sb="0" eb="2">
      <t>ユウセン</t>
    </rPh>
    <rPh sb="2" eb="4">
      <t>ツウコウ</t>
    </rPh>
    <rPh sb="4" eb="6">
      <t>ボウガイ</t>
    </rPh>
    <phoneticPr fontId="2"/>
  </si>
  <si>
    <t>交差点安全進行義務</t>
    <rPh sb="0" eb="3">
      <t>コウサテン</t>
    </rPh>
    <rPh sb="3" eb="5">
      <t>アンゼン</t>
    </rPh>
    <rPh sb="5" eb="7">
      <t>シンコウ</t>
    </rPh>
    <rPh sb="7" eb="9">
      <t>ギム</t>
    </rPh>
    <phoneticPr fontId="2"/>
  </si>
  <si>
    <t>歩行者妨害</t>
    <rPh sb="0" eb="3">
      <t>ホコウシャ</t>
    </rPh>
    <rPh sb="3" eb="5">
      <t>ボウガイ</t>
    </rPh>
    <phoneticPr fontId="2"/>
  </si>
  <si>
    <t>徐行場所</t>
    <rPh sb="0" eb="2">
      <t>ジョコウ</t>
    </rPh>
    <rPh sb="2" eb="4">
      <t>バショ</t>
    </rPh>
    <phoneticPr fontId="2"/>
  </si>
  <si>
    <t>指定場所一時不停止</t>
    <rPh sb="0" eb="2">
      <t>シテイ</t>
    </rPh>
    <rPh sb="2" eb="4">
      <t>バショ</t>
    </rPh>
    <rPh sb="4" eb="6">
      <t>イチジ</t>
    </rPh>
    <rPh sb="6" eb="7">
      <t>フ</t>
    </rPh>
    <rPh sb="7" eb="9">
      <t>テイシ</t>
    </rPh>
    <phoneticPr fontId="2"/>
  </si>
  <si>
    <t>積載不適当</t>
    <rPh sb="0" eb="2">
      <t>セキサイ</t>
    </rPh>
    <rPh sb="2" eb="5">
      <t>フテキトウ</t>
    </rPh>
    <phoneticPr fontId="2"/>
  </si>
  <si>
    <t>整備不良車両運転</t>
    <rPh sb="0" eb="2">
      <t>セイビ</t>
    </rPh>
    <rPh sb="2" eb="4">
      <t>フリョウ</t>
    </rPh>
    <rPh sb="4" eb="6">
      <t>シャリョウ</t>
    </rPh>
    <rPh sb="6" eb="8">
      <t>ウンテン</t>
    </rPh>
    <phoneticPr fontId="2"/>
  </si>
  <si>
    <t>酒酔い運転</t>
    <rPh sb="0" eb="2">
      <t>サケヨ</t>
    </rPh>
    <rPh sb="3" eb="5">
      <t>ウンテン</t>
    </rPh>
    <phoneticPr fontId="2"/>
  </si>
  <si>
    <t>過労運転</t>
    <rPh sb="0" eb="2">
      <t>カロウ</t>
    </rPh>
    <rPh sb="2" eb="4">
      <t>ウンテン</t>
    </rPh>
    <phoneticPr fontId="2"/>
  </si>
  <si>
    <t>ハンドル等操作不適</t>
    <rPh sb="4" eb="5">
      <t>トウ</t>
    </rPh>
    <rPh sb="5" eb="7">
      <t>ソウサ</t>
    </rPh>
    <rPh sb="7" eb="9">
      <t>フテキ</t>
    </rPh>
    <phoneticPr fontId="2"/>
  </si>
  <si>
    <t>前方不注意</t>
    <rPh sb="0" eb="2">
      <t>ゼンポウ</t>
    </rPh>
    <rPh sb="2" eb="5">
      <t>フチュウイ</t>
    </rPh>
    <phoneticPr fontId="2"/>
  </si>
  <si>
    <t>動静不注意</t>
    <rPh sb="0" eb="2">
      <t>ドウセイ</t>
    </rPh>
    <rPh sb="2" eb="5">
      <t>フチュウイ</t>
    </rPh>
    <phoneticPr fontId="2"/>
  </si>
  <si>
    <t>安全不確認</t>
    <rPh sb="0" eb="2">
      <t>アンゼン</t>
    </rPh>
    <rPh sb="2" eb="3">
      <t>フ</t>
    </rPh>
    <rPh sb="3" eb="5">
      <t>カクニン</t>
    </rPh>
    <phoneticPr fontId="2"/>
  </si>
  <si>
    <t>その他の違反</t>
    <rPh sb="2" eb="3">
      <t>タ</t>
    </rPh>
    <rPh sb="4" eb="6">
      <t>イハン</t>
    </rPh>
    <phoneticPr fontId="2"/>
  </si>
  <si>
    <t>安全運転義務</t>
    <rPh sb="0" eb="2">
      <t>アンゼン</t>
    </rPh>
    <rPh sb="2" eb="4">
      <t>ウンテン</t>
    </rPh>
    <rPh sb="4" eb="6">
      <t>ギム</t>
    </rPh>
    <phoneticPr fontId="2"/>
  </si>
  <si>
    <t>直前直後横断</t>
    <rPh sb="0" eb="2">
      <t>チョクゼン</t>
    </rPh>
    <rPh sb="2" eb="4">
      <t>チョクゴ</t>
    </rPh>
    <rPh sb="4" eb="6">
      <t>オウダン</t>
    </rPh>
    <phoneticPr fontId="2"/>
  </si>
  <si>
    <t>禁止場所横断</t>
    <rPh sb="0" eb="2">
      <t>キンシ</t>
    </rPh>
    <rPh sb="2" eb="4">
      <t>バショ</t>
    </rPh>
    <rPh sb="4" eb="6">
      <t>オウダン</t>
    </rPh>
    <phoneticPr fontId="2"/>
  </si>
  <si>
    <t>斜め横断等</t>
    <rPh sb="0" eb="1">
      <t>ナナ</t>
    </rPh>
    <rPh sb="2" eb="4">
      <t>オウダン</t>
    </rPh>
    <rPh sb="4" eb="5">
      <t>トウ</t>
    </rPh>
    <phoneticPr fontId="2"/>
  </si>
  <si>
    <t>寝そべり等</t>
    <rPh sb="0" eb="1">
      <t>ネ</t>
    </rPh>
    <rPh sb="4" eb="5">
      <t>トウ</t>
    </rPh>
    <phoneticPr fontId="2"/>
  </si>
  <si>
    <t>路上遊戯</t>
    <rPh sb="0" eb="2">
      <t>ロジョウ</t>
    </rPh>
    <rPh sb="2" eb="4">
      <t>ユウギ</t>
    </rPh>
    <phoneticPr fontId="2"/>
  </si>
  <si>
    <t>飛び出し</t>
    <rPh sb="0" eb="1">
      <t>ト</t>
    </rPh>
    <rPh sb="2" eb="3">
      <t>ダ</t>
    </rPh>
    <phoneticPr fontId="2"/>
  </si>
  <si>
    <t>等</t>
    <rPh sb="0" eb="1">
      <t>トウ</t>
    </rPh>
    <phoneticPr fontId="2"/>
  </si>
  <si>
    <t>歩</t>
    <rPh sb="0" eb="1">
      <t>ホ</t>
    </rPh>
    <phoneticPr fontId="2"/>
  </si>
  <si>
    <t>行</t>
    <rPh sb="0" eb="1">
      <t>コウ</t>
    </rPh>
    <phoneticPr fontId="2"/>
  </si>
  <si>
    <t>者</t>
    <rPh sb="0" eb="1">
      <t>シャ</t>
    </rPh>
    <phoneticPr fontId="2"/>
  </si>
  <si>
    <t>行政区別・状態別（高齢者）</t>
    <rPh sb="0" eb="2">
      <t>ギョウセイ</t>
    </rPh>
    <rPh sb="2" eb="3">
      <t>ク</t>
    </rPh>
    <rPh sb="3" eb="4">
      <t>ベツ</t>
    </rPh>
    <rPh sb="5" eb="7">
      <t>ジョウタイ</t>
    </rPh>
    <rPh sb="7" eb="8">
      <t>ベツ</t>
    </rPh>
    <rPh sb="9" eb="12">
      <t>コウレイシャ</t>
    </rPh>
    <phoneticPr fontId="2"/>
  </si>
  <si>
    <t>北</t>
    <rPh sb="0" eb="1">
      <t>キタ</t>
    </rPh>
    <phoneticPr fontId="2"/>
  </si>
  <si>
    <t>都島</t>
    <rPh sb="0" eb="2">
      <t>ミヤコジマ</t>
    </rPh>
    <phoneticPr fontId="2"/>
  </si>
  <si>
    <t>福島</t>
    <rPh sb="0" eb="2">
      <t>フクシマ</t>
    </rPh>
    <phoneticPr fontId="2"/>
  </si>
  <si>
    <t>此花</t>
    <rPh sb="0" eb="2">
      <t>コノハナ</t>
    </rPh>
    <phoneticPr fontId="2"/>
  </si>
  <si>
    <t>中央</t>
    <rPh sb="0" eb="2">
      <t>チュウオウ</t>
    </rPh>
    <phoneticPr fontId="2"/>
  </si>
  <si>
    <t>西</t>
    <rPh sb="0" eb="1">
      <t>ニシ</t>
    </rPh>
    <phoneticPr fontId="2"/>
  </si>
  <si>
    <t>港</t>
    <rPh sb="0" eb="1">
      <t>ミナト</t>
    </rPh>
    <phoneticPr fontId="2"/>
  </si>
  <si>
    <t>大正</t>
    <rPh sb="0" eb="2">
      <t>タイショウ</t>
    </rPh>
    <phoneticPr fontId="2"/>
  </si>
  <si>
    <t>天王寺</t>
    <rPh sb="0" eb="3">
      <t>テンノウジ</t>
    </rPh>
    <phoneticPr fontId="2"/>
  </si>
  <si>
    <t>浪速</t>
    <rPh sb="0" eb="2">
      <t>ナニワ</t>
    </rPh>
    <phoneticPr fontId="2"/>
  </si>
  <si>
    <t>西淀川</t>
    <rPh sb="0" eb="1">
      <t>ニシ</t>
    </rPh>
    <rPh sb="1" eb="3">
      <t>ヨドガワ</t>
    </rPh>
    <phoneticPr fontId="2"/>
  </si>
  <si>
    <t>淀川</t>
    <rPh sb="0" eb="2">
      <t>ヨドガワ</t>
    </rPh>
    <phoneticPr fontId="2"/>
  </si>
  <si>
    <t>東淀川</t>
    <rPh sb="0" eb="1">
      <t>ヒガシ</t>
    </rPh>
    <rPh sb="1" eb="3">
      <t>ヨドガワ</t>
    </rPh>
    <phoneticPr fontId="2"/>
  </si>
  <si>
    <t>東成</t>
    <rPh sb="0" eb="2">
      <t>ヒガシナリ</t>
    </rPh>
    <phoneticPr fontId="2"/>
  </si>
  <si>
    <t>生野</t>
    <rPh sb="0" eb="2">
      <t>イクノ</t>
    </rPh>
    <phoneticPr fontId="2"/>
  </si>
  <si>
    <t>旭</t>
    <rPh sb="0" eb="1">
      <t>アサヒ</t>
    </rPh>
    <phoneticPr fontId="2"/>
  </si>
  <si>
    <t>城東</t>
    <rPh sb="0" eb="2">
      <t>ジョウトウ</t>
    </rPh>
    <phoneticPr fontId="2"/>
  </si>
  <si>
    <t>鶴見</t>
    <rPh sb="0" eb="2">
      <t>ツルミ</t>
    </rPh>
    <phoneticPr fontId="2"/>
  </si>
  <si>
    <t>阿倍野</t>
    <rPh sb="0" eb="3">
      <t>アベノ</t>
    </rPh>
    <phoneticPr fontId="2"/>
  </si>
  <si>
    <t>住之江</t>
    <rPh sb="0" eb="3">
      <t>スミノエ</t>
    </rPh>
    <phoneticPr fontId="2"/>
  </si>
  <si>
    <t>住吉</t>
    <rPh sb="0" eb="2">
      <t>スミヨシ</t>
    </rPh>
    <phoneticPr fontId="2"/>
  </si>
  <si>
    <t>東住吉</t>
    <rPh sb="0" eb="1">
      <t>ヒガシ</t>
    </rPh>
    <rPh sb="1" eb="3">
      <t>スミヨシ</t>
    </rPh>
    <phoneticPr fontId="2"/>
  </si>
  <si>
    <t>平野</t>
    <rPh sb="0" eb="2">
      <t>ヒラノ</t>
    </rPh>
    <phoneticPr fontId="2"/>
  </si>
  <si>
    <t>西成</t>
    <rPh sb="0" eb="2">
      <t>ニシナリ</t>
    </rPh>
    <phoneticPr fontId="2"/>
  </si>
  <si>
    <t>死</t>
    <rPh sb="0" eb="1">
      <t>シ</t>
    </rPh>
    <phoneticPr fontId="2"/>
  </si>
  <si>
    <t>傷</t>
    <rPh sb="0" eb="1">
      <t>キズ</t>
    </rPh>
    <phoneticPr fontId="2"/>
  </si>
  <si>
    <t>歩行中</t>
    <rPh sb="0" eb="3">
      <t>ホコウチュウ</t>
    </rPh>
    <phoneticPr fontId="2"/>
  </si>
  <si>
    <t>内　　　　　　　　　　訳</t>
    <rPh sb="0" eb="1">
      <t>ウチ</t>
    </rPh>
    <rPh sb="11" eb="12">
      <t>ヤク</t>
    </rPh>
    <phoneticPr fontId="2"/>
  </si>
  <si>
    <t>行政区別</t>
    <rPh sb="0" eb="2">
      <t>ギョウセイ</t>
    </rPh>
    <rPh sb="2" eb="3">
      <t>ク</t>
    </rPh>
    <rPh sb="3" eb="4">
      <t>ベツ</t>
    </rPh>
    <phoneticPr fontId="2"/>
  </si>
  <si>
    <t>１歳</t>
    <rPh sb="1" eb="2">
      <t>サイ</t>
    </rPh>
    <phoneticPr fontId="2"/>
  </si>
  <si>
    <t>以下</t>
    <rPh sb="0" eb="2">
      <t>イカ</t>
    </rPh>
    <phoneticPr fontId="2"/>
  </si>
  <si>
    <t>２歳</t>
    <rPh sb="1" eb="2">
      <t>サイ</t>
    </rPh>
    <phoneticPr fontId="2"/>
  </si>
  <si>
    <t>３歳</t>
    <rPh sb="1" eb="2">
      <t>サイ</t>
    </rPh>
    <phoneticPr fontId="2"/>
  </si>
  <si>
    <t>４歳</t>
    <rPh sb="1" eb="2">
      <t>サイ</t>
    </rPh>
    <phoneticPr fontId="2"/>
  </si>
  <si>
    <t>５歳</t>
    <rPh sb="1" eb="2">
      <t>サイ</t>
    </rPh>
    <phoneticPr fontId="2"/>
  </si>
  <si>
    <t>６歳</t>
    <rPh sb="1" eb="2">
      <t>サイ</t>
    </rPh>
    <phoneticPr fontId="2"/>
  </si>
  <si>
    <t>７歳</t>
    <rPh sb="1" eb="2">
      <t>サイ</t>
    </rPh>
    <phoneticPr fontId="2"/>
  </si>
  <si>
    <t>８歳</t>
    <rPh sb="1" eb="2">
      <t>サイ</t>
    </rPh>
    <phoneticPr fontId="2"/>
  </si>
  <si>
    <t>９歳</t>
    <rPh sb="1" eb="2">
      <t>サイ</t>
    </rPh>
    <phoneticPr fontId="2"/>
  </si>
  <si>
    <t>１０歳</t>
    <rPh sb="2" eb="3">
      <t>サイ</t>
    </rPh>
    <phoneticPr fontId="2"/>
  </si>
  <si>
    <t>１１歳</t>
    <rPh sb="2" eb="3">
      <t>サイ</t>
    </rPh>
    <phoneticPr fontId="2"/>
  </si>
  <si>
    <t>１２歳</t>
    <rPh sb="2" eb="3">
      <t>サイ</t>
    </rPh>
    <phoneticPr fontId="2"/>
  </si>
  <si>
    <t>１３歳</t>
    <rPh sb="2" eb="3">
      <t>サイ</t>
    </rPh>
    <phoneticPr fontId="2"/>
  </si>
  <si>
    <t>１４歳</t>
    <rPh sb="2" eb="3">
      <t>サイ</t>
    </rPh>
    <phoneticPr fontId="2"/>
  </si>
  <si>
    <t>１５歳</t>
    <rPh sb="2" eb="3">
      <t>サイ</t>
    </rPh>
    <phoneticPr fontId="2"/>
  </si>
  <si>
    <t>府内</t>
    <rPh sb="0" eb="2">
      <t>フナイ</t>
    </rPh>
    <phoneticPr fontId="2"/>
  </si>
  <si>
    <t>全域</t>
    <rPh sb="0" eb="2">
      <t>ゼンイキ</t>
    </rPh>
    <phoneticPr fontId="2"/>
  </si>
  <si>
    <t>月別</t>
    <rPh sb="0" eb="1">
      <t>ツキ</t>
    </rPh>
    <rPh sb="1" eb="2">
      <t>ベツ</t>
    </rPh>
    <phoneticPr fontId="2"/>
  </si>
  <si>
    <t>年齢別</t>
    <rPh sb="0" eb="2">
      <t>ネンレイ</t>
    </rPh>
    <rPh sb="2" eb="3">
      <t>ベツ</t>
    </rPh>
    <phoneticPr fontId="2"/>
  </si>
  <si>
    <t>行政区別・状態別（子ども）</t>
    <rPh sb="0" eb="2">
      <t>ギョウセイ</t>
    </rPh>
    <rPh sb="2" eb="3">
      <t>ク</t>
    </rPh>
    <rPh sb="3" eb="4">
      <t>ベツ</t>
    </rPh>
    <rPh sb="5" eb="7">
      <t>ジョウタイ</t>
    </rPh>
    <rPh sb="7" eb="8">
      <t>ベツ</t>
    </rPh>
    <rPh sb="9" eb="10">
      <t>コ</t>
    </rPh>
    <phoneticPr fontId="2"/>
  </si>
  <si>
    <t>横断</t>
    <rPh sb="0" eb="2">
      <t>オウダン</t>
    </rPh>
    <phoneticPr fontId="2"/>
  </si>
  <si>
    <t>横断歩道外横断</t>
    <rPh sb="0" eb="2">
      <t>オウダン</t>
    </rPh>
    <rPh sb="2" eb="4">
      <t>ホドウ</t>
    </rPh>
    <rPh sb="4" eb="5">
      <t>ガイ</t>
    </rPh>
    <rPh sb="5" eb="7">
      <t>オウダン</t>
    </rPh>
    <phoneticPr fontId="2"/>
  </si>
  <si>
    <t>走行車両の直前直後横断</t>
    <rPh sb="0" eb="2">
      <t>ソウコウ</t>
    </rPh>
    <rPh sb="2" eb="4">
      <t>シャリョウ</t>
    </rPh>
    <rPh sb="5" eb="7">
      <t>チョクゼン</t>
    </rPh>
    <rPh sb="7" eb="9">
      <t>チョクゴ</t>
    </rPh>
    <rPh sb="9" eb="11">
      <t>オウダン</t>
    </rPh>
    <phoneticPr fontId="2"/>
  </si>
  <si>
    <t>幼児のひとり歩き</t>
    <rPh sb="0" eb="2">
      <t>ヨウジ</t>
    </rPh>
    <rPh sb="6" eb="7">
      <t>アル</t>
    </rPh>
    <phoneticPr fontId="2"/>
  </si>
  <si>
    <t>踏切不注意</t>
    <rPh sb="0" eb="2">
      <t>フミキリ</t>
    </rPh>
    <rPh sb="2" eb="5">
      <t>フチュウイ</t>
    </rPh>
    <phoneticPr fontId="2"/>
  </si>
  <si>
    <t>自</t>
    <rPh sb="0" eb="1">
      <t>ジ</t>
    </rPh>
    <phoneticPr fontId="2"/>
  </si>
  <si>
    <t>転</t>
    <rPh sb="0" eb="1">
      <t>テン</t>
    </rPh>
    <phoneticPr fontId="2"/>
  </si>
  <si>
    <t>乗</t>
    <rPh sb="0" eb="1">
      <t>ジョウ</t>
    </rPh>
    <phoneticPr fontId="2"/>
  </si>
  <si>
    <t>用</t>
    <rPh sb="0" eb="1">
      <t>ヨウ</t>
    </rPh>
    <phoneticPr fontId="2"/>
  </si>
  <si>
    <t>横断・転回禁止違反</t>
    <rPh sb="0" eb="2">
      <t>オウダン</t>
    </rPh>
    <rPh sb="3" eb="5">
      <t>テンカイ</t>
    </rPh>
    <rPh sb="5" eb="7">
      <t>キンシ</t>
    </rPh>
    <rPh sb="7" eb="9">
      <t>イハン</t>
    </rPh>
    <phoneticPr fontId="2"/>
  </si>
  <si>
    <t>踏切不停止等</t>
    <rPh sb="0" eb="2">
      <t>フミキリ</t>
    </rPh>
    <rPh sb="2" eb="3">
      <t>フ</t>
    </rPh>
    <rPh sb="3" eb="5">
      <t>テイシ</t>
    </rPh>
    <rPh sb="5" eb="6">
      <t>ナド</t>
    </rPh>
    <phoneticPr fontId="2"/>
  </si>
  <si>
    <t>右折違反</t>
    <rPh sb="0" eb="2">
      <t>ウセツ</t>
    </rPh>
    <rPh sb="2" eb="4">
      <t>イハン</t>
    </rPh>
    <phoneticPr fontId="2"/>
  </si>
  <si>
    <t>左折違反</t>
    <rPh sb="0" eb="2">
      <t>サセツ</t>
    </rPh>
    <rPh sb="2" eb="4">
      <t>イハン</t>
    </rPh>
    <phoneticPr fontId="2"/>
  </si>
  <si>
    <t>ハンドル・ブレーキ等操作不適</t>
    <rPh sb="9" eb="10">
      <t>トウ</t>
    </rPh>
    <rPh sb="10" eb="12">
      <t>ソウサ</t>
    </rPh>
    <rPh sb="12" eb="14">
      <t>フテキ</t>
    </rPh>
    <phoneticPr fontId="2"/>
  </si>
  <si>
    <t>　総　　　計</t>
    <rPh sb="1" eb="2">
      <t>フサ</t>
    </rPh>
    <rPh sb="5" eb="6">
      <t>ケイ</t>
    </rPh>
    <phoneticPr fontId="2"/>
  </si>
  <si>
    <t>事故類型別（歩行者）</t>
    <rPh sb="0" eb="2">
      <t>ジコ</t>
    </rPh>
    <rPh sb="2" eb="4">
      <t>ルイケイ</t>
    </rPh>
    <rPh sb="4" eb="5">
      <t>ベツ</t>
    </rPh>
    <rPh sb="6" eb="9">
      <t>ホコウシャ</t>
    </rPh>
    <phoneticPr fontId="2"/>
  </si>
  <si>
    <t>総　　　数</t>
    <rPh sb="0" eb="1">
      <t>フサ</t>
    </rPh>
    <rPh sb="4" eb="5">
      <t>カズ</t>
    </rPh>
    <phoneticPr fontId="2"/>
  </si>
  <si>
    <t>人</t>
    <rPh sb="0" eb="1">
      <t>ジン</t>
    </rPh>
    <phoneticPr fontId="2"/>
  </si>
  <si>
    <t>横</t>
    <rPh sb="0" eb="1">
      <t>ヨコ</t>
    </rPh>
    <phoneticPr fontId="2"/>
  </si>
  <si>
    <t>断</t>
    <rPh sb="0" eb="1">
      <t>ダン</t>
    </rPh>
    <phoneticPr fontId="2"/>
  </si>
  <si>
    <t>中</t>
    <rPh sb="0" eb="1">
      <t>チュウ</t>
    </rPh>
    <phoneticPr fontId="2"/>
  </si>
  <si>
    <t>路上遊戯中</t>
    <rPh sb="0" eb="2">
      <t>ロジョウ</t>
    </rPh>
    <rPh sb="2" eb="5">
      <t>ユウギチュウ</t>
    </rPh>
    <phoneticPr fontId="2"/>
  </si>
  <si>
    <t>路上停止中</t>
    <rPh sb="0" eb="2">
      <t>ロジョウ</t>
    </rPh>
    <rPh sb="2" eb="5">
      <t>テイシチュウ</t>
    </rPh>
    <phoneticPr fontId="2"/>
  </si>
  <si>
    <t>列　　　車</t>
    <rPh sb="0" eb="1">
      <t>レツ</t>
    </rPh>
    <rPh sb="4" eb="5">
      <t>クルマ</t>
    </rPh>
    <phoneticPr fontId="2"/>
  </si>
  <si>
    <t>月別発生状況（歩行者）</t>
    <rPh sb="0" eb="2">
      <t>ツキベツ</t>
    </rPh>
    <rPh sb="2" eb="4">
      <t>ハッセイ</t>
    </rPh>
    <rPh sb="4" eb="6">
      <t>ジョウキョウ</t>
    </rPh>
    <rPh sb="7" eb="10">
      <t>ホコウシャ</t>
    </rPh>
    <phoneticPr fontId="2"/>
  </si>
  <si>
    <t>行政区分</t>
    <rPh sb="0" eb="2">
      <t>ギョウセイ</t>
    </rPh>
    <rPh sb="2" eb="4">
      <t>クブン</t>
    </rPh>
    <phoneticPr fontId="2"/>
  </si>
  <si>
    <t>歩行者関連事故発生状況</t>
    <rPh sb="0" eb="3">
      <t>ホコウシャ</t>
    </rPh>
    <rPh sb="3" eb="5">
      <t>カンレン</t>
    </rPh>
    <rPh sb="5" eb="7">
      <t>ジコ</t>
    </rPh>
    <rPh sb="7" eb="9">
      <t>ハッセイ</t>
    </rPh>
    <rPh sb="9" eb="11">
      <t>ジョウキョウ</t>
    </rPh>
    <phoneticPr fontId="2"/>
  </si>
  <si>
    <t>自転車関連事故発生状況</t>
    <rPh sb="0" eb="3">
      <t>ジテンシャ</t>
    </rPh>
    <rPh sb="3" eb="5">
      <t>カンレン</t>
    </rPh>
    <rPh sb="5" eb="7">
      <t>ジコ</t>
    </rPh>
    <rPh sb="7" eb="9">
      <t>ハッセイ</t>
    </rPh>
    <rPh sb="9" eb="11">
      <t>ジョウキョウ</t>
    </rPh>
    <phoneticPr fontId="2"/>
  </si>
  <si>
    <t>追越追抜時</t>
    <rPh sb="0" eb="2">
      <t>オイコシ</t>
    </rPh>
    <rPh sb="2" eb="4">
      <t>オイヌ</t>
    </rPh>
    <rPh sb="4" eb="5">
      <t>ジ</t>
    </rPh>
    <phoneticPr fontId="2"/>
  </si>
  <si>
    <t>左折時</t>
    <rPh sb="0" eb="2">
      <t>サセツ</t>
    </rPh>
    <rPh sb="2" eb="3">
      <t>ジ</t>
    </rPh>
    <phoneticPr fontId="2"/>
  </si>
  <si>
    <t>右折時</t>
    <rPh sb="0" eb="2">
      <t>ウセツ</t>
    </rPh>
    <rPh sb="2" eb="3">
      <t>ジ</t>
    </rPh>
    <phoneticPr fontId="2"/>
  </si>
  <si>
    <t>事故類型別（自転車）</t>
    <rPh sb="0" eb="2">
      <t>ジコ</t>
    </rPh>
    <rPh sb="2" eb="4">
      <t>ルイケイ</t>
    </rPh>
    <rPh sb="4" eb="5">
      <t>ベツ</t>
    </rPh>
    <rPh sb="6" eb="9">
      <t>ジテンシャ</t>
    </rPh>
    <phoneticPr fontId="2"/>
  </si>
  <si>
    <t>信号の有無</t>
    <rPh sb="0" eb="2">
      <t>シンゴウ</t>
    </rPh>
    <rPh sb="3" eb="5">
      <t>ウム</t>
    </rPh>
    <phoneticPr fontId="2"/>
  </si>
  <si>
    <t>類型</t>
    <rPh sb="0" eb="2">
      <t>ルイケイ</t>
    </rPh>
    <phoneticPr fontId="2"/>
  </si>
  <si>
    <t>法令違反別</t>
    <rPh sb="0" eb="2">
      <t>ホウレイ</t>
    </rPh>
    <rPh sb="2" eb="4">
      <t>イハン</t>
    </rPh>
    <rPh sb="4" eb="5">
      <t>ベツ</t>
    </rPh>
    <phoneticPr fontId="2"/>
  </si>
  <si>
    <t>年齢別・月別　（１５歳以下）</t>
    <rPh sb="0" eb="2">
      <t>ネンレイ</t>
    </rPh>
    <rPh sb="2" eb="3">
      <t>ベツ</t>
    </rPh>
    <rPh sb="4" eb="5">
      <t>ツキ</t>
    </rPh>
    <rPh sb="5" eb="6">
      <t>ベツ</t>
    </rPh>
    <rPh sb="10" eb="11">
      <t>サイ</t>
    </rPh>
    <rPh sb="11" eb="13">
      <t>イカ</t>
    </rPh>
    <phoneticPr fontId="2"/>
  </si>
  <si>
    <t>違反</t>
    <rPh sb="0" eb="2">
      <t>イハン</t>
    </rPh>
    <phoneticPr fontId="2"/>
  </si>
  <si>
    <t>法令違反別発生状況 （子ども）</t>
    <rPh sb="0" eb="2">
      <t>ホウレイ</t>
    </rPh>
    <rPh sb="2" eb="4">
      <t>イハン</t>
    </rPh>
    <rPh sb="4" eb="5">
      <t>ベツ</t>
    </rPh>
    <rPh sb="5" eb="7">
      <t>ハッセイ</t>
    </rPh>
    <rPh sb="7" eb="9">
      <t>ジョウキョウ</t>
    </rPh>
    <rPh sb="11" eb="12">
      <t>コ</t>
    </rPh>
    <phoneticPr fontId="2"/>
  </si>
  <si>
    <t>類型別</t>
    <rPh sb="0" eb="2">
      <t>ルイケイ</t>
    </rPh>
    <rPh sb="2" eb="3">
      <t>ベツ</t>
    </rPh>
    <phoneticPr fontId="2"/>
  </si>
  <si>
    <t>６９歳</t>
    <rPh sb="2" eb="3">
      <t>サイ</t>
    </rPh>
    <phoneticPr fontId="2"/>
  </si>
  <si>
    <t>７９歳</t>
    <rPh sb="2" eb="3">
      <t>サイ</t>
    </rPh>
    <phoneticPr fontId="2"/>
  </si>
  <si>
    <t>７４歳</t>
    <rPh sb="2" eb="3">
      <t>サイ</t>
    </rPh>
    <phoneticPr fontId="2"/>
  </si>
  <si>
    <t>８４歳</t>
    <rPh sb="2" eb="3">
      <t>サイ</t>
    </rPh>
    <phoneticPr fontId="2"/>
  </si>
  <si>
    <t>８５歳</t>
    <rPh sb="2" eb="3">
      <t>サイ</t>
    </rPh>
    <phoneticPr fontId="2"/>
  </si>
  <si>
    <t>以上</t>
    <rPh sb="0" eb="2">
      <t>イジョウ</t>
    </rPh>
    <phoneticPr fontId="2"/>
  </si>
  <si>
    <t>年別</t>
    <rPh sb="0" eb="2">
      <t>ネンベツ</t>
    </rPh>
    <phoneticPr fontId="2"/>
  </si>
  <si>
    <t>行政区別・状態別（若年者）</t>
    <rPh sb="0" eb="2">
      <t>ギョウセイ</t>
    </rPh>
    <rPh sb="2" eb="3">
      <t>ク</t>
    </rPh>
    <rPh sb="3" eb="4">
      <t>ベツ</t>
    </rPh>
    <rPh sb="5" eb="7">
      <t>ジョウタイ</t>
    </rPh>
    <rPh sb="7" eb="8">
      <t>ベツ</t>
    </rPh>
    <rPh sb="9" eb="11">
      <t>ジャクネン</t>
    </rPh>
    <rPh sb="11" eb="12">
      <t>シャ</t>
    </rPh>
    <phoneticPr fontId="2"/>
  </si>
  <si>
    <t>年齢別・月別　（若年者）</t>
    <rPh sb="0" eb="2">
      <t>ネンレイ</t>
    </rPh>
    <rPh sb="2" eb="3">
      <t>ベツ</t>
    </rPh>
    <rPh sb="4" eb="5">
      <t>ツキ</t>
    </rPh>
    <rPh sb="5" eb="6">
      <t>ベツ</t>
    </rPh>
    <rPh sb="8" eb="10">
      <t>ジャクネン</t>
    </rPh>
    <rPh sb="10" eb="11">
      <t>シャ</t>
    </rPh>
    <phoneticPr fontId="2"/>
  </si>
  <si>
    <t>１６歳</t>
    <rPh sb="2" eb="3">
      <t>サイ</t>
    </rPh>
    <phoneticPr fontId="2"/>
  </si>
  <si>
    <t>１７歳</t>
    <rPh sb="2" eb="3">
      <t>サイ</t>
    </rPh>
    <phoneticPr fontId="2"/>
  </si>
  <si>
    <t>１８歳</t>
    <rPh sb="2" eb="3">
      <t>サイ</t>
    </rPh>
    <phoneticPr fontId="2"/>
  </si>
  <si>
    <t>１９歳</t>
    <rPh sb="2" eb="3">
      <t>サイ</t>
    </rPh>
    <phoneticPr fontId="2"/>
  </si>
  <si>
    <t>２０歳</t>
    <rPh sb="2" eb="3">
      <t>サイ</t>
    </rPh>
    <phoneticPr fontId="2"/>
  </si>
  <si>
    <t>２１歳</t>
    <rPh sb="2" eb="3">
      <t>サイ</t>
    </rPh>
    <phoneticPr fontId="2"/>
  </si>
  <si>
    <t>２２歳</t>
    <rPh sb="2" eb="3">
      <t>サイ</t>
    </rPh>
    <phoneticPr fontId="2"/>
  </si>
  <si>
    <t>２３歳</t>
    <rPh sb="2" eb="3">
      <t>サイ</t>
    </rPh>
    <phoneticPr fontId="2"/>
  </si>
  <si>
    <t>２４歳</t>
    <rPh sb="2" eb="3">
      <t>サイ</t>
    </rPh>
    <phoneticPr fontId="2"/>
  </si>
  <si>
    <t>類型別・状態別発生状況</t>
    <rPh sb="0" eb="2">
      <t>ルイケイ</t>
    </rPh>
    <rPh sb="2" eb="3">
      <t>ベツ</t>
    </rPh>
    <rPh sb="4" eb="6">
      <t>ジョウタイ</t>
    </rPh>
    <rPh sb="6" eb="7">
      <t>ベツ</t>
    </rPh>
    <rPh sb="7" eb="9">
      <t>ハッセイ</t>
    </rPh>
    <rPh sb="9" eb="11">
      <t>ジョウキョウ</t>
    </rPh>
    <phoneticPr fontId="2"/>
  </si>
  <si>
    <t>件    数</t>
    <rPh sb="0" eb="1">
      <t>ケン</t>
    </rPh>
    <rPh sb="5" eb="6">
      <t>カズ</t>
    </rPh>
    <phoneticPr fontId="2"/>
  </si>
  <si>
    <t>信   号   無</t>
    <rPh sb="0" eb="1">
      <t>シン</t>
    </rPh>
    <rPh sb="4" eb="5">
      <t>ゴウ</t>
    </rPh>
    <rPh sb="8" eb="9">
      <t>ナシ</t>
    </rPh>
    <phoneticPr fontId="2"/>
  </si>
  <si>
    <t>信   号   有</t>
    <rPh sb="0" eb="1">
      <t>シン</t>
    </rPh>
    <rPh sb="4" eb="5">
      <t>ゴウ</t>
    </rPh>
    <rPh sb="8" eb="9">
      <t>ア</t>
    </rPh>
    <phoneticPr fontId="2"/>
  </si>
  <si>
    <t>事   故   計</t>
    <rPh sb="0" eb="1">
      <t>コト</t>
    </rPh>
    <rPh sb="4" eb="5">
      <t>ユエ</t>
    </rPh>
    <rPh sb="8" eb="9">
      <t>ケイ</t>
    </rPh>
    <phoneticPr fontId="2"/>
  </si>
  <si>
    <t>人  対  車  両</t>
    <rPh sb="0" eb="1">
      <t>ジン</t>
    </rPh>
    <rPh sb="3" eb="4">
      <t>タイ</t>
    </rPh>
    <rPh sb="6" eb="7">
      <t>クルマ</t>
    </rPh>
    <rPh sb="9" eb="10">
      <t>リョウ</t>
    </rPh>
    <phoneticPr fontId="2"/>
  </si>
  <si>
    <t>車  両  相  互</t>
    <rPh sb="0" eb="1">
      <t>クルマ</t>
    </rPh>
    <rPh sb="3" eb="4">
      <t>リョウ</t>
    </rPh>
    <rPh sb="6" eb="7">
      <t>ソウ</t>
    </rPh>
    <rPh sb="9" eb="10">
      <t>ゴ</t>
    </rPh>
    <phoneticPr fontId="2"/>
  </si>
  <si>
    <t>車  両  単  独</t>
    <rPh sb="0" eb="1">
      <t>クルマ</t>
    </rPh>
    <rPh sb="3" eb="4">
      <t>リョウ</t>
    </rPh>
    <rPh sb="6" eb="7">
      <t>タン</t>
    </rPh>
    <rPh sb="9" eb="10">
      <t>ドク</t>
    </rPh>
    <phoneticPr fontId="2"/>
  </si>
  <si>
    <t>件　　数</t>
    <rPh sb="0" eb="1">
      <t>ケン</t>
    </rPh>
    <rPh sb="3" eb="4">
      <t>カズ</t>
    </rPh>
    <phoneticPr fontId="2"/>
  </si>
  <si>
    <t>法令違反別発生状況 （若年者）</t>
    <rPh sb="0" eb="2">
      <t>ホウレイ</t>
    </rPh>
    <rPh sb="2" eb="4">
      <t>イハン</t>
    </rPh>
    <rPh sb="4" eb="5">
      <t>ベツ</t>
    </rPh>
    <rPh sb="5" eb="7">
      <t>ハッセイ</t>
    </rPh>
    <rPh sb="7" eb="9">
      <t>ジョウキョウ</t>
    </rPh>
    <rPh sb="11" eb="13">
      <t>ジャクネン</t>
    </rPh>
    <rPh sb="13" eb="14">
      <t>シャ</t>
    </rPh>
    <phoneticPr fontId="2"/>
  </si>
  <si>
    <t>時間</t>
    <rPh sb="0" eb="2">
      <t>ジカン</t>
    </rPh>
    <phoneticPr fontId="2"/>
  </si>
  <si>
    <t>昭和45</t>
    <rPh sb="0" eb="2">
      <t>ショウワ</t>
    </rPh>
    <phoneticPr fontId="2"/>
  </si>
  <si>
    <t>合計</t>
    <rPh sb="0" eb="2">
      <t>ゴウケイ</t>
    </rPh>
    <phoneticPr fontId="2"/>
  </si>
  <si>
    <t>月</t>
    <rPh sb="0" eb="1">
      <t>ツキ</t>
    </rPh>
    <phoneticPr fontId="2"/>
  </si>
  <si>
    <t>件数（件）</t>
    <rPh sb="0" eb="1">
      <t>ケン</t>
    </rPh>
    <rPh sb="1" eb="2">
      <t>カズ</t>
    </rPh>
    <rPh sb="3" eb="4">
      <t>ケン</t>
    </rPh>
    <phoneticPr fontId="2"/>
  </si>
  <si>
    <t>件数（件）</t>
    <rPh sb="0" eb="2">
      <t>ケンスウ</t>
    </rPh>
    <rPh sb="3" eb="4">
      <t>ケン</t>
    </rPh>
    <phoneticPr fontId="2"/>
  </si>
  <si>
    <t>横断歩道橋付近</t>
    <rPh sb="0" eb="2">
      <t>オウダン</t>
    </rPh>
    <rPh sb="2" eb="4">
      <t>ホドウ</t>
    </rPh>
    <rPh sb="4" eb="5">
      <t>ハシ</t>
    </rPh>
    <rPh sb="5" eb="7">
      <t>フキン</t>
    </rPh>
    <phoneticPr fontId="2"/>
  </si>
  <si>
    <t>出会頭</t>
    <rPh sb="0" eb="2">
      <t>デア</t>
    </rPh>
    <rPh sb="2" eb="3">
      <t>ガシラ</t>
    </rPh>
    <phoneticPr fontId="2"/>
  </si>
  <si>
    <t>追越追抜時</t>
    <rPh sb="0" eb="1">
      <t>オ</t>
    </rPh>
    <rPh sb="1" eb="2">
      <t>コ</t>
    </rPh>
    <rPh sb="2" eb="3">
      <t>オ</t>
    </rPh>
    <rPh sb="3" eb="4">
      <t>ヌ</t>
    </rPh>
    <rPh sb="4" eb="5">
      <t>ジ</t>
    </rPh>
    <phoneticPr fontId="2"/>
  </si>
  <si>
    <t>駐車車両衝突（運転者不在）</t>
    <rPh sb="0" eb="2">
      <t>チュウシャ</t>
    </rPh>
    <rPh sb="2" eb="4">
      <t>シャリョウ</t>
    </rPh>
    <rPh sb="4" eb="6">
      <t>ショウトツ</t>
    </rPh>
    <rPh sb="7" eb="10">
      <t>ウンテンシャ</t>
    </rPh>
    <rPh sb="10" eb="12">
      <t>フザイ</t>
    </rPh>
    <phoneticPr fontId="2"/>
  </si>
  <si>
    <t>（人）</t>
    <rPh sb="1" eb="2">
      <t>ニン</t>
    </rPh>
    <phoneticPr fontId="2"/>
  </si>
  <si>
    <t>（件）</t>
    <rPh sb="1" eb="2">
      <t>ケン</t>
    </rPh>
    <phoneticPr fontId="2"/>
  </si>
  <si>
    <t>　</t>
    <phoneticPr fontId="2"/>
  </si>
  <si>
    <t>（人）</t>
    <rPh sb="1" eb="2">
      <t>ヒト</t>
    </rPh>
    <phoneticPr fontId="2"/>
  </si>
  <si>
    <t>－</t>
    <phoneticPr fontId="2"/>
  </si>
  <si>
    <t>①/②×１００（％）</t>
    <phoneticPr fontId="2"/>
  </si>
  <si>
    <t>６５～</t>
    <phoneticPr fontId="2"/>
  </si>
  <si>
    <t>７０～</t>
    <phoneticPr fontId="2"/>
  </si>
  <si>
    <t>７５～</t>
    <phoneticPr fontId="2"/>
  </si>
  <si>
    <t>８０～</t>
    <phoneticPr fontId="2"/>
  </si>
  <si>
    <t>月別</t>
    <rPh sb="0" eb="2">
      <t>ツキベツ</t>
    </rPh>
    <phoneticPr fontId="2"/>
  </si>
  <si>
    <t>区分　　　　　　　</t>
    <rPh sb="0" eb="2">
      <t>クブン</t>
    </rPh>
    <phoneticPr fontId="2"/>
  </si>
  <si>
    <t>件　数（件）</t>
    <rPh sb="0" eb="1">
      <t>ケン</t>
    </rPh>
    <rPh sb="2" eb="3">
      <t>カズ</t>
    </rPh>
    <rPh sb="4" eb="5">
      <t>ケン</t>
    </rPh>
    <phoneticPr fontId="2"/>
  </si>
  <si>
    <t>　</t>
    <phoneticPr fontId="2"/>
  </si>
  <si>
    <t>死者数の推移</t>
    <rPh sb="0" eb="3">
      <t>シシャスウ</t>
    </rPh>
    <rPh sb="4" eb="6">
      <t>スイイ</t>
    </rPh>
    <phoneticPr fontId="2"/>
  </si>
  <si>
    <t>高齢者</t>
    <rPh sb="0" eb="3">
      <t>コウレイシャ</t>
    </rPh>
    <phoneticPr fontId="2"/>
  </si>
  <si>
    <t>子ども</t>
    <rPh sb="0" eb="1">
      <t>コ</t>
    </rPh>
    <phoneticPr fontId="2"/>
  </si>
  <si>
    <t>歩行者</t>
    <rPh sb="0" eb="3">
      <t>ホコウシャ</t>
    </rPh>
    <phoneticPr fontId="2"/>
  </si>
  <si>
    <t>自転車</t>
    <rPh sb="0" eb="3">
      <t>ジテンシャ</t>
    </rPh>
    <phoneticPr fontId="2"/>
  </si>
  <si>
    <t>自動二輪</t>
    <rPh sb="0" eb="2">
      <t>ジドウ</t>
    </rPh>
    <rPh sb="2" eb="4">
      <t>ニリン</t>
    </rPh>
    <phoneticPr fontId="2"/>
  </si>
  <si>
    <t>４．各種交通事故の実態</t>
    <rPh sb="2" eb="4">
      <t>カクシュ</t>
    </rPh>
    <rPh sb="4" eb="6">
      <t>コウツウ</t>
    </rPh>
    <rPh sb="6" eb="8">
      <t>ジコ</t>
    </rPh>
    <rPh sb="9" eb="11">
      <t>ジッタイ</t>
    </rPh>
    <phoneticPr fontId="2"/>
  </si>
  <si>
    <t>　（１）各種死亡事故の推移</t>
    <rPh sb="4" eb="6">
      <t>カクシュ</t>
    </rPh>
    <rPh sb="6" eb="8">
      <t>シボウ</t>
    </rPh>
    <rPh sb="8" eb="10">
      <t>ジコ</t>
    </rPh>
    <rPh sb="11" eb="13">
      <t>スイイ</t>
    </rPh>
    <phoneticPr fontId="2"/>
  </si>
  <si>
    <t>分離帯・安全島</t>
    <rPh sb="0" eb="3">
      <t>ブンリタイ</t>
    </rPh>
    <rPh sb="4" eb="6">
      <t>アンゼン</t>
    </rPh>
    <rPh sb="6" eb="7">
      <t>シマ</t>
    </rPh>
    <phoneticPr fontId="2"/>
  </si>
  <si>
    <t>防護柵等</t>
    <rPh sb="0" eb="2">
      <t>ボウゴ</t>
    </rPh>
    <rPh sb="2" eb="3">
      <t>サク</t>
    </rPh>
    <rPh sb="3" eb="4">
      <t>ナド</t>
    </rPh>
    <phoneticPr fontId="2"/>
  </si>
  <si>
    <t>その他</t>
  </si>
  <si>
    <t>自転車乗用中</t>
    <rPh sb="0" eb="3">
      <t>ジテンシャ</t>
    </rPh>
    <rPh sb="3" eb="5">
      <t>ジョウヨウ</t>
    </rPh>
    <rPh sb="5" eb="6">
      <t>ジュウ</t>
    </rPh>
    <phoneticPr fontId="2"/>
  </si>
  <si>
    <t>自動車等乗車中</t>
    <rPh sb="0" eb="3">
      <t>ジドウシャ</t>
    </rPh>
    <rPh sb="3" eb="4">
      <t>トウ</t>
    </rPh>
    <rPh sb="4" eb="6">
      <t>ジョウシャ</t>
    </rPh>
    <rPh sb="6" eb="7">
      <t>チュウ</t>
    </rPh>
    <phoneticPr fontId="2"/>
  </si>
  <si>
    <t>二輪車乗車中</t>
    <rPh sb="0" eb="3">
      <t>ニリンシャ</t>
    </rPh>
    <rPh sb="3" eb="5">
      <t>ジョウシャ</t>
    </rPh>
    <rPh sb="5" eb="6">
      <t>チュウ</t>
    </rPh>
    <phoneticPr fontId="2"/>
  </si>
  <si>
    <t>自動車・二輪車乗用中等</t>
    <rPh sb="0" eb="3">
      <t>ジドウシャ</t>
    </rPh>
    <rPh sb="4" eb="7">
      <t>ニリンシャ</t>
    </rPh>
    <rPh sb="7" eb="9">
      <t>ジョウヨウ</t>
    </rPh>
    <rPh sb="9" eb="10">
      <t>チュウ</t>
    </rPh>
    <rPh sb="10" eb="11">
      <t>トウ</t>
    </rPh>
    <phoneticPr fontId="2"/>
  </si>
  <si>
    <t>総数</t>
    <rPh sb="0" eb="1">
      <t>フサ</t>
    </rPh>
    <rPh sb="1" eb="2">
      <t>カズ</t>
    </rPh>
    <phoneticPr fontId="2"/>
  </si>
  <si>
    <t>横断中</t>
  </si>
  <si>
    <t>横断中</t>
    <rPh sb="0" eb="3">
      <t>オウダンチュウ</t>
    </rPh>
    <phoneticPr fontId="2"/>
  </si>
  <si>
    <t>列車</t>
    <rPh sb="0" eb="2">
      <t>レッシャ</t>
    </rPh>
    <phoneticPr fontId="2"/>
  </si>
  <si>
    <t>人対車両</t>
    <rPh sb="0" eb="1">
      <t>ヒト</t>
    </rPh>
    <rPh sb="1" eb="2">
      <t>タイ</t>
    </rPh>
    <rPh sb="2" eb="4">
      <t>シャリョウ</t>
    </rPh>
    <phoneticPr fontId="2"/>
  </si>
  <si>
    <t>通行中</t>
    <rPh sb="0" eb="2">
      <t>ツウコウ</t>
    </rPh>
    <phoneticPr fontId="2"/>
  </si>
  <si>
    <t>　　（行政区、状態別）</t>
    <rPh sb="3" eb="6">
      <t>ギョウセイク</t>
    </rPh>
    <rPh sb="7" eb="9">
      <t>ジョウタイ</t>
    </rPh>
    <rPh sb="9" eb="10">
      <t>ベツ</t>
    </rPh>
    <phoneticPr fontId="2"/>
  </si>
  <si>
    <t>　　（時間別、状態別）</t>
    <rPh sb="3" eb="5">
      <t>ジカン</t>
    </rPh>
    <rPh sb="5" eb="6">
      <t>ベツ</t>
    </rPh>
    <rPh sb="7" eb="9">
      <t>ジョウタイ</t>
    </rPh>
    <rPh sb="9" eb="10">
      <t>ベツ</t>
    </rPh>
    <phoneticPr fontId="2"/>
  </si>
  <si>
    <t>　　（行政区、類型別）</t>
    <rPh sb="3" eb="6">
      <t>ギョウセイク</t>
    </rPh>
    <rPh sb="7" eb="9">
      <t>ルイケイ</t>
    </rPh>
    <rPh sb="9" eb="10">
      <t>ベツ</t>
    </rPh>
    <phoneticPr fontId="2"/>
  </si>
  <si>
    <t>横断禁止場所横断</t>
    <rPh sb="0" eb="2">
      <t>オウダン</t>
    </rPh>
    <rPh sb="2" eb="4">
      <t>キンシ</t>
    </rPh>
    <rPh sb="4" eb="6">
      <t>バショ</t>
    </rPh>
    <rPh sb="6" eb="8">
      <t>オウダン</t>
    </rPh>
    <phoneticPr fontId="2"/>
  </si>
  <si>
    <t>死　者　数</t>
    <rPh sb="0" eb="1">
      <t>シ</t>
    </rPh>
    <rPh sb="2" eb="3">
      <t>モノ</t>
    </rPh>
    <rPh sb="4" eb="5">
      <t>スウ</t>
    </rPh>
    <phoneticPr fontId="2"/>
  </si>
  <si>
    <t>負傷者数</t>
  </si>
  <si>
    <t>負傷者数</t>
    <rPh sb="0" eb="1">
      <t>フ</t>
    </rPh>
    <rPh sb="1" eb="2">
      <t>キズ</t>
    </rPh>
    <rPh sb="2" eb="3">
      <t>モノ</t>
    </rPh>
    <rPh sb="3" eb="4">
      <t>スウ</t>
    </rPh>
    <phoneticPr fontId="2"/>
  </si>
  <si>
    <t>路上停止中</t>
    <rPh sb="0" eb="1">
      <t>ロ</t>
    </rPh>
    <rPh sb="1" eb="2">
      <t>ウエ</t>
    </rPh>
    <rPh sb="2" eb="4">
      <t>テイシ</t>
    </rPh>
    <rPh sb="4" eb="5">
      <t>チュウ</t>
    </rPh>
    <phoneticPr fontId="2"/>
  </si>
  <si>
    <t>死者数</t>
  </si>
  <si>
    <t>死者数</t>
    <rPh sb="0" eb="2">
      <t>シシャ</t>
    </rPh>
    <rPh sb="2" eb="3">
      <t>スウ</t>
    </rPh>
    <phoneticPr fontId="2"/>
  </si>
  <si>
    <t>負傷者数</t>
    <rPh sb="0" eb="1">
      <t>フ</t>
    </rPh>
    <rPh sb="1" eb="3">
      <t>ショウシャ</t>
    </rPh>
    <rPh sb="3" eb="4">
      <t>スウ</t>
    </rPh>
    <phoneticPr fontId="2"/>
  </si>
  <si>
    <t>件数</t>
  </si>
  <si>
    <t>原付</t>
    <rPh sb="0" eb="2">
      <t>ゲンツキ</t>
    </rPh>
    <phoneticPr fontId="2"/>
  </si>
  <si>
    <t>死者数</t>
    <rPh sb="0" eb="1">
      <t>シ</t>
    </rPh>
    <rPh sb="1" eb="2">
      <t>シャ</t>
    </rPh>
    <rPh sb="2" eb="3">
      <t>スウ</t>
    </rPh>
    <phoneticPr fontId="2"/>
  </si>
  <si>
    <t>負傷者数</t>
    <rPh sb="0" eb="3">
      <t>フショウシャ</t>
    </rPh>
    <rPh sb="3" eb="4">
      <t>カズ</t>
    </rPh>
    <phoneticPr fontId="2"/>
  </si>
  <si>
    <t>負傷者数</t>
    <rPh sb="0" eb="3">
      <t>フショウシャ</t>
    </rPh>
    <rPh sb="3" eb="4">
      <t>スウ</t>
    </rPh>
    <phoneticPr fontId="2"/>
  </si>
  <si>
    <t>件数（件）</t>
    <rPh sb="0" eb="2">
      <t>ケンスウ</t>
    </rPh>
    <phoneticPr fontId="2"/>
  </si>
  <si>
    <t>死者数（人）</t>
    <rPh sb="0" eb="2">
      <t>シシャ</t>
    </rPh>
    <rPh sb="2" eb="3">
      <t>スウ</t>
    </rPh>
    <phoneticPr fontId="2"/>
  </si>
  <si>
    <t>負傷者数（人）</t>
    <rPh sb="0" eb="1">
      <t>フ</t>
    </rPh>
    <rPh sb="1" eb="3">
      <t>ショウシャ</t>
    </rPh>
    <rPh sb="3" eb="4">
      <t>スウ</t>
    </rPh>
    <phoneticPr fontId="2"/>
  </si>
  <si>
    <t>死者数</t>
    <rPh sb="0" eb="1">
      <t>シ</t>
    </rPh>
    <rPh sb="1" eb="2">
      <t>モノ</t>
    </rPh>
    <rPh sb="2" eb="3">
      <t>スウ</t>
    </rPh>
    <phoneticPr fontId="2"/>
  </si>
  <si>
    <t>死傷者数</t>
    <rPh sb="0" eb="1">
      <t>シ</t>
    </rPh>
    <rPh sb="1" eb="2">
      <t>キズ</t>
    </rPh>
    <rPh sb="2" eb="3">
      <t>モノ</t>
    </rPh>
    <rPh sb="3" eb="4">
      <t>スウ</t>
    </rPh>
    <phoneticPr fontId="2"/>
  </si>
  <si>
    <t>死者数①（人）</t>
    <rPh sb="0" eb="2">
      <t>シシャ</t>
    </rPh>
    <rPh sb="2" eb="3">
      <t>スウ</t>
    </rPh>
    <rPh sb="5" eb="6">
      <t>ヒト</t>
    </rPh>
    <phoneticPr fontId="2"/>
  </si>
  <si>
    <t>負傷者数（人）</t>
    <rPh sb="0" eb="1">
      <t>フ</t>
    </rPh>
    <rPh sb="1" eb="2">
      <t>キズ</t>
    </rPh>
    <rPh sb="2" eb="3">
      <t>モノ</t>
    </rPh>
    <rPh sb="3" eb="4">
      <t>スウ</t>
    </rPh>
    <rPh sb="5" eb="6">
      <t>ヒト</t>
    </rPh>
    <phoneticPr fontId="2"/>
  </si>
  <si>
    <t>全死者数②（人）</t>
    <rPh sb="0" eb="1">
      <t>ゼン</t>
    </rPh>
    <rPh sb="1" eb="3">
      <t>シシャ</t>
    </rPh>
    <rPh sb="3" eb="4">
      <t>スウ</t>
    </rPh>
    <rPh sb="6" eb="7">
      <t>ヒト</t>
    </rPh>
    <phoneticPr fontId="2"/>
  </si>
  <si>
    <t>死者数</t>
    <rPh sb="0" eb="3">
      <t>シシャスウ</t>
    </rPh>
    <phoneticPr fontId="2"/>
  </si>
  <si>
    <t>死者数（人）</t>
    <rPh sb="0" eb="2">
      <t>シシャ</t>
    </rPh>
    <rPh sb="2" eb="3">
      <t>スウ</t>
    </rPh>
    <rPh sb="4" eb="5">
      <t>ヒト</t>
    </rPh>
    <phoneticPr fontId="2"/>
  </si>
  <si>
    <t>負傷者数（人）</t>
    <rPh sb="0" eb="1">
      <t>フ</t>
    </rPh>
    <rPh sb="1" eb="3">
      <t>ショウシャ</t>
    </rPh>
    <rPh sb="3" eb="4">
      <t>スウ</t>
    </rPh>
    <rPh sb="5" eb="6">
      <t>ヒト</t>
    </rPh>
    <phoneticPr fontId="2"/>
  </si>
  <si>
    <t>死　者　数（人）</t>
    <rPh sb="0" eb="1">
      <t>シ</t>
    </rPh>
    <rPh sb="2" eb="3">
      <t>モノ</t>
    </rPh>
    <rPh sb="4" eb="5">
      <t>スウ</t>
    </rPh>
    <rPh sb="6" eb="7">
      <t>ヒト</t>
    </rPh>
    <phoneticPr fontId="2"/>
  </si>
  <si>
    <t>負　傷　者　数（人）</t>
    <rPh sb="0" eb="1">
      <t>フ</t>
    </rPh>
    <rPh sb="2" eb="3">
      <t>キズ</t>
    </rPh>
    <rPh sb="4" eb="5">
      <t>モノ</t>
    </rPh>
    <rPh sb="6" eb="7">
      <t>スウ</t>
    </rPh>
    <rPh sb="8" eb="9">
      <t>ヒト</t>
    </rPh>
    <phoneticPr fontId="2"/>
  </si>
  <si>
    <t>死者数（人）</t>
    <rPh sb="0" eb="1">
      <t>シ</t>
    </rPh>
    <rPh sb="1" eb="2">
      <t>モノ</t>
    </rPh>
    <rPh sb="2" eb="3">
      <t>スウ</t>
    </rPh>
    <rPh sb="4" eb="5">
      <t>ヒト</t>
    </rPh>
    <phoneticPr fontId="2"/>
  </si>
  <si>
    <t>死　　者　　数</t>
    <rPh sb="0" eb="1">
      <t>シ</t>
    </rPh>
    <rPh sb="3" eb="4">
      <t>モノ</t>
    </rPh>
    <rPh sb="6" eb="7">
      <t>スウ</t>
    </rPh>
    <phoneticPr fontId="2"/>
  </si>
  <si>
    <t>負　　傷　　者　　数</t>
    <rPh sb="0" eb="1">
      <t>フ</t>
    </rPh>
    <rPh sb="3" eb="4">
      <t>キズ</t>
    </rPh>
    <rPh sb="6" eb="7">
      <t>シャ</t>
    </rPh>
    <rPh sb="9" eb="10">
      <t>スウ</t>
    </rPh>
    <phoneticPr fontId="2"/>
  </si>
  <si>
    <t>負傷者数（人）</t>
    <rPh sb="0" eb="3">
      <t>フショウシャ</t>
    </rPh>
    <rPh sb="3" eb="4">
      <t>スウ</t>
    </rPh>
    <rPh sb="5" eb="6">
      <t>ヒト</t>
    </rPh>
    <phoneticPr fontId="2"/>
  </si>
  <si>
    <t>①/②
×１００（％）</t>
    <phoneticPr fontId="2"/>
  </si>
  <si>
    <t>死者数①
（人）</t>
    <rPh sb="0" eb="2">
      <t>シシャ</t>
    </rPh>
    <rPh sb="2" eb="3">
      <t>スウ</t>
    </rPh>
    <rPh sb="6" eb="7">
      <t>ヒト</t>
    </rPh>
    <phoneticPr fontId="2"/>
  </si>
  <si>
    <t>負傷者数
（人）</t>
    <rPh sb="0" eb="1">
      <t>フ</t>
    </rPh>
    <rPh sb="1" eb="2">
      <t>キズ</t>
    </rPh>
    <rPh sb="2" eb="3">
      <t>モノ</t>
    </rPh>
    <rPh sb="3" eb="4">
      <t>スウ</t>
    </rPh>
    <rPh sb="6" eb="7">
      <t>ヒト</t>
    </rPh>
    <phoneticPr fontId="2"/>
  </si>
  <si>
    <t>横
断
中</t>
    <rPh sb="0" eb="1">
      <t>ヨコ</t>
    </rPh>
    <rPh sb="2" eb="3">
      <t>ダン</t>
    </rPh>
    <rPh sb="4" eb="5">
      <t>ナカ</t>
    </rPh>
    <phoneticPr fontId="2"/>
  </si>
  <si>
    <t>追
突</t>
    <rPh sb="0" eb="1">
      <t>ツイ</t>
    </rPh>
    <rPh sb="2" eb="3">
      <t>ヅキ</t>
    </rPh>
    <phoneticPr fontId="2"/>
  </si>
  <si>
    <t>工
作
物
衝
突</t>
    <rPh sb="0" eb="1">
      <t>コウ</t>
    </rPh>
    <rPh sb="2" eb="3">
      <t>サク</t>
    </rPh>
    <rPh sb="4" eb="5">
      <t>モノ</t>
    </rPh>
    <rPh sb="6" eb="7">
      <t>ショウ</t>
    </rPh>
    <rPh sb="8" eb="9">
      <t>ヅキ</t>
    </rPh>
    <phoneticPr fontId="2"/>
  </si>
  <si>
    <t>合計</t>
    <rPh sb="0" eb="1">
      <t>ゴウ</t>
    </rPh>
    <rPh sb="1" eb="2">
      <t>ケイ</t>
    </rPh>
    <phoneticPr fontId="2"/>
  </si>
  <si>
    <t>（６）法令違反別</t>
    <rPh sb="3" eb="5">
      <t>ホウレイ</t>
    </rPh>
    <rPh sb="5" eb="7">
      <t>イハン</t>
    </rPh>
    <rPh sb="7" eb="8">
      <t>ベツ</t>
    </rPh>
    <phoneticPr fontId="2"/>
  </si>
  <si>
    <t>(注)</t>
    <rPh sb="1" eb="2">
      <t>チュウ</t>
    </rPh>
    <phoneticPr fontId="2"/>
  </si>
  <si>
    <t>高齢者自身の死傷者数を計上。</t>
    <rPh sb="0" eb="3">
      <t>コウレイシャ</t>
    </rPh>
    <rPh sb="3" eb="5">
      <t>ジシン</t>
    </rPh>
    <rPh sb="6" eb="9">
      <t>シショウシャ</t>
    </rPh>
    <rPh sb="9" eb="10">
      <t>スウ</t>
    </rPh>
    <rPh sb="11" eb="13">
      <t>ケイジョウ</t>
    </rPh>
    <phoneticPr fontId="2"/>
  </si>
  <si>
    <t>子どもが１当になったときの違反と、その事故により生じた全死傷者数を計上。</t>
    <phoneticPr fontId="2"/>
  </si>
  <si>
    <t>（４）若年者の事故（１６歳以上２４歳以下の者の事故）</t>
    <rPh sb="3" eb="5">
      <t>ジャクネン</t>
    </rPh>
    <rPh sb="5" eb="6">
      <t>シャ</t>
    </rPh>
    <rPh sb="7" eb="9">
      <t>ジコ</t>
    </rPh>
    <rPh sb="12" eb="13">
      <t>サイ</t>
    </rPh>
    <rPh sb="13" eb="15">
      <t>イジョウ</t>
    </rPh>
    <rPh sb="17" eb="18">
      <t>サイ</t>
    </rPh>
    <rPh sb="18" eb="20">
      <t>イカ</t>
    </rPh>
    <rPh sb="21" eb="22">
      <t>モノ</t>
    </rPh>
    <rPh sb="23" eb="25">
      <t>ジコ</t>
    </rPh>
    <phoneticPr fontId="2"/>
  </si>
  <si>
    <t>　月別発生状況（自転車）</t>
    <rPh sb="1" eb="2">
      <t>ツキ</t>
    </rPh>
    <rPh sb="2" eb="3">
      <t>ベツ</t>
    </rPh>
    <rPh sb="3" eb="5">
      <t>ハッセイ</t>
    </rPh>
    <rPh sb="5" eb="7">
      <t>ジョウキョウ</t>
    </rPh>
    <rPh sb="8" eb="11">
      <t>ジテンシャ</t>
    </rPh>
    <phoneticPr fontId="2"/>
  </si>
  <si>
    <r>
      <t>(注</t>
    </r>
    <r>
      <rPr>
        <sz val="11"/>
        <rFont val="ＭＳ Ｐゴシック"/>
        <family val="3"/>
        <charset val="128"/>
      </rPr>
      <t>)</t>
    </r>
    <rPh sb="1" eb="2">
      <t>チュウ</t>
    </rPh>
    <phoneticPr fontId="2"/>
  </si>
  <si>
    <t>　(注)歩行者が関連した（１当又は２当となった）件数とその事故により生じた全死傷者数を計上。</t>
    <rPh sb="2" eb="3">
      <t>チュウ</t>
    </rPh>
    <rPh sb="4" eb="7">
      <t>ホコウシャ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</si>
  <si>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　自転車の交通事故の推移</t>
    <rPh sb="1" eb="4">
      <t>ジテンシャ</t>
    </rPh>
    <rPh sb="5" eb="7">
      <t>コウツウ</t>
    </rPh>
    <rPh sb="7" eb="9">
      <t>ジコ</t>
    </rPh>
    <rPh sb="10" eb="12">
      <t>スイイ</t>
    </rPh>
    <phoneticPr fontId="2"/>
  </si>
  <si>
    <t>　　高齢者の交通事故の推移</t>
    <rPh sb="2" eb="5">
      <t>コウレイシャ</t>
    </rPh>
    <rPh sb="6" eb="8">
      <t>コウツウ</t>
    </rPh>
    <rPh sb="8" eb="10">
      <t>ジコ</t>
    </rPh>
    <rPh sb="11" eb="13">
      <t>スイイ</t>
    </rPh>
    <phoneticPr fontId="2"/>
  </si>
  <si>
    <t>　　年齢別・月別　（６５歳以上）</t>
    <rPh sb="2" eb="4">
      <t>ネンレイ</t>
    </rPh>
    <rPh sb="4" eb="5">
      <t>ベツ</t>
    </rPh>
    <rPh sb="6" eb="7">
      <t>ツキ</t>
    </rPh>
    <rPh sb="7" eb="8">
      <t>ベツ</t>
    </rPh>
    <rPh sb="12" eb="13">
      <t>サイ</t>
    </rPh>
    <rPh sb="13" eb="15">
      <t>イジョウ</t>
    </rPh>
    <phoneticPr fontId="2"/>
  </si>
  <si>
    <t xml:space="preserve"> （２）高齢者の事故</t>
    <rPh sb="4" eb="7">
      <t>コウレイシャ</t>
    </rPh>
    <rPh sb="8" eb="10">
      <t>ジコ</t>
    </rPh>
    <phoneticPr fontId="2"/>
  </si>
  <si>
    <t>　 子どもの交通事故の推移</t>
    <rPh sb="2" eb="3">
      <t>コ</t>
    </rPh>
    <rPh sb="6" eb="8">
      <t>コウツウ</t>
    </rPh>
    <rPh sb="8" eb="10">
      <t>ジコ</t>
    </rPh>
    <rPh sb="11" eb="13">
      <t>スイイ</t>
    </rPh>
    <phoneticPr fontId="2"/>
  </si>
  <si>
    <t xml:space="preserve"> （３）子どもの事故</t>
    <rPh sb="4" eb="5">
      <t>コ</t>
    </rPh>
    <rPh sb="8" eb="10">
      <t>ジコ</t>
    </rPh>
    <phoneticPr fontId="2"/>
  </si>
  <si>
    <t xml:space="preserve"> （５）歩行者の事故</t>
    <rPh sb="4" eb="6">
      <t>ホコウ</t>
    </rPh>
    <rPh sb="6" eb="7">
      <t>シャ</t>
    </rPh>
    <rPh sb="8" eb="10">
      <t>ジコ</t>
    </rPh>
    <phoneticPr fontId="2"/>
  </si>
  <si>
    <t xml:space="preserve"> （６）自転車の事故</t>
    <rPh sb="4" eb="7">
      <t>ジテンシャ</t>
    </rPh>
    <rPh sb="8" eb="10">
      <t>ジコ</t>
    </rPh>
    <phoneticPr fontId="2"/>
  </si>
  <si>
    <t>増▲減</t>
    <rPh sb="0" eb="1">
      <t>ゾウ</t>
    </rPh>
    <rPh sb="2" eb="3">
      <t>ゲン</t>
    </rPh>
    <phoneticPr fontId="2"/>
  </si>
  <si>
    <t>増▲減</t>
    <phoneticPr fontId="2"/>
  </si>
  <si>
    <t>列         車</t>
    <rPh sb="0" eb="1">
      <t>レツ</t>
    </rPh>
    <rPh sb="10" eb="11">
      <t>クルマ</t>
    </rPh>
    <phoneticPr fontId="2"/>
  </si>
  <si>
    <t>中</t>
    <rPh sb="0" eb="1">
      <t>ナカ</t>
    </rPh>
    <phoneticPr fontId="2"/>
  </si>
  <si>
    <t>第１当事者の違反によって起きた事故の件数及びその事故により生じた全死傷者数を計上。</t>
    <rPh sb="0" eb="1">
      <t>ダイ</t>
    </rPh>
    <rPh sb="2" eb="5">
      <t>トウジシャ</t>
    </rPh>
    <rPh sb="6" eb="8">
      <t>イハン</t>
    </rPh>
    <rPh sb="12" eb="13">
      <t>オ</t>
    </rPh>
    <rPh sb="15" eb="17">
      <t>ジコ</t>
    </rPh>
    <rPh sb="18" eb="20">
      <t>ケンスウ</t>
    </rPh>
    <rPh sb="20" eb="21">
      <t>オヨ</t>
    </rPh>
    <rPh sb="24" eb="26">
      <t>ジコ</t>
    </rPh>
    <rPh sb="29" eb="30">
      <t>ショウ</t>
    </rPh>
    <rPh sb="32" eb="33">
      <t>ゼン</t>
    </rPh>
    <rPh sb="33" eb="35">
      <t>シショウ</t>
    </rPh>
    <rPh sb="35" eb="36">
      <t>シャ</t>
    </rPh>
    <rPh sb="36" eb="37">
      <t>スウ</t>
    </rPh>
    <rPh sb="38" eb="40">
      <t>ケイジョウ</t>
    </rPh>
    <phoneticPr fontId="2"/>
  </si>
  <si>
    <t>(注)高齢者自身の死傷者数を計上。</t>
  </si>
  <si>
    <t>　(注)歩行者が関連した（１当又は２当となった）件数とその事故により生じた全死傷者数を計上。</t>
    <phoneticPr fontId="2"/>
  </si>
  <si>
    <t>通行中</t>
    <rPh sb="0" eb="2">
      <t>ツウコウ</t>
    </rPh>
    <rPh sb="2" eb="3">
      <t>チュウ</t>
    </rPh>
    <phoneticPr fontId="2"/>
  </si>
  <si>
    <t>　(注)歩行者が関連した（１当又は２当となった）件数とその事故により生じた全死傷者数を計上。</t>
    <phoneticPr fontId="2"/>
  </si>
  <si>
    <t>　 (注)若年者が関連した（１当又は２当になった）件数と若年者自身の死傷者数を計上。</t>
    <rPh sb="3" eb="4">
      <t>チュウ</t>
    </rPh>
    <rPh sb="5" eb="7">
      <t>ジャクネン</t>
    </rPh>
    <rPh sb="7" eb="8">
      <t>シャ</t>
    </rPh>
    <rPh sb="9" eb="11">
      <t>カンレン</t>
    </rPh>
    <rPh sb="15" eb="16">
      <t>トウ</t>
    </rPh>
    <rPh sb="16" eb="17">
      <t>マタ</t>
    </rPh>
    <rPh sb="19" eb="20">
      <t>トウ</t>
    </rPh>
    <rPh sb="25" eb="27">
      <t>ケンスウ</t>
    </rPh>
    <rPh sb="28" eb="30">
      <t>ジャクネン</t>
    </rPh>
    <rPh sb="30" eb="31">
      <t>シャ</t>
    </rPh>
    <rPh sb="31" eb="33">
      <t>ジシン</t>
    </rPh>
    <rPh sb="34" eb="37">
      <t>シショウシャ</t>
    </rPh>
    <rPh sb="37" eb="38">
      <t>スウ</t>
    </rPh>
    <rPh sb="39" eb="41">
      <t>ケイジョウ</t>
    </rPh>
    <phoneticPr fontId="2"/>
  </si>
  <si>
    <t xml:space="preserve"> 　(注)高校生が関連した（１当又は２当になった）件数と高校生自身の死傷者数を計上。</t>
    <rPh sb="3" eb="4">
      <t>チュウ</t>
    </rPh>
    <rPh sb="5" eb="8">
      <t>コウコウセイ</t>
    </rPh>
    <rPh sb="9" eb="11">
      <t>カンレン</t>
    </rPh>
    <rPh sb="15" eb="16">
      <t>トウ</t>
    </rPh>
    <rPh sb="16" eb="17">
      <t>マタ</t>
    </rPh>
    <rPh sb="19" eb="20">
      <t>トウ</t>
    </rPh>
    <rPh sb="25" eb="27">
      <t>ケンスウ</t>
    </rPh>
    <rPh sb="28" eb="31">
      <t>コウコウセイ</t>
    </rPh>
    <rPh sb="31" eb="33">
      <t>ジシン</t>
    </rPh>
    <rPh sb="34" eb="37">
      <t>シショウシャ</t>
    </rPh>
    <rPh sb="37" eb="38">
      <t>スウ</t>
    </rPh>
    <rPh sb="39" eb="41">
      <t>ケイジョウ</t>
    </rPh>
    <phoneticPr fontId="2"/>
  </si>
  <si>
    <t>歩行者の交通事故の推移</t>
    <rPh sb="0" eb="3">
      <t>ホコウシャ</t>
    </rPh>
    <rPh sb="4" eb="6">
      <t>コウツウ</t>
    </rPh>
    <rPh sb="6" eb="8">
      <t>ジコ</t>
    </rPh>
    <rPh sb="9" eb="11">
      <t>スイイ</t>
    </rPh>
    <phoneticPr fontId="2"/>
  </si>
  <si>
    <t>自転車関連事故発生状況</t>
    <phoneticPr fontId="2"/>
  </si>
  <si>
    <t>　（時間別、類型別）</t>
    <phoneticPr fontId="2"/>
  </si>
  <si>
    <t>(注)子ども自身の死傷者数を計上。</t>
    <rPh sb="1" eb="2">
      <t>チュウ</t>
    </rPh>
    <phoneticPr fontId="2"/>
  </si>
  <si>
    <t>若年者の交通事故の推移</t>
    <rPh sb="0" eb="2">
      <t>ジャクネン</t>
    </rPh>
    <rPh sb="2" eb="3">
      <t>シャ</t>
    </rPh>
    <rPh sb="4" eb="6">
      <t>コウツウ</t>
    </rPh>
    <rPh sb="6" eb="8">
      <t>ジコ</t>
    </rPh>
    <rPh sb="9" eb="11">
      <t>スイイ</t>
    </rPh>
    <phoneticPr fontId="2"/>
  </si>
  <si>
    <t>高校生の交通事故の推移</t>
    <rPh sb="0" eb="3">
      <t>コウコウセイ</t>
    </rPh>
    <rPh sb="4" eb="6">
      <t>コウツウ</t>
    </rPh>
    <rPh sb="6" eb="8">
      <t>ジコ</t>
    </rPh>
    <rPh sb="9" eb="11">
      <t>スイイ</t>
    </rPh>
    <phoneticPr fontId="2"/>
  </si>
  <si>
    <t xml:space="preserve"> 　(注)若年者自身の死傷者数を計上。</t>
    <rPh sb="3" eb="4">
      <t>チュウ</t>
    </rPh>
    <rPh sb="5" eb="7">
      <t>ジャクネン</t>
    </rPh>
    <rPh sb="7" eb="8">
      <t>シャ</t>
    </rPh>
    <rPh sb="8" eb="10">
      <t>ジシン</t>
    </rPh>
    <rPh sb="11" eb="14">
      <t>シショウシャ</t>
    </rPh>
    <rPh sb="14" eb="15">
      <t>スウ</t>
    </rPh>
    <rPh sb="16" eb="18">
      <t>ケイジョウ</t>
    </rPh>
    <phoneticPr fontId="2"/>
  </si>
  <si>
    <t>　 (注)若年者自身の死傷者数を計上。</t>
    <rPh sb="3" eb="4">
      <t>チュウ</t>
    </rPh>
    <phoneticPr fontId="2"/>
  </si>
  <si>
    <t>若年者が１当になったときの違反と、その事故により生じた全死傷者数を計上。</t>
    <phoneticPr fontId="2"/>
  </si>
  <si>
    <t>　(注)歩行者が１当又は２当となった事故の件数及びその事故により生じた死傷者数を計上。</t>
    <rPh sb="2" eb="3">
      <t>チュウ</t>
    </rPh>
    <rPh sb="4" eb="7">
      <t>ホコウシャ</t>
    </rPh>
    <rPh sb="9" eb="10">
      <t>トウ</t>
    </rPh>
    <rPh sb="10" eb="11">
      <t>マタ</t>
    </rPh>
    <rPh sb="13" eb="14">
      <t>トウ</t>
    </rPh>
    <rPh sb="18" eb="20">
      <t>ジコ</t>
    </rPh>
    <rPh sb="21" eb="23">
      <t>ケンスウ</t>
    </rPh>
    <rPh sb="23" eb="24">
      <t>オヨ</t>
    </rPh>
    <rPh sb="27" eb="29">
      <t>ジコ</t>
    </rPh>
    <rPh sb="32" eb="33">
      <t>ショウ</t>
    </rPh>
    <rPh sb="35" eb="38">
      <t>シショウシャ</t>
    </rPh>
    <rPh sb="38" eb="39">
      <t>スウ</t>
    </rPh>
    <rPh sb="40" eb="42">
      <t>ケイジョウ</t>
    </rPh>
    <phoneticPr fontId="3"/>
  </si>
  <si>
    <t>　(注)歩行者が１当又は２当となった事故の件数及びその事故により生じた死傷者数を計上。</t>
    <phoneticPr fontId="2"/>
  </si>
  <si>
    <t>　(注)自転車が関連した（１当又は２当）となった件数とその事故により生じた全死傷者数を計上。</t>
    <phoneticPr fontId="2"/>
  </si>
  <si>
    <t>　(注)自転車が関連した（１当又は２当となった）件数とその事故により生じた全死傷者数を計上。</t>
    <rPh sb="2" eb="3">
      <t>チュウ</t>
    </rPh>
    <rPh sb="4" eb="7">
      <t>ジテンシャ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</si>
  <si>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(注)自転車が関連した（１当又は２当となった）件数とその事故により生じた全死傷者数を計上。</t>
    <rPh sb="1" eb="2">
      <t>チュウ</t>
    </rPh>
    <phoneticPr fontId="2"/>
  </si>
  <si>
    <t>　(注)自転車が関連した（１当又は２当となった）件数とその事故により生じた全死傷者数を計上。</t>
    <phoneticPr fontId="2"/>
  </si>
  <si>
    <t>①/②×１００（％）</t>
    <phoneticPr fontId="2"/>
  </si>
  <si>
    <t>　(注)若年者自身の死傷者数を計上。</t>
    <rPh sb="2" eb="3">
      <t>チュウ</t>
    </rPh>
    <phoneticPr fontId="2"/>
  </si>
  <si>
    <t>その他横断中</t>
    <rPh sb="2" eb="3">
      <t>タ</t>
    </rPh>
    <rPh sb="3" eb="6">
      <t>オウダンチュウ</t>
    </rPh>
    <phoneticPr fontId="2"/>
  </si>
  <si>
    <t>斜め横断</t>
    <phoneticPr fontId="2"/>
  </si>
  <si>
    <t>駐停車車両の直前直後横断</t>
    <rPh sb="0" eb="3">
      <t>チュウテイシャ</t>
    </rPh>
    <phoneticPr fontId="2"/>
  </si>
  <si>
    <t>横断歩道橋付近</t>
    <phoneticPr fontId="2"/>
  </si>
  <si>
    <t>合計</t>
    <rPh sb="0" eb="2">
      <t>ゴウケイ</t>
    </rPh>
    <phoneticPr fontId="2"/>
  </si>
  <si>
    <t>死者</t>
    <rPh sb="0" eb="2">
      <t>シシャ</t>
    </rPh>
    <phoneticPr fontId="2"/>
  </si>
  <si>
    <t>負傷者</t>
    <rPh sb="0" eb="3">
      <t>フショウシャ</t>
    </rPh>
    <phoneticPr fontId="2"/>
  </si>
  <si>
    <t>平成20</t>
    <rPh sb="0" eb="2">
      <t>ヘイセイ</t>
    </rPh>
    <phoneticPr fontId="2"/>
  </si>
  <si>
    <t>　　総　　数</t>
    <rPh sb="2" eb="3">
      <t>ソウ</t>
    </rPh>
    <rPh sb="5" eb="6">
      <t>スウ</t>
    </rPh>
    <phoneticPr fontId="2"/>
  </si>
  <si>
    <t>　　列　　車</t>
    <rPh sb="2" eb="3">
      <t>レツ</t>
    </rPh>
    <rPh sb="5" eb="6">
      <t>クルマ</t>
    </rPh>
    <phoneticPr fontId="2"/>
  </si>
  <si>
    <t>R元</t>
    <rPh sb="1" eb="2">
      <t>モト</t>
    </rPh>
    <phoneticPr fontId="2"/>
  </si>
  <si>
    <t>H30</t>
  </si>
  <si>
    <t>H30</t>
    <phoneticPr fontId="2"/>
  </si>
  <si>
    <t>元</t>
    <rPh sb="0" eb="1">
      <t>ゲン</t>
    </rPh>
    <phoneticPr fontId="2"/>
  </si>
  <si>
    <t>平成21</t>
    <rPh sb="0" eb="2">
      <t>ヘイセイ</t>
    </rPh>
    <phoneticPr fontId="2"/>
  </si>
  <si>
    <t>平成22</t>
    <rPh sb="0" eb="2">
      <t>ヘイセイ</t>
    </rPh>
    <phoneticPr fontId="2"/>
  </si>
  <si>
    <t>平成23</t>
    <rPh sb="0" eb="2">
      <t>ヘイセイ</t>
    </rPh>
    <phoneticPr fontId="2"/>
  </si>
  <si>
    <t>平成24</t>
    <rPh sb="0" eb="2">
      <t>ヘイセイ</t>
    </rPh>
    <phoneticPr fontId="2"/>
  </si>
  <si>
    <t>平成25</t>
    <rPh sb="0" eb="2">
      <t>ヘイセイ</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</si>
  <si>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</si>
  <si>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</si>
  <si>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</si>
  <si>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</si>
  <si>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</si>
  <si>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令和元</t>
    <rPh sb="0" eb="2">
      <t>レイワ</t>
    </rPh>
    <rPh sb="2" eb="3">
      <t>モト</t>
    </rPh>
    <phoneticPr fontId="2"/>
  </si>
  <si>
    <t>　(注)高齢者自身の死傷者数を計上。負傷者数の統計は昭和６１年から開始したため、昭和45年についてはデータが
　　　 存在しない。高齢者 の定義については、 昭和45年は「60歳以上」、それ以外は「65歳以上」となっている。</t>
    <rPh sb="2" eb="3">
      <t>チュウ</t>
    </rPh>
    <rPh sb="4" eb="7">
      <t>コウレイシャ</t>
    </rPh>
    <rPh sb="7" eb="9">
      <t>ジシン</t>
    </rPh>
    <rPh sb="10" eb="12">
      <t>シショウ</t>
    </rPh>
    <rPh sb="12" eb="13">
      <t>シャ</t>
    </rPh>
    <rPh sb="13" eb="14">
      <t>スウ</t>
    </rPh>
    <rPh sb="15" eb="17">
      <t>ケイジョウ</t>
    </rPh>
    <rPh sb="19" eb="20">
      <t>キズ</t>
    </rPh>
    <rPh sb="20" eb="21">
      <t>モノ</t>
    </rPh>
    <rPh sb="21" eb="22">
      <t>スウ</t>
    </rPh>
    <rPh sb="23" eb="25">
      <t>トウケイ</t>
    </rPh>
    <rPh sb="26" eb="28">
      <t>ショウワ</t>
    </rPh>
    <rPh sb="30" eb="31">
      <t>ネン</t>
    </rPh>
    <rPh sb="33" eb="35">
      <t>カイシ</t>
    </rPh>
    <rPh sb="40" eb="42">
      <t>ショウワ</t>
    </rPh>
    <rPh sb="44" eb="45">
      <t>ネン</t>
    </rPh>
    <rPh sb="59" eb="61">
      <t>ソンザイ</t>
    </rPh>
    <rPh sb="65" eb="68">
      <t>コウレイシャ</t>
    </rPh>
    <rPh sb="70" eb="72">
      <t>テイギ</t>
    </rPh>
    <rPh sb="79" eb="81">
      <t>ショウワ</t>
    </rPh>
    <rPh sb="83" eb="84">
      <t>ネン</t>
    </rPh>
    <rPh sb="95" eb="97">
      <t>イガイ</t>
    </rPh>
    <phoneticPr fontId="2"/>
  </si>
  <si>
    <t>平成21</t>
    <rPh sb="0" eb="2">
      <t>ヘイセイ</t>
    </rPh>
    <phoneticPr fontId="2"/>
  </si>
  <si>
    <t>平成22</t>
    <rPh sb="0" eb="2">
      <t>ヘイセイ</t>
    </rPh>
    <phoneticPr fontId="2"/>
  </si>
  <si>
    <t>平成23</t>
    <rPh sb="0" eb="2">
      <t>ヘイセイ</t>
    </rPh>
    <phoneticPr fontId="2"/>
  </si>
  <si>
    <t>平成24</t>
    <rPh sb="0" eb="2">
      <t>ヘイセイ</t>
    </rPh>
    <phoneticPr fontId="2"/>
  </si>
  <si>
    <t>平成25</t>
    <rPh sb="0" eb="2">
      <t>ヘイセイ</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</si>
  <si>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</si>
  <si>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</si>
  <si>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</si>
  <si>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</si>
  <si>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</si>
  <si>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令和元</t>
    <rPh sb="0" eb="2">
      <t>レイワ</t>
    </rPh>
    <rPh sb="2" eb="3">
      <t>モト</t>
    </rPh>
    <phoneticPr fontId="2"/>
  </si>
  <si>
    <t>令和元</t>
    <rPh sb="0" eb="2">
      <t>レイワ</t>
    </rPh>
    <rPh sb="2" eb="3">
      <t>ゲン</t>
    </rPh>
    <phoneticPr fontId="2"/>
  </si>
  <si>
    <t>R1</t>
    <phoneticPr fontId="2"/>
  </si>
  <si>
    <r>
      <rPr>
        <sz val="12"/>
        <rFont val="ＭＳ Ｐゴシック"/>
        <family val="3"/>
        <charset val="128"/>
      </rPr>
      <t>法令違反別発生状況（高齢者）</t>
    </r>
    <rPh sb="0" eb="2">
      <t>ホウレイ</t>
    </rPh>
    <rPh sb="2" eb="4">
      <t>イハン</t>
    </rPh>
    <rPh sb="4" eb="5">
      <t>ベツ</t>
    </rPh>
    <rPh sb="5" eb="7">
      <t>ハッセイ</t>
    </rPh>
    <rPh sb="7" eb="9">
      <t>ジョウキョウ</t>
    </rPh>
    <rPh sb="10" eb="13">
      <t>コウレイシャ</t>
    </rPh>
    <phoneticPr fontId="2"/>
  </si>
  <si>
    <r>
      <rPr>
        <sz val="11"/>
        <rFont val="ＭＳ Ｐゴシック"/>
        <family val="3"/>
        <charset val="128"/>
      </rPr>
      <t>区分</t>
    </r>
    <rPh sb="0" eb="2">
      <t>クブン</t>
    </rPh>
    <phoneticPr fontId="2"/>
  </si>
  <si>
    <r>
      <rPr>
        <sz val="11"/>
        <rFont val="ＭＳ Ｐゴシック"/>
        <family val="3"/>
        <charset val="128"/>
      </rPr>
      <t>件数（件）</t>
    </r>
    <rPh sb="0" eb="2">
      <t>ケンスウ</t>
    </rPh>
    <phoneticPr fontId="2"/>
  </si>
  <si>
    <r>
      <rPr>
        <sz val="11"/>
        <color indexed="8"/>
        <rFont val="ＭＳ Ｐゴシック"/>
        <family val="3"/>
        <charset val="128"/>
      </rPr>
      <t>死者数（人）</t>
    </r>
    <rPh sb="0" eb="2">
      <t>シシャ</t>
    </rPh>
    <rPh sb="2" eb="3">
      <t>スウ</t>
    </rPh>
    <phoneticPr fontId="2"/>
  </si>
  <si>
    <r>
      <rPr>
        <sz val="11"/>
        <color indexed="8"/>
        <rFont val="ＭＳ Ｐゴシック"/>
        <family val="3"/>
        <charset val="128"/>
      </rPr>
      <t>負傷者数（人）</t>
    </r>
    <rPh sb="0" eb="1">
      <t>フ</t>
    </rPh>
    <rPh sb="1" eb="3">
      <t>ショウシャ</t>
    </rPh>
    <rPh sb="3" eb="4">
      <t>スウ</t>
    </rPh>
    <phoneticPr fontId="2"/>
  </si>
  <si>
    <r>
      <rPr>
        <sz val="11"/>
        <rFont val="ＭＳ Ｐゴシック"/>
        <family val="3"/>
        <charset val="128"/>
      </rPr>
      <t>違反</t>
    </r>
    <rPh sb="0" eb="2">
      <t>イハン</t>
    </rPh>
    <phoneticPr fontId="2"/>
  </si>
  <si>
    <r>
      <rPr>
        <sz val="11"/>
        <rFont val="ＭＳ Ｐゴシック"/>
        <family val="3"/>
        <charset val="128"/>
      </rPr>
      <t>信号無視</t>
    </r>
    <rPh sb="0" eb="2">
      <t>シンゴウ</t>
    </rPh>
    <rPh sb="2" eb="4">
      <t>ムシ</t>
    </rPh>
    <phoneticPr fontId="2"/>
  </si>
  <si>
    <r>
      <rPr>
        <sz val="11"/>
        <rFont val="ＭＳ Ｐゴシック"/>
        <family val="3"/>
        <charset val="128"/>
      </rPr>
      <t>通行区分</t>
    </r>
    <rPh sb="0" eb="2">
      <t>ツウコウ</t>
    </rPh>
    <rPh sb="2" eb="4">
      <t>クブン</t>
    </rPh>
    <phoneticPr fontId="2"/>
  </si>
  <si>
    <r>
      <rPr>
        <sz val="11"/>
        <rFont val="ＭＳ Ｐゴシック"/>
        <family val="3"/>
        <charset val="128"/>
      </rPr>
      <t>横断</t>
    </r>
    <rPh sb="0" eb="2">
      <t>オウダン</t>
    </rPh>
    <phoneticPr fontId="2"/>
  </si>
  <si>
    <r>
      <rPr>
        <sz val="11"/>
        <rFont val="ＭＳ Ｐゴシック"/>
        <family val="3"/>
        <charset val="128"/>
      </rPr>
      <t>横断歩道外横断</t>
    </r>
    <rPh sb="0" eb="2">
      <t>オウダン</t>
    </rPh>
    <rPh sb="2" eb="4">
      <t>ホドウ</t>
    </rPh>
    <rPh sb="4" eb="5">
      <t>ガイ</t>
    </rPh>
    <rPh sb="5" eb="7">
      <t>オウダン</t>
    </rPh>
    <phoneticPr fontId="2"/>
  </si>
  <si>
    <r>
      <rPr>
        <sz val="11"/>
        <rFont val="ＭＳ Ｐゴシック"/>
        <family val="3"/>
        <charset val="128"/>
      </rPr>
      <t>歩</t>
    </r>
    <rPh sb="0" eb="1">
      <t>ホ</t>
    </rPh>
    <phoneticPr fontId="2"/>
  </si>
  <si>
    <r>
      <rPr>
        <sz val="11"/>
        <rFont val="ＭＳ Ｐゴシック"/>
        <family val="3"/>
        <charset val="128"/>
      </rPr>
      <t>駐停車車両の直前直後横断</t>
    </r>
    <rPh sb="0" eb="3">
      <t>チュウテイシャ</t>
    </rPh>
    <rPh sb="3" eb="5">
      <t>シャリョウ</t>
    </rPh>
    <rPh sb="6" eb="8">
      <t>チョクゼン</t>
    </rPh>
    <rPh sb="8" eb="10">
      <t>チョクゴ</t>
    </rPh>
    <rPh sb="10" eb="12">
      <t>オウダン</t>
    </rPh>
    <phoneticPr fontId="2"/>
  </si>
  <si>
    <r>
      <rPr>
        <sz val="11"/>
        <rFont val="ＭＳ Ｐゴシック"/>
        <family val="3"/>
        <charset val="128"/>
      </rPr>
      <t>行</t>
    </r>
    <rPh sb="0" eb="1">
      <t>コウ</t>
    </rPh>
    <phoneticPr fontId="2"/>
  </si>
  <si>
    <r>
      <rPr>
        <sz val="11"/>
        <rFont val="ＭＳ Ｐゴシック"/>
        <family val="3"/>
        <charset val="128"/>
      </rPr>
      <t>走行車両の直前直後横断</t>
    </r>
    <rPh sb="0" eb="2">
      <t>ソウコウ</t>
    </rPh>
    <rPh sb="2" eb="4">
      <t>シャリョウ</t>
    </rPh>
    <rPh sb="5" eb="7">
      <t>チョクゼン</t>
    </rPh>
    <rPh sb="7" eb="9">
      <t>チョクゴ</t>
    </rPh>
    <rPh sb="9" eb="11">
      <t>オウダン</t>
    </rPh>
    <phoneticPr fontId="2"/>
  </si>
  <si>
    <r>
      <rPr>
        <sz val="11"/>
        <rFont val="ＭＳ Ｐゴシック"/>
        <family val="3"/>
        <charset val="128"/>
      </rPr>
      <t>横断禁止場所横断</t>
    </r>
    <rPh sb="0" eb="2">
      <t>オウダン</t>
    </rPh>
    <rPh sb="2" eb="4">
      <t>キンシ</t>
    </rPh>
    <rPh sb="4" eb="6">
      <t>バショ</t>
    </rPh>
    <rPh sb="6" eb="8">
      <t>オウダン</t>
    </rPh>
    <phoneticPr fontId="2"/>
  </si>
  <si>
    <r>
      <rPr>
        <sz val="11"/>
        <rFont val="ＭＳ Ｐゴシック"/>
        <family val="3"/>
        <charset val="128"/>
      </rPr>
      <t>中</t>
    </r>
    <rPh sb="0" eb="1">
      <t>ナカ</t>
    </rPh>
    <phoneticPr fontId="2"/>
  </si>
  <si>
    <r>
      <rPr>
        <sz val="11"/>
        <rFont val="ＭＳ Ｐゴシック"/>
        <family val="3"/>
        <charset val="128"/>
      </rPr>
      <t>踏切不注意</t>
    </r>
    <rPh sb="0" eb="2">
      <t>フミキリ</t>
    </rPh>
    <rPh sb="2" eb="5">
      <t>フチュウイ</t>
    </rPh>
    <phoneticPr fontId="2"/>
  </si>
  <si>
    <r>
      <rPr>
        <sz val="11"/>
        <rFont val="ＭＳ Ｐゴシック"/>
        <family val="3"/>
        <charset val="128"/>
      </rPr>
      <t>路上遊戯</t>
    </r>
    <rPh sb="0" eb="2">
      <t>ロジョウ</t>
    </rPh>
    <rPh sb="2" eb="4">
      <t>ユウギ</t>
    </rPh>
    <phoneticPr fontId="2"/>
  </si>
  <si>
    <r>
      <rPr>
        <sz val="11"/>
        <rFont val="ＭＳ Ｐゴシック"/>
        <family val="3"/>
        <charset val="128"/>
      </rPr>
      <t>飛び出し</t>
    </r>
    <rPh sb="0" eb="1">
      <t>ト</t>
    </rPh>
    <rPh sb="2" eb="3">
      <t>ダ</t>
    </rPh>
    <phoneticPr fontId="2"/>
  </si>
  <si>
    <r>
      <rPr>
        <sz val="11"/>
        <rFont val="ＭＳ Ｐゴシック"/>
        <family val="3"/>
        <charset val="128"/>
      </rPr>
      <t>その他</t>
    </r>
    <rPh sb="2" eb="3">
      <t>タ</t>
    </rPh>
    <phoneticPr fontId="2"/>
  </si>
  <si>
    <r>
      <rPr>
        <sz val="11"/>
        <rFont val="ＭＳ Ｐゴシック"/>
        <family val="3"/>
        <charset val="128"/>
      </rPr>
      <t>自</t>
    </r>
    <rPh sb="0" eb="1">
      <t>ジ</t>
    </rPh>
    <phoneticPr fontId="2"/>
  </si>
  <si>
    <r>
      <rPr>
        <sz val="11"/>
        <rFont val="ＭＳ Ｐゴシック"/>
        <family val="3"/>
        <charset val="128"/>
      </rPr>
      <t>転</t>
    </r>
    <rPh sb="0" eb="1">
      <t>テン</t>
    </rPh>
    <phoneticPr fontId="2"/>
  </si>
  <si>
    <r>
      <rPr>
        <sz val="11"/>
        <rFont val="ＭＳ Ｐゴシック"/>
        <family val="3"/>
        <charset val="128"/>
      </rPr>
      <t>横断・転回禁止違反</t>
    </r>
    <rPh sb="0" eb="2">
      <t>オウダン</t>
    </rPh>
    <rPh sb="3" eb="5">
      <t>テンカイ</t>
    </rPh>
    <rPh sb="5" eb="7">
      <t>キンシ</t>
    </rPh>
    <rPh sb="7" eb="9">
      <t>イハン</t>
    </rPh>
    <phoneticPr fontId="2"/>
  </si>
  <si>
    <r>
      <rPr>
        <sz val="11"/>
        <rFont val="ＭＳ Ｐゴシック"/>
        <family val="3"/>
        <charset val="128"/>
      </rPr>
      <t>車</t>
    </r>
    <rPh sb="0" eb="1">
      <t>シャ</t>
    </rPh>
    <phoneticPr fontId="2"/>
  </si>
  <si>
    <r>
      <rPr>
        <sz val="11"/>
        <rFont val="ＭＳ Ｐゴシック"/>
        <family val="3"/>
        <charset val="128"/>
      </rPr>
      <t>踏切不停止等</t>
    </r>
    <rPh sb="0" eb="2">
      <t>フミキリ</t>
    </rPh>
    <rPh sb="2" eb="3">
      <t>フ</t>
    </rPh>
    <rPh sb="3" eb="5">
      <t>テイシ</t>
    </rPh>
    <rPh sb="5" eb="6">
      <t>ナド</t>
    </rPh>
    <phoneticPr fontId="2"/>
  </si>
  <si>
    <r>
      <rPr>
        <sz val="11"/>
        <rFont val="ＭＳ Ｐゴシック"/>
        <family val="3"/>
        <charset val="128"/>
      </rPr>
      <t>乗</t>
    </r>
    <rPh sb="0" eb="1">
      <t>ジョウ</t>
    </rPh>
    <phoneticPr fontId="2"/>
  </si>
  <si>
    <r>
      <rPr>
        <sz val="11"/>
        <rFont val="ＭＳ Ｐゴシック"/>
        <family val="3"/>
        <charset val="128"/>
      </rPr>
      <t>右折違反</t>
    </r>
    <rPh sb="0" eb="2">
      <t>ウセツ</t>
    </rPh>
    <rPh sb="2" eb="4">
      <t>イハン</t>
    </rPh>
    <phoneticPr fontId="2"/>
  </si>
  <si>
    <r>
      <rPr>
        <sz val="11"/>
        <rFont val="ＭＳ Ｐゴシック"/>
        <family val="3"/>
        <charset val="128"/>
      </rPr>
      <t>用</t>
    </r>
    <rPh sb="0" eb="1">
      <t>ヨウ</t>
    </rPh>
    <phoneticPr fontId="2"/>
  </si>
  <si>
    <r>
      <rPr>
        <sz val="11"/>
        <rFont val="ＭＳ Ｐゴシック"/>
        <family val="3"/>
        <charset val="128"/>
      </rPr>
      <t>左折違反</t>
    </r>
    <rPh sb="0" eb="2">
      <t>サセツ</t>
    </rPh>
    <rPh sb="2" eb="4">
      <t>イハン</t>
    </rPh>
    <phoneticPr fontId="2"/>
  </si>
  <si>
    <r>
      <rPr>
        <sz val="11"/>
        <rFont val="ＭＳ Ｐゴシック"/>
        <family val="3"/>
        <charset val="128"/>
      </rPr>
      <t>指定場所一時不停止</t>
    </r>
    <rPh sb="0" eb="2">
      <t>シテイ</t>
    </rPh>
    <rPh sb="2" eb="4">
      <t>バショ</t>
    </rPh>
    <rPh sb="4" eb="6">
      <t>イチジ</t>
    </rPh>
    <rPh sb="6" eb="7">
      <t>フ</t>
    </rPh>
    <rPh sb="7" eb="9">
      <t>テイシ</t>
    </rPh>
    <phoneticPr fontId="2"/>
  </si>
  <si>
    <r>
      <rPr>
        <sz val="11"/>
        <rFont val="ＭＳ Ｐゴシック"/>
        <family val="3"/>
        <charset val="128"/>
      </rPr>
      <t>ハンドル・ブレーキ等操作不適</t>
    </r>
    <rPh sb="9" eb="10">
      <t>トウ</t>
    </rPh>
    <rPh sb="10" eb="12">
      <t>ソウサ</t>
    </rPh>
    <rPh sb="12" eb="14">
      <t>フテキ</t>
    </rPh>
    <phoneticPr fontId="2"/>
  </si>
  <si>
    <r>
      <rPr>
        <sz val="11"/>
        <rFont val="ＭＳ Ｐゴシック"/>
        <family val="3"/>
        <charset val="128"/>
      </rPr>
      <t>安全不確認</t>
    </r>
    <rPh sb="0" eb="2">
      <t>アンゼン</t>
    </rPh>
    <rPh sb="2" eb="3">
      <t>フ</t>
    </rPh>
    <rPh sb="3" eb="5">
      <t>カクニン</t>
    </rPh>
    <phoneticPr fontId="2"/>
  </si>
  <si>
    <r>
      <rPr>
        <sz val="11"/>
        <rFont val="ＭＳ Ｐゴシック"/>
        <family val="3"/>
        <charset val="128"/>
      </rPr>
      <t>自動車・二輪乗車中等</t>
    </r>
    <rPh sb="0" eb="3">
      <t>ジドウシャ</t>
    </rPh>
    <rPh sb="4" eb="6">
      <t>ニリン</t>
    </rPh>
    <rPh sb="6" eb="8">
      <t>ジョウシャ</t>
    </rPh>
    <rPh sb="8" eb="9">
      <t>チュウ</t>
    </rPh>
    <rPh sb="9" eb="10">
      <t>トウ</t>
    </rPh>
    <phoneticPr fontId="2"/>
  </si>
  <si>
    <r>
      <rPr>
        <sz val="11"/>
        <rFont val="ＭＳ Ｐゴシック"/>
        <family val="3"/>
        <charset val="128"/>
      </rPr>
      <t>　合　　　計</t>
    </r>
    <rPh sb="1" eb="2">
      <t>ゴウ</t>
    </rPh>
    <rPh sb="5" eb="6">
      <t>ケイ</t>
    </rPh>
    <phoneticPr fontId="2"/>
  </si>
  <si>
    <r>
      <rPr>
        <sz val="11"/>
        <rFont val="ＭＳ Ｐゴシック"/>
        <family val="3"/>
        <charset val="128"/>
      </rPr>
      <t>高齢者が１当になったときの違反と、その事故により生じた全死傷者数を計上。</t>
    </r>
    <phoneticPr fontId="2"/>
  </si>
  <si>
    <r>
      <t>(</t>
    </r>
    <r>
      <rPr>
        <sz val="11"/>
        <rFont val="ＭＳ Ｐゴシック"/>
        <family val="3"/>
        <charset val="128"/>
      </rPr>
      <t>注</t>
    </r>
    <r>
      <rPr>
        <sz val="11"/>
        <rFont val="Arial"/>
        <family val="2"/>
      </rPr>
      <t>)</t>
    </r>
    <rPh sb="1" eb="2">
      <t>チュウ</t>
    </rPh>
    <phoneticPr fontId="2"/>
  </si>
  <si>
    <r>
      <rPr>
        <sz val="11"/>
        <rFont val="ＭＳ Ｐゴシック"/>
        <family val="3"/>
        <charset val="128"/>
      </rPr>
      <t>斜め横断</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</si>
</sst>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 "/>
    <numFmt numFmtId="178" formatCode="0.0"/>
    <numFmt numFmtId="179" formatCode="0.0_);[Red]\(0.0\)"/>
    <numFmt numFmtId="180" formatCode="#,##0_);[Red]\(#,##0\)"/>
    <numFmt numFmtId="181" formatCode="#,##0.0_);[Red]\(#,##0.0\)"/>
    <numFmt numFmtId="182" formatCode="#,##0_ ;[Red]\-#,##0\ "/>
    <numFmt numFmtId="183" formatCode="#,##0;&quot;▲ &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color indexed="8"/>
      <name val="ＭＳ 明朝"/>
      <family val="1"/>
      <charset val="128"/>
    </font>
    <font>
      <sz val="10"/>
      <name val="ＭＳ Ｐゴシック"/>
      <family val="3"/>
      <charset val="128"/>
    </font>
    <font>
      <sz val="10"/>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color indexed="8"/>
      <name val="ＭＳ Ｐゴシック"/>
      <family val="3"/>
      <charset val="128"/>
    </font>
    <font>
      <sz val="10"/>
      <color indexed="10"/>
      <name val="ＭＳ Ｐゴシック"/>
      <family val="3"/>
      <charset val="128"/>
    </font>
    <font>
      <sz val="8"/>
      <color indexed="8"/>
      <name val="ＭＳ Ｐゴシック"/>
      <family val="3"/>
      <charset val="128"/>
    </font>
    <font>
      <b/>
      <sz val="12"/>
      <name val="ＭＳ Ｐゴシック"/>
      <family val="3"/>
      <charset val="128"/>
    </font>
    <font>
      <b/>
      <sz val="11"/>
      <name val="ＭＳ Ｐゴシック"/>
      <family val="3"/>
      <charset val="128"/>
    </font>
    <font>
      <sz val="7"/>
      <name val="ＭＳ Ｐゴシック"/>
      <family val="3"/>
      <charset val="128"/>
    </font>
    <font>
      <sz val="10.5"/>
      <name val="ＭＳ Ｐゴシック"/>
      <family val="3"/>
      <charset val="128"/>
    </font>
    <font>
      <b/>
      <sz val="14"/>
      <name val="ＭＳ Ｐゴシック"/>
      <family val="3"/>
      <charset val="128"/>
    </font>
    <font>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
      <sz val="12"/>
      <name val="Arial"/>
      <family val="2"/>
    </font>
    <font>
      <sz val="11"/>
      <name val="Arial"/>
      <family val="2"/>
    </font>
    <font>
      <sz val="11"/>
      <color indexed="8"/>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00B0F0"/>
        <bgColor indexed="64"/>
      </patternFill>
    </fill>
  </fills>
  <borders count="81">
    <border>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124">
    <xf numFmtId="0" fontId="0" fillId="0" borderId="0" xfId="0"/>
    <xf numFmtId="0" fontId="3" fillId="0" borderId="0" xfId="0" applyFont="1"/>
    <xf numFmtId="0" fontId="3" fillId="0" borderId="25" xfId="0" applyFont="1" applyFill="1" applyBorder="1"/>
    <xf numFmtId="0" fontId="3" fillId="0" borderId="26" xfId="0" applyFont="1" applyFill="1" applyBorder="1"/>
    <xf numFmtId="0" fontId="8" fillId="0" borderId="0" xfId="0" applyFont="1" applyFill="1" applyBorder="1" applyAlignment="1">
      <alignment vertical="center"/>
    </xf>
    <xf numFmtId="0" fontId="12" fillId="0" borderId="0" xfId="0" applyFont="1" applyFill="1" applyBorder="1"/>
    <xf numFmtId="0" fontId="18" fillId="0" borderId="0" xfId="0" applyFont="1"/>
    <xf numFmtId="0" fontId="12" fillId="0" borderId="3" xfId="0" applyFont="1" applyFill="1" applyBorder="1" applyAlignment="1">
      <alignment vertical="center"/>
    </xf>
    <xf numFmtId="0" fontId="12" fillId="0" borderId="6"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xf numFmtId="0" fontId="10" fillId="0" borderId="32" xfId="0" applyFont="1" applyFill="1" applyBorder="1" applyAlignment="1">
      <alignment vertical="center"/>
    </xf>
    <xf numFmtId="0" fontId="12" fillId="0" borderId="44" xfId="0" applyFont="1" applyFill="1" applyBorder="1" applyAlignment="1">
      <alignment horizontal="center" vertical="center"/>
    </xf>
    <xf numFmtId="0" fontId="12" fillId="0" borderId="45" xfId="0" applyFont="1" applyFill="1" applyBorder="1" applyAlignment="1">
      <alignment horizontal="center" vertical="center"/>
    </xf>
    <xf numFmtId="0" fontId="7" fillId="0" borderId="0" xfId="0" applyFont="1" applyFill="1" applyBorder="1" applyAlignment="1">
      <alignment vertical="center"/>
    </xf>
    <xf numFmtId="0" fontId="7" fillId="0" borderId="56" xfId="0" applyFont="1" applyFill="1" applyBorder="1" applyAlignment="1">
      <alignment vertical="center"/>
    </xf>
    <xf numFmtId="0" fontId="7" fillId="0" borderId="57" xfId="0" applyFont="1" applyFill="1" applyBorder="1" applyAlignment="1">
      <alignment vertical="center"/>
    </xf>
    <xf numFmtId="0" fontId="0" fillId="0" borderId="0" xfId="0" applyAlignment="1">
      <alignment vertical="top" wrapText="1"/>
    </xf>
    <xf numFmtId="0" fontId="12" fillId="0" borderId="0" xfId="0" applyFont="1" applyFill="1"/>
    <xf numFmtId="0" fontId="10" fillId="0" borderId="38" xfId="0" applyFont="1" applyFill="1" applyBorder="1" applyAlignment="1">
      <alignment vertical="center"/>
    </xf>
    <xf numFmtId="0" fontId="10" fillId="0" borderId="30" xfId="0" applyFont="1" applyFill="1" applyBorder="1"/>
    <xf numFmtId="0" fontId="10" fillId="0" borderId="8" xfId="0" applyFont="1" applyFill="1" applyBorder="1"/>
    <xf numFmtId="0" fontId="18" fillId="0" borderId="0" xfId="0" applyFont="1" applyFill="1"/>
    <xf numFmtId="0" fontId="7" fillId="0" borderId="0" xfId="0" applyFont="1" applyFill="1"/>
    <xf numFmtId="0" fontId="3" fillId="0" borderId="0" xfId="0" applyFont="1" applyFill="1"/>
    <xf numFmtId="0" fontId="0" fillId="0" borderId="0" xfId="0" applyFill="1"/>
    <xf numFmtId="0" fontId="9" fillId="0" borderId="32" xfId="0" applyFont="1" applyFill="1" applyBorder="1" applyAlignment="1">
      <alignment horizontal="right"/>
    </xf>
    <xf numFmtId="0" fontId="9" fillId="0" borderId="31" xfId="0" applyFont="1" applyFill="1" applyBorder="1"/>
    <xf numFmtId="0" fontId="9" fillId="0" borderId="32" xfId="0" applyFont="1" applyFill="1" applyBorder="1"/>
    <xf numFmtId="0" fontId="9" fillId="0" borderId="40" xfId="0" applyFont="1" applyFill="1" applyBorder="1" applyAlignment="1">
      <alignment vertical="center"/>
    </xf>
    <xf numFmtId="0" fontId="9" fillId="0" borderId="39" xfId="0" applyFont="1" applyFill="1" applyBorder="1" applyAlignment="1">
      <alignment vertical="center"/>
    </xf>
    <xf numFmtId="0" fontId="9" fillId="0" borderId="55" xfId="0" applyFont="1" applyFill="1" applyBorder="1" applyAlignment="1">
      <alignment vertical="center"/>
    </xf>
    <xf numFmtId="0" fontId="9" fillId="0" borderId="32" xfId="0" applyFont="1" applyFill="1" applyBorder="1" applyAlignment="1">
      <alignment vertical="center"/>
    </xf>
    <xf numFmtId="0" fontId="9" fillId="0" borderId="60" xfId="0" applyFont="1" applyFill="1" applyBorder="1" applyAlignment="1">
      <alignment horizontal="center" vertical="center"/>
    </xf>
    <xf numFmtId="0" fontId="9" fillId="0" borderId="15" xfId="0" applyFont="1" applyFill="1" applyBorder="1" applyAlignment="1">
      <alignment vertical="center"/>
    </xf>
    <xf numFmtId="0" fontId="9" fillId="0" borderId="17" xfId="0" applyFont="1" applyFill="1" applyBorder="1" applyAlignment="1">
      <alignment vertical="center"/>
    </xf>
    <xf numFmtId="0" fontId="9" fillId="0" borderId="46" xfId="0" applyFont="1" applyFill="1" applyBorder="1" applyAlignment="1">
      <alignment vertical="center"/>
    </xf>
    <xf numFmtId="0" fontId="9" fillId="0" borderId="60" xfId="0" applyFont="1" applyFill="1" applyBorder="1" applyAlignment="1">
      <alignment vertical="center"/>
    </xf>
    <xf numFmtId="0" fontId="9" fillId="0" borderId="32" xfId="0" applyFont="1" applyFill="1" applyBorder="1" applyAlignment="1">
      <alignment horizontal="center" vertical="center"/>
    </xf>
    <xf numFmtId="0" fontId="0" fillId="0" borderId="1" xfId="0" applyFill="1" applyBorder="1" applyAlignment="1">
      <alignment horizontal="center"/>
    </xf>
    <xf numFmtId="0" fontId="0" fillId="0" borderId="53" xfId="0" applyFill="1" applyBorder="1"/>
    <xf numFmtId="0" fontId="0" fillId="0" borderId="1" xfId="0" applyFill="1" applyBorder="1"/>
    <xf numFmtId="38" fontId="9" fillId="0" borderId="40" xfId="1" applyFont="1" applyFill="1" applyBorder="1" applyAlignment="1">
      <alignment vertical="center"/>
    </xf>
    <xf numFmtId="38" fontId="9" fillId="0" borderId="39" xfId="1" applyFont="1" applyFill="1" applyBorder="1" applyAlignment="1">
      <alignment vertical="center"/>
    </xf>
    <xf numFmtId="38" fontId="9" fillId="0" borderId="55" xfId="1" applyFont="1" applyFill="1" applyBorder="1" applyAlignment="1">
      <alignment vertical="center"/>
    </xf>
    <xf numFmtId="38" fontId="9" fillId="0" borderId="32" xfId="1" applyFont="1" applyFill="1" applyBorder="1" applyAlignment="1">
      <alignment vertical="center"/>
    </xf>
    <xf numFmtId="0" fontId="9" fillId="0" borderId="2" xfId="0" applyFont="1" applyFill="1" applyBorder="1" applyAlignment="1">
      <alignment horizontal="center" vertical="center"/>
    </xf>
    <xf numFmtId="38" fontId="8" fillId="0" borderId="40" xfId="1" applyFont="1" applyFill="1" applyBorder="1" applyAlignment="1">
      <alignment vertical="center"/>
    </xf>
    <xf numFmtId="38" fontId="8" fillId="0" borderId="39" xfId="1" applyFont="1" applyFill="1" applyBorder="1" applyAlignment="1">
      <alignment vertical="center"/>
    </xf>
    <xf numFmtId="38" fontId="8" fillId="0" borderId="55" xfId="1" applyFont="1" applyFill="1" applyBorder="1" applyAlignment="1">
      <alignment vertical="center"/>
    </xf>
    <xf numFmtId="38" fontId="8" fillId="0" borderId="32" xfId="1" applyFont="1" applyFill="1" applyBorder="1" applyAlignment="1">
      <alignment vertical="center"/>
    </xf>
    <xf numFmtId="0" fontId="9" fillId="0" borderId="61" xfId="0" applyFont="1" applyFill="1" applyBorder="1" applyAlignment="1">
      <alignment horizontal="center" vertical="center"/>
    </xf>
    <xf numFmtId="38" fontId="8" fillId="0" borderId="61" xfId="1" applyFont="1" applyFill="1" applyBorder="1" applyAlignment="1">
      <alignment vertical="center"/>
    </xf>
    <xf numFmtId="38" fontId="8" fillId="0" borderId="38" xfId="1" applyFont="1" applyFill="1" applyBorder="1" applyAlignment="1">
      <alignment vertical="center"/>
    </xf>
    <xf numFmtId="38" fontId="8" fillId="0" borderId="62" xfId="1" applyFont="1" applyFill="1" applyBorder="1" applyAlignment="1">
      <alignment vertical="center"/>
    </xf>
    <xf numFmtId="38" fontId="8" fillId="0" borderId="3" xfId="1" applyFont="1" applyFill="1" applyBorder="1" applyAlignment="1">
      <alignment vertical="center"/>
    </xf>
    <xf numFmtId="0" fontId="10" fillId="0" borderId="0" xfId="0" applyFont="1" applyFill="1"/>
    <xf numFmtId="0" fontId="3" fillId="0" borderId="10" xfId="0" applyFont="1" applyFill="1" applyBorder="1" applyAlignment="1">
      <alignment horizontal="center"/>
    </xf>
    <xf numFmtId="0" fontId="3" fillId="0" borderId="15"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12" xfId="0" applyFont="1" applyFill="1" applyBorder="1"/>
    <xf numFmtId="0" fontId="3" fillId="0" borderId="2" xfId="0" applyFont="1" applyFill="1" applyBorder="1"/>
    <xf numFmtId="0" fontId="3" fillId="0" borderId="13" xfId="0" applyFont="1" applyFill="1" applyBorder="1"/>
    <xf numFmtId="0" fontId="3" fillId="0" borderId="14" xfId="0" applyFont="1" applyFill="1" applyBorder="1"/>
    <xf numFmtId="0" fontId="18" fillId="0" borderId="0" xfId="0" applyFont="1" applyFill="1" applyAlignment="1">
      <alignment vertical="center"/>
    </xf>
    <xf numFmtId="0" fontId="10" fillId="0" borderId="34" xfId="0" applyFont="1" applyFill="1" applyBorder="1" applyAlignment="1">
      <alignment horizontal="right"/>
    </xf>
    <xf numFmtId="0" fontId="10" fillId="0" borderId="36" xfId="0" applyFont="1" applyFill="1" applyBorder="1"/>
    <xf numFmtId="0" fontId="0" fillId="0" borderId="30" xfId="0" applyFill="1" applyBorder="1"/>
    <xf numFmtId="0" fontId="0" fillId="0" borderId="8" xfId="0" applyFill="1" applyBorder="1"/>
    <xf numFmtId="0" fontId="0" fillId="0" borderId="27" xfId="0" applyFill="1" applyBorder="1"/>
    <xf numFmtId="0" fontId="0" fillId="0" borderId="47" xfId="0" applyFill="1" applyBorder="1"/>
    <xf numFmtId="0" fontId="0" fillId="0" borderId="26" xfId="0" applyFill="1" applyBorder="1"/>
    <xf numFmtId="0" fontId="0" fillId="0" borderId="64" xfId="0" applyFill="1" applyBorder="1"/>
    <xf numFmtId="0" fontId="5" fillId="0" borderId="19" xfId="0" applyFont="1" applyFill="1" applyBorder="1"/>
    <xf numFmtId="0" fontId="23" fillId="0" borderId="0" xfId="0" applyFont="1"/>
    <xf numFmtId="0" fontId="24" fillId="0" borderId="0" xfId="0" applyFont="1"/>
    <xf numFmtId="0" fontId="16" fillId="0" borderId="23" xfId="0" applyFont="1" applyFill="1" applyBorder="1" applyAlignment="1">
      <alignment vertical="center"/>
    </xf>
    <xf numFmtId="0" fontId="14" fillId="0" borderId="3" xfId="0" applyFont="1" applyFill="1" applyBorder="1" applyAlignment="1">
      <alignment vertical="center"/>
    </xf>
    <xf numFmtId="0" fontId="14" fillId="0" borderId="6" xfId="0" applyFont="1" applyFill="1" applyBorder="1" applyAlignment="1">
      <alignment vertical="center"/>
    </xf>
    <xf numFmtId="0" fontId="16" fillId="0" borderId="3" xfId="0" applyFont="1" applyFill="1" applyBorder="1" applyAlignment="1">
      <alignment vertical="center"/>
    </xf>
    <xf numFmtId="0" fontId="16" fillId="0" borderId="32" xfId="0" applyFont="1" applyFill="1" applyBorder="1" applyAlignment="1">
      <alignmen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9" xfId="0" applyFont="1" applyFill="1" applyBorder="1" applyAlignment="1">
      <alignment vertical="center"/>
    </xf>
    <xf numFmtId="0" fontId="11" fillId="0" borderId="29" xfId="0" applyFont="1" applyFill="1" applyBorder="1" applyAlignment="1">
      <alignment vertical="center"/>
    </xf>
    <xf numFmtId="180" fontId="11" fillId="0" borderId="4" xfId="0" applyNumberFormat="1" applyFont="1" applyFill="1" applyBorder="1" applyAlignment="1">
      <alignment vertical="center"/>
    </xf>
    <xf numFmtId="180" fontId="11" fillId="0" borderId="59" xfId="1" applyNumberFormat="1" applyFont="1" applyFill="1" applyBorder="1" applyAlignment="1">
      <alignment vertical="center"/>
    </xf>
    <xf numFmtId="180" fontId="11" fillId="0" borderId="47" xfId="1" applyNumberFormat="1" applyFont="1" applyFill="1" applyBorder="1" applyAlignment="1">
      <alignment vertical="center"/>
    </xf>
    <xf numFmtId="180" fontId="11" fillId="0" borderId="27" xfId="1" applyNumberFormat="1" applyFont="1" applyFill="1" applyBorder="1" applyAlignment="1">
      <alignment vertical="center"/>
    </xf>
    <xf numFmtId="180" fontId="11" fillId="0" borderId="25" xfId="1" applyNumberFormat="1" applyFont="1" applyFill="1" applyBorder="1" applyAlignment="1">
      <alignment vertical="center"/>
    </xf>
    <xf numFmtId="180" fontId="11" fillId="0" borderId="26" xfId="1" applyNumberFormat="1" applyFont="1" applyFill="1" applyBorder="1" applyAlignment="1">
      <alignment vertical="center"/>
    </xf>
    <xf numFmtId="177" fontId="11" fillId="0" borderId="42" xfId="0" applyNumberFormat="1" applyFont="1" applyFill="1" applyBorder="1" applyAlignment="1">
      <alignment vertical="center"/>
    </xf>
    <xf numFmtId="177" fontId="11" fillId="0" borderId="68" xfId="0" applyNumberFormat="1" applyFont="1" applyFill="1" applyBorder="1" applyAlignment="1">
      <alignment vertical="center"/>
    </xf>
    <xf numFmtId="177" fontId="11" fillId="0" borderId="7" xfId="1" applyNumberFormat="1" applyFont="1" applyFill="1" applyBorder="1" applyAlignment="1">
      <alignment vertical="center"/>
    </xf>
    <xf numFmtId="177" fontId="11" fillId="0" borderId="69" xfId="1" applyNumberFormat="1" applyFont="1" applyFill="1" applyBorder="1" applyAlignment="1">
      <alignment vertical="center"/>
    </xf>
    <xf numFmtId="177" fontId="11" fillId="0" borderId="63"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62" xfId="1" applyNumberFormat="1" applyFont="1" applyFill="1" applyBorder="1" applyAlignment="1">
      <alignment vertical="center"/>
    </xf>
    <xf numFmtId="177" fontId="11" fillId="0" borderId="49" xfId="1" applyNumberFormat="1" applyFont="1" applyFill="1" applyBorder="1" applyAlignment="1">
      <alignment vertical="center"/>
    </xf>
    <xf numFmtId="177" fontId="11" fillId="0" borderId="11" xfId="1" applyNumberFormat="1" applyFont="1" applyFill="1" applyBorder="1" applyAlignment="1">
      <alignment vertical="center"/>
    </xf>
    <xf numFmtId="177" fontId="11" fillId="0" borderId="70" xfId="1" applyNumberFormat="1" applyFont="1" applyFill="1" applyBorder="1" applyAlignment="1">
      <alignment vertical="center"/>
    </xf>
    <xf numFmtId="177" fontId="11" fillId="0" borderId="50" xfId="1" applyNumberFormat="1" applyFont="1" applyFill="1" applyBorder="1" applyAlignment="1">
      <alignment vertical="center"/>
    </xf>
    <xf numFmtId="0" fontId="10" fillId="0" borderId="37" xfId="0" applyFont="1" applyBorder="1" applyAlignment="1">
      <alignment horizontal="right" vertical="center"/>
    </xf>
    <xf numFmtId="0" fontId="10" fillId="0" borderId="21" xfId="0" applyFont="1" applyBorder="1" applyAlignment="1">
      <alignment horizontal="right" vertical="center"/>
    </xf>
    <xf numFmtId="0" fontId="10" fillId="0" borderId="39" xfId="0" applyFont="1" applyFill="1" applyBorder="1" applyAlignment="1">
      <alignment vertical="center"/>
    </xf>
    <xf numFmtId="0" fontId="10" fillId="0" borderId="71" xfId="0" applyFont="1" applyFill="1" applyBorder="1" applyAlignment="1">
      <alignment vertical="center"/>
    </xf>
    <xf numFmtId="0" fontId="11" fillId="0" borderId="39" xfId="0" applyFont="1" applyFill="1" applyBorder="1" applyAlignment="1">
      <alignment vertical="center"/>
    </xf>
    <xf numFmtId="0" fontId="11" fillId="0" borderId="71" xfId="0" applyFont="1" applyFill="1" applyBorder="1" applyAlignment="1">
      <alignment vertical="center"/>
    </xf>
    <xf numFmtId="180" fontId="11" fillId="0" borderId="68" xfId="0" applyNumberFormat="1" applyFont="1" applyFill="1" applyBorder="1" applyAlignment="1">
      <alignment vertical="center"/>
    </xf>
    <xf numFmtId="180" fontId="11" fillId="0" borderId="62" xfId="0" applyNumberFormat="1" applyFont="1" applyFill="1" applyBorder="1" applyAlignment="1">
      <alignment vertical="center"/>
    </xf>
    <xf numFmtId="180" fontId="11" fillId="0" borderId="5" xfId="0" applyNumberFormat="1" applyFont="1" applyFill="1" applyBorder="1" applyAlignment="1">
      <alignment vertical="center"/>
    </xf>
    <xf numFmtId="180" fontId="11" fillId="0" borderId="55" xfId="0" applyNumberFormat="1" applyFont="1" applyFill="1" applyBorder="1" applyAlignment="1">
      <alignment vertical="center"/>
    </xf>
    <xf numFmtId="180" fontId="11" fillId="0" borderId="7" xfId="1" applyNumberFormat="1" applyFont="1" applyFill="1" applyBorder="1" applyAlignment="1">
      <alignment vertical="center"/>
    </xf>
    <xf numFmtId="180" fontId="11" fillId="0" borderId="65" xfId="1" applyNumberFormat="1" applyFont="1" applyFill="1" applyBorder="1" applyAlignment="1">
      <alignment vertical="center"/>
    </xf>
    <xf numFmtId="180" fontId="11" fillId="0" borderId="6" xfId="1" applyNumberFormat="1" applyFont="1" applyFill="1" applyBorder="1" applyAlignment="1">
      <alignment vertical="center"/>
    </xf>
    <xf numFmtId="180" fontId="11" fillId="0" borderId="63" xfId="1" applyNumberFormat="1" applyFont="1" applyFill="1" applyBorder="1" applyAlignment="1">
      <alignment vertical="center"/>
    </xf>
    <xf numFmtId="180" fontId="11" fillId="0" borderId="4" xfId="1" applyNumberFormat="1" applyFont="1" applyFill="1" applyBorder="1" applyAlignment="1">
      <alignment vertical="center"/>
    </xf>
    <xf numFmtId="180" fontId="11" fillId="0" borderId="61" xfId="1" applyNumberFormat="1" applyFont="1" applyFill="1" applyBorder="1" applyAlignment="1">
      <alignment vertical="center"/>
    </xf>
    <xf numFmtId="180" fontId="11" fillId="0" borderId="3" xfId="1" applyNumberFormat="1" applyFont="1" applyFill="1" applyBorder="1" applyAlignment="1">
      <alignment vertical="center"/>
    </xf>
    <xf numFmtId="180" fontId="11" fillId="0" borderId="49" xfId="1" applyNumberFormat="1" applyFont="1" applyFill="1" applyBorder="1" applyAlignment="1">
      <alignment vertical="center"/>
    </xf>
    <xf numFmtId="180" fontId="11" fillId="0" borderId="11" xfId="1" applyNumberFormat="1" applyFont="1" applyFill="1" applyBorder="1" applyAlignment="1">
      <alignment vertical="center"/>
    </xf>
    <xf numFmtId="180" fontId="11" fillId="0" borderId="53" xfId="1" applyNumberFormat="1" applyFont="1" applyFill="1" applyBorder="1" applyAlignment="1">
      <alignment vertical="center"/>
    </xf>
    <xf numFmtId="180" fontId="11" fillId="0" borderId="1" xfId="1" applyNumberFormat="1" applyFont="1" applyFill="1" applyBorder="1" applyAlignment="1">
      <alignment vertical="center"/>
    </xf>
    <xf numFmtId="180" fontId="11" fillId="0" borderId="50" xfId="1" applyNumberFormat="1" applyFont="1" applyFill="1" applyBorder="1" applyAlignment="1">
      <alignment vertical="center"/>
    </xf>
    <xf numFmtId="180" fontId="11" fillId="0" borderId="70" xfId="1" applyNumberFormat="1" applyFont="1" applyFill="1" applyBorder="1" applyAlignment="1">
      <alignment vertical="center"/>
    </xf>
    <xf numFmtId="0" fontId="16" fillId="0" borderId="39" xfId="0" applyFont="1" applyFill="1" applyBorder="1" applyAlignment="1">
      <alignment horizontal="center" vertical="center"/>
    </xf>
    <xf numFmtId="0" fontId="16" fillId="0" borderId="39" xfId="0" applyFont="1" applyFill="1" applyBorder="1" applyAlignment="1">
      <alignment vertical="center"/>
    </xf>
    <xf numFmtId="0" fontId="16" fillId="0" borderId="71" xfId="0" applyFont="1" applyFill="1" applyBorder="1" applyAlignment="1">
      <alignment vertical="center"/>
    </xf>
    <xf numFmtId="0" fontId="16" fillId="0" borderId="29" xfId="0" applyFont="1" applyFill="1" applyBorder="1" applyAlignment="1">
      <alignment vertical="center"/>
    </xf>
    <xf numFmtId="0" fontId="14" fillId="0" borderId="29" xfId="0" applyFont="1" applyFill="1" applyBorder="1" applyAlignment="1">
      <alignment horizontal="center" vertical="center"/>
    </xf>
    <xf numFmtId="0" fontId="16" fillId="0" borderId="67"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1" xfId="0" applyFont="1" applyFill="1" applyBorder="1" applyAlignment="1">
      <alignment horizontal="distributed" vertical="center"/>
    </xf>
    <xf numFmtId="0" fontId="13" fillId="0" borderId="50" xfId="0" applyFont="1" applyFill="1" applyBorder="1" applyAlignment="1">
      <alignment horizontal="distributed" vertical="center"/>
    </xf>
    <xf numFmtId="0" fontId="10" fillId="0" borderId="67" xfId="0" applyFont="1" applyFill="1" applyBorder="1" applyAlignment="1">
      <alignment horizontal="distributed" vertical="center"/>
    </xf>
    <xf numFmtId="0" fontId="11" fillId="0" borderId="67" xfId="0" applyFont="1" applyFill="1" applyBorder="1" applyAlignment="1">
      <alignment horizontal="distributed" vertical="center"/>
    </xf>
    <xf numFmtId="0" fontId="10" fillId="0" borderId="17" xfId="0" applyFont="1" applyFill="1" applyBorder="1" applyAlignment="1">
      <alignment horizontal="right"/>
    </xf>
    <xf numFmtId="0" fontId="10" fillId="0" borderId="0" xfId="0" applyFont="1" applyFill="1" applyBorder="1" applyAlignment="1">
      <alignment vertical="center"/>
    </xf>
    <xf numFmtId="0" fontId="13" fillId="0" borderId="16" xfId="0" applyFont="1" applyBorder="1" applyAlignment="1">
      <alignment horizontal="right" vertical="center"/>
    </xf>
    <xf numFmtId="0" fontId="13" fillId="0" borderId="20" xfId="0" applyFont="1" applyBorder="1" applyAlignment="1">
      <alignment vertical="center"/>
    </xf>
    <xf numFmtId="0" fontId="13" fillId="0" borderId="28" xfId="0" applyFont="1" applyBorder="1" applyAlignment="1">
      <alignment vertical="center"/>
    </xf>
    <xf numFmtId="0" fontId="16" fillId="0" borderId="0" xfId="0" applyFont="1" applyFill="1" applyBorder="1" applyAlignment="1">
      <alignment vertical="center"/>
    </xf>
    <xf numFmtId="0" fontId="9" fillId="0" borderId="61" xfId="0" applyFont="1" applyFill="1" applyBorder="1" applyAlignment="1">
      <alignment vertical="center"/>
    </xf>
    <xf numFmtId="0" fontId="0" fillId="0" borderId="61" xfId="0" applyBorder="1"/>
    <xf numFmtId="0" fontId="9" fillId="0" borderId="72" xfId="0" applyFont="1" applyFill="1" applyBorder="1" applyAlignment="1">
      <alignment vertical="center"/>
    </xf>
    <xf numFmtId="0" fontId="9" fillId="0" borderId="65" xfId="0" applyFont="1" applyFill="1" applyBorder="1" applyAlignment="1">
      <alignment vertical="center"/>
    </xf>
    <xf numFmtId="0" fontId="0" fillId="0" borderId="53" xfId="0" applyBorder="1"/>
    <xf numFmtId="0" fontId="12" fillId="0" borderId="44" xfId="0" applyFont="1" applyBorder="1" applyAlignment="1">
      <alignment horizontal="distributed" vertical="center"/>
    </xf>
    <xf numFmtId="0" fontId="0" fillId="2" borderId="40" xfId="0" applyFill="1" applyBorder="1"/>
    <xf numFmtId="0" fontId="0" fillId="2" borderId="65" xfId="0" applyFill="1" applyBorder="1"/>
    <xf numFmtId="0" fontId="0" fillId="2" borderId="61" xfId="0" applyFill="1" applyBorder="1"/>
    <xf numFmtId="0" fontId="0" fillId="2" borderId="53" xfId="0" applyFill="1" applyBorder="1"/>
    <xf numFmtId="0" fontId="0" fillId="2" borderId="72" xfId="0" applyFill="1" applyBorder="1"/>
    <xf numFmtId="0" fontId="10" fillId="0" borderId="73" xfId="0" applyFont="1" applyBorder="1" applyAlignment="1">
      <alignment horizontal="distributed" vertical="center"/>
    </xf>
    <xf numFmtId="180" fontId="11" fillId="0" borderId="18" xfId="1" applyNumberFormat="1" applyFont="1" applyFill="1" applyBorder="1" applyAlignment="1">
      <alignment vertical="center"/>
    </xf>
    <xf numFmtId="180" fontId="11" fillId="0" borderId="52" xfId="1" applyNumberFormat="1" applyFont="1" applyFill="1" applyBorder="1" applyAlignment="1">
      <alignment vertical="center"/>
    </xf>
    <xf numFmtId="0" fontId="12" fillId="0" borderId="67" xfId="0" applyFont="1" applyBorder="1" applyAlignment="1">
      <alignment horizontal="distributed" vertical="center"/>
    </xf>
    <xf numFmtId="180" fontId="11" fillId="0" borderId="74" xfId="1" applyNumberFormat="1" applyFont="1" applyFill="1" applyBorder="1" applyAlignment="1">
      <alignment vertical="center"/>
    </xf>
    <xf numFmtId="180" fontId="11" fillId="0" borderId="23" xfId="1" applyNumberFormat="1" applyFont="1" applyFill="1" applyBorder="1" applyAlignment="1">
      <alignment vertical="center"/>
    </xf>
    <xf numFmtId="180" fontId="11" fillId="0" borderId="29" xfId="1" applyNumberFormat="1" applyFont="1" applyFill="1" applyBorder="1" applyAlignment="1">
      <alignment vertical="center"/>
    </xf>
    <xf numFmtId="180" fontId="11" fillId="0" borderId="33" xfId="1"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69" xfId="0" applyNumberFormat="1" applyFont="1" applyFill="1" applyBorder="1" applyAlignment="1">
      <alignment vertical="center"/>
    </xf>
    <xf numFmtId="180" fontId="11" fillId="0" borderId="70" xfId="0" applyNumberFormat="1" applyFont="1" applyFill="1" applyBorder="1" applyAlignment="1">
      <alignment vertical="center"/>
    </xf>
    <xf numFmtId="177" fontId="11" fillId="0" borderId="12" xfId="0" applyNumberFormat="1" applyFont="1" applyFill="1" applyBorder="1" applyAlignment="1">
      <alignment vertical="center"/>
    </xf>
    <xf numFmtId="177" fontId="11" fillId="0" borderId="75" xfId="0" applyNumberFormat="1" applyFont="1" applyFill="1" applyBorder="1" applyAlignment="1">
      <alignment vertical="center"/>
    </xf>
    <xf numFmtId="177" fontId="11" fillId="0" borderId="61" xfId="1" applyNumberFormat="1" applyFont="1" applyFill="1" applyBorder="1" applyAlignment="1">
      <alignment vertical="center"/>
    </xf>
    <xf numFmtId="177" fontId="11" fillId="0" borderId="65" xfId="1" applyNumberFormat="1" applyFont="1" applyFill="1" applyBorder="1" applyAlignment="1">
      <alignment vertical="center"/>
    </xf>
    <xf numFmtId="177" fontId="11" fillId="0" borderId="53" xfId="1" applyNumberFormat="1" applyFont="1" applyFill="1" applyBorder="1" applyAlignment="1">
      <alignment vertical="center"/>
    </xf>
    <xf numFmtId="0" fontId="12" fillId="0" borderId="30" xfId="0" applyFont="1" applyBorder="1" applyAlignment="1">
      <alignment horizontal="distributed" vertical="center"/>
    </xf>
    <xf numFmtId="0" fontId="10" fillId="0" borderId="12" xfId="0" applyFont="1" applyFill="1" applyBorder="1" applyAlignment="1">
      <alignment vertical="center"/>
    </xf>
    <xf numFmtId="0" fontId="13" fillId="0" borderId="40" xfId="0" applyFont="1" applyFill="1" applyBorder="1" applyAlignment="1">
      <alignment horizontal="distributed" vertical="center"/>
    </xf>
    <xf numFmtId="0" fontId="13" fillId="0" borderId="32" xfId="0" applyFont="1" applyFill="1" applyBorder="1" applyAlignment="1">
      <alignment horizontal="distributed" vertical="center"/>
    </xf>
    <xf numFmtId="0" fontId="7" fillId="0" borderId="12" xfId="0" applyFont="1" applyFill="1" applyBorder="1" applyAlignment="1">
      <alignment vertical="center"/>
    </xf>
    <xf numFmtId="0" fontId="13" fillId="0" borderId="41" xfId="0" applyFont="1" applyFill="1" applyBorder="1" applyAlignment="1">
      <alignment horizontal="distributed" vertical="center"/>
    </xf>
    <xf numFmtId="180" fontId="11" fillId="0" borderId="69" xfId="1" applyNumberFormat="1" applyFont="1" applyFill="1" applyBorder="1" applyAlignment="1">
      <alignment vertical="center"/>
    </xf>
    <xf numFmtId="180" fontId="11" fillId="0" borderId="12" xfId="0" applyNumberFormat="1" applyFont="1" applyFill="1" applyBorder="1" applyAlignment="1">
      <alignment vertical="center"/>
    </xf>
    <xf numFmtId="180" fontId="11" fillId="0" borderId="75" xfId="0" applyNumberFormat="1" applyFont="1" applyFill="1" applyBorder="1" applyAlignment="1">
      <alignment vertical="center"/>
    </xf>
    <xf numFmtId="180" fontId="11" fillId="0" borderId="62" xfId="1" applyNumberFormat="1" applyFont="1" applyFill="1" applyBorder="1" applyAlignment="1">
      <alignment vertical="center"/>
    </xf>
    <xf numFmtId="180" fontId="10" fillId="0" borderId="5" xfId="0" applyNumberFormat="1" applyFont="1" applyFill="1" applyBorder="1" applyAlignment="1">
      <alignment horizontal="center" vertical="center"/>
    </xf>
    <xf numFmtId="180" fontId="10" fillId="0" borderId="40" xfId="1" applyNumberFormat="1" applyFont="1" applyFill="1" applyBorder="1" applyAlignment="1">
      <alignment vertical="center"/>
    </xf>
    <xf numFmtId="180" fontId="10" fillId="0" borderId="39" xfId="1" applyNumberFormat="1" applyFont="1" applyFill="1" applyBorder="1" applyAlignment="1">
      <alignment vertical="center"/>
    </xf>
    <xf numFmtId="180" fontId="11" fillId="0" borderId="64" xfId="1" applyNumberFormat="1" applyFont="1" applyFill="1" applyBorder="1" applyAlignment="1">
      <alignment vertical="center"/>
    </xf>
    <xf numFmtId="180" fontId="0" fillId="0" borderId="60" xfId="0" applyNumberFormat="1" applyFill="1" applyBorder="1" applyAlignment="1">
      <alignment vertical="center"/>
    </xf>
    <xf numFmtId="180" fontId="0" fillId="0" borderId="3" xfId="0" applyNumberFormat="1" applyFill="1" applyBorder="1" applyAlignment="1">
      <alignment vertical="center"/>
    </xf>
    <xf numFmtId="181" fontId="19" fillId="0" borderId="1" xfId="0" applyNumberFormat="1" applyFont="1" applyFill="1" applyBorder="1" applyAlignment="1">
      <alignment vertical="center"/>
    </xf>
    <xf numFmtId="177" fontId="10" fillId="0" borderId="65" xfId="0" applyNumberFormat="1" applyFont="1" applyFill="1" applyBorder="1"/>
    <xf numFmtId="177" fontId="10" fillId="0" borderId="72" xfId="0" applyNumberFormat="1" applyFont="1" applyFill="1" applyBorder="1"/>
    <xf numFmtId="177" fontId="10" fillId="0" borderId="61" xfId="0" applyNumberFormat="1" applyFont="1" applyFill="1" applyBorder="1"/>
    <xf numFmtId="0" fontId="10" fillId="0" borderId="61" xfId="0" applyFont="1" applyFill="1" applyBorder="1" applyAlignment="1">
      <alignment vertical="center"/>
    </xf>
    <xf numFmtId="38" fontId="10" fillId="0" borderId="61" xfId="0" applyNumberFormat="1" applyFont="1" applyFill="1" applyBorder="1" applyAlignment="1">
      <alignment vertical="center"/>
    </xf>
    <xf numFmtId="0" fontId="0" fillId="0" borderId="72" xfId="0" applyBorder="1"/>
    <xf numFmtId="0" fontId="10" fillId="0" borderId="15" xfId="0" applyFont="1" applyFill="1" applyBorder="1"/>
    <xf numFmtId="0" fontId="10" fillId="0" borderId="61" xfId="0" applyFont="1" applyFill="1" applyBorder="1"/>
    <xf numFmtId="0" fontId="10" fillId="0" borderId="51" xfId="0" applyFont="1" applyFill="1" applyBorder="1"/>
    <xf numFmtId="0" fontId="10" fillId="0" borderId="47" xfId="0" applyFont="1" applyFill="1" applyBorder="1"/>
    <xf numFmtId="38" fontId="10" fillId="0" borderId="38" xfId="0" applyNumberFormat="1" applyFont="1" applyFill="1" applyBorder="1" applyAlignment="1">
      <alignment vertical="center"/>
    </xf>
    <xf numFmtId="178" fontId="11" fillId="0" borderId="53" xfId="0" applyNumberFormat="1" applyFont="1" applyFill="1" applyBorder="1" applyAlignment="1">
      <alignment vertical="center"/>
    </xf>
    <xf numFmtId="181" fontId="19" fillId="0" borderId="50" xfId="0" applyNumberFormat="1" applyFont="1" applyFill="1" applyBorder="1" applyAlignment="1">
      <alignment vertical="center"/>
    </xf>
    <xf numFmtId="177" fontId="10" fillId="0" borderId="37" xfId="0" applyNumberFormat="1" applyFont="1" applyFill="1" applyBorder="1"/>
    <xf numFmtId="177" fontId="10" fillId="0" borderId="78" xfId="0" applyNumberFormat="1" applyFont="1" applyFill="1" applyBorder="1"/>
    <xf numFmtId="177" fontId="10" fillId="0" borderId="38" xfId="0" applyNumberFormat="1" applyFont="1" applyFill="1" applyBorder="1"/>
    <xf numFmtId="38" fontId="10" fillId="0" borderId="61" xfId="1" applyFont="1" applyFill="1" applyBorder="1"/>
    <xf numFmtId="38" fontId="10" fillId="0" borderId="3" xfId="0" applyNumberFormat="1" applyFont="1" applyFill="1" applyBorder="1" applyAlignment="1">
      <alignment vertical="center"/>
    </xf>
    <xf numFmtId="182" fontId="12" fillId="0" borderId="69" xfId="1" applyNumberFormat="1" applyFont="1" applyFill="1" applyBorder="1" applyAlignment="1">
      <alignment vertical="center"/>
    </xf>
    <xf numFmtId="182" fontId="12" fillId="0" borderId="65" xfId="1" applyNumberFormat="1" applyFont="1" applyFill="1" applyBorder="1" applyAlignment="1">
      <alignment vertical="center"/>
    </xf>
    <xf numFmtId="182" fontId="12" fillId="0" borderId="63" xfId="1" applyNumberFormat="1" applyFont="1" applyFill="1" applyBorder="1" applyAlignment="1">
      <alignment vertical="center"/>
    </xf>
    <xf numFmtId="0" fontId="11" fillId="0" borderId="12" xfId="0" applyFont="1" applyFill="1" applyBorder="1" applyAlignment="1">
      <alignment horizontal="center" vertical="center"/>
    </xf>
    <xf numFmtId="0" fontId="11" fillId="0" borderId="63" xfId="0" applyFont="1" applyFill="1" applyBorder="1" applyAlignment="1">
      <alignment vertical="center"/>
    </xf>
    <xf numFmtId="0" fontId="11" fillId="0" borderId="3" xfId="0" applyFont="1" applyFill="1" applyBorder="1" applyAlignment="1">
      <alignment vertical="center"/>
    </xf>
    <xf numFmtId="0" fontId="11" fillId="0" borderId="42" xfId="0" applyFont="1" applyFill="1" applyBorder="1" applyAlignment="1">
      <alignment horizontal="center" vertical="center"/>
    </xf>
    <xf numFmtId="0" fontId="11" fillId="0" borderId="44" xfId="0" applyFont="1" applyFill="1" applyBorder="1" applyAlignment="1">
      <alignment vertical="center"/>
    </xf>
    <xf numFmtId="0" fontId="11" fillId="0" borderId="38" xfId="0" applyFont="1" applyFill="1" applyBorder="1" applyAlignment="1">
      <alignment vertical="center"/>
    </xf>
    <xf numFmtId="0" fontId="11" fillId="0" borderId="5" xfId="0" applyFont="1" applyFill="1" applyBorder="1" applyAlignment="1">
      <alignment horizontal="center" vertical="center"/>
    </xf>
    <xf numFmtId="0" fontId="11" fillId="0" borderId="32" xfId="0" applyFont="1" applyFill="1" applyBorder="1" applyAlignment="1">
      <alignment vertical="center"/>
    </xf>
    <xf numFmtId="183" fontId="11" fillId="0" borderId="11" xfId="0" applyNumberFormat="1" applyFont="1" applyFill="1" applyBorder="1" applyAlignment="1">
      <alignment vertical="center"/>
    </xf>
    <xf numFmtId="183" fontId="11" fillId="0" borderId="70" xfId="0" applyNumberFormat="1" applyFont="1" applyFill="1" applyBorder="1" applyAlignment="1">
      <alignment vertical="center"/>
    </xf>
    <xf numFmtId="183" fontId="11" fillId="0" borderId="24" xfId="0" applyNumberFormat="1" applyFont="1" applyFill="1" applyBorder="1" applyAlignment="1">
      <alignment vertical="center"/>
    </xf>
    <xf numFmtId="182" fontId="12" fillId="0" borderId="7" xfId="1" applyNumberFormat="1" applyFont="1" applyFill="1" applyBorder="1" applyAlignment="1">
      <alignment vertical="center"/>
    </xf>
    <xf numFmtId="182" fontId="12" fillId="0" borderId="6" xfId="1" applyNumberFormat="1" applyFont="1" applyFill="1" applyBorder="1" applyAlignment="1">
      <alignment vertical="center"/>
    </xf>
    <xf numFmtId="0" fontId="14" fillId="0" borderId="16" xfId="0" applyFont="1" applyFill="1" applyBorder="1" applyAlignment="1">
      <alignment horizontal="center" vertical="center"/>
    </xf>
    <xf numFmtId="0" fontId="10" fillId="0" borderId="6" xfId="0" applyFont="1" applyFill="1" applyBorder="1" applyAlignment="1">
      <alignment vertical="center"/>
    </xf>
    <xf numFmtId="0" fontId="10" fillId="0" borderId="37" xfId="0" applyFont="1" applyFill="1" applyBorder="1" applyAlignment="1">
      <alignment vertical="center"/>
    </xf>
    <xf numFmtId="0" fontId="14" fillId="0" borderId="20" xfId="0" applyFont="1" applyFill="1" applyBorder="1" applyAlignment="1">
      <alignment horizontal="center" vertical="center"/>
    </xf>
    <xf numFmtId="0" fontId="17" fillId="0" borderId="20" xfId="0" applyFont="1" applyFill="1" applyBorder="1" applyAlignment="1">
      <alignment horizontal="center" vertical="center"/>
    </xf>
    <xf numFmtId="0" fontId="16" fillId="0" borderId="20" xfId="0" applyFont="1" applyFill="1" applyBorder="1" applyAlignment="1">
      <alignment horizontal="center" vertical="center"/>
    </xf>
    <xf numFmtId="0" fontId="14" fillId="0" borderId="38" xfId="0" applyFont="1" applyFill="1" applyBorder="1" applyAlignment="1">
      <alignment vertical="center"/>
    </xf>
    <xf numFmtId="0" fontId="14" fillId="0" borderId="0" xfId="0" applyFont="1" applyFill="1" applyBorder="1" applyAlignment="1">
      <alignment vertical="center"/>
    </xf>
    <xf numFmtId="0" fontId="14" fillId="0" borderId="39" xfId="0" applyFont="1" applyFill="1" applyBorder="1" applyAlignment="1">
      <alignment vertical="center"/>
    </xf>
    <xf numFmtId="182" fontId="11" fillId="0" borderId="54" xfId="1" applyNumberFormat="1" applyFont="1" applyFill="1" applyBorder="1" applyAlignment="1">
      <alignment vertical="center"/>
    </xf>
    <xf numFmtId="0" fontId="12" fillId="0" borderId="10" xfId="0" applyFont="1" applyFill="1" applyBorder="1" applyAlignment="1">
      <alignment horizontal="center" vertical="center"/>
    </xf>
    <xf numFmtId="0" fontId="12" fillId="0" borderId="37" xfId="0" applyFont="1" applyFill="1" applyBorder="1" applyAlignment="1">
      <alignment vertical="center"/>
    </xf>
    <xf numFmtId="0" fontId="12" fillId="0" borderId="12" xfId="0" applyFont="1" applyFill="1" applyBorder="1" applyAlignment="1">
      <alignment horizontal="center" vertical="center"/>
    </xf>
    <xf numFmtId="0" fontId="12" fillId="0" borderId="38" xfId="0" applyFont="1" applyFill="1" applyBorder="1" applyAlignment="1">
      <alignment vertical="center"/>
    </xf>
    <xf numFmtId="0" fontId="16" fillId="0" borderId="12" xfId="0" applyFont="1" applyFill="1" applyBorder="1" applyAlignment="1">
      <alignment horizontal="center" vertical="center"/>
    </xf>
    <xf numFmtId="0" fontId="16" fillId="0" borderId="28" xfId="0" applyFont="1" applyFill="1" applyBorder="1" applyAlignment="1">
      <alignment vertical="center"/>
    </xf>
    <xf numFmtId="182" fontId="11" fillId="0" borderId="36" xfId="1" applyNumberFormat="1" applyFont="1" applyFill="1" applyBorder="1" applyAlignment="1">
      <alignment vertical="center"/>
    </xf>
    <xf numFmtId="182" fontId="11" fillId="0" borderId="0" xfId="1" applyNumberFormat="1" applyFont="1" applyFill="1" applyBorder="1" applyAlignment="1">
      <alignment vertical="center"/>
    </xf>
    <xf numFmtId="180" fontId="11" fillId="0" borderId="65" xfId="0" applyNumberFormat="1" applyFont="1" applyFill="1" applyBorder="1" applyAlignment="1">
      <alignment vertical="center"/>
    </xf>
    <xf numFmtId="180" fontId="11" fillId="0" borderId="63" xfId="0" applyNumberFormat="1" applyFont="1" applyFill="1" applyBorder="1" applyAlignment="1">
      <alignment vertical="center"/>
    </xf>
    <xf numFmtId="180" fontId="11" fillId="0" borderId="53" xfId="0" applyNumberFormat="1" applyFont="1" applyFill="1" applyBorder="1" applyAlignment="1">
      <alignment vertical="center"/>
    </xf>
    <xf numFmtId="180" fontId="11" fillId="0" borderId="50" xfId="0" applyNumberFormat="1" applyFont="1" applyFill="1" applyBorder="1" applyAlignment="1">
      <alignment vertical="center"/>
    </xf>
    <xf numFmtId="180" fontId="11" fillId="0" borderId="6" xfId="0" applyNumberFormat="1" applyFont="1" applyFill="1" applyBorder="1" applyAlignment="1">
      <alignment vertical="center"/>
    </xf>
    <xf numFmtId="180" fontId="11" fillId="0" borderId="1" xfId="0" applyNumberFormat="1" applyFont="1" applyFill="1" applyBorder="1" applyAlignment="1">
      <alignment vertical="center"/>
    </xf>
    <xf numFmtId="177" fontId="11" fillId="0" borderId="25" xfId="0" applyNumberFormat="1" applyFont="1" applyFill="1" applyBorder="1" applyAlignment="1">
      <alignment vertical="center"/>
    </xf>
    <xf numFmtId="177" fontId="11" fillId="0" borderId="26" xfId="0" applyNumberFormat="1" applyFont="1" applyFill="1" applyBorder="1" applyAlignment="1">
      <alignment vertical="center"/>
    </xf>
    <xf numFmtId="177" fontId="11" fillId="0" borderId="59" xfId="0" applyNumberFormat="1" applyFont="1" applyFill="1" applyBorder="1" applyAlignment="1">
      <alignment vertical="center"/>
    </xf>
    <xf numFmtId="177" fontId="11" fillId="0" borderId="27" xfId="0" applyNumberFormat="1" applyFont="1" applyFill="1" applyBorder="1" applyAlignment="1">
      <alignment vertical="center"/>
    </xf>
    <xf numFmtId="180" fontId="11" fillId="0" borderId="73" xfId="0" applyNumberFormat="1" applyFont="1" applyFill="1" applyBorder="1" applyAlignment="1">
      <alignment vertical="center"/>
    </xf>
    <xf numFmtId="180" fontId="11" fillId="0" borderId="45" xfId="0" applyNumberFormat="1" applyFont="1" applyFill="1" applyBorder="1" applyAlignment="1">
      <alignment vertical="center"/>
    </xf>
    <xf numFmtId="180" fontId="11" fillId="0" borderId="59" xfId="0" applyNumberFormat="1" applyFont="1" applyFill="1" applyBorder="1" applyAlignment="1">
      <alignment vertical="center"/>
    </xf>
    <xf numFmtId="180" fontId="11" fillId="0" borderId="27" xfId="0" applyNumberFormat="1" applyFont="1" applyFill="1" applyBorder="1" applyAlignment="1">
      <alignment vertical="center"/>
    </xf>
    <xf numFmtId="180" fontId="11" fillId="0" borderId="25" xfId="0" applyNumberFormat="1" applyFont="1" applyFill="1" applyBorder="1" applyAlignment="1">
      <alignment vertical="center"/>
    </xf>
    <xf numFmtId="180" fontId="11" fillId="0" borderId="26" xfId="0" applyNumberFormat="1" applyFont="1" applyFill="1" applyBorder="1" applyAlignment="1">
      <alignment vertical="center"/>
    </xf>
    <xf numFmtId="0" fontId="10" fillId="0" borderId="57" xfId="0" applyFont="1" applyFill="1" applyBorder="1" applyAlignment="1">
      <alignment horizontal="distributed" vertical="center"/>
    </xf>
    <xf numFmtId="180" fontId="11" fillId="0" borderId="57" xfId="0" applyNumberFormat="1" applyFont="1" applyFill="1" applyBorder="1" applyAlignment="1">
      <alignment vertical="center"/>
    </xf>
    <xf numFmtId="38" fontId="11" fillId="0" borderId="9" xfId="1" applyFont="1" applyFill="1" applyBorder="1" applyAlignment="1">
      <alignment vertical="center"/>
    </xf>
    <xf numFmtId="179" fontId="12" fillId="0" borderId="0" xfId="0" applyNumberFormat="1" applyFont="1" applyFill="1" applyBorder="1" applyAlignment="1">
      <alignment horizontal="right" vertical="center"/>
    </xf>
    <xf numFmtId="0" fontId="0" fillId="0" borderId="1" xfId="0" applyBorder="1"/>
    <xf numFmtId="0" fontId="0" fillId="0" borderId="31" xfId="0" applyBorder="1"/>
    <xf numFmtId="0" fontId="0" fillId="0" borderId="3" xfId="0" applyBorder="1"/>
    <xf numFmtId="38" fontId="0" fillId="0" borderId="61" xfId="0" applyNumberFormat="1" applyBorder="1"/>
    <xf numFmtId="0" fontId="0" fillId="0" borderId="40" xfId="0" applyBorder="1"/>
    <xf numFmtId="0" fontId="0" fillId="0" borderId="32" xfId="0" applyBorder="1"/>
    <xf numFmtId="38" fontId="9" fillId="0" borderId="0" xfId="1" applyFont="1" applyFill="1" applyBorder="1" applyAlignment="1">
      <alignment vertical="center"/>
    </xf>
    <xf numFmtId="38" fontId="9" fillId="0" borderId="2" xfId="1" applyFont="1" applyFill="1" applyBorder="1" applyAlignment="1">
      <alignment vertical="center"/>
    </xf>
    <xf numFmtId="38" fontId="9" fillId="0" borderId="75" xfId="1" applyFont="1" applyFill="1" applyBorder="1" applyAlignment="1">
      <alignment vertical="center"/>
    </xf>
    <xf numFmtId="38" fontId="9" fillId="0" borderId="77" xfId="1" applyFont="1" applyFill="1" applyBorder="1" applyAlignment="1">
      <alignment vertical="center"/>
    </xf>
    <xf numFmtId="0" fontId="0" fillId="0" borderId="65" xfId="0" applyBorder="1"/>
    <xf numFmtId="0" fontId="0" fillId="0" borderId="6" xfId="0" applyBorder="1"/>
    <xf numFmtId="177" fontId="10" fillId="0" borderId="6" xfId="0" applyNumberFormat="1" applyFont="1" applyFill="1" applyBorder="1"/>
    <xf numFmtId="177" fontId="10" fillId="0" borderId="31" xfId="0" applyNumberFormat="1" applyFont="1" applyFill="1" applyBorder="1"/>
    <xf numFmtId="177" fontId="10" fillId="0" borderId="3" xfId="0" applyNumberFormat="1" applyFont="1" applyFill="1" applyBorder="1"/>
    <xf numFmtId="38" fontId="10" fillId="0" borderId="16" xfId="1" applyFont="1" applyFill="1" applyBorder="1"/>
    <xf numFmtId="38" fontId="10" fillId="0" borderId="44" xfId="1" applyFont="1" applyFill="1" applyBorder="1"/>
    <xf numFmtId="38" fontId="10" fillId="0" borderId="65" xfId="1" applyFont="1" applyFill="1" applyBorder="1"/>
    <xf numFmtId="38" fontId="10" fillId="0" borderId="37" xfId="1" applyFont="1" applyFill="1" applyBorder="1"/>
    <xf numFmtId="38" fontId="10" fillId="0" borderId="38" xfId="1" applyFont="1" applyFill="1" applyBorder="1"/>
    <xf numFmtId="0" fontId="10" fillId="0" borderId="38" xfId="0" applyFont="1" applyFill="1" applyBorder="1"/>
    <xf numFmtId="38" fontId="10" fillId="0" borderId="20" xfId="1" applyFont="1" applyFill="1" applyBorder="1"/>
    <xf numFmtId="38" fontId="10" fillId="0" borderId="40" xfId="1" applyFont="1" applyFill="1" applyBorder="1"/>
    <xf numFmtId="38" fontId="10" fillId="0" borderId="39" xfId="1" applyFont="1" applyFill="1" applyBorder="1"/>
    <xf numFmtId="38" fontId="10" fillId="0" borderId="69" xfId="1" applyFont="1" applyFill="1" applyBorder="1"/>
    <xf numFmtId="38" fontId="10" fillId="0" borderId="62" xfId="1" applyFont="1" applyFill="1" applyBorder="1"/>
    <xf numFmtId="38" fontId="10" fillId="0" borderId="55" xfId="1" applyFont="1" applyFill="1" applyBorder="1"/>
    <xf numFmtId="0" fontId="10" fillId="0" borderId="59" xfId="0" applyFont="1" applyFill="1" applyBorder="1"/>
    <xf numFmtId="0" fontId="10" fillId="0" borderId="46" xfId="0" applyFont="1" applyFill="1" applyBorder="1"/>
    <xf numFmtId="0" fontId="10" fillId="0" borderId="62" xfId="0" applyFont="1" applyFill="1" applyBorder="1"/>
    <xf numFmtId="0" fontId="10" fillId="0" borderId="74" xfId="0" applyFont="1" applyFill="1" applyBorder="1"/>
    <xf numFmtId="0" fontId="10" fillId="0" borderId="17" xfId="0" applyFont="1" applyFill="1" applyBorder="1"/>
    <xf numFmtId="0" fontId="10" fillId="0" borderId="23" xfId="0" applyFont="1" applyFill="1" applyBorder="1"/>
    <xf numFmtId="181" fontId="11" fillId="0" borderId="24" xfId="0" applyNumberFormat="1" applyFont="1" applyFill="1" applyBorder="1" applyAlignment="1">
      <alignment vertical="center"/>
    </xf>
    <xf numFmtId="181" fontId="11" fillId="0" borderId="53" xfId="0" applyNumberFormat="1" applyFont="1" applyFill="1" applyBorder="1" applyAlignment="1">
      <alignment vertical="center"/>
    </xf>
    <xf numFmtId="0" fontId="10" fillId="0" borderId="14" xfId="0" applyFont="1" applyFill="1" applyBorder="1" applyAlignment="1">
      <alignment horizontal="center" vertical="center"/>
    </xf>
    <xf numFmtId="0" fontId="3" fillId="0" borderId="16" xfId="0" applyFont="1" applyFill="1" applyBorder="1"/>
    <xf numFmtId="0" fontId="5" fillId="0" borderId="20" xfId="0" applyFont="1" applyFill="1" applyBorder="1"/>
    <xf numFmtId="0" fontId="10" fillId="0" borderId="12" xfId="0" applyFont="1" applyFill="1" applyBorder="1" applyAlignment="1">
      <alignment horizontal="center" vertical="center"/>
    </xf>
    <xf numFmtId="0" fontId="10" fillId="0" borderId="2" xfId="0" applyFont="1" applyFill="1" applyBorder="1" applyAlignment="1">
      <alignment horizontal="center" vertical="center"/>
    </xf>
    <xf numFmtId="176" fontId="11" fillId="0" borderId="66" xfId="0" applyNumberFormat="1" applyFont="1" applyFill="1" applyBorder="1" applyAlignment="1">
      <alignment vertical="center"/>
    </xf>
    <xf numFmtId="176" fontId="11" fillId="0" borderId="56" xfId="0" applyNumberFormat="1" applyFont="1" applyFill="1" applyBorder="1" applyAlignment="1">
      <alignment vertical="center"/>
    </xf>
    <xf numFmtId="183" fontId="11" fillId="0" borderId="57" xfId="0" applyNumberFormat="1" applyFont="1" applyFill="1" applyBorder="1" applyAlignment="1">
      <alignment vertical="center"/>
    </xf>
    <xf numFmtId="0" fontId="14" fillId="0" borderId="17"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center"/>
    </xf>
    <xf numFmtId="0" fontId="14" fillId="0" borderId="15" xfId="0" applyFont="1" applyFill="1" applyBorder="1" applyAlignment="1">
      <alignment horizontal="center"/>
    </xf>
    <xf numFmtId="0" fontId="14" fillId="0" borderId="18" xfId="0" applyFont="1" applyFill="1" applyBorder="1" applyAlignment="1">
      <alignment horizontal="center"/>
    </xf>
    <xf numFmtId="0" fontId="14" fillId="0" borderId="23" xfId="0" applyFont="1" applyFill="1" applyBorder="1"/>
    <xf numFmtId="0" fontId="14" fillId="0" borderId="20" xfId="0" applyFont="1" applyFill="1" applyBorder="1" applyAlignment="1">
      <alignment horizontal="right"/>
    </xf>
    <xf numFmtId="0" fontId="14" fillId="0" borderId="2" xfId="0" applyFont="1" applyFill="1" applyBorder="1" applyAlignment="1">
      <alignment horizontal="right"/>
    </xf>
    <xf numFmtId="0" fontId="14" fillId="0" borderId="13" xfId="0" applyFont="1" applyFill="1" applyBorder="1" applyAlignment="1">
      <alignment horizontal="right"/>
    </xf>
    <xf numFmtId="182" fontId="11" fillId="0" borderId="25" xfId="1" applyNumberFormat="1" applyFont="1" applyFill="1" applyBorder="1" applyAlignment="1">
      <alignment horizontal="right" vertical="center"/>
    </xf>
    <xf numFmtId="182" fontId="11" fillId="0" borderId="47" xfId="1" applyNumberFormat="1" applyFont="1" applyFill="1" applyBorder="1" applyAlignment="1">
      <alignment horizontal="right" vertical="center"/>
    </xf>
    <xf numFmtId="182" fontId="11" fillId="0" borderId="26" xfId="1" applyNumberFormat="1" applyFont="1" applyFill="1" applyBorder="1" applyAlignment="1">
      <alignment horizontal="right" vertical="center"/>
    </xf>
    <xf numFmtId="0" fontId="12" fillId="0" borderId="38" xfId="0" applyFont="1" applyFill="1" applyBorder="1"/>
    <xf numFmtId="0" fontId="12" fillId="0" borderId="79" xfId="0" applyFont="1" applyFill="1" applyBorder="1"/>
    <xf numFmtId="0" fontId="27" fillId="0" borderId="0" xfId="0" applyFont="1"/>
    <xf numFmtId="0" fontId="11" fillId="0" borderId="9" xfId="0" applyFont="1" applyFill="1" applyBorder="1" applyAlignment="1">
      <alignment vertical="center"/>
    </xf>
    <xf numFmtId="180" fontId="10" fillId="0" borderId="4" xfId="0" applyNumberFormat="1" applyFont="1" applyFill="1" applyBorder="1" applyAlignment="1">
      <alignment vertical="center"/>
    </xf>
    <xf numFmtId="180" fontId="10" fillId="0" borderId="3" xfId="0" applyNumberFormat="1" applyFont="1" applyFill="1" applyBorder="1" applyAlignment="1">
      <alignment vertical="center"/>
    </xf>
    <xf numFmtId="180" fontId="10" fillId="0" borderId="62" xfId="0" applyNumberFormat="1" applyFont="1" applyFill="1" applyBorder="1" applyAlignment="1">
      <alignment vertical="center"/>
    </xf>
    <xf numFmtId="38" fontId="10" fillId="0" borderId="5" xfId="1" applyFont="1" applyFill="1" applyBorder="1" applyAlignment="1">
      <alignment vertical="center"/>
    </xf>
    <xf numFmtId="38" fontId="10" fillId="0" borderId="40" xfId="1" applyFont="1" applyFill="1" applyBorder="1" applyAlignment="1">
      <alignment vertical="center"/>
    </xf>
    <xf numFmtId="38" fontId="10" fillId="0" borderId="39" xfId="1" applyFont="1" applyFill="1" applyBorder="1" applyAlignment="1">
      <alignment vertical="center"/>
    </xf>
    <xf numFmtId="38" fontId="10" fillId="0" borderId="55" xfId="1" applyFont="1" applyFill="1" applyBorder="1" applyAlignment="1">
      <alignment vertical="center"/>
    </xf>
    <xf numFmtId="38" fontId="10" fillId="0" borderId="32" xfId="1" applyFont="1" applyFill="1" applyBorder="1" applyAlignment="1">
      <alignment vertical="center"/>
    </xf>
    <xf numFmtId="0" fontId="10" fillId="0" borderId="22" xfId="0" applyFont="1" applyFill="1" applyBorder="1" applyAlignment="1">
      <alignment vertical="center"/>
    </xf>
    <xf numFmtId="38" fontId="10" fillId="0" borderId="4" xfId="1" applyFont="1" applyFill="1" applyBorder="1" applyAlignment="1">
      <alignment vertical="center"/>
    </xf>
    <xf numFmtId="38" fontId="10" fillId="0" borderId="38" xfId="1" applyFont="1" applyFill="1" applyBorder="1" applyAlignment="1">
      <alignment vertical="center"/>
    </xf>
    <xf numFmtId="38" fontId="10" fillId="0" borderId="61" xfId="1" applyFont="1" applyFill="1" applyBorder="1" applyAlignment="1">
      <alignment vertical="center"/>
    </xf>
    <xf numFmtId="0" fontId="10" fillId="0" borderId="4" xfId="0" applyFont="1" applyFill="1" applyBorder="1" applyAlignment="1">
      <alignment vertical="center"/>
    </xf>
    <xf numFmtId="0" fontId="10" fillId="0" borderId="62" xfId="0" applyFont="1" applyFill="1" applyBorder="1" applyAlignment="1">
      <alignment vertical="center"/>
    </xf>
    <xf numFmtId="179" fontId="10" fillId="0" borderId="11" xfId="0" applyNumberFormat="1" applyFont="1" applyFill="1" applyBorder="1" applyAlignment="1">
      <alignment vertical="center"/>
    </xf>
    <xf numFmtId="179" fontId="10" fillId="0" borderId="53" xfId="0" applyNumberFormat="1" applyFont="1" applyFill="1" applyBorder="1" applyAlignment="1">
      <alignment vertical="center"/>
    </xf>
    <xf numFmtId="179" fontId="11" fillId="0" borderId="1" xfId="0" applyNumberFormat="1" applyFont="1" applyFill="1" applyBorder="1" applyAlignment="1">
      <alignment vertical="center"/>
    </xf>
    <xf numFmtId="179" fontId="11" fillId="0" borderId="53" xfId="0" applyNumberFormat="1" applyFont="1" applyFill="1" applyBorder="1" applyAlignment="1">
      <alignment vertical="center"/>
    </xf>
    <xf numFmtId="179" fontId="11" fillId="0" borderId="24" xfId="0" applyNumberFormat="1" applyFont="1" applyFill="1" applyBorder="1" applyAlignment="1">
      <alignment vertical="center"/>
    </xf>
    <xf numFmtId="0" fontId="7" fillId="0" borderId="0" xfId="0" applyFont="1" applyFill="1" applyBorder="1"/>
    <xf numFmtId="0" fontId="7" fillId="0" borderId="16" xfId="0" applyFont="1" applyFill="1" applyBorder="1"/>
    <xf numFmtId="0" fontId="15" fillId="0" borderId="17" xfId="0" applyFont="1" applyFill="1" applyBorder="1"/>
    <xf numFmtId="0" fontId="16" fillId="0" borderId="17" xfId="0" applyFont="1" applyFill="1" applyBorder="1"/>
    <xf numFmtId="0" fontId="7" fillId="0" borderId="19" xfId="0" applyFont="1" applyFill="1" applyBorder="1" applyAlignment="1">
      <alignment horizontal="right" vertical="top"/>
    </xf>
    <xf numFmtId="0" fontId="10" fillId="0" borderId="30" xfId="0" applyFont="1" applyFill="1" applyBorder="1" applyAlignment="1">
      <alignment vertical="center"/>
    </xf>
    <xf numFmtId="0" fontId="10" fillId="0" borderId="8" xfId="0" applyFont="1" applyFill="1" applyBorder="1" applyAlignment="1">
      <alignment vertical="center"/>
    </xf>
    <xf numFmtId="0" fontId="10" fillId="0" borderId="64" xfId="0" applyFont="1" applyFill="1" applyBorder="1" applyAlignment="1">
      <alignment vertical="center"/>
    </xf>
    <xf numFmtId="0" fontId="10" fillId="0" borderId="31" xfId="0" applyFont="1" applyFill="1" applyBorder="1" applyAlignment="1">
      <alignment vertical="center"/>
    </xf>
    <xf numFmtId="0" fontId="10" fillId="0" borderId="78" xfId="0" applyFont="1" applyFill="1" applyBorder="1" applyAlignment="1">
      <alignment vertical="center"/>
    </xf>
    <xf numFmtId="0" fontId="10" fillId="0" borderId="14" xfId="0" applyFont="1" applyFill="1" applyBorder="1" applyAlignment="1">
      <alignment vertical="center"/>
    </xf>
    <xf numFmtId="0" fontId="10" fillId="0" borderId="2" xfId="0" applyFont="1" applyFill="1" applyBorder="1" applyAlignment="1">
      <alignment vertical="center"/>
    </xf>
    <xf numFmtId="0" fontId="10" fillId="0" borderId="42" xfId="0" applyFont="1" applyFill="1" applyBorder="1" applyAlignment="1">
      <alignment vertical="center"/>
    </xf>
    <xf numFmtId="0" fontId="10" fillId="0" borderId="45" xfId="0" applyFont="1" applyFill="1" applyBorder="1" applyAlignment="1">
      <alignment vertical="center"/>
    </xf>
    <xf numFmtId="0" fontId="10" fillId="0" borderId="79" xfId="0" applyFont="1" applyFill="1" applyBorder="1" applyAlignment="1">
      <alignment vertical="center"/>
    </xf>
    <xf numFmtId="0" fontId="10" fillId="0" borderId="23" xfId="0" applyFont="1" applyFill="1" applyBorder="1" applyAlignment="1">
      <alignment vertical="center"/>
    </xf>
    <xf numFmtId="0" fontId="10" fillId="0" borderId="33" xfId="0" applyFont="1" applyFill="1" applyBorder="1" applyAlignment="1">
      <alignment vertical="center"/>
    </xf>
    <xf numFmtId="180" fontId="10" fillId="0" borderId="61" xfId="0" applyNumberFormat="1" applyFont="1" applyFill="1" applyBorder="1" applyAlignment="1">
      <alignment vertical="center"/>
    </xf>
    <xf numFmtId="180" fontId="11" fillId="0" borderId="48" xfId="1" applyNumberFormat="1" applyFont="1" applyFill="1" applyBorder="1" applyAlignment="1">
      <alignment vertical="center"/>
    </xf>
    <xf numFmtId="0" fontId="28" fillId="3" borderId="72" xfId="0" applyFont="1" applyFill="1" applyBorder="1"/>
    <xf numFmtId="0" fontId="28" fillId="0" borderId="61" xfId="0" applyFont="1" applyBorder="1"/>
    <xf numFmtId="0" fontId="28" fillId="0" borderId="72" xfId="0" applyFont="1" applyBorder="1"/>
    <xf numFmtId="0" fontId="0" fillId="0" borderId="0" xfId="0" applyFill="1" applyBorder="1"/>
    <xf numFmtId="0" fontId="10" fillId="0" borderId="66" xfId="0" applyFont="1" applyFill="1" applyBorder="1" applyAlignment="1">
      <alignment vertical="center" shrinkToFit="1"/>
    </xf>
    <xf numFmtId="0" fontId="0" fillId="0" borderId="35" xfId="0" applyFill="1" applyBorder="1" applyAlignment="1">
      <alignment vertical="center" shrinkToFit="1"/>
    </xf>
    <xf numFmtId="0" fontId="10" fillId="0" borderId="57" xfId="0" applyFont="1" applyFill="1" applyBorder="1" applyAlignment="1">
      <alignment vertical="center" shrinkToFit="1"/>
    </xf>
    <xf numFmtId="0" fontId="0" fillId="0" borderId="9" xfId="0" applyFill="1" applyBorder="1" applyAlignment="1">
      <alignment vertical="center" shrinkToFit="1"/>
    </xf>
    <xf numFmtId="0" fontId="0" fillId="3" borderId="0" xfId="0" applyFill="1"/>
    <xf numFmtId="180" fontId="10" fillId="0" borderId="31" xfId="0" applyNumberFormat="1" applyFont="1" applyFill="1" applyBorder="1" applyAlignment="1">
      <alignment vertical="center"/>
    </xf>
    <xf numFmtId="181" fontId="10" fillId="0" borderId="11" xfId="0" applyNumberFormat="1" applyFont="1" applyFill="1" applyBorder="1" applyAlignment="1">
      <alignment vertical="center"/>
    </xf>
    <xf numFmtId="181" fontId="10" fillId="0" borderId="1" xfId="0" applyNumberFormat="1" applyFont="1" applyFill="1" applyBorder="1" applyAlignment="1">
      <alignment vertical="center"/>
    </xf>
    <xf numFmtId="0" fontId="0" fillId="0" borderId="38" xfId="0" applyFill="1" applyBorder="1" applyAlignment="1">
      <alignment vertical="center"/>
    </xf>
    <xf numFmtId="0" fontId="10" fillId="0" borderId="56" xfId="0" applyFont="1" applyFill="1" applyBorder="1" applyAlignment="1">
      <alignment horizontal="center" vertical="center"/>
    </xf>
    <xf numFmtId="180" fontId="10" fillId="0" borderId="38" xfId="0" applyNumberFormat="1" applyFont="1" applyFill="1" applyBorder="1" applyAlignment="1">
      <alignment vertical="center"/>
    </xf>
    <xf numFmtId="0" fontId="10" fillId="0" borderId="57" xfId="0" applyFont="1" applyFill="1" applyBorder="1" applyAlignment="1">
      <alignment horizontal="center" vertical="center" wrapText="1"/>
    </xf>
    <xf numFmtId="178" fontId="10" fillId="0" borderId="11" xfId="0" applyNumberFormat="1" applyFont="1" applyFill="1" applyBorder="1" applyAlignment="1">
      <alignment vertical="center"/>
    </xf>
    <xf numFmtId="0" fontId="10" fillId="0" borderId="47" xfId="0" applyFont="1" applyFill="1" applyBorder="1" applyAlignment="1">
      <alignment horizontal="center" vertical="center"/>
    </xf>
    <xf numFmtId="0" fontId="29" fillId="4" borderId="0" xfId="0" applyFont="1" applyFill="1"/>
    <xf numFmtId="0" fontId="0" fillId="0" borderId="3" xfId="0" applyFill="1" applyBorder="1" applyAlignment="1">
      <alignment vertical="center"/>
    </xf>
    <xf numFmtId="0" fontId="10" fillId="0" borderId="1" xfId="0" applyFont="1" applyFill="1" applyBorder="1" applyAlignment="1">
      <alignment vertical="center"/>
    </xf>
    <xf numFmtId="176" fontId="11" fillId="0" borderId="42" xfId="0" applyNumberFormat="1" applyFont="1" applyFill="1" applyBorder="1" applyAlignment="1">
      <alignment vertical="center"/>
    </xf>
    <xf numFmtId="176" fontId="11" fillId="0" borderId="72" xfId="0" applyNumberFormat="1" applyFont="1" applyFill="1" applyBorder="1" applyAlignment="1">
      <alignment vertical="center"/>
    </xf>
    <xf numFmtId="176" fontId="11" fillId="0" borderId="48" xfId="0" applyNumberFormat="1" applyFont="1" applyFill="1" applyBorder="1" applyAlignment="1">
      <alignment vertical="center"/>
    </xf>
    <xf numFmtId="0" fontId="3" fillId="0" borderId="34" xfId="0" applyFont="1" applyFill="1" applyBorder="1" applyAlignment="1">
      <alignment vertical="center"/>
    </xf>
    <xf numFmtId="0" fontId="3" fillId="0" borderId="19" xfId="0" applyFont="1" applyFill="1" applyBorder="1" applyAlignment="1">
      <alignment vertical="center"/>
    </xf>
    <xf numFmtId="0" fontId="14" fillId="0" borderId="3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6" xfId="0" applyFont="1" applyFill="1" applyBorder="1" applyAlignment="1">
      <alignment horizontal="right" vertical="center"/>
    </xf>
    <xf numFmtId="0" fontId="14" fillId="0" borderId="14" xfId="0" applyFont="1" applyFill="1" applyBorder="1" applyAlignment="1">
      <alignment horizontal="right" vertical="center"/>
    </xf>
    <xf numFmtId="0" fontId="10" fillId="0" borderId="2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0" xfId="0" applyFont="1" applyFill="1" applyBorder="1" applyAlignment="1">
      <alignment vertical="center"/>
    </xf>
    <xf numFmtId="182" fontId="16" fillId="0" borderId="54" xfId="1" applyNumberFormat="1" applyFont="1" applyFill="1" applyBorder="1" applyAlignment="1">
      <alignment vertical="center"/>
    </xf>
    <xf numFmtId="0" fontId="30" fillId="4" borderId="0" xfId="0" applyFont="1" applyFill="1"/>
    <xf numFmtId="0" fontId="0" fillId="3" borderId="53" xfId="0" applyFill="1" applyBorder="1"/>
    <xf numFmtId="0" fontId="12" fillId="0" borderId="28" xfId="0" applyFont="1" applyFill="1" applyBorder="1" applyAlignment="1">
      <alignment horizontal="center" vertical="center"/>
    </xf>
    <xf numFmtId="180" fontId="11" fillId="0" borderId="66" xfId="0" applyNumberFormat="1" applyFont="1" applyFill="1" applyBorder="1" applyAlignment="1">
      <alignment vertical="center"/>
    </xf>
    <xf numFmtId="180" fontId="11" fillId="0" borderId="56" xfId="0" applyNumberFormat="1" applyFont="1" applyFill="1" applyBorder="1" applyAlignment="1">
      <alignment vertical="center"/>
    </xf>
    <xf numFmtId="38" fontId="10" fillId="0" borderId="22" xfId="0" applyNumberFormat="1" applyFont="1" applyFill="1" applyBorder="1" applyAlignment="1">
      <alignment vertical="center"/>
    </xf>
    <xf numFmtId="0" fontId="10" fillId="0" borderId="37" xfId="0" applyFont="1" applyFill="1" applyBorder="1" applyAlignment="1">
      <alignment horizontal="right" vertical="center"/>
    </xf>
    <xf numFmtId="0" fontId="10" fillId="0" borderId="21" xfId="0" applyFont="1" applyFill="1" applyBorder="1" applyAlignment="1">
      <alignment horizontal="right" vertical="center"/>
    </xf>
    <xf numFmtId="180" fontId="1" fillId="0" borderId="6" xfId="0" applyNumberFormat="1" applyFont="1" applyFill="1" applyBorder="1" applyAlignment="1">
      <alignment vertical="center"/>
    </xf>
    <xf numFmtId="180" fontId="1" fillId="0" borderId="65" xfId="0" applyNumberFormat="1" applyFont="1" applyFill="1" applyBorder="1" applyAlignment="1">
      <alignment vertical="center"/>
    </xf>
    <xf numFmtId="180" fontId="1" fillId="0" borderId="3" xfId="0" applyNumberFormat="1" applyFont="1" applyFill="1" applyBorder="1" applyAlignment="1">
      <alignment vertical="center"/>
    </xf>
    <xf numFmtId="180" fontId="1" fillId="0" borderId="61" xfId="0" applyNumberFormat="1" applyFont="1" applyFill="1" applyBorder="1" applyAlignment="1">
      <alignment vertical="center"/>
    </xf>
    <xf numFmtId="180" fontId="1" fillId="0" borderId="61" xfId="1" applyNumberFormat="1" applyFont="1" applyFill="1" applyBorder="1" applyAlignment="1">
      <alignment vertical="center"/>
    </xf>
    <xf numFmtId="180" fontId="1" fillId="0" borderId="38" xfId="1" applyNumberFormat="1" applyFont="1" applyFill="1" applyBorder="1" applyAlignment="1">
      <alignment vertical="center"/>
    </xf>
    <xf numFmtId="180" fontId="1" fillId="0" borderId="38" xfId="0" applyNumberFormat="1" applyFont="1" applyFill="1" applyBorder="1" applyAlignment="1">
      <alignment vertical="center"/>
    </xf>
    <xf numFmtId="180" fontId="1" fillId="0" borderId="62" xfId="0" applyNumberFormat="1" applyFont="1" applyFill="1" applyBorder="1" applyAlignment="1">
      <alignment vertical="center"/>
    </xf>
    <xf numFmtId="181" fontId="1" fillId="0" borderId="53" xfId="0" applyNumberFormat="1" applyFont="1" applyFill="1" applyBorder="1" applyAlignment="1">
      <alignment vertical="center"/>
    </xf>
    <xf numFmtId="0" fontId="9" fillId="0" borderId="46" xfId="0" applyFont="1" applyFill="1" applyBorder="1" applyAlignment="1">
      <alignment horizontal="center" vertical="center"/>
    </xf>
    <xf numFmtId="0" fontId="9" fillId="0" borderId="55" xfId="0" applyFont="1" applyFill="1" applyBorder="1" applyAlignment="1">
      <alignment horizontal="center" vertical="center"/>
    </xf>
    <xf numFmtId="0" fontId="0" fillId="0" borderId="70" xfId="0" applyFill="1" applyBorder="1" applyAlignment="1">
      <alignment horizontal="center"/>
    </xf>
    <xf numFmtId="0" fontId="9" fillId="0" borderId="62" xfId="0" applyFont="1" applyFill="1" applyBorder="1" applyAlignment="1">
      <alignment horizontal="center" vertical="center"/>
    </xf>
    <xf numFmtId="0" fontId="9" fillId="0" borderId="75" xfId="0" applyFont="1" applyFill="1" applyBorder="1" applyAlignment="1">
      <alignment horizontal="center" vertical="center"/>
    </xf>
    <xf numFmtId="0" fontId="0" fillId="3" borderId="61" xfId="0" applyFill="1" applyBorder="1"/>
    <xf numFmtId="0" fontId="0" fillId="3" borderId="40" xfId="0" applyFill="1" applyBorder="1"/>
    <xf numFmtId="0" fontId="0" fillId="3" borderId="65" xfId="0" applyFill="1" applyBorder="1"/>
    <xf numFmtId="38" fontId="11" fillId="0" borderId="25" xfId="1" applyFont="1" applyFill="1" applyBorder="1" applyAlignment="1">
      <alignment vertical="center"/>
    </xf>
    <xf numFmtId="38" fontId="11" fillId="0" borderId="27" xfId="1" applyFont="1" applyFill="1" applyBorder="1" applyAlignment="1">
      <alignment vertical="center"/>
    </xf>
    <xf numFmtId="38" fontId="11" fillId="0" borderId="26" xfId="1" applyFont="1" applyFill="1" applyBorder="1" applyAlignment="1">
      <alignment vertical="center"/>
    </xf>
    <xf numFmtId="38" fontId="11" fillId="0" borderId="59" xfId="1" applyFont="1" applyFill="1" applyBorder="1" applyAlignment="1">
      <alignment vertical="center"/>
    </xf>
    <xf numFmtId="0" fontId="0" fillId="0" borderId="72" xfId="0" applyFont="1" applyBorder="1"/>
    <xf numFmtId="0" fontId="0" fillId="3" borderId="72" xfId="0" applyFont="1" applyFill="1" applyBorder="1"/>
    <xf numFmtId="0" fontId="0" fillId="0" borderId="61" xfId="0" applyFont="1" applyBorder="1"/>
    <xf numFmtId="0" fontId="0" fillId="3" borderId="61" xfId="0" applyFont="1" applyFill="1" applyBorder="1"/>
    <xf numFmtId="38" fontId="0" fillId="0" borderId="61" xfId="0" applyNumberFormat="1" applyFont="1" applyBorder="1"/>
    <xf numFmtId="38" fontId="10" fillId="0" borderId="7" xfId="1" applyFont="1" applyFill="1" applyBorder="1" applyAlignment="1">
      <alignment vertical="center"/>
    </xf>
    <xf numFmtId="38" fontId="10" fillId="0" borderId="63" xfId="1" applyFont="1" applyFill="1" applyBorder="1" applyAlignment="1">
      <alignment vertical="center"/>
    </xf>
    <xf numFmtId="38" fontId="10" fillId="0" borderId="49" xfId="1" applyFont="1" applyFill="1" applyBorder="1" applyAlignment="1">
      <alignment vertical="center"/>
    </xf>
    <xf numFmtId="38" fontId="10" fillId="0" borderId="11" xfId="1" applyFont="1" applyFill="1" applyBorder="1" applyAlignment="1">
      <alignment vertical="center"/>
    </xf>
    <xf numFmtId="38" fontId="10" fillId="0" borderId="50" xfId="1" applyFont="1" applyFill="1" applyBorder="1" applyAlignment="1">
      <alignment vertical="center"/>
    </xf>
    <xf numFmtId="38" fontId="11" fillId="0" borderId="29" xfId="1" applyFont="1" applyFill="1" applyBorder="1" applyAlignment="1">
      <alignment vertical="center"/>
    </xf>
    <xf numFmtId="38" fontId="11" fillId="0" borderId="76" xfId="1" applyFont="1" applyFill="1" applyBorder="1" applyAlignment="1">
      <alignment vertical="center"/>
    </xf>
    <xf numFmtId="0" fontId="0" fillId="0" borderId="46" xfId="0" applyBorder="1"/>
    <xf numFmtId="0" fontId="0" fillId="0" borderId="55" xfId="0" applyBorder="1"/>
    <xf numFmtId="0" fontId="0" fillId="0" borderId="70" xfId="0" applyBorder="1"/>
    <xf numFmtId="0" fontId="0" fillId="0" borderId="75" xfId="0" applyBorder="1"/>
    <xf numFmtId="0" fontId="0" fillId="0" borderId="62" xfId="0" applyBorder="1"/>
    <xf numFmtId="180" fontId="11" fillId="0" borderId="7" xfId="0" applyNumberFormat="1" applyFont="1" applyFill="1" applyBorder="1" applyAlignment="1">
      <alignment vertical="center"/>
    </xf>
    <xf numFmtId="180" fontId="11" fillId="0" borderId="4" xfId="0" applyNumberFormat="1" applyFont="1" applyFill="1" applyBorder="1" applyAlignment="1">
      <alignment vertical="center"/>
    </xf>
    <xf numFmtId="180" fontId="11" fillId="0" borderId="5"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15" xfId="0" applyNumberFormat="1" applyFont="1" applyFill="1" applyBorder="1" applyAlignment="1">
      <alignment vertical="center"/>
    </xf>
    <xf numFmtId="176" fontId="11" fillId="0" borderId="18" xfId="0" applyNumberFormat="1" applyFont="1" applyFill="1" applyBorder="1" applyAlignment="1">
      <alignment vertical="center"/>
    </xf>
    <xf numFmtId="180" fontId="12" fillId="0" borderId="65" xfId="0" applyNumberFormat="1" applyFont="1" applyFill="1" applyBorder="1" applyAlignment="1">
      <alignment vertical="center"/>
    </xf>
    <xf numFmtId="180" fontId="12" fillId="0" borderId="6" xfId="0" applyNumberFormat="1" applyFont="1" applyFill="1" applyBorder="1" applyAlignment="1">
      <alignment vertical="center"/>
    </xf>
    <xf numFmtId="180" fontId="12" fillId="0" borderId="61" xfId="0" applyNumberFormat="1" applyFont="1" applyFill="1" applyBorder="1" applyAlignment="1">
      <alignment vertical="center"/>
    </xf>
    <xf numFmtId="180" fontId="12" fillId="0" borderId="3" xfId="0" applyNumberFormat="1" applyFont="1" applyFill="1" applyBorder="1" applyAlignment="1">
      <alignment vertical="center"/>
    </xf>
    <xf numFmtId="180" fontId="12" fillId="0" borderId="40" xfId="0" applyNumberFormat="1" applyFont="1" applyFill="1" applyBorder="1" applyAlignment="1">
      <alignment vertical="center"/>
    </xf>
    <xf numFmtId="180" fontId="12" fillId="0" borderId="32" xfId="0" applyNumberFormat="1" applyFont="1" applyFill="1" applyBorder="1" applyAlignment="1">
      <alignment vertical="center"/>
    </xf>
    <xf numFmtId="180" fontId="12" fillId="0" borderId="63" xfId="0" applyNumberFormat="1" applyFont="1" applyFill="1" applyBorder="1" applyAlignment="1">
      <alignment vertical="center"/>
    </xf>
    <xf numFmtId="180" fontId="12" fillId="0" borderId="49" xfId="0" applyNumberFormat="1" applyFont="1" applyFill="1" applyBorder="1" applyAlignment="1">
      <alignment vertical="center"/>
    </xf>
    <xf numFmtId="180" fontId="12" fillId="0" borderId="41" xfId="0" applyNumberFormat="1" applyFont="1" applyFill="1" applyBorder="1" applyAlignment="1">
      <alignment vertical="center"/>
    </xf>
    <xf numFmtId="180" fontId="1" fillId="0" borderId="63" xfId="0" applyNumberFormat="1" applyFont="1" applyFill="1" applyBorder="1" applyAlignment="1">
      <alignment vertical="center"/>
    </xf>
    <xf numFmtId="180" fontId="1" fillId="0" borderId="49" xfId="0" applyNumberFormat="1" applyFont="1" applyFill="1" applyBorder="1" applyAlignment="1">
      <alignment vertical="center"/>
    </xf>
    <xf numFmtId="180" fontId="1" fillId="0" borderId="40" xfId="0" applyNumberFormat="1" applyFont="1" applyFill="1" applyBorder="1" applyAlignment="1">
      <alignment vertical="center"/>
    </xf>
    <xf numFmtId="180" fontId="1" fillId="0" borderId="41" xfId="0" applyNumberFormat="1" applyFont="1" applyFill="1" applyBorder="1" applyAlignment="1">
      <alignment vertical="center"/>
    </xf>
    <xf numFmtId="0" fontId="0" fillId="0" borderId="0" xfId="0" applyFill="1" applyAlignment="1">
      <alignment vertical="top" wrapText="1"/>
    </xf>
    <xf numFmtId="0" fontId="16" fillId="0" borderId="30" xfId="0" applyFont="1" applyFill="1" applyBorder="1" applyAlignment="1">
      <alignment vertical="center"/>
    </xf>
    <xf numFmtId="0" fontId="16" fillId="0" borderId="10" xfId="0" applyFont="1" applyFill="1" applyBorder="1" applyAlignment="1">
      <alignment horizontal="center" vertical="center"/>
    </xf>
    <xf numFmtId="180" fontId="11" fillId="0" borderId="42"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4" xfId="0" applyNumberFormat="1" applyFont="1" applyFill="1" applyBorder="1" applyAlignment="1">
      <alignment vertical="center"/>
    </xf>
    <xf numFmtId="0" fontId="10" fillId="0" borderId="1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0" xfId="0" applyFill="1" applyAlignment="1">
      <alignment vertical="center"/>
    </xf>
    <xf numFmtId="179" fontId="10" fillId="0" borderId="0" xfId="0" applyNumberFormat="1" applyFont="1" applyFill="1" applyBorder="1" applyAlignment="1">
      <alignment horizontal="right" vertical="center"/>
    </xf>
    <xf numFmtId="0" fontId="26" fillId="0" borderId="0" xfId="0" applyFont="1" applyFill="1" applyAlignment="1">
      <alignment shrinkToFit="1"/>
    </xf>
    <xf numFmtId="0" fontId="0" fillId="0" borderId="17" xfId="0" applyFill="1" applyBorder="1" applyAlignment="1">
      <alignment vertical="top" wrapText="1"/>
    </xf>
    <xf numFmtId="0" fontId="0" fillId="0" borderId="0" xfId="0" applyFill="1" applyAlignment="1"/>
    <xf numFmtId="0" fontId="32" fillId="0" borderId="38" xfId="0" applyFont="1" applyFill="1" applyBorder="1" applyAlignment="1">
      <alignment vertical="center"/>
    </xf>
    <xf numFmtId="0" fontId="32" fillId="0" borderId="3" xfId="0" applyFont="1" applyFill="1" applyBorder="1" applyAlignment="1">
      <alignment vertical="center"/>
    </xf>
    <xf numFmtId="0" fontId="32" fillId="0" borderId="6" xfId="0" applyFont="1" applyFill="1" applyBorder="1" applyAlignment="1">
      <alignment vertical="center"/>
    </xf>
    <xf numFmtId="0" fontId="32" fillId="0" borderId="32" xfId="0" applyFont="1" applyFill="1" applyBorder="1" applyAlignment="1">
      <alignment vertical="center"/>
    </xf>
    <xf numFmtId="0" fontId="32" fillId="0" borderId="16" xfId="0" applyFont="1" applyFill="1" applyBorder="1" applyAlignment="1">
      <alignment vertical="center"/>
    </xf>
    <xf numFmtId="0" fontId="32" fillId="0" borderId="17" xfId="0" applyFont="1" applyFill="1" applyBorder="1" applyAlignment="1">
      <alignment vertical="center"/>
    </xf>
    <xf numFmtId="0" fontId="32" fillId="0" borderId="19" xfId="0" applyFont="1" applyFill="1" applyBorder="1" applyAlignment="1">
      <alignment vertical="center"/>
    </xf>
    <xf numFmtId="177" fontId="33" fillId="0" borderId="9" xfId="1" applyNumberFormat="1" applyFont="1" applyFill="1" applyBorder="1" applyAlignment="1">
      <alignment vertical="center"/>
    </xf>
    <xf numFmtId="177" fontId="33" fillId="0" borderId="9" xfId="0" applyNumberFormat="1" applyFont="1" applyFill="1" applyBorder="1" applyAlignment="1">
      <alignment vertical="center"/>
    </xf>
    <xf numFmtId="0" fontId="0" fillId="0" borderId="72" xfId="0" applyBorder="1" applyAlignment="1">
      <alignment horizontal="center" vertical="center"/>
    </xf>
    <xf numFmtId="0" fontId="10" fillId="0" borderId="73" xfId="0" applyFont="1" applyBorder="1" applyAlignment="1">
      <alignment horizontal="center" vertical="center"/>
    </xf>
    <xf numFmtId="0" fontId="0" fillId="0" borderId="0" xfId="0" applyFill="1" applyAlignment="1">
      <alignment vertical="top" wrapText="1"/>
    </xf>
    <xf numFmtId="0" fontId="7" fillId="0" borderId="61" xfId="0" applyFont="1" applyFill="1" applyBorder="1" applyAlignment="1">
      <alignment horizontal="center" vertical="center" textRotation="255"/>
    </xf>
    <xf numFmtId="0" fontId="13" fillId="0" borderId="61" xfId="0" applyFont="1" applyFill="1" applyBorder="1" applyAlignment="1">
      <alignment horizontal="center" vertical="center" textRotation="255"/>
    </xf>
    <xf numFmtId="0" fontId="12" fillId="0" borderId="0" xfId="0" applyFont="1" applyFill="1" applyBorder="1" applyAlignment="1">
      <alignment vertical="top" wrapText="1"/>
    </xf>
    <xf numFmtId="0" fontId="16" fillId="0" borderId="30" xfId="0" applyFont="1" applyFill="1" applyBorder="1" applyAlignment="1">
      <alignment vertical="center"/>
    </xf>
    <xf numFmtId="0" fontId="0" fillId="0" borderId="8" xfId="0" applyFill="1" applyBorder="1" applyAlignment="1">
      <alignment vertical="center"/>
    </xf>
    <xf numFmtId="0" fontId="0" fillId="0" borderId="64" xfId="0" applyFill="1" applyBorder="1" applyAlignment="1">
      <alignment vertical="center"/>
    </xf>
    <xf numFmtId="0" fontId="12" fillId="0" borderId="0" xfId="0" applyFont="1" applyFill="1" applyBorder="1" applyAlignment="1">
      <alignment horizontal="right" vertical="top"/>
    </xf>
    <xf numFmtId="0" fontId="0" fillId="0" borderId="0" xfId="0" applyFill="1" applyBorder="1" applyAlignment="1">
      <alignment horizontal="right" vertical="top"/>
    </xf>
    <xf numFmtId="0" fontId="0" fillId="0" borderId="40" xfId="0" applyBorder="1" applyAlignment="1">
      <alignment horizontal="center" vertical="center"/>
    </xf>
    <xf numFmtId="0" fontId="0" fillId="0" borderId="61" xfId="0" applyBorder="1" applyAlignment="1">
      <alignment horizontal="center" vertical="center"/>
    </xf>
    <xf numFmtId="0" fontId="0" fillId="0" borderId="61" xfId="0" applyFill="1" applyBorder="1" applyAlignment="1">
      <alignment horizontal="center" vertical="center"/>
    </xf>
    <xf numFmtId="0" fontId="0" fillId="0" borderId="40" xfId="0" applyFill="1" applyBorder="1" applyAlignment="1">
      <alignment horizontal="center" vertical="center"/>
    </xf>
    <xf numFmtId="0" fontId="0" fillId="0" borderId="72" xfId="0" applyFill="1" applyBorder="1" applyAlignment="1">
      <alignment horizontal="center" vertical="center"/>
    </xf>
    <xf numFmtId="0" fontId="3" fillId="0" borderId="40" xfId="0" applyFont="1" applyFill="1" applyBorder="1" applyAlignment="1">
      <alignment horizontal="center" vertical="center"/>
    </xf>
    <xf numFmtId="0" fontId="3" fillId="0" borderId="72" xfId="0" applyFont="1" applyFill="1" applyBorder="1" applyAlignment="1">
      <alignment horizontal="center" vertical="center"/>
    </xf>
    <xf numFmtId="180" fontId="11" fillId="0" borderId="7" xfId="0" applyNumberFormat="1" applyFont="1" applyFill="1" applyBorder="1" applyAlignment="1">
      <alignment vertical="center"/>
    </xf>
    <xf numFmtId="0" fontId="0" fillId="0" borderId="63" xfId="0" applyFill="1" applyBorder="1" applyAlignment="1"/>
    <xf numFmtId="0" fontId="0" fillId="0" borderId="18"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180" fontId="11" fillId="0" borderId="42" xfId="0" applyNumberFormat="1" applyFont="1" applyFill="1" applyBorder="1" applyAlignment="1">
      <alignment vertical="center"/>
    </xf>
    <xf numFmtId="0" fontId="0" fillId="0" borderId="48" xfId="0" applyFill="1" applyBorder="1" applyAlignment="1"/>
    <xf numFmtId="180" fontId="11" fillId="0" borderId="11" xfId="0" applyNumberFormat="1" applyFont="1" applyFill="1" applyBorder="1" applyAlignment="1">
      <alignment vertical="center"/>
    </xf>
    <xf numFmtId="0" fontId="0" fillId="0" borderId="50" xfId="0" applyFill="1" applyBorder="1" applyAlignment="1"/>
    <xf numFmtId="180" fontId="11" fillId="0" borderId="4" xfId="0" applyNumberFormat="1" applyFont="1" applyFill="1" applyBorder="1" applyAlignment="1">
      <alignment vertical="center"/>
    </xf>
    <xf numFmtId="0" fontId="0" fillId="0" borderId="49" xfId="0" applyFill="1" applyBorder="1" applyAlignment="1"/>
    <xf numFmtId="180" fontId="11" fillId="0" borderId="5" xfId="0" applyNumberFormat="1" applyFont="1" applyFill="1" applyBorder="1" applyAlignment="1">
      <alignment vertical="center"/>
    </xf>
    <xf numFmtId="0" fontId="0" fillId="0" borderId="41" xfId="0" applyFill="1" applyBorder="1" applyAlignment="1"/>
    <xf numFmtId="0" fontId="10" fillId="0" borderId="17" xfId="0" applyFont="1" applyFill="1" applyBorder="1" applyAlignment="1">
      <alignment vertical="top" wrapText="1"/>
    </xf>
    <xf numFmtId="0" fontId="16" fillId="0" borderId="10" xfId="0" applyFont="1" applyFill="1" applyBorder="1" applyAlignment="1">
      <alignment horizontal="center" vertical="center"/>
    </xf>
    <xf numFmtId="0" fontId="0" fillId="0" borderId="12" xfId="0" applyFill="1" applyBorder="1" applyAlignment="1">
      <alignment horizontal="center" vertical="center"/>
    </xf>
    <xf numFmtId="0" fontId="16" fillId="0" borderId="15" xfId="0" applyFont="1" applyFill="1" applyBorder="1" applyAlignment="1">
      <alignment horizontal="center" vertical="center"/>
    </xf>
    <xf numFmtId="0" fontId="0" fillId="0" borderId="2" xfId="0" applyFill="1" applyBorder="1" applyAlignment="1">
      <alignment horizontal="center" vertical="center"/>
    </xf>
    <xf numFmtId="0" fontId="32" fillId="0" borderId="17" xfId="0" applyFont="1" applyFill="1" applyBorder="1" applyAlignment="1">
      <alignment horizontal="right"/>
    </xf>
    <xf numFmtId="0" fontId="7" fillId="0" borderId="17" xfId="0" applyFont="1" applyFill="1" applyBorder="1" applyAlignment="1">
      <alignment horizontal="left" vertical="top"/>
    </xf>
    <xf numFmtId="0" fontId="0" fillId="0" borderId="17" xfId="0" applyFill="1" applyBorder="1" applyAlignment="1">
      <alignment horizontal="left"/>
    </xf>
    <xf numFmtId="0" fontId="0" fillId="0" borderId="15"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2" fillId="0" borderId="17" xfId="0" applyFont="1" applyFill="1" applyBorder="1" applyAlignment="1">
      <alignment horizontal="right"/>
    </xf>
    <xf numFmtId="0" fontId="0" fillId="0" borderId="0" xfId="0" applyFill="1" applyAlignment="1">
      <alignment vertical="center"/>
    </xf>
    <xf numFmtId="179" fontId="10" fillId="0" borderId="0" xfId="1" applyNumberFormat="1" applyFont="1" applyFill="1" applyBorder="1" applyAlignment="1">
      <alignment horizontal="right" vertical="center"/>
    </xf>
    <xf numFmtId="179" fontId="10" fillId="0" borderId="2" xfId="0" applyNumberFormat="1" applyFont="1" applyFill="1" applyBorder="1" applyAlignment="1">
      <alignment horizontal="right" vertical="center"/>
    </xf>
    <xf numFmtId="179" fontId="12" fillId="0" borderId="51" xfId="0" applyNumberFormat="1" applyFont="1" applyFill="1" applyBorder="1" applyAlignment="1">
      <alignment horizontal="right" vertical="center"/>
    </xf>
    <xf numFmtId="179" fontId="10" fillId="0" borderId="75" xfId="0" applyNumberFormat="1" applyFont="1" applyFill="1" applyBorder="1" applyAlignment="1">
      <alignment horizontal="right" vertical="center"/>
    </xf>
    <xf numFmtId="179" fontId="12" fillId="0" borderId="74" xfId="0" applyNumberFormat="1" applyFont="1" applyFill="1" applyBorder="1" applyAlignment="1">
      <alignment horizontal="right" vertical="center"/>
    </xf>
    <xf numFmtId="0" fontId="10" fillId="0" borderId="46"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51" xfId="0" applyFont="1" applyFill="1" applyBorder="1" applyAlignment="1">
      <alignment horizontal="center" vertical="center"/>
    </xf>
    <xf numFmtId="179" fontId="10" fillId="0" borderId="0" xfId="0" applyNumberFormat="1" applyFont="1" applyFill="1" applyBorder="1" applyAlignment="1">
      <alignment horizontal="right" vertical="center"/>
    </xf>
    <xf numFmtId="179" fontId="12" fillId="0" borderId="23" xfId="0" applyNumberFormat="1" applyFont="1" applyFill="1" applyBorder="1" applyAlignment="1">
      <alignment horizontal="right" vertical="center"/>
    </xf>
    <xf numFmtId="0" fontId="10" fillId="0" borderId="13" xfId="0" applyFont="1" applyFill="1" applyBorder="1" applyAlignment="1">
      <alignment horizontal="center" vertical="center" shrinkToFit="1"/>
    </xf>
    <xf numFmtId="179" fontId="10" fillId="0" borderId="13" xfId="1" applyNumberFormat="1" applyFont="1" applyFill="1" applyBorder="1" applyAlignment="1">
      <alignment horizontal="right" vertical="center"/>
    </xf>
    <xf numFmtId="179" fontId="10" fillId="0" borderId="52" xfId="1"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33" xfId="0" applyFont="1" applyFill="1" applyBorder="1" applyAlignment="1">
      <alignment horizontal="center" vertical="center"/>
    </xf>
    <xf numFmtId="0" fontId="0" fillId="0" borderId="34" xfId="0" applyFill="1" applyBorder="1" applyAlignment="1">
      <alignment horizontal="center" vertical="center" wrapText="1"/>
    </xf>
    <xf numFmtId="179" fontId="10" fillId="0" borderId="23" xfId="1" applyNumberFormat="1" applyFont="1" applyFill="1" applyBorder="1" applyAlignment="1">
      <alignment horizontal="right" vertical="center"/>
    </xf>
    <xf numFmtId="179" fontId="10" fillId="0" borderId="2" xfId="1" applyNumberFormat="1" applyFont="1" applyFill="1" applyBorder="1" applyAlignment="1">
      <alignment horizontal="right" vertical="center"/>
    </xf>
    <xf numFmtId="179" fontId="10" fillId="0" borderId="75" xfId="1" applyNumberFormat="1" applyFont="1" applyFill="1" applyBorder="1" applyAlignment="1">
      <alignment horizontal="right" vertical="center"/>
    </xf>
    <xf numFmtId="0" fontId="0" fillId="0" borderId="10"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179" fontId="10" fillId="0" borderId="51" xfId="1"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9" xfId="0" applyFont="1" applyFill="1" applyBorder="1" applyAlignment="1">
      <alignment horizontal="center" vertical="center"/>
    </xf>
    <xf numFmtId="179" fontId="10" fillId="0" borderId="77" xfId="1" applyNumberFormat="1" applyFont="1" applyFill="1" applyBorder="1" applyAlignment="1">
      <alignment horizontal="right" vertical="center"/>
    </xf>
    <xf numFmtId="179" fontId="10" fillId="0" borderId="76" xfId="1" applyNumberFormat="1" applyFont="1" applyFill="1" applyBorder="1" applyAlignment="1">
      <alignment horizontal="right" vertical="center"/>
    </xf>
    <xf numFmtId="0" fontId="0" fillId="0" borderId="17" xfId="0" applyFill="1" applyBorder="1" applyAlignment="1">
      <alignment vertical="center"/>
    </xf>
    <xf numFmtId="0" fontId="0" fillId="0" borderId="0" xfId="0" applyFill="1" applyBorder="1" applyAlignment="1">
      <alignment vertical="center"/>
    </xf>
    <xf numFmtId="180" fontId="10" fillId="0" borderId="30" xfId="1" applyNumberFormat="1" applyFont="1" applyFill="1" applyBorder="1" applyAlignment="1">
      <alignment vertical="center"/>
    </xf>
    <xf numFmtId="180" fontId="0" fillId="0" borderId="8" xfId="0" applyNumberFormat="1" applyFill="1" applyBorder="1" applyAlignment="1"/>
    <xf numFmtId="0" fontId="26" fillId="0" borderId="0" xfId="0" applyFont="1" applyFill="1" applyBorder="1" applyAlignment="1">
      <alignment shrinkToFit="1"/>
    </xf>
    <xf numFmtId="0" fontId="26" fillId="0" borderId="0" xfId="0" applyFont="1" applyFill="1" applyAlignment="1">
      <alignment shrinkToFit="1"/>
    </xf>
    <xf numFmtId="0" fontId="16" fillId="0" borderId="16" xfId="0" applyFont="1" applyFill="1" applyBorder="1" applyAlignment="1">
      <alignment horizontal="center" vertical="center" wrapText="1"/>
    </xf>
    <xf numFmtId="0" fontId="0" fillId="0" borderId="46" xfId="0" applyFill="1" applyBorder="1" applyAlignment="1"/>
    <xf numFmtId="0" fontId="16" fillId="0" borderId="60" xfId="0" applyFont="1" applyFill="1" applyBorder="1" applyAlignment="1">
      <alignment horizontal="center" vertical="center" wrapText="1"/>
    </xf>
    <xf numFmtId="0" fontId="0" fillId="0" borderId="19" xfId="0" applyFill="1" applyBorder="1" applyAlignment="1"/>
    <xf numFmtId="180" fontId="10" fillId="0" borderId="27" xfId="1" applyNumberFormat="1" applyFont="1" applyFill="1" applyBorder="1" applyAlignment="1">
      <alignment vertical="center"/>
    </xf>
    <xf numFmtId="180" fontId="0" fillId="0" borderId="59" xfId="0" applyNumberFormat="1" applyFill="1" applyBorder="1" applyAlignment="1"/>
    <xf numFmtId="180" fontId="10" fillId="0" borderId="8" xfId="1" applyNumberFormat="1" applyFont="1" applyFill="1" applyBorder="1" applyAlignment="1">
      <alignment vertical="center"/>
    </xf>
    <xf numFmtId="180" fontId="0" fillId="0" borderId="64" xfId="0" applyNumberFormat="1" applyFill="1" applyBorder="1" applyAlignment="1"/>
    <xf numFmtId="0" fontId="0" fillId="0" borderId="37" xfId="0" applyBorder="1" applyAlignment="1">
      <alignment horizontal="center" vertical="center"/>
    </xf>
    <xf numFmtId="0" fontId="0" fillId="0" borderId="17" xfId="0" applyFill="1" applyBorder="1" applyAlignment="1"/>
    <xf numFmtId="0" fontId="0" fillId="0" borderId="52" xfId="0" applyFont="1" applyFill="1" applyBorder="1" applyAlignment="1">
      <alignment horizontal="center" vertical="center" shrinkToFit="1"/>
    </xf>
    <xf numFmtId="0" fontId="10" fillId="0" borderId="40" xfId="0" applyFont="1" applyFill="1" applyBorder="1" applyAlignment="1">
      <alignment horizontal="center" vertical="center" wrapText="1"/>
    </xf>
    <xf numFmtId="0" fontId="0" fillId="0" borderId="17" xfId="0" applyFill="1" applyBorder="1" applyAlignment="1">
      <alignment horizontal="left" shrinkToFit="1"/>
    </xf>
    <xf numFmtId="0" fontId="0" fillId="0" borderId="17" xfId="0" applyFill="1" applyBorder="1" applyAlignment="1">
      <alignment shrinkToFit="1"/>
    </xf>
    <xf numFmtId="0" fontId="0" fillId="0" borderId="0" xfId="0" applyAlignment="1">
      <alignment vertical="top" wrapText="1"/>
    </xf>
    <xf numFmtId="0" fontId="0" fillId="0" borderId="17" xfId="0"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xf numFmtId="0" fontId="0" fillId="0" borderId="0" xfId="0" applyFill="1" applyAlignment="1"/>
    <xf numFmtId="0" fontId="11" fillId="0" borderId="73" xfId="0" applyFont="1" applyFill="1" applyBorder="1" applyAlignment="1">
      <alignment horizontal="center" vertical="center"/>
    </xf>
    <xf numFmtId="0" fontId="0" fillId="0" borderId="37" xfId="0" applyFill="1" applyBorder="1" applyAlignment="1">
      <alignment horizontal="center" vertical="center"/>
    </xf>
    <xf numFmtId="0" fontId="11" fillId="0" borderId="73" xfId="0" applyFont="1" applyFill="1" applyBorder="1" applyAlignment="1">
      <alignment horizontal="distributed" vertical="center"/>
    </xf>
    <xf numFmtId="0" fontId="0" fillId="0" borderId="37" xfId="0" applyFill="1" applyBorder="1" applyAlignment="1">
      <alignment horizontal="distributed" vertical="center"/>
    </xf>
    <xf numFmtId="0" fontId="11" fillId="0" borderId="44" xfId="0" applyFont="1" applyFill="1" applyBorder="1" applyAlignment="1">
      <alignment horizontal="distributed" vertical="center"/>
    </xf>
    <xf numFmtId="0" fontId="0" fillId="0" borderId="38" xfId="0" applyFill="1" applyBorder="1" applyAlignment="1">
      <alignment horizontal="distributed" vertical="center"/>
    </xf>
    <xf numFmtId="0" fontId="11" fillId="0" borderId="45" xfId="0" applyFont="1" applyFill="1" applyBorder="1" applyAlignment="1">
      <alignment horizontal="distributed" vertical="center"/>
    </xf>
    <xf numFmtId="0" fontId="0" fillId="0" borderId="79" xfId="0" applyFill="1" applyBorder="1" applyAlignment="1">
      <alignment horizontal="distributed" vertical="center"/>
    </xf>
    <xf numFmtId="0" fontId="10" fillId="0" borderId="0" xfId="0" applyFont="1" applyFill="1" applyAlignment="1">
      <alignment vertical="center" wrapText="1"/>
    </xf>
    <xf numFmtId="0" fontId="10" fillId="0" borderId="16" xfId="0" applyFont="1" applyFill="1" applyBorder="1"/>
    <xf numFmtId="0" fontId="10" fillId="0" borderId="19" xfId="0" applyFont="1" applyFill="1" applyBorder="1" applyAlignment="1">
      <alignment horizontal="right"/>
    </xf>
    <xf numFmtId="0" fontId="10" fillId="0" borderId="46" xfId="0" applyFont="1" applyFill="1" applyBorder="1" applyAlignment="1">
      <alignment horizontal="distributed" vertical="center"/>
    </xf>
    <xf numFmtId="0" fontId="10" fillId="0" borderId="15" xfId="0" applyFont="1" applyFill="1" applyBorder="1" applyAlignment="1">
      <alignment horizontal="distributed" vertical="center"/>
    </xf>
    <xf numFmtId="0" fontId="10" fillId="0" borderId="60" xfId="0" applyFont="1" applyFill="1" applyBorder="1" applyAlignment="1">
      <alignment horizontal="distributed" vertical="center"/>
    </xf>
    <xf numFmtId="0" fontId="10" fillId="0" borderId="34" xfId="0" applyFont="1" applyFill="1" applyBorder="1" applyAlignment="1">
      <alignment horizontal="center" vertical="center"/>
    </xf>
    <xf numFmtId="0" fontId="10" fillId="0" borderId="20" xfId="0" applyFont="1" applyFill="1" applyBorder="1"/>
    <xf numFmtId="0" fontId="10" fillId="0" borderId="14" xfId="0" applyFont="1" applyFill="1" applyBorder="1"/>
    <xf numFmtId="0" fontId="10" fillId="0" borderId="75" xfId="0" applyFont="1" applyFill="1" applyBorder="1" applyAlignment="1">
      <alignment horizontal="distributed" vertical="center"/>
    </xf>
    <xf numFmtId="0" fontId="10" fillId="0" borderId="2" xfId="0" applyFont="1" applyFill="1" applyBorder="1" applyAlignment="1">
      <alignment horizontal="distributed" vertical="center"/>
    </xf>
    <xf numFmtId="0" fontId="10" fillId="0" borderId="77" xfId="0" applyFont="1" applyFill="1" applyBorder="1" applyAlignment="1">
      <alignment horizontal="distributed" vertical="center"/>
    </xf>
    <xf numFmtId="0" fontId="10" fillId="0" borderId="35" xfId="0" applyFont="1" applyFill="1" applyBorder="1" applyAlignment="1">
      <alignment horizontal="center" vertical="center"/>
    </xf>
    <xf numFmtId="0" fontId="10" fillId="0" borderId="28" xfId="0" applyFont="1" applyFill="1" applyBorder="1"/>
    <xf numFmtId="0" fontId="10" fillId="0" borderId="33" xfId="0" applyFont="1" applyFill="1" applyBorder="1"/>
    <xf numFmtId="0" fontId="10" fillId="0" borderId="74" xfId="0" applyFont="1" applyFill="1" applyBorder="1" applyAlignment="1">
      <alignment horizontal="distributed" vertical="center"/>
    </xf>
    <xf numFmtId="0" fontId="10" fillId="0" borderId="51" xfId="0" applyFont="1" applyFill="1" applyBorder="1" applyAlignment="1">
      <alignment horizontal="distributed" vertical="center"/>
    </xf>
    <xf numFmtId="0" fontId="10" fillId="0" borderId="76" xfId="0" applyFont="1" applyFill="1" applyBorder="1" applyAlignment="1">
      <alignment horizontal="distributed" vertical="center"/>
    </xf>
    <xf numFmtId="0" fontId="10" fillId="0" borderId="36" xfId="0" applyFont="1" applyFill="1" applyBorder="1" applyAlignment="1">
      <alignment horizontal="center" vertical="center"/>
    </xf>
    <xf numFmtId="0" fontId="0" fillId="0" borderId="48" xfId="0" applyFont="1" applyFill="1" applyBorder="1" applyAlignment="1">
      <alignment horizontal="center" vertical="center"/>
    </xf>
    <xf numFmtId="176" fontId="11" fillId="0" borderId="7" xfId="0" applyNumberFormat="1" applyFont="1" applyFill="1" applyBorder="1" applyAlignment="1">
      <alignment vertical="center"/>
    </xf>
    <xf numFmtId="176" fontId="11" fillId="0" borderId="65" xfId="0" applyNumberFormat="1" applyFont="1" applyFill="1" applyBorder="1" applyAlignment="1">
      <alignment vertical="center"/>
    </xf>
    <xf numFmtId="176" fontId="11" fillId="0" borderId="63" xfId="0" applyNumberFormat="1" applyFont="1" applyFill="1" applyBorder="1" applyAlignment="1">
      <alignment vertical="center"/>
    </xf>
    <xf numFmtId="0" fontId="0" fillId="0" borderId="49" xfId="0" applyFont="1" applyFill="1" applyBorder="1" applyAlignment="1">
      <alignment horizontal="center" vertical="center"/>
    </xf>
    <xf numFmtId="0" fontId="12" fillId="0" borderId="12" xfId="0" applyFont="1" applyFill="1" applyBorder="1" applyAlignment="1">
      <alignment horizontal="right" vertical="center"/>
    </xf>
    <xf numFmtId="0" fontId="12" fillId="0" borderId="41" xfId="0" applyFont="1" applyFill="1" applyBorder="1" applyAlignment="1">
      <alignment horizontal="center" vertical="center"/>
    </xf>
    <xf numFmtId="0" fontId="12" fillId="0" borderId="10" xfId="0" applyFont="1" applyFill="1" applyBorder="1" applyAlignment="1">
      <alignment vertical="center"/>
    </xf>
    <xf numFmtId="0" fontId="10" fillId="0" borderId="63"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29" xfId="0" applyFont="1" applyFill="1" applyBorder="1" applyAlignment="1">
      <alignment horizontal="right" vertical="center"/>
    </xf>
    <xf numFmtId="0" fontId="12" fillId="0" borderId="50" xfId="0" applyFont="1" applyFill="1" applyBorder="1" applyAlignment="1">
      <alignment horizontal="center" vertical="center"/>
    </xf>
    <xf numFmtId="0" fontId="12" fillId="0" borderId="12" xfId="0" applyFont="1" applyFill="1" applyBorder="1" applyAlignment="1">
      <alignment vertical="center"/>
    </xf>
    <xf numFmtId="0" fontId="10" fillId="0" borderId="48" xfId="0" applyFont="1" applyFill="1" applyBorder="1" applyAlignment="1">
      <alignment horizontal="center" vertical="center"/>
    </xf>
    <xf numFmtId="0" fontId="13" fillId="0" borderId="16" xfId="0" applyFont="1" applyFill="1" applyBorder="1"/>
    <xf numFmtId="0" fontId="13" fillId="0" borderId="17" xfId="0" applyFont="1" applyFill="1" applyBorder="1" applyAlignment="1">
      <alignment horizontal="right"/>
    </xf>
    <xf numFmtId="0" fontId="13" fillId="0" borderId="28" xfId="0" applyFont="1" applyFill="1" applyBorder="1"/>
    <xf numFmtId="0" fontId="13" fillId="0" borderId="23" xfId="0" applyFont="1" applyFill="1" applyBorder="1"/>
    <xf numFmtId="0" fontId="0" fillId="0" borderId="30" xfId="0" applyFont="1" applyFill="1" applyBorder="1" applyAlignment="1">
      <alignment horizontal="left"/>
    </xf>
    <xf numFmtId="0" fontId="14" fillId="0" borderId="8" xfId="0" applyFont="1" applyFill="1" applyBorder="1" applyAlignment="1">
      <alignment horizontal="left"/>
    </xf>
    <xf numFmtId="0" fontId="14" fillId="0" borderId="64" xfId="0" applyFont="1" applyFill="1" applyBorder="1" applyAlignment="1">
      <alignment horizontal="left"/>
    </xf>
    <xf numFmtId="0" fontId="12" fillId="0" borderId="12" xfId="0" applyFont="1" applyFill="1" applyBorder="1"/>
    <xf numFmtId="0" fontId="12" fillId="0" borderId="31" xfId="0" applyFont="1" applyFill="1" applyBorder="1"/>
    <xf numFmtId="182" fontId="12" fillId="0" borderId="43" xfId="1" applyNumberFormat="1" applyFont="1" applyFill="1" applyBorder="1" applyAlignment="1">
      <alignment horizontal="right" vertical="center"/>
    </xf>
    <xf numFmtId="182" fontId="12" fillId="0" borderId="72" xfId="1" applyNumberFormat="1" applyFont="1" applyFill="1" applyBorder="1" applyAlignment="1">
      <alignment horizontal="right" vertical="center"/>
    </xf>
    <xf numFmtId="182" fontId="12" fillId="0" borderId="48" xfId="1" applyNumberFormat="1" applyFont="1" applyFill="1" applyBorder="1" applyAlignment="1">
      <alignment horizontal="right" vertical="center"/>
    </xf>
    <xf numFmtId="0" fontId="12" fillId="0" borderId="20" xfId="0" applyFont="1" applyFill="1" applyBorder="1" applyAlignment="1">
      <alignment horizontal="center"/>
    </xf>
    <xf numFmtId="0" fontId="12" fillId="0" borderId="3" xfId="0" applyFont="1" applyFill="1" applyBorder="1"/>
    <xf numFmtId="182" fontId="12" fillId="0" borderId="44" xfId="1" applyNumberFormat="1" applyFont="1" applyFill="1" applyBorder="1" applyAlignment="1">
      <alignment horizontal="right" vertical="center"/>
    </xf>
    <xf numFmtId="182" fontId="12" fillId="0" borderId="61" xfId="1" applyNumberFormat="1" applyFont="1" applyFill="1" applyBorder="1" applyAlignment="1">
      <alignment horizontal="right" vertical="center"/>
    </xf>
    <xf numFmtId="182" fontId="12" fillId="0" borderId="49" xfId="1" applyNumberFormat="1" applyFont="1" applyFill="1" applyBorder="1" applyAlignment="1">
      <alignment horizontal="right" vertical="center"/>
    </xf>
    <xf numFmtId="0" fontId="12" fillId="0" borderId="40" xfId="0" applyFont="1" applyFill="1" applyBorder="1" applyAlignment="1">
      <alignment horizontal="center" vertical="center" wrapText="1"/>
    </xf>
    <xf numFmtId="0" fontId="12" fillId="0" borderId="12" xfId="0" applyFont="1" applyFill="1" applyBorder="1" applyAlignment="1">
      <alignment horizontal="center"/>
    </xf>
    <xf numFmtId="0" fontId="12" fillId="0" borderId="32" xfId="0" applyFont="1" applyFill="1" applyBorder="1"/>
    <xf numFmtId="182" fontId="12" fillId="0" borderId="67" xfId="1" applyNumberFormat="1" applyFont="1" applyFill="1" applyBorder="1" applyAlignment="1">
      <alignment horizontal="right" vertical="center"/>
    </xf>
    <xf numFmtId="182" fontId="12" fillId="0" borderId="40" xfId="1" applyNumberFormat="1" applyFont="1" applyFill="1" applyBorder="1" applyAlignment="1">
      <alignment horizontal="right" vertical="center"/>
    </xf>
    <xf numFmtId="182" fontId="12" fillId="0" borderId="41" xfId="1" applyNumberFormat="1" applyFont="1" applyFill="1" applyBorder="1" applyAlignment="1">
      <alignment horizontal="right" vertical="center"/>
    </xf>
    <xf numFmtId="0" fontId="12" fillId="0" borderId="10" xfId="0" applyFont="1" applyFill="1" applyBorder="1"/>
    <xf numFmtId="0" fontId="12" fillId="0" borderId="6" xfId="0" applyFont="1" applyFill="1" applyBorder="1"/>
    <xf numFmtId="182" fontId="12" fillId="0" borderId="73" xfId="1" applyNumberFormat="1" applyFont="1" applyFill="1" applyBorder="1" applyAlignment="1">
      <alignment horizontal="right" vertical="center"/>
    </xf>
    <xf numFmtId="182" fontId="12" fillId="0" borderId="65" xfId="1" applyNumberFormat="1" applyFont="1" applyFill="1" applyBorder="1" applyAlignment="1">
      <alignment horizontal="right" vertical="center"/>
    </xf>
    <xf numFmtId="182" fontId="12" fillId="0" borderId="63" xfId="1" applyNumberFormat="1" applyFont="1" applyFill="1" applyBorder="1" applyAlignment="1">
      <alignment horizontal="right" vertical="center"/>
    </xf>
    <xf numFmtId="0" fontId="12" fillId="0" borderId="29" xfId="0" applyFont="1" applyFill="1" applyBorder="1"/>
    <xf numFmtId="0" fontId="12" fillId="0" borderId="1" xfId="0" applyFont="1" applyFill="1" applyBorder="1"/>
    <xf numFmtId="182" fontId="12" fillId="0" borderId="45" xfId="1" applyNumberFormat="1" applyFont="1" applyFill="1" applyBorder="1" applyAlignment="1">
      <alignment horizontal="right" vertical="center"/>
    </xf>
    <xf numFmtId="182" fontId="12" fillId="0" borderId="53" xfId="1" applyNumberFormat="1" applyFont="1" applyFill="1" applyBorder="1" applyAlignment="1">
      <alignment horizontal="right" vertical="center"/>
    </xf>
    <xf numFmtId="182" fontId="12" fillId="0" borderId="50" xfId="1" applyNumberFormat="1" applyFont="1" applyFill="1" applyBorder="1" applyAlignment="1">
      <alignment horizontal="right" vertical="center"/>
    </xf>
    <xf numFmtId="0" fontId="12" fillId="0" borderId="20" xfId="0" applyFont="1" applyFill="1" applyBorder="1"/>
    <xf numFmtId="0" fontId="12" fillId="0" borderId="15" xfId="0" applyFont="1" applyFill="1" applyBorder="1" applyAlignment="1">
      <alignment horizontal="center" vertical="center" wrapText="1"/>
    </xf>
    <xf numFmtId="0" fontId="12" fillId="0" borderId="8" xfId="0" applyFont="1" applyFill="1" applyBorder="1" applyAlignment="1">
      <alignment horizontal="left"/>
    </xf>
    <xf numFmtId="0" fontId="12" fillId="0" borderId="64" xfId="0" applyFont="1" applyFill="1" applyBorder="1" applyAlignment="1">
      <alignment horizontal="left"/>
    </xf>
    <xf numFmtId="182" fontId="12" fillId="0" borderId="30" xfId="1" applyNumberFormat="1" applyFont="1" applyFill="1" applyBorder="1" applyAlignment="1">
      <alignment horizontal="right" vertical="center"/>
    </xf>
    <xf numFmtId="182" fontId="12" fillId="0" borderId="47" xfId="1" applyNumberFormat="1" applyFont="1" applyFill="1" applyBorder="1" applyAlignment="1">
      <alignment horizontal="right" vertical="center"/>
    </xf>
    <xf numFmtId="182" fontId="12" fillId="0" borderId="26" xfId="1" applyNumberFormat="1" applyFont="1" applyFill="1" applyBorder="1" applyAlignment="1">
      <alignment horizontal="right" vertical="center"/>
    </xf>
    <xf numFmtId="0" fontId="10" fillId="0" borderId="16" xfId="0" applyFont="1" applyFill="1" applyBorder="1" applyAlignment="1">
      <alignment vertical="center"/>
    </xf>
    <xf numFmtId="0" fontId="10" fillId="0" borderId="19" xfId="0" applyFont="1" applyFill="1" applyBorder="1" applyAlignment="1">
      <alignment horizontal="right" vertical="center"/>
    </xf>
    <xf numFmtId="0" fontId="10" fillId="0" borderId="73"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28" xfId="0" applyFont="1" applyFill="1" applyBorder="1" applyAlignment="1">
      <alignment vertical="center"/>
    </xf>
    <xf numFmtId="0" fontId="10" fillId="0" borderId="29" xfId="0" applyFont="1" applyFill="1" applyBorder="1" applyAlignment="1">
      <alignment horizontal="right" vertical="center"/>
    </xf>
    <xf numFmtId="0" fontId="10" fillId="0" borderId="51" xfId="0" applyFont="1" applyFill="1" applyBorder="1" applyAlignment="1">
      <alignment horizontal="right" vertical="center"/>
    </xf>
    <xf numFmtId="0" fontId="10" fillId="0" borderId="52" xfId="0" applyFont="1" applyFill="1" applyBorder="1" applyAlignment="1">
      <alignment horizontal="right" vertical="center"/>
    </xf>
    <xf numFmtId="0" fontId="10" fillId="0" borderId="28" xfId="0" applyFont="1" applyFill="1" applyBorder="1" applyAlignment="1">
      <alignment horizontal="right" vertical="center"/>
    </xf>
    <xf numFmtId="182" fontId="11" fillId="0" borderId="25" xfId="1" applyNumberFormat="1" applyFont="1" applyFill="1" applyBorder="1" applyAlignment="1">
      <alignment vertical="center"/>
    </xf>
    <xf numFmtId="182" fontId="11" fillId="0" borderId="47" xfId="1" applyNumberFormat="1" applyFont="1" applyFill="1" applyBorder="1" applyAlignment="1">
      <alignment vertical="center"/>
    </xf>
    <xf numFmtId="182" fontId="11" fillId="0" borderId="27" xfId="1" applyNumberFormat="1" applyFont="1" applyFill="1" applyBorder="1" applyAlignment="1">
      <alignment vertical="center"/>
    </xf>
    <xf numFmtId="182" fontId="11" fillId="0" borderId="26" xfId="1" applyNumberFormat="1" applyFont="1" applyFill="1" applyBorder="1" applyAlignment="1">
      <alignment vertical="center"/>
    </xf>
    <xf numFmtId="182" fontId="11" fillId="0" borderId="59" xfId="1" applyNumberFormat="1" applyFont="1" applyFill="1" applyBorder="1" applyAlignment="1">
      <alignment vertical="center"/>
    </xf>
    <xf numFmtId="0" fontId="12" fillId="0" borderId="16" xfId="0" applyFont="1" applyFill="1" applyBorder="1" applyAlignment="1">
      <alignment vertical="center"/>
    </xf>
    <xf numFmtId="0" fontId="12" fillId="0" borderId="19" xfId="0" applyFont="1" applyFill="1" applyBorder="1" applyAlignment="1">
      <alignment vertical="center"/>
    </xf>
    <xf numFmtId="0" fontId="12" fillId="0" borderId="49" xfId="0" applyFont="1" applyFill="1" applyBorder="1" applyAlignment="1">
      <alignment vertical="center"/>
    </xf>
    <xf numFmtId="182" fontId="12" fillId="0" borderId="4" xfId="1" applyNumberFormat="1" applyFont="1" applyFill="1" applyBorder="1" applyAlignment="1">
      <alignment vertical="center"/>
    </xf>
    <xf numFmtId="182" fontId="12" fillId="0" borderId="61" xfId="1" applyNumberFormat="1" applyFont="1" applyFill="1" applyBorder="1" applyAlignment="1">
      <alignment vertical="center"/>
    </xf>
    <xf numFmtId="182" fontId="12" fillId="0" borderId="3" xfId="1" applyNumberFormat="1" applyFont="1" applyFill="1" applyBorder="1" applyAlignment="1">
      <alignment vertical="center"/>
    </xf>
    <xf numFmtId="182" fontId="12" fillId="0" borderId="49" xfId="1" applyNumberFormat="1" applyFont="1" applyFill="1" applyBorder="1" applyAlignment="1">
      <alignment vertical="center"/>
    </xf>
    <xf numFmtId="182" fontId="11" fillId="0" borderId="62" xfId="1" applyNumberFormat="1" applyFont="1" applyFill="1" applyBorder="1" applyAlignment="1">
      <alignment vertical="center"/>
    </xf>
    <xf numFmtId="182" fontId="11" fillId="0" borderId="22" xfId="1" applyNumberFormat="1" applyFont="1" applyFill="1" applyBorder="1" applyAlignment="1">
      <alignment vertical="center"/>
    </xf>
    <xf numFmtId="0" fontId="0" fillId="0" borderId="49" xfId="0" applyFill="1" applyBorder="1" applyAlignment="1">
      <alignment vertical="center"/>
    </xf>
    <xf numFmtId="0" fontId="12" fillId="0" borderId="29" xfId="0" applyFont="1" applyFill="1" applyBorder="1" applyAlignment="1">
      <alignment vertical="center"/>
    </xf>
    <xf numFmtId="0" fontId="0" fillId="0" borderId="50" xfId="0" applyFill="1" applyBorder="1" applyAlignment="1">
      <alignment vertical="center"/>
    </xf>
    <xf numFmtId="182" fontId="12" fillId="0" borderId="11" xfId="1" applyNumberFormat="1" applyFont="1" applyFill="1" applyBorder="1" applyAlignment="1">
      <alignment vertical="center"/>
    </xf>
    <xf numFmtId="182" fontId="12" fillId="0" borderId="53" xfId="1" applyNumberFormat="1" applyFont="1" applyFill="1" applyBorder="1" applyAlignment="1">
      <alignment vertical="center"/>
    </xf>
    <xf numFmtId="182" fontId="12" fillId="0" borderId="1" xfId="1" applyNumberFormat="1" applyFont="1" applyFill="1" applyBorder="1" applyAlignment="1">
      <alignment vertical="center"/>
    </xf>
    <xf numFmtId="182" fontId="12" fillId="0" borderId="50" xfId="1" applyNumberFormat="1" applyFont="1" applyFill="1" applyBorder="1" applyAlignment="1">
      <alignment vertical="center"/>
    </xf>
    <xf numFmtId="0" fontId="12" fillId="0" borderId="20" xfId="0" applyFont="1" applyFill="1" applyBorder="1" applyAlignment="1">
      <alignment vertical="center"/>
    </xf>
    <xf numFmtId="0" fontId="12" fillId="0" borderId="0" xfId="0" applyFont="1" applyFill="1" applyBorder="1" applyAlignment="1">
      <alignment vertical="center"/>
    </xf>
    <xf numFmtId="0" fontId="12" fillId="0" borderId="1" xfId="0" applyFont="1" applyFill="1" applyBorder="1" applyAlignment="1">
      <alignment vertical="center"/>
    </xf>
    <xf numFmtId="182" fontId="0" fillId="0" borderId="4" xfId="1" applyNumberFormat="1" applyFont="1" applyFill="1" applyBorder="1" applyAlignment="1">
      <alignment vertical="center"/>
    </xf>
    <xf numFmtId="0" fontId="12" fillId="0" borderId="30" xfId="0" applyFont="1" applyFill="1" applyBorder="1" applyAlignment="1">
      <alignment vertical="center"/>
    </xf>
    <xf numFmtId="0" fontId="12" fillId="0" borderId="8" xfId="0" applyFont="1" applyFill="1" applyBorder="1" applyAlignment="1">
      <alignment vertical="center"/>
    </xf>
    <xf numFmtId="182" fontId="12" fillId="0" borderId="29" xfId="1" applyNumberFormat="1" applyFont="1" applyFill="1" applyBorder="1" applyAlignment="1">
      <alignment vertical="center"/>
    </xf>
    <xf numFmtId="182" fontId="12" fillId="0" borderId="51" xfId="1" applyNumberFormat="1" applyFont="1" applyFill="1" applyBorder="1" applyAlignment="1">
      <alignment vertical="center"/>
    </xf>
    <xf numFmtId="182" fontId="12" fillId="0" borderId="76" xfId="1" applyNumberFormat="1" applyFont="1" applyFill="1" applyBorder="1" applyAlignment="1">
      <alignment vertical="center"/>
    </xf>
    <xf numFmtId="182" fontId="12" fillId="0" borderId="52" xfId="1" applyNumberFormat="1" applyFont="1" applyFill="1" applyBorder="1" applyAlignment="1">
      <alignment vertical="center"/>
    </xf>
    <xf numFmtId="0" fontId="0" fillId="0" borderId="0" xfId="0" applyFill="1" applyAlignment="1">
      <alignment vertical="top"/>
    </xf>
    <xf numFmtId="0" fontId="4" fillId="0" borderId="16" xfId="0" applyFont="1" applyFill="1" applyBorder="1"/>
    <xf numFmtId="0" fontId="4" fillId="0" borderId="17" xfId="0" applyFont="1" applyFill="1" applyBorder="1"/>
    <xf numFmtId="0" fontId="4" fillId="0" borderId="19" xfId="0" applyFont="1" applyFill="1" applyBorder="1"/>
    <xf numFmtId="0" fontId="13" fillId="0" borderId="20" xfId="0" applyFont="1" applyFill="1" applyBorder="1"/>
    <xf numFmtId="0" fontId="13" fillId="0" borderId="0" xfId="0" applyFont="1" applyFill="1" applyBorder="1"/>
    <xf numFmtId="0" fontId="13" fillId="0" borderId="14" xfId="0" applyFont="1" applyFill="1" applyBorder="1" applyAlignment="1">
      <alignment horizontal="right"/>
    </xf>
    <xf numFmtId="0" fontId="13" fillId="0" borderId="33" xfId="0" applyFont="1" applyFill="1" applyBorder="1"/>
    <xf numFmtId="182" fontId="14" fillId="0" borderId="66" xfId="1" applyNumberFormat="1" applyFont="1" applyFill="1" applyBorder="1" applyAlignment="1">
      <alignment vertical="center"/>
    </xf>
    <xf numFmtId="0" fontId="0" fillId="0" borderId="22" xfId="0" applyFill="1" applyBorder="1" applyAlignment="1">
      <alignment vertical="center"/>
    </xf>
    <xf numFmtId="182" fontId="14" fillId="0" borderId="56" xfId="1" applyNumberFormat="1" applyFont="1" applyFill="1" applyBorder="1" applyAlignment="1">
      <alignment vertical="center"/>
    </xf>
    <xf numFmtId="182" fontId="1" fillId="0" borderId="56" xfId="1" applyNumberFormat="1" applyFont="1" applyFill="1" applyBorder="1" applyAlignment="1">
      <alignment vertical="center"/>
    </xf>
    <xf numFmtId="182" fontId="17" fillId="0" borderId="56" xfId="1" applyNumberFormat="1" applyFont="1" applyFill="1" applyBorder="1" applyAlignment="1">
      <alignment vertical="center"/>
    </xf>
    <xf numFmtId="182" fontId="16" fillId="0" borderId="56" xfId="1" applyNumberFormat="1" applyFont="1" applyFill="1" applyBorder="1" applyAlignment="1">
      <alignment vertical="center"/>
    </xf>
    <xf numFmtId="182" fontId="0" fillId="0" borderId="0" xfId="0" applyNumberFormat="1" applyFill="1"/>
    <xf numFmtId="3" fontId="0" fillId="0" borderId="0" xfId="0" applyNumberFormat="1" applyFill="1"/>
    <xf numFmtId="182" fontId="12" fillId="0" borderId="66" xfId="1" applyNumberFormat="1" applyFont="1" applyFill="1" applyBorder="1" applyAlignment="1">
      <alignment vertical="center"/>
    </xf>
    <xf numFmtId="182" fontId="12" fillId="0" borderId="56" xfId="1" applyNumberFormat="1" applyFont="1" applyFill="1" applyBorder="1" applyAlignment="1">
      <alignment vertical="center"/>
    </xf>
    <xf numFmtId="182" fontId="16" fillId="0" borderId="9" xfId="1" applyNumberFormat="1" applyFont="1" applyFill="1" applyBorder="1" applyAlignment="1">
      <alignment vertical="center"/>
    </xf>
    <xf numFmtId="0" fontId="10" fillId="0" borderId="16" xfId="0" applyFont="1" applyFill="1" applyBorder="1" applyAlignment="1">
      <alignment horizontal="right" vertical="center"/>
    </xf>
    <xf numFmtId="0" fontId="0" fillId="0" borderId="19" xfId="0" applyFill="1" applyBorder="1" applyAlignment="1">
      <alignment vertical="center"/>
    </xf>
    <xf numFmtId="0" fontId="10" fillId="0" borderId="10"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0" xfId="0" applyFont="1" applyFill="1" applyBorder="1" applyAlignment="1">
      <alignment horizontal="center" vertical="center" shrinkToFit="1"/>
    </xf>
    <xf numFmtId="0" fontId="10" fillId="0" borderId="28" xfId="0" applyFont="1" applyFill="1" applyBorder="1" applyAlignment="1">
      <alignment vertical="center"/>
    </xf>
    <xf numFmtId="0" fontId="0" fillId="0" borderId="33" xfId="0" applyFill="1" applyBorder="1" applyAlignment="1">
      <alignment vertical="center"/>
    </xf>
    <xf numFmtId="0" fontId="0" fillId="0" borderId="51" xfId="0" applyFill="1" applyBorder="1" applyAlignment="1">
      <alignment horizontal="center" vertical="center" shrinkToFit="1"/>
    </xf>
    <xf numFmtId="0" fontId="10" fillId="0" borderId="76" xfId="0" applyFont="1" applyFill="1" applyBorder="1" applyAlignment="1">
      <alignment horizontal="center" vertical="center" shrinkToFit="1"/>
    </xf>
    <xf numFmtId="0" fontId="10" fillId="0" borderId="20" xfId="0" applyFont="1" applyFill="1" applyBorder="1" applyAlignment="1">
      <alignment horizontal="center" vertical="center" wrapText="1"/>
    </xf>
    <xf numFmtId="0" fontId="0" fillId="0" borderId="14" xfId="0" applyFill="1" applyBorder="1" applyAlignment="1">
      <alignment vertical="center"/>
    </xf>
    <xf numFmtId="180" fontId="10" fillId="0" borderId="10" xfId="0" applyNumberFormat="1" applyFont="1" applyFill="1" applyBorder="1" applyAlignment="1">
      <alignment vertical="center"/>
    </xf>
    <xf numFmtId="180" fontId="10" fillId="0" borderId="15" xfId="0" applyNumberFormat="1" applyFont="1" applyFill="1" applyBorder="1" applyAlignment="1">
      <alignment vertical="center"/>
    </xf>
    <xf numFmtId="180" fontId="10" fillId="0" borderId="46" xfId="0" applyNumberFormat="1" applyFont="1" applyFill="1" applyBorder="1" applyAlignment="1">
      <alignment vertical="center"/>
    </xf>
    <xf numFmtId="180" fontId="10" fillId="0" borderId="60" xfId="0" applyNumberFormat="1" applyFont="1" applyFill="1" applyBorder="1" applyAlignment="1">
      <alignment vertical="center"/>
    </xf>
    <xf numFmtId="180" fontId="19" fillId="0" borderId="6" xfId="0" applyNumberFormat="1" applyFont="1" applyFill="1" applyBorder="1" applyAlignment="1">
      <alignment vertical="center"/>
    </xf>
    <xf numFmtId="180" fontId="0" fillId="0" borderId="18" xfId="0" applyNumberFormat="1" applyFill="1" applyBorder="1" applyAlignment="1">
      <alignment vertical="center"/>
    </xf>
    <xf numFmtId="0" fontId="10" fillId="0" borderId="44" xfId="0" applyFont="1" applyFill="1" applyBorder="1" applyAlignment="1">
      <alignment horizontal="center" vertical="center"/>
    </xf>
    <xf numFmtId="0" fontId="0" fillId="0" borderId="22" xfId="0" applyFill="1" applyBorder="1" applyAlignment="1">
      <alignment vertical="center"/>
    </xf>
    <xf numFmtId="180" fontId="0" fillId="0" borderId="61" xfId="1" applyNumberFormat="1" applyFont="1" applyFill="1" applyBorder="1" applyAlignment="1">
      <alignment vertical="center"/>
    </xf>
    <xf numFmtId="180" fontId="19" fillId="0" borderId="3" xfId="0" applyNumberFormat="1" applyFont="1" applyFill="1" applyBorder="1" applyAlignment="1">
      <alignment vertical="center"/>
    </xf>
    <xf numFmtId="180" fontId="0" fillId="0" borderId="49" xfId="0" applyNumberFormat="1" applyFill="1" applyBorder="1" applyAlignment="1">
      <alignment vertical="center"/>
    </xf>
    <xf numFmtId="0" fontId="10" fillId="0" borderId="44" xfId="0" applyFont="1" applyFill="1" applyBorder="1" applyAlignment="1">
      <alignment horizontal="center" vertical="center" wrapText="1"/>
    </xf>
    <xf numFmtId="0" fontId="10" fillId="0" borderId="28" xfId="0" applyFont="1" applyFill="1" applyBorder="1" applyAlignment="1">
      <alignment horizontal="center" vertical="center" wrapText="1"/>
    </xf>
    <xf numFmtId="181" fontId="19" fillId="0" borderId="76" xfId="0" applyNumberFormat="1" applyFont="1" applyFill="1" applyBorder="1" applyAlignment="1">
      <alignment vertical="center"/>
    </xf>
    <xf numFmtId="0" fontId="13" fillId="0" borderId="23" xfId="0" applyFont="1" applyFill="1" applyBorder="1" applyAlignment="1">
      <alignment horizontal="right"/>
    </xf>
    <xf numFmtId="0" fontId="0" fillId="0" borderId="0" xfId="0" applyFill="1" applyBorder="1" applyAlignment="1">
      <alignment horizontal="right"/>
    </xf>
    <xf numFmtId="0" fontId="15" fillId="0" borderId="16" xfId="0" applyFont="1" applyFill="1" applyBorder="1" applyAlignment="1">
      <alignment horizontal="right" vertical="center"/>
    </xf>
    <xf numFmtId="0" fontId="0" fillId="0" borderId="19" xfId="0" applyFill="1" applyBorder="1" applyAlignment="1">
      <alignment horizontal="right" vertical="center"/>
    </xf>
    <xf numFmtId="0" fontId="16" fillId="0" borderId="18" xfId="0" applyFont="1" applyFill="1" applyBorder="1" applyAlignment="1">
      <alignment horizontal="center" vertical="center"/>
    </xf>
    <xf numFmtId="0" fontId="16" fillId="0" borderId="73" xfId="0" applyFont="1" applyFill="1" applyBorder="1" applyAlignment="1">
      <alignment horizontal="center" vertical="center"/>
    </xf>
    <xf numFmtId="0" fontId="0" fillId="0" borderId="21" xfId="0" applyFill="1" applyBorder="1" applyAlignment="1"/>
    <xf numFmtId="0" fontId="15" fillId="0" borderId="28" xfId="0" applyFont="1" applyFill="1" applyBorder="1" applyAlignment="1">
      <alignment vertical="center"/>
    </xf>
    <xf numFmtId="0" fontId="0" fillId="0" borderId="13" xfId="0" applyFill="1" applyBorder="1" applyAlignment="1">
      <alignment horizontal="center" vertical="center"/>
    </xf>
    <xf numFmtId="0" fontId="0" fillId="0" borderId="67" xfId="0" applyFill="1" applyBorder="1" applyAlignment="1">
      <alignment horizontal="center" vertical="center"/>
    </xf>
    <xf numFmtId="0" fontId="0" fillId="0" borderId="71" xfId="0" applyFill="1" applyBorder="1" applyAlignment="1"/>
    <xf numFmtId="0" fontId="7" fillId="0" borderId="6" xfId="0" applyFont="1" applyFill="1" applyBorder="1" applyAlignment="1">
      <alignment horizontal="distributed" vertical="center"/>
    </xf>
    <xf numFmtId="180" fontId="0" fillId="0" borderId="7" xfId="0" applyNumberFormat="1" applyFont="1" applyFill="1" applyBorder="1" applyAlignment="1">
      <alignment vertical="center"/>
    </xf>
    <xf numFmtId="180" fontId="16" fillId="0" borderId="65" xfId="0" applyNumberFormat="1" applyFont="1" applyFill="1" applyBorder="1" applyAlignment="1">
      <alignment vertical="center"/>
    </xf>
    <xf numFmtId="180" fontId="16" fillId="0" borderId="63" xfId="0" applyNumberFormat="1" applyFont="1" applyFill="1" applyBorder="1" applyAlignment="1">
      <alignment vertical="center"/>
    </xf>
    <xf numFmtId="180" fontId="16" fillId="0" borderId="0" xfId="0" applyNumberFormat="1" applyFont="1" applyFill="1" applyBorder="1" applyAlignment="1">
      <alignment vertical="center"/>
    </xf>
    <xf numFmtId="180" fontId="0" fillId="0" borderId="0" xfId="0" applyNumberFormat="1" applyFill="1" applyBorder="1"/>
    <xf numFmtId="0" fontId="12" fillId="0" borderId="42" xfId="0" applyFont="1" applyFill="1" applyBorder="1" applyAlignment="1">
      <alignment horizontal="center" vertical="center"/>
    </xf>
    <xf numFmtId="0" fontId="7" fillId="0" borderId="32" xfId="0" applyFont="1" applyFill="1" applyBorder="1" applyAlignment="1">
      <alignment horizontal="distributed" vertical="center"/>
    </xf>
    <xf numFmtId="180" fontId="12" fillId="0" borderId="4" xfId="0" applyNumberFormat="1" applyFont="1" applyFill="1" applyBorder="1" applyAlignment="1">
      <alignment vertical="center"/>
    </xf>
    <xf numFmtId="180" fontId="12" fillId="0" borderId="0" xfId="0" applyNumberFormat="1" applyFont="1" applyFill="1" applyBorder="1" applyAlignment="1">
      <alignment vertical="center"/>
    </xf>
    <xf numFmtId="0" fontId="12" fillId="0" borderId="5" xfId="0" applyFont="1" applyFill="1" applyBorder="1" applyAlignment="1">
      <alignment horizontal="center" vertical="center"/>
    </xf>
    <xf numFmtId="0" fontId="7" fillId="0" borderId="3" xfId="0" applyFont="1" applyFill="1" applyBorder="1" applyAlignment="1">
      <alignment horizontal="distributed" vertical="center"/>
    </xf>
    <xf numFmtId="180" fontId="12" fillId="0" borderId="11" xfId="0" applyNumberFormat="1" applyFont="1" applyFill="1" applyBorder="1" applyAlignment="1">
      <alignment vertical="center"/>
    </xf>
    <xf numFmtId="180" fontId="12" fillId="0" borderId="53" xfId="0" applyNumberFormat="1" applyFont="1" applyFill="1" applyBorder="1" applyAlignment="1">
      <alignment vertical="center"/>
    </xf>
    <xf numFmtId="180" fontId="12" fillId="0" borderId="50" xfId="0" applyNumberFormat="1" applyFont="1" applyFill="1" applyBorder="1" applyAlignment="1">
      <alignment vertical="center"/>
    </xf>
    <xf numFmtId="0" fontId="12" fillId="0" borderId="34" xfId="0" applyFont="1" applyFill="1" applyBorder="1" applyAlignment="1">
      <alignment horizontal="center" vertical="center" wrapText="1"/>
    </xf>
    <xf numFmtId="0" fontId="7" fillId="0" borderId="73" xfId="0" applyFont="1" applyFill="1" applyBorder="1" applyAlignment="1">
      <alignment horizontal="distributed" vertical="center"/>
    </xf>
    <xf numFmtId="0" fontId="0" fillId="0" borderId="36" xfId="0" applyFill="1" applyBorder="1" applyAlignment="1">
      <alignment horizontal="center" vertical="center" wrapText="1"/>
    </xf>
    <xf numFmtId="0" fontId="7" fillId="0" borderId="45" xfId="0" applyFont="1" applyFill="1" applyBorder="1" applyAlignment="1">
      <alignment horizontal="distributed" vertical="center"/>
    </xf>
    <xf numFmtId="0" fontId="12" fillId="0" borderId="20" xfId="0" applyFont="1" applyFill="1" applyBorder="1" applyAlignment="1">
      <alignment horizontal="center" vertical="center"/>
    </xf>
    <xf numFmtId="0" fontId="7" fillId="0" borderId="0" xfId="0" applyFont="1" applyFill="1" applyBorder="1" applyAlignment="1">
      <alignment horizontal="distributed" vertical="center"/>
    </xf>
    <xf numFmtId="180" fontId="11" fillId="0" borderId="0" xfId="0" applyNumberFormat="1" applyFont="1" applyFill="1" applyBorder="1" applyAlignment="1">
      <alignment vertical="center"/>
    </xf>
    <xf numFmtId="180" fontId="11" fillId="0" borderId="0" xfId="1" applyNumberFormat="1" applyFont="1" applyFill="1" applyBorder="1" applyAlignment="1">
      <alignment vertical="center"/>
    </xf>
    <xf numFmtId="0" fontId="25" fillId="0" borderId="34" xfId="0" applyFont="1" applyFill="1" applyBorder="1" applyAlignment="1">
      <alignment horizontal="right"/>
    </xf>
    <xf numFmtId="0" fontId="10" fillId="0" borderId="16" xfId="0" applyFont="1" applyFill="1" applyBorder="1" applyAlignment="1">
      <alignment horizontal="distributed" vertical="center"/>
    </xf>
    <xf numFmtId="0" fontId="10" fillId="0" borderId="19" xfId="0" applyFont="1" applyFill="1" applyBorder="1" applyAlignment="1">
      <alignment horizontal="distributed" vertical="center"/>
    </xf>
    <xf numFmtId="0" fontId="10" fillId="0" borderId="73" xfId="0" applyFont="1" applyFill="1" applyBorder="1" applyAlignment="1">
      <alignment horizontal="center"/>
    </xf>
    <xf numFmtId="0" fontId="10" fillId="0" borderId="37" xfId="0" applyFont="1" applyFill="1" applyBorder="1" applyAlignment="1">
      <alignment horizontal="center"/>
    </xf>
    <xf numFmtId="0" fontId="10" fillId="0" borderId="21" xfId="0" applyFont="1" applyFill="1" applyBorder="1" applyAlignment="1">
      <alignment horizontal="center"/>
    </xf>
    <xf numFmtId="0" fontId="10" fillId="0" borderId="35" xfId="0" applyFont="1" applyFill="1" applyBorder="1"/>
    <xf numFmtId="0" fontId="0" fillId="0" borderId="43" xfId="0" applyFill="1" applyBorder="1" applyAlignment="1">
      <alignment horizontal="distributed" vertical="center"/>
    </xf>
    <xf numFmtId="0" fontId="0" fillId="0" borderId="80" xfId="0" applyFill="1" applyBorder="1" applyAlignment="1">
      <alignment horizontal="distributed" vertical="center"/>
    </xf>
    <xf numFmtId="0" fontId="10" fillId="0" borderId="43" xfId="0" applyFont="1" applyFill="1" applyBorder="1" applyAlignment="1">
      <alignment horizontal="distributed" vertical="center"/>
    </xf>
    <xf numFmtId="0" fontId="10" fillId="0" borderId="80" xfId="0" applyFont="1" applyFill="1" applyBorder="1" applyAlignment="1">
      <alignment horizontal="distributed" vertical="center"/>
    </xf>
    <xf numFmtId="0" fontId="10" fillId="0" borderId="43" xfId="0" applyFont="1" applyFill="1" applyBorder="1" applyAlignment="1">
      <alignment horizontal="center" vertical="center"/>
    </xf>
    <xf numFmtId="0" fontId="10" fillId="0" borderId="80" xfId="0" applyFont="1" applyFill="1" applyBorder="1" applyAlignment="1">
      <alignment horizontal="center" vertical="center"/>
    </xf>
    <xf numFmtId="0" fontId="13" fillId="0" borderId="43" xfId="0" applyFont="1" applyFill="1" applyBorder="1" applyAlignment="1">
      <alignment horizontal="distributed" vertical="center"/>
    </xf>
    <xf numFmtId="0" fontId="13" fillId="0" borderId="80" xfId="0" applyFont="1" applyFill="1" applyBorder="1" applyAlignment="1">
      <alignment horizontal="distributed" vertical="center"/>
    </xf>
    <xf numFmtId="0" fontId="14" fillId="0" borderId="43" xfId="0" applyFont="1" applyFill="1" applyBorder="1" applyAlignment="1">
      <alignment horizontal="distributed" vertical="center"/>
    </xf>
    <xf numFmtId="0" fontId="14" fillId="0" borderId="80" xfId="0" applyFont="1" applyFill="1" applyBorder="1" applyAlignment="1">
      <alignment horizontal="distributed" vertical="center"/>
    </xf>
    <xf numFmtId="0" fontId="25" fillId="0" borderId="36" xfId="0" applyFont="1" applyFill="1" applyBorder="1"/>
    <xf numFmtId="0" fontId="13" fillId="0" borderId="5" xfId="0" applyFont="1" applyFill="1" applyBorder="1" applyAlignment="1">
      <alignment horizontal="distributed"/>
    </xf>
    <xf numFmtId="0" fontId="13" fillId="0" borderId="41" xfId="0" applyFont="1" applyFill="1" applyBorder="1" applyAlignment="1">
      <alignment horizontal="distributed"/>
    </xf>
    <xf numFmtId="0" fontId="13" fillId="0" borderId="11" xfId="0" applyFont="1" applyFill="1" applyBorder="1" applyAlignment="1">
      <alignment horizontal="distributed"/>
    </xf>
    <xf numFmtId="0" fontId="13" fillId="0" borderId="50" xfId="0" applyFont="1" applyFill="1" applyBorder="1" applyAlignment="1">
      <alignment horizontal="distributed"/>
    </xf>
    <xf numFmtId="0" fontId="10" fillId="0" borderId="43" xfId="0" applyFont="1" applyFill="1" applyBorder="1" applyAlignment="1">
      <alignment horizontal="distributed" vertical="center"/>
    </xf>
    <xf numFmtId="38" fontId="10" fillId="0" borderId="69" xfId="1" applyFont="1" applyFill="1" applyBorder="1" applyAlignment="1">
      <alignment vertical="center"/>
    </xf>
    <xf numFmtId="38" fontId="10" fillId="0" borderId="6" xfId="1" applyFont="1" applyFill="1" applyBorder="1" applyAlignment="1">
      <alignment vertical="center"/>
    </xf>
    <xf numFmtId="0" fontId="10" fillId="0" borderId="44" xfId="0" applyFont="1" applyFill="1" applyBorder="1" applyAlignment="1">
      <alignment horizontal="distributed" vertical="center"/>
    </xf>
    <xf numFmtId="38" fontId="10" fillId="0" borderId="62" xfId="1" applyFont="1" applyFill="1" applyBorder="1" applyAlignment="1">
      <alignment vertical="center"/>
    </xf>
    <xf numFmtId="38" fontId="10" fillId="0" borderId="3" xfId="1" applyFont="1" applyFill="1" applyBorder="1" applyAlignment="1">
      <alignment vertical="center"/>
    </xf>
    <xf numFmtId="38" fontId="10" fillId="0" borderId="41" xfId="1" applyFont="1" applyFill="1" applyBorder="1" applyAlignment="1">
      <alignment vertical="center"/>
    </xf>
    <xf numFmtId="0" fontId="10" fillId="0" borderId="30" xfId="0" applyFont="1" applyFill="1" applyBorder="1" applyAlignment="1">
      <alignment horizontal="distributed" vertical="center"/>
    </xf>
    <xf numFmtId="0" fontId="12" fillId="0" borderId="0" xfId="0" applyFont="1" applyFill="1" applyBorder="1" applyAlignment="1"/>
    <xf numFmtId="0" fontId="3" fillId="0" borderId="0" xfId="0" applyFont="1" applyFill="1" applyAlignment="1">
      <alignment horizontal="right"/>
    </xf>
    <xf numFmtId="0" fontId="31" fillId="0" borderId="0" xfId="0" applyFont="1" applyFill="1"/>
    <xf numFmtId="0" fontId="32" fillId="0" borderId="0" xfId="0" applyFont="1" applyFill="1"/>
    <xf numFmtId="0" fontId="32" fillId="0" borderId="23" xfId="0" applyFont="1" applyFill="1" applyBorder="1"/>
    <xf numFmtId="0" fontId="32" fillId="0" borderId="16" xfId="0" applyFont="1" applyFill="1" applyBorder="1" applyAlignment="1">
      <alignment horizontal="right" vertical="center"/>
    </xf>
    <xf numFmtId="0" fontId="32" fillId="0" borderId="17" xfId="0" applyFont="1" applyFill="1" applyBorder="1" applyAlignment="1">
      <alignment vertical="center"/>
    </xf>
    <xf numFmtId="0" fontId="32" fillId="0" borderId="19" xfId="0" applyFont="1" applyFill="1" applyBorder="1" applyAlignment="1">
      <alignment vertical="center"/>
    </xf>
    <xf numFmtId="0" fontId="32" fillId="0" borderId="34" xfId="0" applyFont="1" applyFill="1" applyBorder="1" applyAlignment="1">
      <alignment horizontal="center" vertical="center"/>
    </xf>
    <xf numFmtId="0" fontId="33" fillId="0" borderId="34" xfId="0" applyFont="1" applyFill="1" applyBorder="1" applyAlignment="1">
      <alignment horizontal="center" vertical="center"/>
    </xf>
    <xf numFmtId="0" fontId="32" fillId="0" borderId="28" xfId="0" applyFont="1" applyFill="1" applyBorder="1" applyAlignment="1">
      <alignment vertical="center"/>
    </xf>
    <xf numFmtId="0" fontId="32" fillId="0" borderId="23" xfId="0" applyFont="1" applyFill="1" applyBorder="1" applyAlignment="1">
      <alignment vertical="center"/>
    </xf>
    <xf numFmtId="0" fontId="32" fillId="0" borderId="33" xfId="0" applyFont="1" applyFill="1" applyBorder="1" applyAlignment="1">
      <alignment vertical="center"/>
    </xf>
    <xf numFmtId="0" fontId="32" fillId="0" borderId="36" xfId="0" applyFont="1" applyFill="1" applyBorder="1" applyAlignment="1">
      <alignment vertical="center"/>
    </xf>
    <xf numFmtId="0" fontId="32" fillId="0" borderId="16" xfId="0" applyFont="1" applyFill="1" applyBorder="1" applyAlignment="1">
      <alignment horizontal="center" vertical="center"/>
    </xf>
    <xf numFmtId="0" fontId="32" fillId="0" borderId="37" xfId="0" applyFont="1" applyFill="1" applyBorder="1" applyAlignment="1">
      <alignment vertical="center"/>
    </xf>
    <xf numFmtId="177" fontId="32" fillId="0" borderId="66" xfId="0" applyNumberFormat="1" applyFont="1" applyFill="1" applyBorder="1" applyAlignment="1">
      <alignment vertical="center"/>
    </xf>
    <xf numFmtId="177" fontId="33" fillId="0" borderId="66" xfId="0" applyNumberFormat="1" applyFont="1" applyFill="1" applyBorder="1" applyAlignment="1">
      <alignment vertical="center"/>
    </xf>
    <xf numFmtId="0" fontId="32" fillId="0" borderId="20" xfId="0" applyFont="1" applyFill="1" applyBorder="1" applyAlignment="1">
      <alignment horizontal="center" vertical="center"/>
    </xf>
    <xf numFmtId="177" fontId="32" fillId="0" borderId="56" xfId="0" applyNumberFormat="1" applyFont="1" applyFill="1" applyBorder="1" applyAlignment="1">
      <alignment vertical="center"/>
    </xf>
    <xf numFmtId="177" fontId="33" fillId="0" borderId="56" xfId="0" applyNumberFormat="1" applyFont="1" applyFill="1" applyBorder="1" applyAlignment="1">
      <alignment vertical="center"/>
    </xf>
    <xf numFmtId="0" fontId="32" fillId="0" borderId="61" xfId="0" applyFont="1" applyFill="1" applyBorder="1" applyAlignment="1">
      <alignment horizontal="center" vertical="center" textRotation="255"/>
    </xf>
    <xf numFmtId="0" fontId="32" fillId="0" borderId="12"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39" xfId="0" applyFont="1" applyFill="1" applyBorder="1" applyAlignment="1">
      <alignment vertical="center"/>
    </xf>
    <xf numFmtId="177" fontId="32" fillId="0" borderId="54" xfId="0" applyNumberFormat="1" applyFont="1" applyFill="1" applyBorder="1" applyAlignment="1">
      <alignment vertical="center"/>
    </xf>
    <xf numFmtId="177" fontId="33" fillId="0" borderId="54" xfId="0" applyNumberFormat="1" applyFont="1" applyFill="1" applyBorder="1" applyAlignment="1">
      <alignment vertical="center"/>
    </xf>
    <xf numFmtId="177" fontId="32" fillId="0" borderId="9" xfId="0" applyNumberFormat="1" applyFont="1" applyFill="1" applyBorder="1" applyAlignment="1">
      <alignment vertical="center"/>
    </xf>
    <xf numFmtId="0" fontId="32" fillId="0" borderId="30" xfId="0" applyFont="1" applyFill="1" applyBorder="1" applyAlignment="1">
      <alignment vertical="center"/>
    </xf>
    <xf numFmtId="0" fontId="32" fillId="0" borderId="8" xfId="0" applyFont="1" applyFill="1" applyBorder="1" applyAlignment="1">
      <alignment vertical="center"/>
    </xf>
    <xf numFmtId="0" fontId="32" fillId="0" borderId="0" xfId="0" applyFont="1" applyFill="1" applyAlignment="1"/>
    <xf numFmtId="0" fontId="18" fillId="0" borderId="0" xfId="0" applyFont="1" applyFill="1" applyAlignment="1">
      <alignment horizontal="left"/>
    </xf>
    <xf numFmtId="0" fontId="10" fillId="0" borderId="46" xfId="0" applyFont="1" applyFill="1" applyBorder="1" applyAlignment="1">
      <alignment horizontal="center" vertical="center" shrinkToFit="1"/>
    </xf>
    <xf numFmtId="0" fontId="0" fillId="0" borderId="4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5" fillId="0" borderId="17" xfId="0" applyFont="1" applyFill="1" applyBorder="1"/>
    <xf numFmtId="0" fontId="10" fillId="0" borderId="74"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3" fillId="0" borderId="0" xfId="0" applyFont="1" applyFill="1" applyBorder="1"/>
    <xf numFmtId="0" fontId="10" fillId="0" borderId="35" xfId="0" applyFont="1" applyFill="1" applyBorder="1" applyAlignment="1">
      <alignment horizontal="center" vertical="center"/>
    </xf>
    <xf numFmtId="180" fontId="10" fillId="0" borderId="17" xfId="0" applyNumberFormat="1" applyFont="1" applyFill="1" applyBorder="1" applyAlignment="1">
      <alignment vertical="center"/>
    </xf>
    <xf numFmtId="177" fontId="0" fillId="0" borderId="63" xfId="0" applyNumberFormat="1" applyFont="1" applyFill="1" applyBorder="1"/>
    <xf numFmtId="0" fontId="3" fillId="0" borderId="10" xfId="0" applyFont="1" applyFill="1" applyBorder="1"/>
    <xf numFmtId="0" fontId="3" fillId="0" borderId="6" xfId="0" applyFont="1" applyFill="1" applyBorder="1"/>
    <xf numFmtId="0" fontId="3" fillId="0" borderId="7" xfId="0" applyFont="1" applyFill="1" applyBorder="1"/>
    <xf numFmtId="0" fontId="6" fillId="0" borderId="21" xfId="0" applyFont="1" applyFill="1" applyBorder="1"/>
    <xf numFmtId="0" fontId="10" fillId="0" borderId="54" xfId="0" applyFont="1" applyFill="1" applyBorder="1" applyAlignment="1">
      <alignment horizontal="center" vertical="center"/>
    </xf>
    <xf numFmtId="180" fontId="10" fillId="0" borderId="5" xfId="0" applyNumberFormat="1" applyFont="1" applyFill="1" applyBorder="1" applyAlignment="1">
      <alignment vertical="center"/>
    </xf>
    <xf numFmtId="180" fontId="10" fillId="0" borderId="55" xfId="1" applyNumberFormat="1" applyFont="1" applyFill="1" applyBorder="1" applyAlignment="1">
      <alignment vertical="center"/>
    </xf>
    <xf numFmtId="180" fontId="10" fillId="0" borderId="32" xfId="1" applyNumberFormat="1" applyFont="1" applyFill="1" applyBorder="1" applyAlignment="1">
      <alignment vertical="center"/>
    </xf>
    <xf numFmtId="177" fontId="10" fillId="0" borderId="48" xfId="0" applyNumberFormat="1" applyFont="1" applyFill="1" applyBorder="1"/>
    <xf numFmtId="0" fontId="3" fillId="0" borderId="5" xfId="0" applyFont="1" applyFill="1" applyBorder="1"/>
    <xf numFmtId="0" fontId="3" fillId="0" borderId="3" xfId="0" applyFont="1" applyFill="1" applyBorder="1"/>
    <xf numFmtId="0" fontId="3" fillId="0" borderId="4" xfId="0" applyFont="1" applyFill="1" applyBorder="1"/>
    <xf numFmtId="0" fontId="6" fillId="0" borderId="22" xfId="0" applyFont="1" applyFill="1" applyBorder="1"/>
    <xf numFmtId="177" fontId="10" fillId="0" borderId="49" xfId="0" applyNumberFormat="1" applyFont="1" applyFill="1" applyBorder="1"/>
    <xf numFmtId="178" fontId="11" fillId="0" borderId="1" xfId="0" applyNumberFormat="1" applyFont="1" applyFill="1" applyBorder="1" applyAlignment="1">
      <alignment vertical="center"/>
    </xf>
    <xf numFmtId="178" fontId="10" fillId="0" borderId="53" xfId="0" applyNumberFormat="1" applyFont="1" applyFill="1" applyBorder="1" applyAlignment="1">
      <alignment vertical="center"/>
    </xf>
    <xf numFmtId="178" fontId="11" fillId="0" borderId="79" xfId="0" applyNumberFormat="1" applyFont="1" applyFill="1" applyBorder="1" applyAlignment="1">
      <alignment vertical="center"/>
    </xf>
    <xf numFmtId="178" fontId="11" fillId="0" borderId="50" xfId="0" applyNumberFormat="1" applyFont="1" applyFill="1" applyBorder="1" applyAlignment="1">
      <alignment vertical="center"/>
    </xf>
    <xf numFmtId="0" fontId="19" fillId="0" borderId="0" xfId="0" applyFont="1" applyFill="1"/>
    <xf numFmtId="0" fontId="3" fillId="0" borderId="11" xfId="0" applyFont="1" applyFill="1" applyBorder="1"/>
    <xf numFmtId="0" fontId="3" fillId="0" borderId="1" xfId="0" applyFont="1" applyFill="1" applyBorder="1"/>
    <xf numFmtId="0" fontId="6" fillId="0" borderId="24" xfId="0" applyFont="1" applyFill="1" applyBorder="1"/>
    <xf numFmtId="0" fontId="3" fillId="0" borderId="8" xfId="0" applyFont="1" applyFill="1" applyBorder="1"/>
    <xf numFmtId="0" fontId="3" fillId="0" borderId="27" xfId="0" applyFont="1" applyFill="1" applyBorder="1"/>
    <xf numFmtId="0" fontId="3" fillId="0" borderId="9" xfId="0" applyFont="1" applyFill="1" applyBorder="1"/>
    <xf numFmtId="0" fontId="6" fillId="0" borderId="0" xfId="0" applyFont="1" applyFill="1" applyBorder="1"/>
    <xf numFmtId="0" fontId="15" fillId="0" borderId="17" xfId="0" applyFont="1" applyFill="1" applyBorder="1" applyAlignment="1">
      <alignment horizontal="right"/>
    </xf>
    <xf numFmtId="0" fontId="16" fillId="0" borderId="15" xfId="0" applyFont="1" applyFill="1" applyBorder="1" applyAlignment="1">
      <alignment horizontal="center" vertical="center" wrapText="1"/>
    </xf>
    <xf numFmtId="0" fontId="16" fillId="0" borderId="34" xfId="0" applyFont="1" applyFill="1" applyBorder="1" applyAlignment="1">
      <alignment horizontal="center" vertical="center"/>
    </xf>
    <xf numFmtId="0" fontId="15" fillId="0" borderId="20" xfId="0" applyFont="1" applyFill="1" applyBorder="1"/>
    <xf numFmtId="0" fontId="16" fillId="0" borderId="0" xfId="0" applyFont="1" applyFill="1" applyBorder="1"/>
    <xf numFmtId="0" fontId="0" fillId="0" borderId="12" xfId="0" applyFill="1" applyBorder="1" applyAlignment="1">
      <alignment vertical="center"/>
    </xf>
    <xf numFmtId="0" fontId="0" fillId="0" borderId="2" xfId="0" applyFill="1" applyBorder="1" applyAlignment="1">
      <alignment vertical="center"/>
    </xf>
    <xf numFmtId="0" fontId="0" fillId="0" borderId="2" xfId="0" applyFill="1" applyBorder="1" applyAlignment="1">
      <alignment vertical="center" wrapText="1"/>
    </xf>
    <xf numFmtId="0" fontId="0" fillId="0" borderId="13" xfId="0" applyFill="1" applyBorder="1" applyAlignment="1">
      <alignment vertical="center"/>
    </xf>
    <xf numFmtId="0" fontId="0" fillId="0" borderId="35" xfId="0" applyFill="1" applyBorder="1" applyAlignment="1">
      <alignment vertical="center"/>
    </xf>
    <xf numFmtId="0" fontId="10" fillId="0" borderId="6" xfId="0" applyFont="1" applyFill="1" applyBorder="1" applyAlignment="1">
      <alignment horizontal="distributed" vertical="center"/>
    </xf>
    <xf numFmtId="180" fontId="16" fillId="0" borderId="7" xfId="0" applyNumberFormat="1" applyFont="1" applyFill="1" applyBorder="1" applyAlignment="1">
      <alignment vertical="center"/>
    </xf>
    <xf numFmtId="0" fontId="10" fillId="0" borderId="32"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31" xfId="0" applyFont="1" applyFill="1" applyBorder="1" applyAlignment="1">
      <alignment horizontal="distributed" vertical="center"/>
    </xf>
    <xf numFmtId="180" fontId="12" fillId="0" borderId="5" xfId="0" applyNumberFormat="1" applyFont="1" applyFill="1" applyBorder="1" applyAlignment="1">
      <alignment vertical="center"/>
    </xf>
    <xf numFmtId="180" fontId="11" fillId="0" borderId="54" xfId="0" applyNumberFormat="1" applyFont="1" applyFill="1" applyBorder="1" applyAlignment="1">
      <alignment vertical="center"/>
    </xf>
    <xf numFmtId="0" fontId="12" fillId="0" borderId="10" xfId="0" applyFont="1" applyFill="1" applyBorder="1" applyAlignment="1">
      <alignment horizontal="center" vertical="center"/>
    </xf>
    <xf numFmtId="0" fontId="0" fillId="0" borderId="29" xfId="0" applyFill="1" applyBorder="1" applyAlignment="1">
      <alignment horizontal="center" vertical="center"/>
    </xf>
    <xf numFmtId="0" fontId="10" fillId="0" borderId="1" xfId="0" applyFont="1" applyFill="1" applyBorder="1" applyAlignment="1">
      <alignment horizontal="distributed" vertical="center"/>
    </xf>
    <xf numFmtId="180" fontId="0" fillId="0" borderId="2" xfId="0" applyNumberFormat="1" applyFont="1" applyFill="1" applyBorder="1" applyAlignment="1">
      <alignment vertical="center"/>
    </xf>
    <xf numFmtId="180" fontId="11" fillId="0" borderId="58" xfId="0" applyNumberFormat="1" applyFont="1" applyFill="1" applyBorder="1" applyAlignment="1">
      <alignment vertical="center"/>
    </xf>
    <xf numFmtId="180" fontId="0" fillId="0" borderId="11" xfId="0" applyNumberFormat="1" applyFont="1" applyFill="1" applyBorder="1" applyAlignment="1">
      <alignment vertical="center"/>
    </xf>
    <xf numFmtId="180" fontId="0" fillId="0" borderId="53" xfId="0" applyNumberFormat="1" applyFont="1" applyFill="1" applyBorder="1" applyAlignment="1">
      <alignment vertical="center"/>
    </xf>
    <xf numFmtId="180" fontId="0" fillId="0" borderId="50" xfId="0" applyNumberFormat="1" applyFont="1" applyFill="1" applyBorder="1" applyAlignment="1">
      <alignment vertical="center"/>
    </xf>
    <xf numFmtId="180" fontId="20" fillId="0" borderId="57" xfId="0" applyNumberFormat="1" applyFont="1" applyFill="1" applyBorder="1" applyAlignment="1">
      <alignment vertical="center"/>
    </xf>
    <xf numFmtId="0" fontId="7" fillId="0" borderId="17" xfId="0" applyFont="1" applyFill="1" applyBorder="1" applyAlignment="1">
      <alignment horizontal="left" vertical="center"/>
    </xf>
    <xf numFmtId="0" fontId="2" fillId="0" borderId="34" xfId="0" applyFont="1" applyFill="1" applyBorder="1" applyAlignment="1">
      <alignment horizontal="right"/>
    </xf>
    <xf numFmtId="0" fontId="10" fillId="0" borderId="44" xfId="0" applyFont="1" applyFill="1" applyBorder="1" applyAlignment="1">
      <alignment horizontal="distributed" vertical="center"/>
    </xf>
    <xf numFmtId="0" fontId="10" fillId="0" borderId="22" xfId="0" applyFont="1" applyFill="1" applyBorder="1" applyAlignment="1">
      <alignment horizontal="distributed" vertical="center"/>
    </xf>
    <xf numFmtId="0" fontId="13" fillId="0" borderId="44" xfId="0" applyFont="1" applyFill="1" applyBorder="1" applyAlignment="1">
      <alignment horizontal="distributed" vertical="center"/>
    </xf>
    <xf numFmtId="0" fontId="13" fillId="0" borderId="22" xfId="0" applyFont="1" applyFill="1" applyBorder="1" applyAlignment="1">
      <alignment horizontal="distributed" vertical="center"/>
    </xf>
    <xf numFmtId="0" fontId="14" fillId="0" borderId="44" xfId="0" applyFont="1" applyFill="1" applyBorder="1" applyAlignment="1">
      <alignment horizontal="distributed" vertical="center"/>
    </xf>
    <xf numFmtId="0" fontId="14" fillId="0" borderId="22" xfId="0" applyFont="1" applyFill="1" applyBorder="1" applyAlignment="1">
      <alignment horizontal="distributed" vertical="center"/>
    </xf>
    <xf numFmtId="0" fontId="2" fillId="0" borderId="36" xfId="0" applyFont="1" applyFill="1" applyBorder="1"/>
    <xf numFmtId="0" fontId="13" fillId="0" borderId="11" xfId="0" applyFont="1" applyFill="1" applyBorder="1" applyAlignment="1">
      <alignment horizontal="distributed" vertical="center"/>
    </xf>
    <xf numFmtId="177" fontId="10" fillId="0" borderId="42" xfId="0" applyNumberFormat="1" applyFont="1" applyFill="1" applyBorder="1" applyAlignment="1">
      <alignment vertical="center"/>
    </xf>
    <xf numFmtId="177" fontId="10" fillId="0" borderId="31" xfId="0" applyNumberFormat="1" applyFont="1" applyFill="1" applyBorder="1" applyAlignment="1">
      <alignment vertical="center"/>
    </xf>
    <xf numFmtId="177" fontId="10" fillId="0" borderId="48" xfId="0" applyNumberFormat="1" applyFont="1" applyFill="1" applyBorder="1" applyAlignment="1">
      <alignment vertical="center"/>
    </xf>
    <xf numFmtId="177" fontId="10" fillId="0" borderId="68" xfId="0" applyNumberFormat="1" applyFont="1" applyFill="1" applyBorder="1" applyAlignment="1">
      <alignment vertical="center"/>
    </xf>
    <xf numFmtId="177" fontId="10" fillId="0" borderId="3" xfId="0" applyNumberFormat="1" applyFont="1" applyFill="1" applyBorder="1" applyAlignment="1">
      <alignment vertical="center"/>
    </xf>
    <xf numFmtId="177" fontId="10" fillId="0" borderId="49" xfId="0" applyNumberFormat="1" applyFont="1" applyFill="1" applyBorder="1" applyAlignment="1">
      <alignment vertical="center"/>
    </xf>
    <xf numFmtId="177" fontId="10" fillId="0" borderId="12" xfId="0" applyNumberFormat="1" applyFont="1" applyFill="1" applyBorder="1" applyAlignment="1">
      <alignment vertical="center"/>
    </xf>
    <xf numFmtId="177" fontId="10" fillId="0" borderId="77" xfId="0" applyNumberFormat="1" applyFont="1" applyFill="1" applyBorder="1" applyAlignment="1">
      <alignment vertical="center"/>
    </xf>
    <xf numFmtId="177" fontId="10" fillId="0" borderId="32" xfId="0" applyNumberFormat="1" applyFont="1" applyFill="1" applyBorder="1" applyAlignment="1">
      <alignment vertical="center"/>
    </xf>
    <xf numFmtId="177" fontId="10" fillId="0" borderId="41" xfId="0" applyNumberFormat="1" applyFont="1" applyFill="1" applyBorder="1" applyAlignment="1">
      <alignment vertical="center"/>
    </xf>
    <xf numFmtId="0" fontId="10" fillId="0" borderId="17" xfId="0" applyFont="1" applyFill="1" applyBorder="1" applyAlignment="1">
      <alignment vertical="center"/>
    </xf>
    <xf numFmtId="0" fontId="10" fillId="0" borderId="19" xfId="0" applyFont="1" applyFill="1" applyBorder="1" applyAlignment="1">
      <alignment vertical="center"/>
    </xf>
    <xf numFmtId="0" fontId="14" fillId="0" borderId="34" xfId="0" applyFont="1" applyFill="1" applyBorder="1" applyAlignment="1">
      <alignment horizontal="center" vertical="center"/>
    </xf>
    <xf numFmtId="0" fontId="11" fillId="0" borderId="34" xfId="0" applyFont="1" applyFill="1" applyBorder="1" applyAlignment="1">
      <alignment horizontal="center" vertical="center"/>
    </xf>
    <xf numFmtId="0" fontId="14" fillId="0" borderId="0" xfId="0" applyFont="1" applyFill="1"/>
    <xf numFmtId="0" fontId="10" fillId="0" borderId="23" xfId="0" applyFont="1" applyFill="1" applyBorder="1" applyAlignment="1">
      <alignment vertical="center"/>
    </xf>
    <xf numFmtId="0" fontId="10" fillId="0" borderId="33" xfId="0" applyFont="1" applyFill="1" applyBorder="1" applyAlignment="1">
      <alignment vertical="center"/>
    </xf>
    <xf numFmtId="0" fontId="0" fillId="0" borderId="36" xfId="0" applyFill="1" applyBorder="1" applyAlignment="1">
      <alignment vertical="center"/>
    </xf>
    <xf numFmtId="0" fontId="14" fillId="0" borderId="37" xfId="0" applyFont="1" applyFill="1" applyBorder="1" applyAlignment="1">
      <alignment vertical="center"/>
    </xf>
    <xf numFmtId="0" fontId="0" fillId="0" borderId="66" xfId="0" applyFont="1" applyFill="1" applyBorder="1" applyAlignment="1">
      <alignment vertical="center"/>
    </xf>
    <xf numFmtId="0" fontId="14" fillId="0" borderId="66" xfId="0" applyFont="1" applyFill="1" applyBorder="1" applyAlignment="1">
      <alignment vertical="center"/>
    </xf>
    <xf numFmtId="0" fontId="14" fillId="0" borderId="20" xfId="0" applyFont="1" applyFill="1" applyBorder="1" applyAlignment="1">
      <alignment horizontal="center"/>
    </xf>
    <xf numFmtId="0" fontId="14" fillId="0" borderId="56" xfId="0" applyFont="1" applyFill="1" applyBorder="1" applyAlignment="1">
      <alignment vertical="center"/>
    </xf>
    <xf numFmtId="0" fontId="14" fillId="0" borderId="61" xfId="0" applyFont="1" applyFill="1" applyBorder="1" applyAlignment="1">
      <alignment horizontal="center" vertical="center" textRotation="255"/>
    </xf>
    <xf numFmtId="0" fontId="16" fillId="0" borderId="56" xfId="0" applyFont="1" applyFill="1" applyBorder="1" applyAlignment="1">
      <alignment vertical="center"/>
    </xf>
    <xf numFmtId="0" fontId="16" fillId="0" borderId="0" xfId="0" applyFont="1" applyFill="1"/>
    <xf numFmtId="0" fontId="16" fillId="0" borderId="12" xfId="0" applyFont="1" applyFill="1" applyBorder="1" applyAlignment="1">
      <alignment horizontal="center"/>
    </xf>
    <xf numFmtId="0" fontId="16" fillId="0" borderId="61" xfId="0" applyFont="1" applyFill="1" applyBorder="1" applyAlignment="1">
      <alignment horizontal="center" vertical="center" textRotation="255"/>
    </xf>
    <xf numFmtId="0" fontId="14" fillId="0" borderId="12" xfId="0" applyFont="1" applyFill="1" applyBorder="1" applyAlignment="1">
      <alignment horizontal="center"/>
    </xf>
    <xf numFmtId="0" fontId="14" fillId="0" borderId="57" xfId="0" applyFont="1" applyFill="1" applyBorder="1" applyAlignment="1">
      <alignment vertical="center"/>
    </xf>
    <xf numFmtId="0" fontId="14" fillId="0" borderId="10" xfId="0" applyFont="1" applyFill="1" applyBorder="1" applyAlignment="1">
      <alignment horizontal="center"/>
    </xf>
    <xf numFmtId="0" fontId="16" fillId="0" borderId="38" xfId="0" applyFont="1" applyFill="1" applyBorder="1" applyAlignment="1">
      <alignment vertical="center"/>
    </xf>
    <xf numFmtId="0" fontId="16" fillId="0" borderId="54" xfId="0" applyFont="1" applyFill="1" applyBorder="1" applyAlignment="1">
      <alignment vertical="center"/>
    </xf>
    <xf numFmtId="0" fontId="0" fillId="0" borderId="0" xfId="0" applyFont="1" applyFill="1"/>
    <xf numFmtId="0" fontId="16" fillId="0" borderId="9" xfId="0" applyFont="1" applyFill="1" applyBorder="1" applyAlignment="1">
      <alignment vertical="center"/>
    </xf>
    <xf numFmtId="0" fontId="16" fillId="0" borderId="8" xfId="0" applyFont="1" applyFill="1" applyBorder="1" applyAlignment="1">
      <alignment vertical="center"/>
    </xf>
    <xf numFmtId="0" fontId="0" fillId="0" borderId="17" xfId="0" applyFill="1" applyBorder="1" applyAlignment="1">
      <alignment horizontal="right"/>
    </xf>
    <xf numFmtId="0" fontId="12" fillId="0" borderId="0" xfId="0" applyFont="1" applyFill="1" applyAlignment="1"/>
    <xf numFmtId="38" fontId="10" fillId="0" borderId="18" xfId="1" applyFont="1" applyFill="1" applyBorder="1"/>
    <xf numFmtId="38" fontId="10" fillId="0" borderId="14" xfId="1" applyFont="1" applyFill="1" applyBorder="1"/>
    <xf numFmtId="38" fontId="10" fillId="0" borderId="49" xfId="1" applyFont="1" applyFill="1" applyBorder="1"/>
    <xf numFmtId="38" fontId="10" fillId="0" borderId="13" xfId="1" applyFont="1" applyFill="1" applyBorder="1"/>
    <xf numFmtId="0" fontId="10" fillId="0" borderId="26" xfId="0" applyFont="1" applyFill="1" applyBorder="1"/>
    <xf numFmtId="179" fontId="10" fillId="0" borderId="74" xfId="1" applyNumberFormat="1" applyFont="1" applyFill="1" applyBorder="1" applyAlignment="1">
      <alignment horizontal="right" vertical="center"/>
    </xf>
    <xf numFmtId="0" fontId="0" fillId="0" borderId="19" xfId="0" applyFont="1" applyFill="1" applyBorder="1"/>
    <xf numFmtId="0" fontId="0" fillId="0" borderId="22" xfId="0" applyFont="1" applyFill="1" applyBorder="1"/>
    <xf numFmtId="0" fontId="0" fillId="0" borderId="33" xfId="0" applyFont="1" applyFill="1" applyBorder="1"/>
    <xf numFmtId="0" fontId="0" fillId="0" borderId="64" xfId="0" applyFont="1" applyFill="1" applyBorder="1"/>
    <xf numFmtId="0" fontId="0" fillId="0" borderId="29" xfId="0" applyFill="1" applyBorder="1" applyAlignment="1">
      <alignment vertical="center"/>
    </xf>
    <xf numFmtId="0" fontId="0" fillId="0" borderId="51" xfId="0" applyFill="1" applyBorder="1" applyAlignment="1">
      <alignment vertical="center"/>
    </xf>
    <xf numFmtId="0" fontId="0" fillId="0" borderId="52" xfId="0" applyFill="1" applyBorder="1" applyAlignment="1">
      <alignment vertical="center"/>
    </xf>
    <xf numFmtId="0" fontId="10" fillId="0" borderId="63" xfId="0" applyFont="1" applyFill="1" applyBorder="1" applyAlignment="1">
      <alignment horizontal="distributed" vertical="center"/>
    </xf>
    <xf numFmtId="180" fontId="16" fillId="0" borderId="6" xfId="0" applyNumberFormat="1" applyFont="1" applyFill="1" applyBorder="1" applyAlignment="1">
      <alignment vertical="center"/>
    </xf>
    <xf numFmtId="0" fontId="10" fillId="0" borderId="41" xfId="0" applyFont="1" applyFill="1" applyBorder="1" applyAlignment="1">
      <alignment horizontal="distributed" vertical="center"/>
    </xf>
    <xf numFmtId="0" fontId="10" fillId="0" borderId="49" xfId="0" applyFont="1" applyFill="1" applyBorder="1" applyAlignment="1">
      <alignment horizontal="distributed" vertical="center"/>
    </xf>
    <xf numFmtId="0" fontId="10" fillId="0" borderId="48" xfId="0" applyFont="1" applyFill="1" applyBorder="1" applyAlignment="1">
      <alignment horizontal="distributed" vertical="center"/>
    </xf>
    <xf numFmtId="0" fontId="12" fillId="0" borderId="34" xfId="0" applyFont="1" applyFill="1" applyBorder="1" applyAlignment="1">
      <alignment horizontal="center" vertical="center"/>
    </xf>
    <xf numFmtId="0" fontId="10" fillId="0" borderId="73" xfId="0" applyFont="1" applyFill="1" applyBorder="1" applyAlignment="1">
      <alignment horizontal="distributed" vertical="center"/>
    </xf>
    <xf numFmtId="0" fontId="0" fillId="0" borderId="36" xfId="0" applyFill="1" applyBorder="1" applyAlignment="1">
      <alignment horizontal="center" vertical="center"/>
    </xf>
    <xf numFmtId="0" fontId="10" fillId="0" borderId="45" xfId="0" applyFont="1" applyFill="1" applyBorder="1" applyAlignment="1">
      <alignment horizontal="distributed" vertical="center"/>
    </xf>
    <xf numFmtId="0" fontId="10" fillId="0" borderId="66" xfId="0" applyFont="1" applyFill="1" applyBorder="1" applyAlignment="1">
      <alignment horizontal="distributed" vertical="center"/>
    </xf>
    <xf numFmtId="180" fontId="12" fillId="0" borderId="42" xfId="0" applyNumberFormat="1" applyFont="1" applyFill="1" applyBorder="1" applyAlignment="1">
      <alignment vertical="center"/>
    </xf>
    <xf numFmtId="180" fontId="12" fillId="0" borderId="72" xfId="0" applyNumberFormat="1" applyFont="1" applyFill="1" applyBorder="1" applyAlignment="1">
      <alignment vertical="center"/>
    </xf>
    <xf numFmtId="180" fontId="12" fillId="0" borderId="31" xfId="0" applyNumberFormat="1" applyFont="1" applyFill="1" applyBorder="1" applyAlignment="1">
      <alignment vertical="center"/>
    </xf>
    <xf numFmtId="180" fontId="12" fillId="0" borderId="11" xfId="1" applyNumberFormat="1" applyFont="1" applyFill="1" applyBorder="1" applyAlignment="1">
      <alignment vertical="center"/>
    </xf>
    <xf numFmtId="180" fontId="12" fillId="0" borderId="53" xfId="1" applyNumberFormat="1" applyFont="1" applyFill="1" applyBorder="1" applyAlignment="1">
      <alignment vertical="center"/>
    </xf>
    <xf numFmtId="180" fontId="7" fillId="0" borderId="1" xfId="1" applyNumberFormat="1" applyFont="1" applyFill="1" applyBorder="1" applyAlignment="1">
      <alignment horizontal="right" vertical="center"/>
    </xf>
    <xf numFmtId="0" fontId="0" fillId="0" borderId="0" xfId="0" applyNumberFormat="1" applyFill="1" applyAlignment="1">
      <alignment vertical="center"/>
    </xf>
    <xf numFmtId="180" fontId="10" fillId="0" borderId="42" xfId="0" applyNumberFormat="1" applyFont="1" applyFill="1" applyBorder="1" applyAlignment="1">
      <alignment vertical="center"/>
    </xf>
    <xf numFmtId="180" fontId="10" fillId="0" borderId="49"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41" xfId="0" applyNumberFormat="1" applyFont="1" applyFill="1" applyBorder="1" applyAlignment="1">
      <alignment vertical="center"/>
    </xf>
    <xf numFmtId="180" fontId="10" fillId="0" borderId="55" xfId="0" applyNumberFormat="1" applyFont="1" applyFill="1" applyBorder="1" applyAlignment="1">
      <alignment vertical="center"/>
    </xf>
    <xf numFmtId="0" fontId="10" fillId="0" borderId="0" xfId="0" applyFont="1" applyFill="1" applyBorder="1" applyAlignment="1"/>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38" fontId="16" fillId="0" borderId="9" xfId="1" applyFont="1" applyFill="1" applyBorder="1" applyAlignment="1">
      <alignment vertical="center"/>
    </xf>
    <xf numFmtId="0" fontId="20" fillId="0" borderId="0" xfId="0" applyFont="1" applyFill="1"/>
    <xf numFmtId="0" fontId="21" fillId="0" borderId="0" xfId="0" applyFont="1" applyFill="1"/>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0" fillId="0" borderId="58" xfId="0" applyFont="1" applyFill="1" applyBorder="1"/>
    <xf numFmtId="0" fontId="10" fillId="0" borderId="43" xfId="0" applyFont="1" applyFill="1" applyBorder="1" applyAlignment="1">
      <alignment horizontal="center" vertical="center" wrapText="1"/>
    </xf>
    <xf numFmtId="0" fontId="0" fillId="0" borderId="72" xfId="0" applyFill="1" applyBorder="1" applyAlignment="1">
      <alignment horizontal="center" vertical="center" shrinkToFit="1"/>
    </xf>
    <xf numFmtId="0" fontId="0" fillId="0" borderId="72" xfId="0"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0" fillId="0" borderId="57" xfId="0" applyFill="1" applyBorder="1" applyAlignment="1">
      <alignment horizontal="center" vertical="center" wrapText="1"/>
    </xf>
    <xf numFmtId="180" fontId="10" fillId="0" borderId="73" xfId="0" applyNumberFormat="1" applyFont="1" applyFill="1" applyBorder="1" applyAlignment="1">
      <alignment horizontal="right" vertical="center"/>
    </xf>
    <xf numFmtId="180" fontId="10" fillId="0" borderId="69"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21" xfId="0" applyNumberFormat="1" applyFont="1" applyFill="1" applyBorder="1" applyAlignment="1">
      <alignment horizontal="right" vertical="center"/>
    </xf>
    <xf numFmtId="180" fontId="10" fillId="0" borderId="44" xfId="0" applyNumberFormat="1" applyFont="1" applyFill="1" applyBorder="1" applyAlignment="1">
      <alignment horizontal="right" vertical="center"/>
    </xf>
    <xf numFmtId="180" fontId="10" fillId="0" borderId="62" xfId="0" applyNumberFormat="1" applyFont="1" applyFill="1" applyBorder="1" applyAlignment="1">
      <alignment horizontal="right" vertical="center"/>
    </xf>
    <xf numFmtId="180" fontId="10" fillId="0" borderId="3" xfId="0" applyNumberFormat="1" applyFont="1" applyFill="1" applyBorder="1" applyAlignment="1">
      <alignment horizontal="right" vertical="center"/>
    </xf>
    <xf numFmtId="180" fontId="10" fillId="0" borderId="22" xfId="0" applyNumberFormat="1" applyFont="1" applyFill="1" applyBorder="1" applyAlignment="1">
      <alignment horizontal="right" vertical="center"/>
    </xf>
    <xf numFmtId="180" fontId="10" fillId="0" borderId="45" xfId="0" applyNumberFormat="1" applyFont="1" applyFill="1" applyBorder="1" applyAlignment="1">
      <alignment horizontal="right" vertical="center"/>
    </xf>
    <xf numFmtId="180" fontId="10" fillId="0" borderId="70" xfId="0" applyNumberFormat="1" applyFont="1" applyFill="1" applyBorder="1" applyAlignment="1">
      <alignment horizontal="right" vertical="center"/>
    </xf>
    <xf numFmtId="180" fontId="10" fillId="0" borderId="1"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0" fillId="0" borderId="29" xfId="0" applyFill="1" applyBorder="1" applyAlignment="1">
      <alignment vertical="center" wrapText="1"/>
    </xf>
    <xf numFmtId="0" fontId="0" fillId="0" borderId="51" xfId="0" applyFill="1" applyBorder="1" applyAlignment="1">
      <alignment vertical="center" wrapText="1"/>
    </xf>
    <xf numFmtId="0" fontId="0" fillId="0" borderId="52" xfId="0" applyFill="1" applyBorder="1" applyAlignment="1">
      <alignment vertical="center" wrapText="1"/>
    </xf>
    <xf numFmtId="0" fontId="14" fillId="0" borderId="43" xfId="0" applyFont="1" applyFill="1" applyBorder="1" applyAlignment="1">
      <alignment horizontal="center" vertical="center"/>
    </xf>
    <xf numFmtId="180" fontId="14" fillId="0" borderId="7" xfId="0" applyNumberFormat="1" applyFont="1" applyFill="1" applyBorder="1" applyAlignment="1">
      <alignment vertical="center"/>
    </xf>
    <xf numFmtId="180" fontId="14" fillId="0" borderId="65" xfId="0" applyNumberFormat="1" applyFont="1" applyFill="1" applyBorder="1" applyAlignment="1">
      <alignment vertical="center"/>
    </xf>
    <xf numFmtId="0" fontId="13" fillId="0" borderId="16" xfId="0" applyFont="1" applyFill="1" applyBorder="1" applyAlignment="1">
      <alignment horizontal="right" vertical="center"/>
    </xf>
    <xf numFmtId="0" fontId="16" fillId="0" borderId="37" xfId="0" applyFont="1" applyFill="1" applyBorder="1" applyAlignment="1">
      <alignment horizontal="right" vertical="center"/>
    </xf>
    <xf numFmtId="0" fontId="16" fillId="0" borderId="21" xfId="0" applyFont="1" applyFill="1" applyBorder="1" applyAlignment="1">
      <alignment horizontal="right" vertical="center"/>
    </xf>
    <xf numFmtId="0" fontId="13" fillId="0" borderId="20" xfId="0" applyFont="1" applyFill="1" applyBorder="1" applyAlignment="1">
      <alignment vertical="center"/>
    </xf>
    <xf numFmtId="0" fontId="13" fillId="0" borderId="28" xfId="0" applyFont="1" applyFill="1" applyBorder="1" applyAlignment="1">
      <alignment vertical="center"/>
    </xf>
    <xf numFmtId="0" fontId="7" fillId="0" borderId="40" xfId="0" applyFont="1" applyFill="1" applyBorder="1" applyAlignment="1">
      <alignment horizontal="distributed" vertical="center"/>
    </xf>
    <xf numFmtId="0" fontId="11" fillId="0" borderId="12" xfId="0" applyFont="1" applyFill="1" applyBorder="1" applyAlignment="1">
      <alignment vertical="center"/>
    </xf>
    <xf numFmtId="0" fontId="14" fillId="0" borderId="73" xfId="0" applyFont="1" applyFill="1" applyBorder="1" applyAlignment="1">
      <alignment horizontal="distributed" vertical="center"/>
    </xf>
    <xf numFmtId="0" fontId="12" fillId="0" borderId="44" xfId="0" applyFont="1" applyFill="1" applyBorder="1" applyAlignment="1">
      <alignment horizontal="distributed" vertical="center"/>
    </xf>
    <xf numFmtId="0" fontId="12" fillId="0" borderId="67" xfId="0" applyFont="1" applyFill="1" applyBorder="1" applyAlignment="1">
      <alignment horizontal="distributed" vertical="center"/>
    </xf>
    <xf numFmtId="180" fontId="12" fillId="0" borderId="1" xfId="0" applyNumberFormat="1" applyFont="1" applyFill="1" applyBorder="1" applyAlignment="1">
      <alignment vertical="center"/>
    </xf>
    <xf numFmtId="0" fontId="12" fillId="0" borderId="9" xfId="0" applyFont="1" applyFill="1" applyBorder="1" applyAlignment="1">
      <alignment horizontal="distributed" vertical="center"/>
    </xf>
    <xf numFmtId="0" fontId="18" fillId="0" borderId="0" xfId="0" applyFont="1" applyFill="1" applyAlignment="1"/>
    <xf numFmtId="0" fontId="19" fillId="0" borderId="23" xfId="0" applyFont="1" applyFill="1" applyBorder="1" applyAlignment="1"/>
    <xf numFmtId="0" fontId="0" fillId="0" borderId="23" xfId="0" applyFill="1" applyBorder="1" applyAlignment="1"/>
    <xf numFmtId="0" fontId="19" fillId="0" borderId="16" xfId="0" applyFont="1" applyFill="1" applyBorder="1" applyAlignment="1">
      <alignment vertical="center"/>
    </xf>
    <xf numFmtId="0" fontId="15" fillId="0" borderId="17" xfId="0" applyFont="1" applyFill="1" applyBorder="1" applyAlignment="1">
      <alignment horizontal="right" vertical="center"/>
    </xf>
    <xf numFmtId="0" fontId="16" fillId="0" borderId="20" xfId="0" applyFont="1" applyFill="1" applyBorder="1" applyAlignment="1">
      <alignment vertical="center"/>
    </xf>
    <xf numFmtId="0" fontId="15" fillId="0" borderId="28" xfId="0" applyFont="1" applyFill="1" applyBorder="1" applyAlignment="1">
      <alignment vertical="center"/>
    </xf>
    <xf numFmtId="0" fontId="14" fillId="0" borderId="63" xfId="0" applyFont="1" applyFill="1" applyBorder="1" applyAlignment="1">
      <alignment vertical="center"/>
    </xf>
    <xf numFmtId="177" fontId="12" fillId="0" borderId="72"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48" xfId="0" applyNumberFormat="1" applyFont="1" applyFill="1" applyBorder="1" applyAlignment="1">
      <alignment vertical="center"/>
    </xf>
    <xf numFmtId="177" fontId="12" fillId="0" borderId="61" xfId="0" applyNumberFormat="1" applyFont="1" applyFill="1" applyBorder="1" applyAlignment="1">
      <alignment vertical="center"/>
    </xf>
    <xf numFmtId="177" fontId="12" fillId="0" borderId="3" xfId="0" applyNumberFormat="1" applyFont="1" applyFill="1" applyBorder="1" applyAlignment="1">
      <alignment vertical="center"/>
    </xf>
    <xf numFmtId="177" fontId="12" fillId="0" borderId="49" xfId="0" applyNumberFormat="1" applyFont="1" applyFill="1" applyBorder="1" applyAlignment="1">
      <alignment vertical="center"/>
    </xf>
    <xf numFmtId="0" fontId="12" fillId="0" borderId="42" xfId="0" applyFont="1" applyFill="1" applyBorder="1" applyAlignment="1">
      <alignment vertical="center"/>
    </xf>
    <xf numFmtId="0" fontId="12" fillId="0" borderId="44" xfId="0" applyFont="1" applyFill="1" applyBorder="1" applyAlignment="1">
      <alignment vertical="center"/>
    </xf>
    <xf numFmtId="0" fontId="12" fillId="0" borderId="32" xfId="0" applyFont="1" applyFill="1" applyBorder="1" applyAlignment="1">
      <alignment vertical="center"/>
    </xf>
    <xf numFmtId="177" fontId="12" fillId="0" borderId="40"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41" xfId="0" applyNumberFormat="1" applyFont="1" applyFill="1" applyBorder="1" applyAlignment="1">
      <alignment vertical="center"/>
    </xf>
    <xf numFmtId="0" fontId="12" fillId="0" borderId="73" xfId="0" applyFont="1" applyFill="1" applyBorder="1" applyAlignment="1">
      <alignment horizontal="distributed" vertical="center"/>
    </xf>
    <xf numFmtId="0" fontId="12" fillId="0" borderId="44" xfId="0" applyFont="1" applyFill="1" applyBorder="1" applyAlignment="1">
      <alignment horizontal="distributed" vertical="center"/>
    </xf>
    <xf numFmtId="0" fontId="12" fillId="0" borderId="45" xfId="0" applyFont="1" applyFill="1" applyBorder="1" applyAlignment="1">
      <alignment horizontal="distributed" vertical="center"/>
    </xf>
    <xf numFmtId="0" fontId="18" fillId="0" borderId="34" xfId="0" applyFont="1" applyFill="1" applyBorder="1" applyAlignment="1">
      <alignment horizontal="right" vertical="top"/>
    </xf>
    <xf numFmtId="0" fontId="18" fillId="0" borderId="36" xfId="0" applyFont="1" applyFill="1" applyBorder="1"/>
    <xf numFmtId="0" fontId="0" fillId="0" borderId="29"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0" borderId="76" xfId="0" applyFont="1" applyFill="1" applyBorder="1" applyAlignment="1">
      <alignment horizontal="center" vertical="center" shrinkToFit="1"/>
    </xf>
    <xf numFmtId="0" fontId="7" fillId="0" borderId="35" xfId="0" applyFont="1" applyFill="1" applyBorder="1" applyAlignment="1">
      <alignment horizontal="center" vertical="center" wrapText="1"/>
    </xf>
    <xf numFmtId="180" fontId="1" fillId="0" borderId="10" xfId="1" applyNumberFormat="1" applyFont="1" applyFill="1" applyBorder="1" applyAlignment="1">
      <alignment vertical="center"/>
    </xf>
    <xf numFmtId="180" fontId="1" fillId="0" borderId="15" xfId="1" applyNumberFormat="1" applyFont="1" applyFill="1" applyBorder="1" applyAlignment="1">
      <alignment vertical="center"/>
    </xf>
    <xf numFmtId="180" fontId="1" fillId="0" borderId="17" xfId="1" applyNumberFormat="1" applyFont="1" applyFill="1" applyBorder="1" applyAlignment="1">
      <alignment vertical="center"/>
    </xf>
    <xf numFmtId="180" fontId="1" fillId="0" borderId="65" xfId="1" applyNumberFormat="1" applyFont="1" applyFill="1" applyBorder="1" applyAlignment="1">
      <alignment vertical="center"/>
    </xf>
    <xf numFmtId="180" fontId="1" fillId="0" borderId="60" xfId="1" applyNumberFormat="1" applyFont="1" applyFill="1" applyBorder="1" applyAlignment="1">
      <alignment vertical="center"/>
    </xf>
    <xf numFmtId="180" fontId="1" fillId="0" borderId="21" xfId="0" applyNumberFormat="1" applyFont="1" applyFill="1" applyBorder="1" applyAlignment="1">
      <alignment vertical="center"/>
    </xf>
    <xf numFmtId="0" fontId="7" fillId="0" borderId="54" xfId="0" applyFont="1" applyFill="1" applyBorder="1" applyAlignment="1">
      <alignment horizontal="center" vertical="center" wrapText="1"/>
    </xf>
    <xf numFmtId="180" fontId="1" fillId="0" borderId="5" xfId="1" applyNumberFormat="1" applyFont="1" applyFill="1" applyBorder="1" applyAlignment="1">
      <alignment vertical="center"/>
    </xf>
    <xf numFmtId="180" fontId="1" fillId="0" borderId="40" xfId="1" applyNumberFormat="1" applyFont="1" applyFill="1" applyBorder="1" applyAlignment="1">
      <alignment vertical="center"/>
    </xf>
    <xf numFmtId="180" fontId="1" fillId="0" borderId="39" xfId="1" applyNumberFormat="1" applyFont="1" applyFill="1" applyBorder="1" applyAlignment="1">
      <alignment vertical="center"/>
    </xf>
    <xf numFmtId="180" fontId="1" fillId="0" borderId="55" xfId="1" applyNumberFormat="1" applyFont="1" applyFill="1" applyBorder="1" applyAlignment="1">
      <alignment vertical="center"/>
    </xf>
    <xf numFmtId="180" fontId="1" fillId="0" borderId="32" xfId="1" applyNumberFormat="1" applyFont="1" applyFill="1" applyBorder="1" applyAlignment="1">
      <alignment vertical="center"/>
    </xf>
    <xf numFmtId="180" fontId="1" fillId="0" borderId="22" xfId="0" applyNumberFormat="1" applyFont="1" applyFill="1" applyBorder="1" applyAlignment="1">
      <alignment vertical="center"/>
    </xf>
    <xf numFmtId="180" fontId="1" fillId="0" borderId="44" xfId="1" applyNumberFormat="1" applyFont="1" applyFill="1" applyBorder="1" applyAlignment="1">
      <alignment vertical="center"/>
    </xf>
    <xf numFmtId="0" fontId="7" fillId="0" borderId="56" xfId="0" applyFont="1" applyFill="1" applyBorder="1" applyAlignment="1">
      <alignment horizontal="center" vertical="center" wrapText="1"/>
    </xf>
    <xf numFmtId="180" fontId="1" fillId="0" borderId="4" xfId="0" applyNumberFormat="1" applyFont="1" applyFill="1" applyBorder="1" applyAlignment="1">
      <alignment vertical="center"/>
    </xf>
    <xf numFmtId="0" fontId="7" fillId="0" borderId="57" xfId="0" applyFont="1" applyFill="1" applyBorder="1" applyAlignment="1">
      <alignment horizontal="center" vertical="center" wrapText="1"/>
    </xf>
    <xf numFmtId="181" fontId="1" fillId="0" borderId="11" xfId="0" applyNumberFormat="1" applyFont="1" applyFill="1" applyBorder="1" applyAlignment="1">
      <alignment vertical="center"/>
    </xf>
    <xf numFmtId="181" fontId="1" fillId="0" borderId="1" xfId="0" applyNumberFormat="1" applyFont="1" applyFill="1" applyBorder="1" applyAlignment="1">
      <alignment vertical="center"/>
    </xf>
    <xf numFmtId="181" fontId="11" fillId="0" borderId="1" xfId="0" applyNumberFormat="1" applyFont="1" applyFill="1" applyBorder="1" applyAlignment="1">
      <alignment vertical="center"/>
    </xf>
    <xf numFmtId="0" fontId="10" fillId="0" borderId="9"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26" xfId="0" applyFont="1" applyFill="1" applyBorder="1" applyAlignment="1">
      <alignment horizontal="center" vertical="center"/>
    </xf>
    <xf numFmtId="0" fontId="7" fillId="0" borderId="58" xfId="0" applyFont="1" applyFill="1" applyBorder="1" applyAlignment="1">
      <alignment vertical="center"/>
    </xf>
    <xf numFmtId="180" fontId="10" fillId="0" borderId="7" xfId="0" applyNumberFormat="1" applyFont="1" applyFill="1" applyBorder="1" applyAlignment="1">
      <alignment vertical="center"/>
    </xf>
    <xf numFmtId="180" fontId="10" fillId="0" borderId="65" xfId="0" applyNumberFormat="1" applyFont="1" applyFill="1" applyBorder="1" applyAlignment="1">
      <alignment vertical="center"/>
    </xf>
    <xf numFmtId="180" fontId="10" fillId="0" borderId="11" xfId="0" applyNumberFormat="1" applyFont="1" applyFill="1" applyBorder="1" applyAlignment="1">
      <alignment vertical="center"/>
    </xf>
    <xf numFmtId="180" fontId="10" fillId="0" borderId="53" xfId="0" applyNumberFormat="1" applyFont="1" applyFill="1" applyBorder="1" applyAlignment="1">
      <alignment vertical="center"/>
    </xf>
    <xf numFmtId="0" fontId="10" fillId="0" borderId="19" xfId="0" applyFont="1" applyFill="1" applyBorder="1" applyAlignment="1">
      <alignment horizontal="right" vertical="top"/>
    </xf>
    <xf numFmtId="0" fontId="10" fillId="0" borderId="18" xfId="0" applyFont="1" applyFill="1" applyBorder="1" applyAlignment="1">
      <alignment horizontal="center" vertical="center"/>
    </xf>
    <xf numFmtId="38" fontId="10" fillId="0" borderId="30" xfId="1" applyFont="1" applyFill="1" applyBorder="1"/>
    <xf numFmtId="38" fontId="10" fillId="0" borderId="47" xfId="1" applyFont="1" applyFill="1" applyBorder="1"/>
    <xf numFmtId="38" fontId="10" fillId="0" borderId="64" xfId="1" applyFont="1" applyFill="1" applyBorder="1"/>
    <xf numFmtId="38" fontId="10" fillId="0" borderId="7" xfId="1" applyFont="1" applyFill="1" applyBorder="1"/>
    <xf numFmtId="38" fontId="10" fillId="0" borderId="63" xfId="1" applyFont="1" applyFill="1" applyBorder="1"/>
    <xf numFmtId="38" fontId="10" fillId="0" borderId="4" xfId="1" applyFont="1" applyFill="1" applyBorder="1"/>
    <xf numFmtId="38" fontId="10" fillId="0" borderId="5" xfId="1" applyFont="1" applyFill="1" applyBorder="1"/>
    <xf numFmtId="38" fontId="10" fillId="0" borderId="41" xfId="1" applyFont="1" applyFill="1" applyBorder="1"/>
    <xf numFmtId="38" fontId="10" fillId="0" borderId="11" xfId="1" applyFont="1" applyFill="1" applyBorder="1"/>
    <xf numFmtId="38" fontId="10" fillId="0" borderId="53" xfId="1" applyFont="1" applyFill="1" applyBorder="1"/>
    <xf numFmtId="38" fontId="10" fillId="0" borderId="50" xfId="1" applyFont="1" applyFill="1" applyBorder="1"/>
    <xf numFmtId="38" fontId="10" fillId="0" borderId="12" xfId="1" applyFont="1" applyFill="1" applyBorder="1"/>
    <xf numFmtId="38" fontId="10" fillId="0" borderId="2" xfId="1" applyFont="1" applyFill="1" applyBorder="1"/>
    <xf numFmtId="38" fontId="10" fillId="0" borderId="25" xfId="1" applyFont="1" applyFill="1" applyBorder="1"/>
    <xf numFmtId="38" fontId="10" fillId="0" borderId="26" xfId="1" applyFont="1" applyFill="1" applyBorder="1"/>
    <xf numFmtId="0" fontId="11" fillId="0" borderId="16" xfId="0" applyFont="1" applyFill="1" applyBorder="1" applyAlignment="1">
      <alignment vertical="center"/>
    </xf>
    <xf numFmtId="0" fontId="22" fillId="0" borderId="17" xfId="0" applyFont="1" applyFill="1" applyBorder="1" applyAlignment="1">
      <alignment horizontal="right" vertical="center"/>
    </xf>
    <xf numFmtId="0" fontId="11" fillId="0" borderId="20" xfId="0" applyFont="1" applyFill="1" applyBorder="1" applyAlignment="1">
      <alignment vertical="center"/>
    </xf>
    <xf numFmtId="0" fontId="11" fillId="0" borderId="0" xfId="0" applyFont="1" applyFill="1" applyBorder="1" applyAlignment="1">
      <alignment vertical="center"/>
    </xf>
    <xf numFmtId="0" fontId="22" fillId="0" borderId="28" xfId="0" applyFont="1" applyFill="1" applyBorder="1" applyAlignment="1">
      <alignment vertical="center"/>
    </xf>
    <xf numFmtId="180" fontId="11" fillId="0" borderId="72" xfId="0" applyNumberFormat="1" applyFont="1" applyFill="1" applyBorder="1" applyAlignment="1">
      <alignment vertical="center"/>
    </xf>
    <xf numFmtId="180" fontId="11" fillId="0" borderId="31" xfId="0" applyNumberFormat="1" applyFont="1" applyFill="1" applyBorder="1" applyAlignment="1">
      <alignment vertical="center"/>
    </xf>
    <xf numFmtId="180" fontId="11" fillId="0" borderId="48" xfId="0" applyNumberFormat="1" applyFont="1" applyFill="1" applyBorder="1" applyAlignment="1">
      <alignment vertical="center"/>
    </xf>
    <xf numFmtId="180" fontId="11" fillId="0" borderId="61" xfId="0" applyNumberFormat="1" applyFont="1" applyFill="1" applyBorder="1" applyAlignment="1">
      <alignment vertical="center"/>
    </xf>
    <xf numFmtId="180" fontId="11" fillId="0" borderId="3" xfId="0" applyNumberFormat="1" applyFont="1" applyFill="1" applyBorder="1" applyAlignment="1">
      <alignment vertical="center"/>
    </xf>
    <xf numFmtId="180" fontId="11" fillId="0" borderId="49" xfId="0" applyNumberFormat="1" applyFont="1" applyFill="1" applyBorder="1" applyAlignment="1">
      <alignment vertical="center"/>
    </xf>
    <xf numFmtId="180" fontId="11" fillId="0" borderId="40" xfId="0" applyNumberFormat="1" applyFont="1" applyFill="1" applyBorder="1" applyAlignment="1">
      <alignment vertical="center"/>
    </xf>
    <xf numFmtId="180" fontId="11" fillId="0" borderId="32" xfId="0" applyNumberFormat="1" applyFont="1" applyFill="1" applyBorder="1" applyAlignment="1">
      <alignment vertical="center"/>
    </xf>
    <xf numFmtId="180" fontId="11" fillId="0" borderId="41"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年齢層別の死亡事故の推移</a:t>
            </a:r>
          </a:p>
        </c:rich>
      </c:tx>
      <c:layout>
        <c:manualLayout>
          <c:xMode val="edge"/>
          <c:yMode val="edge"/>
          <c:x val="0.33883593498181147"/>
          <c:y val="2.0732902769176324E-2"/>
        </c:manualLayout>
      </c:layout>
      <c:overlay val="0"/>
      <c:spPr>
        <a:noFill/>
        <a:ln w="25400">
          <a:noFill/>
        </a:ln>
      </c:spPr>
    </c:title>
    <c:autoTitleDeleted val="0"/>
    <c:plotArea>
      <c:layout>
        <c:manualLayout>
          <c:layoutTarget val="inner"/>
          <c:xMode val="edge"/>
          <c:yMode val="edge"/>
          <c:x val="0.12954203154512228"/>
          <c:y val="8.6990474505293597E-2"/>
          <c:w val="0.73091216678483906"/>
          <c:h val="0.78206039847855902"/>
        </c:manualLayout>
      </c:layout>
      <c:barChart>
        <c:barDir val="col"/>
        <c:grouping val="stacked"/>
        <c:varyColors val="0"/>
        <c:ser>
          <c:idx val="0"/>
          <c:order val="0"/>
          <c:tx>
            <c:strRef>
              <c:f>'16ページ死亡事故の推移'!$A$61</c:f>
              <c:strCache>
                <c:ptCount val="1"/>
                <c:pt idx="0">
                  <c:v>高齢者</c:v>
                </c:pt>
              </c:strCache>
            </c:strRef>
          </c:tx>
          <c:spPr>
            <a:solidFill>
              <a:srgbClr val="CC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'16ページ死亡事故の推移'!$B$61:$U$61</c:f>
              <c:numCache>
                <c:formatCode>General</c:formatCode>
                <c:ptCount val="20"/>
                <c:pt idx="0">
                  <c:v>28</c:v>
                </c:pt>
                <c:pt idx="1">
                  <c:v>27</c:v>
                </c:pt>
                <c:pt idx="2">
                  <c:v>39</c:v>
                </c:pt>
                <c:pt idx="3">
                  <c:v>28</c:v>
                </c:pt>
                <c:pt idx="4">
                  <c:v>27</c:v>
                </c:pt>
                <c:pt idx="5">
                  <c:v>30</c:v>
                </c:pt>
                <c:pt idx="6">
                  <c:v>22</c:v>
                </c:pt>
                <c:pt idx="7">
                  <c:v>30</c:v>
                </c:pt>
                <c:pt idx="8">
                  <c:v>25</c:v>
                </c:pt>
                <c:pt idx="9">
                  <c:v>35</c:v>
                </c:pt>
                <c:pt idx="10">
                  <c:v>23</c:v>
                </c:pt>
                <c:pt idx="11">
                  <c:v>18</c:v>
                </c:pt>
                <c:pt idx="12">
                  <c:v>19</c:v>
                </c:pt>
                <c:pt idx="13">
                  <c:v>21</c:v>
                </c:pt>
                <c:pt idx="14">
                  <c:v>30</c:v>
                </c:pt>
                <c:pt idx="15">
                  <c:v>21</c:v>
                </c:pt>
                <c:pt idx="16">
                  <c:v>23</c:v>
                </c:pt>
                <c:pt idx="17">
                  <c:v>20</c:v>
                </c:pt>
                <c:pt idx="18">
                  <c:v>15</c:v>
                </c:pt>
                <c:pt idx="19">
                  <c:v>25</c:v>
                </c:pt>
              </c:numCache>
            </c:numRef>
          </c:val>
          <c:extLst>
            <c:ext xmlns:c16="http://schemas.microsoft.com/office/drawing/2014/chart" uri="{C3380CC4-5D6E-409C-BE32-E72D297353CC}">
              <c16:uniqueId val="{00000000-5BAB-4252-BE9E-A7F883601AE8}"/>
            </c:ext>
          </c:extLst>
        </c:ser>
        <c:ser>
          <c:idx val="1"/>
          <c:order val="1"/>
          <c:tx>
            <c:strRef>
              <c:f>'16ページ死亡事故の推移'!$A$62</c:f>
              <c:strCache>
                <c:ptCount val="1"/>
                <c:pt idx="0">
                  <c:v>子ども</c:v>
                </c:pt>
              </c:strCache>
            </c:strRef>
          </c:tx>
          <c:spPr>
            <a:solidFill>
              <a:srgbClr val="FF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'16ページ死亡事故の推移'!$B$62:$U$62</c:f>
              <c:numCache>
                <c:formatCode>General</c:formatCode>
                <c:ptCount val="20"/>
                <c:pt idx="0">
                  <c:v>2</c:v>
                </c:pt>
                <c:pt idx="1">
                  <c:v>4</c:v>
                </c:pt>
                <c:pt idx="2">
                  <c:v>4</c:v>
                </c:pt>
                <c:pt idx="3">
                  <c:v>3</c:v>
                </c:pt>
                <c:pt idx="4">
                  <c:v>5</c:v>
                </c:pt>
                <c:pt idx="5">
                  <c:v>0</c:v>
                </c:pt>
                <c:pt idx="6">
                  <c:v>0</c:v>
                </c:pt>
                <c:pt idx="7">
                  <c:v>1</c:v>
                </c:pt>
                <c:pt idx="8">
                  <c:v>0</c:v>
                </c:pt>
                <c:pt idx="9">
                  <c:v>0</c:v>
                </c:pt>
                <c:pt idx="10">
                  <c:v>1</c:v>
                </c:pt>
                <c:pt idx="11">
                  <c:v>1</c:v>
                </c:pt>
                <c:pt idx="12">
                  <c:v>1</c:v>
                </c:pt>
                <c:pt idx="13">
                  <c:v>1</c:v>
                </c:pt>
                <c:pt idx="14">
                  <c:v>2</c:v>
                </c:pt>
                <c:pt idx="15">
                  <c:v>0</c:v>
                </c:pt>
                <c:pt idx="16">
                  <c:v>2</c:v>
                </c:pt>
                <c:pt idx="17">
                  <c:v>0</c:v>
                </c:pt>
                <c:pt idx="18">
                  <c:v>3</c:v>
                </c:pt>
                <c:pt idx="19">
                  <c:v>0</c:v>
                </c:pt>
              </c:numCache>
            </c:numRef>
          </c:val>
          <c:extLst>
            <c:ext xmlns:c16="http://schemas.microsoft.com/office/drawing/2014/chart" uri="{C3380CC4-5D6E-409C-BE32-E72D297353CC}">
              <c16:uniqueId val="{00000001-5BAB-4252-BE9E-A7F883601AE8}"/>
            </c:ext>
          </c:extLst>
        </c:ser>
        <c:ser>
          <c:idx val="2"/>
          <c:order val="2"/>
          <c:tx>
            <c:strRef>
              <c:f>'16ページ死亡事故の推移'!$A$63</c:f>
              <c:strCache>
                <c:ptCount val="1"/>
                <c:pt idx="0">
                  <c:v>その他</c:v>
                </c:pt>
              </c:strCache>
            </c:strRef>
          </c:tx>
          <c:spPr>
            <a:solidFill>
              <a:schemeClr val="accent4">
                <a:lumMod val="60000"/>
                <a:lumOff val="40000"/>
              </a:schemeClr>
            </a:solidFill>
            <a:ln>
              <a:solidFill>
                <a:schemeClr val="tx1"/>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'16ページ死亡事故の推移'!$B$63:$U$63</c:f>
              <c:numCache>
                <c:formatCode>General</c:formatCode>
                <c:ptCount val="20"/>
                <c:pt idx="0">
                  <c:v>70</c:v>
                </c:pt>
                <c:pt idx="1">
                  <c:v>70</c:v>
                </c:pt>
                <c:pt idx="2">
                  <c:v>64</c:v>
                </c:pt>
                <c:pt idx="3">
                  <c:v>55</c:v>
                </c:pt>
                <c:pt idx="4">
                  <c:v>59</c:v>
                </c:pt>
                <c:pt idx="5">
                  <c:v>50</c:v>
                </c:pt>
                <c:pt idx="6">
                  <c:v>53</c:v>
                </c:pt>
                <c:pt idx="7">
                  <c:v>42</c:v>
                </c:pt>
                <c:pt idx="8">
                  <c:v>36</c:v>
                </c:pt>
                <c:pt idx="9">
                  <c:v>29</c:v>
                </c:pt>
                <c:pt idx="10">
                  <c:v>38</c:v>
                </c:pt>
                <c:pt idx="11">
                  <c:v>46</c:v>
                </c:pt>
                <c:pt idx="12">
                  <c:v>31</c:v>
                </c:pt>
                <c:pt idx="13">
                  <c:v>27</c:v>
                </c:pt>
                <c:pt idx="14">
                  <c:v>19</c:v>
                </c:pt>
                <c:pt idx="15">
                  <c:v>30</c:v>
                </c:pt>
                <c:pt idx="16">
                  <c:v>24</c:v>
                </c:pt>
                <c:pt idx="17">
                  <c:v>24</c:v>
                </c:pt>
                <c:pt idx="18">
                  <c:v>26</c:v>
                </c:pt>
                <c:pt idx="19">
                  <c:v>9</c:v>
                </c:pt>
              </c:numCache>
            </c:numRef>
          </c:val>
          <c:extLst>
            <c:ext xmlns:c16="http://schemas.microsoft.com/office/drawing/2014/chart" uri="{C3380CC4-5D6E-409C-BE32-E72D297353CC}">
              <c16:uniqueId val="{00000002-5BAB-4252-BE9E-A7F883601AE8}"/>
            </c:ext>
          </c:extLst>
        </c:ser>
        <c:dLbls>
          <c:showLegendKey val="0"/>
          <c:showVal val="0"/>
          <c:showCatName val="0"/>
          <c:showSerName val="0"/>
          <c:showPercent val="0"/>
          <c:showBubbleSize val="0"/>
        </c:dLbls>
        <c:gapWidth val="150"/>
        <c:overlap val="100"/>
        <c:axId val="345820160"/>
        <c:axId val="347088000"/>
      </c:barChart>
      <c:catAx>
        <c:axId val="345820160"/>
        <c:scaling>
          <c:orientation val="minMax"/>
        </c:scaling>
        <c:delete val="0"/>
        <c:axPos val="b"/>
        <c:title>
          <c:tx>
            <c:rich>
              <a:bodyPr/>
              <a:lstStyle/>
              <a:p>
                <a:pPr>
                  <a:defRPr/>
                </a:pPr>
                <a:r>
                  <a:rPr lang="ja-JP"/>
                  <a:t>年</a:t>
                </a:r>
              </a:p>
            </c:rich>
          </c:tx>
          <c:layout>
            <c:manualLayout>
              <c:xMode val="edge"/>
              <c:yMode val="edge"/>
              <c:x val="0.47130137680158396"/>
              <c:y val="0.943711698958978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7088000"/>
        <c:crosses val="autoZero"/>
        <c:auto val="1"/>
        <c:lblAlgn val="ctr"/>
        <c:lblOffset val="100"/>
        <c:tickLblSkip val="1"/>
        <c:tickMarkSkip val="1"/>
        <c:noMultiLvlLbl val="0"/>
      </c:catAx>
      <c:valAx>
        <c:axId val="347088000"/>
        <c:scaling>
          <c:orientation val="minMax"/>
          <c:max val="120"/>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1.2318276004973061E-2"/>
              <c:y val="0.4579345896369695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5820160"/>
        <c:crosses val="autoZero"/>
        <c:crossBetween val="between"/>
      </c:valAx>
      <c:spPr>
        <a:solidFill>
          <a:srgbClr val="FFFFFF"/>
        </a:solidFill>
        <a:ln w="12700">
          <a:solidFill>
            <a:srgbClr val="808080"/>
          </a:solidFill>
          <a:prstDash val="solid"/>
        </a:ln>
      </c:spPr>
    </c:plotArea>
    <c:legend>
      <c:legendPos val="r"/>
      <c:layout>
        <c:manualLayout>
          <c:xMode val="edge"/>
          <c:yMode val="edge"/>
          <c:x val="0.87467219229175308"/>
          <c:y val="0.20590804801085258"/>
          <c:w val="0.10526315789473684"/>
          <c:h val="0.20199710991182282"/>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&amp;C－１６－
</c:oddFooter>
    </c:headerFooter>
    <c:pageMargins b="0.98425196850393704" l="0.78740157480314965" r="0.78740157480314965" t="0.98425196850393704" header="0.51181102362204722" footer="0.51181102362204722"/>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100">
                <a:solidFill>
                  <a:schemeClr val="tx1"/>
                </a:solidFill>
              </a:rPr>
              <a:t>自転車の月別交通事故発生件数</a:t>
            </a:r>
          </a:p>
        </c:rich>
      </c:tx>
      <c:layout>
        <c:manualLayout>
          <c:xMode val="edge"/>
          <c:yMode val="edge"/>
          <c:x val="0.37712051468119445"/>
          <c:y val="6.9264037784350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20827908891030991"/>
          <c:y val="0.20375171114896495"/>
          <c:w val="0.66517345579395415"/>
          <c:h val="0.5854751153011365"/>
        </c:manualLayout>
      </c:layout>
      <c:lineChart>
        <c:grouping val="standard"/>
        <c:varyColors val="0"/>
        <c:ser>
          <c:idx val="1"/>
          <c:order val="0"/>
          <c:spPr>
            <a:ln w="19050" cap="sq">
              <a:solidFill>
                <a:srgbClr val="002060"/>
              </a:solidFill>
              <a:miter lim="800000"/>
            </a:ln>
            <a:effectLst/>
          </c:spPr>
          <c:marker>
            <c:symbol val="square"/>
            <c:size val="5"/>
            <c:spPr>
              <a:solidFill>
                <a:srgbClr val="002060"/>
              </a:solidFill>
              <a:ln w="9525">
                <a:solidFill>
                  <a:srgbClr val="002060">
                    <a:alpha val="96000"/>
                  </a:srgbClr>
                </a:solidFill>
              </a:ln>
              <a:effectLst/>
            </c:spPr>
          </c:marker>
          <c:val>
            <c:numRef>
              <c:f>'★３２ページ自転車（推移）'!$B$15:$M$15</c:f>
              <c:numCache>
                <c:formatCode>#,##0_);[Red]\(#,##0\)</c:formatCode>
                <c:ptCount val="12"/>
                <c:pt idx="0">
                  <c:v>285</c:v>
                </c:pt>
                <c:pt idx="1">
                  <c:v>320</c:v>
                </c:pt>
                <c:pt idx="2">
                  <c:v>399</c:v>
                </c:pt>
                <c:pt idx="3">
                  <c:v>363</c:v>
                </c:pt>
                <c:pt idx="4">
                  <c:v>342</c:v>
                </c:pt>
                <c:pt idx="5">
                  <c:v>313</c:v>
                </c:pt>
                <c:pt idx="6">
                  <c:v>323</c:v>
                </c:pt>
                <c:pt idx="7">
                  <c:v>334</c:v>
                </c:pt>
                <c:pt idx="8">
                  <c:v>366</c:v>
                </c:pt>
                <c:pt idx="9">
                  <c:v>385</c:v>
                </c:pt>
                <c:pt idx="10">
                  <c:v>373</c:v>
                </c:pt>
                <c:pt idx="11">
                  <c:v>371</c:v>
                </c:pt>
              </c:numCache>
            </c:numRef>
          </c:val>
          <c:smooth val="0"/>
          <c:extLst>
            <c:ext xmlns:c16="http://schemas.microsoft.com/office/drawing/2014/chart" uri="{C3380CC4-5D6E-409C-BE32-E72D297353CC}">
              <c16:uniqueId val="{00000000-B401-4AB3-9653-13EAB60F69B0}"/>
            </c:ext>
          </c:extLst>
        </c:ser>
        <c:dLbls>
          <c:showLegendKey val="0"/>
          <c:showVal val="0"/>
          <c:showCatName val="0"/>
          <c:showSerName val="0"/>
          <c:showPercent val="0"/>
          <c:showBubbleSize val="0"/>
        </c:dLbls>
        <c:marker val="1"/>
        <c:smooth val="0"/>
        <c:axId val="347130496"/>
        <c:axId val="347136768"/>
      </c:lineChart>
      <c:catAx>
        <c:axId val="347130496"/>
        <c:scaling>
          <c:orientation val="minMax"/>
        </c:scaling>
        <c:delete val="0"/>
        <c:axPos val="b"/>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347136768"/>
        <c:crosses val="autoZero"/>
        <c:auto val="1"/>
        <c:lblAlgn val="ctr"/>
        <c:lblOffset val="100"/>
        <c:noMultiLvlLbl val="0"/>
      </c:catAx>
      <c:valAx>
        <c:axId val="347136768"/>
        <c:scaling>
          <c:orientation val="minMax"/>
        </c:scaling>
        <c:delete val="0"/>
        <c:axPos val="l"/>
        <c:majorGridlines>
          <c:spPr>
            <a:ln w="9525" cap="flat" cmpd="sng" algn="ctr">
              <a:solidFill>
                <a:schemeClr val="tx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347130496"/>
        <c:crosses val="autoZero"/>
        <c:crossBetween val="between"/>
      </c:valAx>
      <c:spPr>
        <a:noFill/>
        <a:ln>
          <a:solidFill>
            <a:srgbClr val="000000"/>
          </a:solid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'★３５ぺージ自転車(時間別･類型）'!$C$6:$C$29</c:f>
              <c:numCache>
                <c:formatCode>#,##0_);[Red]\(#,##0\)</c:formatCode>
                <c:ptCount val="24"/>
                <c:pt idx="0">
                  <c:v>59</c:v>
                </c:pt>
                <c:pt idx="1">
                  <c:v>42</c:v>
                </c:pt>
                <c:pt idx="2">
                  <c:v>28</c:v>
                </c:pt>
                <c:pt idx="3">
                  <c:v>18</c:v>
                </c:pt>
                <c:pt idx="4">
                  <c:v>15</c:v>
                </c:pt>
                <c:pt idx="5">
                  <c:v>31</c:v>
                </c:pt>
                <c:pt idx="6">
                  <c:v>74</c:v>
                </c:pt>
                <c:pt idx="7">
                  <c:v>222</c:v>
                </c:pt>
                <c:pt idx="8">
                  <c:v>430</c:v>
                </c:pt>
                <c:pt idx="9">
                  <c:v>305</c:v>
                </c:pt>
                <c:pt idx="10">
                  <c:v>299</c:v>
                </c:pt>
                <c:pt idx="11">
                  <c:v>232</c:v>
                </c:pt>
                <c:pt idx="12">
                  <c:v>233</c:v>
                </c:pt>
                <c:pt idx="13">
                  <c:v>246</c:v>
                </c:pt>
                <c:pt idx="14">
                  <c:v>215</c:v>
                </c:pt>
                <c:pt idx="15">
                  <c:v>244</c:v>
                </c:pt>
                <c:pt idx="16">
                  <c:v>292</c:v>
                </c:pt>
                <c:pt idx="17">
                  <c:v>327</c:v>
                </c:pt>
                <c:pt idx="18">
                  <c:v>281</c:v>
                </c:pt>
                <c:pt idx="19">
                  <c:v>213</c:v>
                </c:pt>
                <c:pt idx="20">
                  <c:v>131</c:v>
                </c:pt>
                <c:pt idx="21">
                  <c:v>92</c:v>
                </c:pt>
                <c:pt idx="22">
                  <c:v>86</c:v>
                </c:pt>
                <c:pt idx="23">
                  <c:v>59</c:v>
                </c:pt>
              </c:numCache>
            </c:numRef>
          </c:val>
          <c:extLst>
            <c:ext xmlns:c16="http://schemas.microsoft.com/office/drawing/2014/chart" uri="{C3380CC4-5D6E-409C-BE32-E72D297353CC}">
              <c16:uniqueId val="{00000000-DAD7-490E-8120-554548140329}"/>
            </c:ext>
          </c:extLst>
        </c:ser>
        <c:ser>
          <c:idx val="1"/>
          <c:order val="1"/>
          <c:tx>
            <c:v>負傷者数</c:v>
          </c:tx>
          <c:spPr>
            <a:ln w="19050">
              <a:solidFill>
                <a:srgbClr val="FF0000"/>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'★３５ぺージ自転車(時間別･類型）'!$K$6:$K$29</c:f>
              <c:numCache>
                <c:formatCode>#,##0_);[Red]\(#,##0\)</c:formatCode>
                <c:ptCount val="24"/>
                <c:pt idx="0">
                  <c:v>62</c:v>
                </c:pt>
                <c:pt idx="1">
                  <c:v>44</c:v>
                </c:pt>
                <c:pt idx="2">
                  <c:v>28</c:v>
                </c:pt>
                <c:pt idx="3">
                  <c:v>20</c:v>
                </c:pt>
                <c:pt idx="4">
                  <c:v>15</c:v>
                </c:pt>
                <c:pt idx="5">
                  <c:v>32</c:v>
                </c:pt>
                <c:pt idx="6">
                  <c:v>72</c:v>
                </c:pt>
                <c:pt idx="7">
                  <c:v>231</c:v>
                </c:pt>
                <c:pt idx="8">
                  <c:v>456</c:v>
                </c:pt>
                <c:pt idx="9">
                  <c:v>315</c:v>
                </c:pt>
                <c:pt idx="10">
                  <c:v>312</c:v>
                </c:pt>
                <c:pt idx="11">
                  <c:v>237</c:v>
                </c:pt>
                <c:pt idx="12">
                  <c:v>237</c:v>
                </c:pt>
                <c:pt idx="13">
                  <c:v>249</c:v>
                </c:pt>
                <c:pt idx="14">
                  <c:v>223</c:v>
                </c:pt>
                <c:pt idx="15">
                  <c:v>247</c:v>
                </c:pt>
                <c:pt idx="16">
                  <c:v>305</c:v>
                </c:pt>
                <c:pt idx="17">
                  <c:v>344</c:v>
                </c:pt>
                <c:pt idx="18">
                  <c:v>296</c:v>
                </c:pt>
                <c:pt idx="19">
                  <c:v>225</c:v>
                </c:pt>
                <c:pt idx="20">
                  <c:v>135</c:v>
                </c:pt>
                <c:pt idx="21">
                  <c:v>93</c:v>
                </c:pt>
                <c:pt idx="22">
                  <c:v>88</c:v>
                </c:pt>
                <c:pt idx="23">
                  <c:v>61</c:v>
                </c:pt>
              </c:numCache>
            </c:numRef>
          </c:val>
          <c:extLst>
            <c:ext xmlns:c16="http://schemas.microsoft.com/office/drawing/2014/chart" uri="{C3380CC4-5D6E-409C-BE32-E72D297353CC}">
              <c16:uniqueId val="{00000001-DAD7-490E-8120-554548140329}"/>
            </c:ext>
          </c:extLst>
        </c:ser>
        <c:dLbls>
          <c:showLegendKey val="0"/>
          <c:showVal val="0"/>
          <c:showCatName val="0"/>
          <c:showSerName val="0"/>
          <c:showPercent val="0"/>
          <c:showBubbleSize val="0"/>
        </c:dLbls>
        <c:axId val="344702976"/>
        <c:axId val="344704512"/>
      </c:radarChart>
      <c:catAx>
        <c:axId val="344702976"/>
        <c:scaling>
          <c:orientation val="minMax"/>
        </c:scaling>
        <c:delete val="0"/>
        <c:axPos val="b"/>
        <c:majorGridlines/>
        <c:numFmt formatCode="General" sourceLinked="1"/>
        <c:majorTickMark val="out"/>
        <c:minorTickMark val="none"/>
        <c:tickLblPos val="nextTo"/>
        <c:crossAx val="344704512"/>
        <c:crosses val="autoZero"/>
        <c:auto val="0"/>
        <c:lblAlgn val="ctr"/>
        <c:lblOffset val="100"/>
        <c:noMultiLvlLbl val="0"/>
      </c:catAx>
      <c:valAx>
        <c:axId val="344704512"/>
        <c:scaling>
          <c:orientation val="minMax"/>
        </c:scaling>
        <c:delete val="0"/>
        <c:axPos val="l"/>
        <c:majorGridlines/>
        <c:numFmt formatCode="#,##0_);[Red]\(#,##0\)" sourceLinked="1"/>
        <c:majorTickMark val="cross"/>
        <c:minorTickMark val="none"/>
        <c:tickLblPos val="nextTo"/>
        <c:txPr>
          <a:bodyPr/>
          <a:lstStyle/>
          <a:p>
            <a:pPr>
              <a:defRPr sz="800" baseline="0"/>
            </a:pPr>
            <a:endParaRPr lang="ja-JP"/>
          </a:p>
        </c:txPr>
        <c:crossAx val="344702976"/>
        <c:crosses val="autoZero"/>
        <c:crossBetween val="between"/>
      </c:valAx>
    </c:plotArea>
    <c:legend>
      <c:legendPos val="r"/>
      <c:layout>
        <c:manualLayout>
          <c:xMode val="edge"/>
          <c:yMode val="edge"/>
          <c:x val="0.71666666666666667"/>
          <c:y val="0.41628280839895015"/>
          <c:w val="0.21081539807524063"/>
          <c:h val="0.18631634587343249"/>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乗り物別による死亡事故の推移</a:t>
            </a:r>
          </a:p>
        </c:rich>
      </c:tx>
      <c:layout>
        <c:manualLayout>
          <c:xMode val="edge"/>
          <c:yMode val="edge"/>
          <c:x val="0.28557877261808706"/>
          <c:y val="1.2874325748651499E-2"/>
        </c:manualLayout>
      </c:layout>
      <c:overlay val="0"/>
      <c:spPr>
        <a:noFill/>
        <a:ln w="25400">
          <a:noFill/>
        </a:ln>
      </c:spPr>
    </c:title>
    <c:autoTitleDeleted val="0"/>
    <c:plotArea>
      <c:layout>
        <c:manualLayout>
          <c:layoutTarget val="inner"/>
          <c:xMode val="edge"/>
          <c:yMode val="edge"/>
          <c:x val="0.14785377533137511"/>
          <c:y val="7.130489594312521E-2"/>
          <c:w val="0.68203497615262321"/>
          <c:h val="0.8118583196902367"/>
        </c:manualLayout>
      </c:layout>
      <c:barChart>
        <c:barDir val="col"/>
        <c:grouping val="stacked"/>
        <c:varyColors val="0"/>
        <c:ser>
          <c:idx val="0"/>
          <c:order val="0"/>
          <c:tx>
            <c:strRef>
              <c:f>'16ページ死亡事故の推移'!$A$64</c:f>
              <c:strCache>
                <c:ptCount val="1"/>
                <c:pt idx="0">
                  <c:v>歩行者</c:v>
                </c:pt>
              </c:strCache>
            </c:strRef>
          </c:tx>
          <c:spPr>
            <a:solidFill>
              <a:srgbClr val="9999FF"/>
            </a:solidFill>
            <a:ln w="12700">
              <a:solidFill>
                <a:srgbClr val="000000"/>
              </a:solidFill>
              <a:prstDash val="solid"/>
            </a:ln>
          </c:spPr>
          <c:invertIfNegative val="0"/>
          <c:dLbls>
            <c:dLbl>
              <c:idx val="19"/>
              <c:layout>
                <c:manualLayout>
                  <c:x val="-4.1797283176593526E-3"/>
                  <c:y val="-2.6246719160105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36-4C69-868F-44DDE781C05F}"/>
                </c:ext>
              </c:extLst>
            </c:dLbl>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'16ページ死亡事故の推移'!$B$64:$U$64</c:f>
              <c:numCache>
                <c:formatCode>#,##0_);[Red]\(#,##0\)</c:formatCode>
                <c:ptCount val="20"/>
                <c:pt idx="0">
                  <c:v>35</c:v>
                </c:pt>
                <c:pt idx="1">
                  <c:v>41</c:v>
                </c:pt>
                <c:pt idx="2">
                  <c:v>53</c:v>
                </c:pt>
                <c:pt idx="3">
                  <c:v>25</c:v>
                </c:pt>
                <c:pt idx="4">
                  <c:v>34</c:v>
                </c:pt>
                <c:pt idx="5">
                  <c:v>27</c:v>
                </c:pt>
                <c:pt idx="6">
                  <c:v>20</c:v>
                </c:pt>
                <c:pt idx="7">
                  <c:v>32</c:v>
                </c:pt>
                <c:pt idx="8" formatCode="General">
                  <c:v>19</c:v>
                </c:pt>
                <c:pt idx="9" formatCode="General">
                  <c:v>25</c:v>
                </c:pt>
                <c:pt idx="10" formatCode="General">
                  <c:v>17</c:v>
                </c:pt>
                <c:pt idx="11" formatCode="General">
                  <c:v>21</c:v>
                </c:pt>
                <c:pt idx="12" formatCode="General">
                  <c:v>11</c:v>
                </c:pt>
                <c:pt idx="13" formatCode="General">
                  <c:v>16</c:v>
                </c:pt>
                <c:pt idx="14" formatCode="General">
                  <c:v>28</c:v>
                </c:pt>
                <c:pt idx="15" formatCode="General">
                  <c:v>16</c:v>
                </c:pt>
                <c:pt idx="16" formatCode="General">
                  <c:v>20</c:v>
                </c:pt>
                <c:pt idx="17" formatCode="General">
                  <c:v>17</c:v>
                </c:pt>
                <c:pt idx="18" formatCode="General">
                  <c:v>15</c:v>
                </c:pt>
                <c:pt idx="19" formatCode="General">
                  <c:v>15</c:v>
                </c:pt>
              </c:numCache>
            </c:numRef>
          </c:val>
          <c:extLst>
            <c:ext xmlns:c16="http://schemas.microsoft.com/office/drawing/2014/chart" uri="{C3380CC4-5D6E-409C-BE32-E72D297353CC}">
              <c16:uniqueId val="{00000001-A136-4C69-868F-44DDE781C05F}"/>
            </c:ext>
          </c:extLst>
        </c:ser>
        <c:ser>
          <c:idx val="1"/>
          <c:order val="1"/>
          <c:tx>
            <c:strRef>
              <c:f>'16ページ死亡事故の推移'!$A$65</c:f>
              <c:strCache>
                <c:ptCount val="1"/>
                <c:pt idx="0">
                  <c:v>自転車</c:v>
                </c:pt>
              </c:strCache>
            </c:strRef>
          </c:tx>
          <c:spPr>
            <a:solidFill>
              <a:schemeClr val="bg1"/>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'16ページ死亡事故の推移'!$B$65:$U$65</c:f>
              <c:numCache>
                <c:formatCode>#,##0_);[Red]\(#,##0\)</c:formatCode>
                <c:ptCount val="20"/>
                <c:pt idx="0">
                  <c:v>25</c:v>
                </c:pt>
                <c:pt idx="1">
                  <c:v>23</c:v>
                </c:pt>
                <c:pt idx="2">
                  <c:v>20</c:v>
                </c:pt>
                <c:pt idx="3">
                  <c:v>25</c:v>
                </c:pt>
                <c:pt idx="4">
                  <c:v>25</c:v>
                </c:pt>
                <c:pt idx="5">
                  <c:v>24</c:v>
                </c:pt>
                <c:pt idx="6">
                  <c:v>22</c:v>
                </c:pt>
                <c:pt idx="7">
                  <c:v>18</c:v>
                </c:pt>
                <c:pt idx="8" formatCode="General">
                  <c:v>18</c:v>
                </c:pt>
                <c:pt idx="9" formatCode="General">
                  <c:v>19</c:v>
                </c:pt>
                <c:pt idx="10" formatCode="General">
                  <c:v>21</c:v>
                </c:pt>
                <c:pt idx="11" formatCode="General">
                  <c:v>14</c:v>
                </c:pt>
                <c:pt idx="12" formatCode="General">
                  <c:v>20</c:v>
                </c:pt>
                <c:pt idx="13" formatCode="General">
                  <c:v>15</c:v>
                </c:pt>
                <c:pt idx="14" formatCode="General">
                  <c:v>13</c:v>
                </c:pt>
                <c:pt idx="15" formatCode="General">
                  <c:v>19</c:v>
                </c:pt>
                <c:pt idx="16" formatCode="General">
                  <c:v>8</c:v>
                </c:pt>
                <c:pt idx="17" formatCode="General">
                  <c:v>13</c:v>
                </c:pt>
                <c:pt idx="18" formatCode="General">
                  <c:v>8</c:v>
                </c:pt>
                <c:pt idx="19" formatCode="General">
                  <c:v>11</c:v>
                </c:pt>
              </c:numCache>
            </c:numRef>
          </c:val>
          <c:extLst>
            <c:ext xmlns:c16="http://schemas.microsoft.com/office/drawing/2014/chart" uri="{C3380CC4-5D6E-409C-BE32-E72D297353CC}">
              <c16:uniqueId val="{00000002-A136-4C69-868F-44DDE781C05F}"/>
            </c:ext>
          </c:extLst>
        </c:ser>
        <c:ser>
          <c:idx val="2"/>
          <c:order val="2"/>
          <c:tx>
            <c:strRef>
              <c:f>'16ページ死亡事故の推移'!$A$66</c:f>
              <c:strCache>
                <c:ptCount val="1"/>
                <c:pt idx="0">
                  <c:v>自動二輪</c:v>
                </c:pt>
              </c:strCache>
            </c:strRef>
          </c:tx>
          <c:spPr>
            <a:solidFill>
              <a:schemeClr val="accent2">
                <a:lumMod val="60000"/>
                <a:lumOff val="40000"/>
              </a:schemeClr>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'16ページ死亡事故の推移'!$B$66:$U$66</c:f>
              <c:numCache>
                <c:formatCode>#,##0_);[Red]\(#,##0\)</c:formatCode>
                <c:ptCount val="20"/>
                <c:pt idx="0">
                  <c:v>20</c:v>
                </c:pt>
                <c:pt idx="1">
                  <c:v>19</c:v>
                </c:pt>
                <c:pt idx="2">
                  <c:v>25</c:v>
                </c:pt>
                <c:pt idx="3">
                  <c:v>18</c:v>
                </c:pt>
                <c:pt idx="4">
                  <c:v>21</c:v>
                </c:pt>
                <c:pt idx="5">
                  <c:v>18</c:v>
                </c:pt>
                <c:pt idx="6">
                  <c:v>14</c:v>
                </c:pt>
                <c:pt idx="7">
                  <c:v>14</c:v>
                </c:pt>
                <c:pt idx="8" formatCode="General">
                  <c:v>16</c:v>
                </c:pt>
                <c:pt idx="9" formatCode="General">
                  <c:v>7</c:v>
                </c:pt>
                <c:pt idx="10" formatCode="General">
                  <c:v>18</c:v>
                </c:pt>
                <c:pt idx="11" formatCode="General">
                  <c:v>12</c:v>
                </c:pt>
                <c:pt idx="12" formatCode="General">
                  <c:v>14</c:v>
                </c:pt>
                <c:pt idx="13" formatCode="General">
                  <c:v>9</c:v>
                </c:pt>
                <c:pt idx="14" formatCode="General">
                  <c:v>7</c:v>
                </c:pt>
                <c:pt idx="15" formatCode="General">
                  <c:v>10</c:v>
                </c:pt>
                <c:pt idx="16" formatCode="General">
                  <c:v>12</c:v>
                </c:pt>
                <c:pt idx="17" formatCode="General">
                  <c:v>8</c:v>
                </c:pt>
                <c:pt idx="18" formatCode="General">
                  <c:v>11</c:v>
                </c:pt>
                <c:pt idx="19" formatCode="General">
                  <c:v>4</c:v>
                </c:pt>
              </c:numCache>
            </c:numRef>
          </c:val>
          <c:extLst>
            <c:ext xmlns:c16="http://schemas.microsoft.com/office/drawing/2014/chart" uri="{C3380CC4-5D6E-409C-BE32-E72D297353CC}">
              <c16:uniqueId val="{00000003-A136-4C69-868F-44DDE781C05F}"/>
            </c:ext>
          </c:extLst>
        </c:ser>
        <c:ser>
          <c:idx val="3"/>
          <c:order val="3"/>
          <c:tx>
            <c:strRef>
              <c:f>'16ページ死亡事故の推移'!$A$67</c:f>
              <c:strCache>
                <c:ptCount val="1"/>
                <c:pt idx="0">
                  <c:v>原付</c:v>
                </c:pt>
              </c:strCache>
            </c:strRef>
          </c:tx>
          <c:spPr>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'16ページ死亡事故の推移'!$B$67:$U$67</c:f>
              <c:numCache>
                <c:formatCode>#,##0_);[Red]\(#,##0\)</c:formatCode>
                <c:ptCount val="20"/>
                <c:pt idx="0">
                  <c:v>9</c:v>
                </c:pt>
                <c:pt idx="1">
                  <c:v>11</c:v>
                </c:pt>
                <c:pt idx="2">
                  <c:v>9</c:v>
                </c:pt>
                <c:pt idx="3">
                  <c:v>9</c:v>
                </c:pt>
                <c:pt idx="4">
                  <c:v>8</c:v>
                </c:pt>
                <c:pt idx="5">
                  <c:v>5</c:v>
                </c:pt>
                <c:pt idx="6">
                  <c:v>14</c:v>
                </c:pt>
                <c:pt idx="7">
                  <c:v>8</c:v>
                </c:pt>
                <c:pt idx="8" formatCode="General">
                  <c:v>11</c:v>
                </c:pt>
                <c:pt idx="9" formatCode="General">
                  <c:v>7</c:v>
                </c:pt>
                <c:pt idx="10" formatCode="General">
                  <c:v>3</c:v>
                </c:pt>
                <c:pt idx="11" formatCode="General">
                  <c:v>6</c:v>
                </c:pt>
                <c:pt idx="12" formatCode="General">
                  <c:v>5</c:v>
                </c:pt>
                <c:pt idx="13" formatCode="General">
                  <c:v>6</c:v>
                </c:pt>
                <c:pt idx="14" formatCode="General">
                  <c:v>1</c:v>
                </c:pt>
                <c:pt idx="15" formatCode="General">
                  <c:v>3</c:v>
                </c:pt>
                <c:pt idx="16" formatCode="General">
                  <c:v>3</c:v>
                </c:pt>
                <c:pt idx="17" formatCode="General">
                  <c:v>1</c:v>
                </c:pt>
                <c:pt idx="18" formatCode="General">
                  <c:v>6</c:v>
                </c:pt>
                <c:pt idx="19" formatCode="General">
                  <c:v>0</c:v>
                </c:pt>
              </c:numCache>
            </c:numRef>
          </c:val>
          <c:extLst>
            <c:ext xmlns:c16="http://schemas.microsoft.com/office/drawing/2014/chart" uri="{C3380CC4-5D6E-409C-BE32-E72D297353CC}">
              <c16:uniqueId val="{00000004-A136-4C69-868F-44DDE781C05F}"/>
            </c:ext>
          </c:extLst>
        </c:ser>
        <c:ser>
          <c:idx val="4"/>
          <c:order val="4"/>
          <c:tx>
            <c:strRef>
              <c:f>'16ページ死亡事故の推移'!$A$68</c:f>
              <c:strCache>
                <c:ptCount val="1"/>
                <c:pt idx="0">
                  <c:v>その他</c:v>
                </c:pt>
              </c:strCache>
            </c:strRef>
          </c:tx>
          <c:spPr>
            <a:ln>
              <a:solidFill>
                <a:prstClr val="black"/>
              </a:solidFill>
            </a:ln>
          </c:spPr>
          <c:invertIfNegative val="0"/>
          <c:dLbls>
            <c:dLbl>
              <c:idx val="10"/>
              <c:layout>
                <c:manualLayout>
                  <c:x val="2.3557126030624262E-3"/>
                  <c:y val="-7.8740157480314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136-4C69-868F-44DDE781C05F}"/>
                </c:ext>
              </c:extLst>
            </c:dLbl>
            <c:dLbl>
              <c:idx val="11"/>
              <c:layout>
                <c:manualLayout>
                  <c:x val="0"/>
                  <c:y val="-1.83727034120734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136-4C69-868F-44DDE781C05F}"/>
                </c:ext>
              </c:extLst>
            </c:dLbl>
            <c:dLbl>
              <c:idx val="15"/>
              <c:layout>
                <c:manualLayout>
                  <c:x val="0"/>
                  <c:y val="-1.57480314960629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136-4C69-868F-44DDE781C05F}"/>
                </c:ext>
              </c:extLst>
            </c:dLbl>
            <c:dLbl>
              <c:idx val="16"/>
              <c:layout>
                <c:manualLayout>
                  <c:x val="2.3557126030624262E-3"/>
                  <c:y val="-2.09973753280839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136-4C69-868F-44DDE781C05F}"/>
                </c:ext>
              </c:extLst>
            </c:dLbl>
            <c:dLbl>
              <c:idx val="17"/>
              <c:layout>
                <c:manualLayout>
                  <c:x val="8.6375130966072036E-17"/>
                  <c:y val="-1.83727034120734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136-4C69-868F-44DDE781C05F}"/>
                </c:ext>
              </c:extLst>
            </c:dLbl>
            <c:dLbl>
              <c:idx val="18"/>
              <c:layout>
                <c:manualLayout>
                  <c:x val="-8.6375130966072036E-17"/>
                  <c:y val="-2.09973753280839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136-4C69-868F-44DDE781C05F}"/>
                </c:ext>
              </c:extLst>
            </c:dLbl>
            <c:dLbl>
              <c:idx val="19"/>
              <c:layout>
                <c:manualLayout>
                  <c:x val="-1.7275026193214407E-16"/>
                  <c:y val="-3.41207349081364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136-4C69-868F-44DDE781C05F}"/>
                </c:ext>
              </c:extLst>
            </c:dLbl>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元</c:v>
                </c:pt>
              </c:strCache>
            </c:strRef>
          </c:cat>
          <c:val>
            <c:numRef>
              <c:f>'16ページ死亡事故の推移'!$B$68:$U$68</c:f>
              <c:numCache>
                <c:formatCode>#,##0_);[Red]\(#,##0\)</c:formatCode>
                <c:ptCount val="20"/>
                <c:pt idx="0">
                  <c:v>11</c:v>
                </c:pt>
                <c:pt idx="1">
                  <c:v>7</c:v>
                </c:pt>
                <c:pt idx="2">
                  <c:v>7</c:v>
                </c:pt>
                <c:pt idx="3">
                  <c:v>9</c:v>
                </c:pt>
                <c:pt idx="4">
                  <c:v>3</c:v>
                </c:pt>
                <c:pt idx="5">
                  <c:v>6</c:v>
                </c:pt>
                <c:pt idx="6">
                  <c:v>5</c:v>
                </c:pt>
                <c:pt idx="7">
                  <c:v>1</c:v>
                </c:pt>
                <c:pt idx="8">
                  <c:v>2</c:v>
                </c:pt>
                <c:pt idx="9">
                  <c:v>6</c:v>
                </c:pt>
                <c:pt idx="10">
                  <c:v>3</c:v>
                </c:pt>
                <c:pt idx="11">
                  <c:v>12</c:v>
                </c:pt>
                <c:pt idx="12">
                  <c:v>1</c:v>
                </c:pt>
                <c:pt idx="13">
                  <c:v>5</c:v>
                </c:pt>
                <c:pt idx="14">
                  <c:v>2</c:v>
                </c:pt>
                <c:pt idx="15" formatCode="General">
                  <c:v>3</c:v>
                </c:pt>
                <c:pt idx="16">
                  <c:v>6</c:v>
                </c:pt>
                <c:pt idx="17">
                  <c:v>5</c:v>
                </c:pt>
                <c:pt idx="18" formatCode="General">
                  <c:v>4</c:v>
                </c:pt>
                <c:pt idx="19" formatCode="General">
                  <c:v>4</c:v>
                </c:pt>
              </c:numCache>
            </c:numRef>
          </c:val>
          <c:extLst>
            <c:ext xmlns:c16="http://schemas.microsoft.com/office/drawing/2014/chart" uri="{C3380CC4-5D6E-409C-BE32-E72D297353CC}">
              <c16:uniqueId val="{0000000C-A136-4C69-868F-44DDE781C05F}"/>
            </c:ext>
          </c:extLst>
        </c:ser>
        <c:dLbls>
          <c:showLegendKey val="0"/>
          <c:showVal val="0"/>
          <c:showCatName val="0"/>
          <c:showSerName val="0"/>
          <c:showPercent val="0"/>
          <c:showBubbleSize val="0"/>
        </c:dLbls>
        <c:gapWidth val="150"/>
        <c:overlap val="100"/>
        <c:axId val="339860096"/>
        <c:axId val="340333312"/>
      </c:barChart>
      <c:catAx>
        <c:axId val="339860096"/>
        <c:scaling>
          <c:orientation val="minMax"/>
        </c:scaling>
        <c:delete val="0"/>
        <c:axPos val="b"/>
        <c:title>
          <c:tx>
            <c:rich>
              <a:bodyPr/>
              <a:lstStyle/>
              <a:p>
                <a:pPr>
                  <a:defRPr/>
                </a:pPr>
                <a:r>
                  <a:rPr lang="ja-JP"/>
                  <a:t>年</a:t>
                </a:r>
              </a:p>
            </c:rich>
          </c:tx>
          <c:layout>
            <c:manualLayout>
              <c:xMode val="edge"/>
              <c:yMode val="edge"/>
              <c:x val="0.46581879561874556"/>
              <c:y val="0.949684626035918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0333312"/>
        <c:crosses val="autoZero"/>
        <c:auto val="1"/>
        <c:lblAlgn val="ctr"/>
        <c:lblOffset val="100"/>
        <c:tickLblSkip val="1"/>
        <c:tickMarkSkip val="1"/>
        <c:noMultiLvlLbl val="0"/>
      </c:catAx>
      <c:valAx>
        <c:axId val="340333312"/>
        <c:scaling>
          <c:orientation val="minMax"/>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2.2257588826131717E-2"/>
              <c:y val="0.4638175543017752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39860096"/>
        <c:crosses val="autoZero"/>
        <c:crossBetween val="between"/>
      </c:valAx>
      <c:spPr>
        <a:solidFill>
          <a:srgbClr val="FFFFFF"/>
        </a:solidFill>
        <a:ln w="12700">
          <a:solidFill>
            <a:srgbClr val="808080"/>
          </a:solidFill>
          <a:prstDash val="solid"/>
        </a:ln>
      </c:spPr>
    </c:plotArea>
    <c:legend>
      <c:legendPos val="r"/>
      <c:layout>
        <c:manualLayout>
          <c:xMode val="edge"/>
          <c:yMode val="edge"/>
          <c:x val="0.84428684047002966"/>
          <c:y val="0.34909169818339636"/>
          <c:w val="0.12956419316843348"/>
          <c:h val="0.28477690288713908"/>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&amp;C－１５－</c:oddFooter>
    </c:headerFooter>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高齢者の月別交通事故死者数・負傷者数</a:t>
            </a:r>
          </a:p>
        </c:rich>
      </c:tx>
      <c:layout>
        <c:manualLayout>
          <c:xMode val="edge"/>
          <c:yMode val="edge"/>
          <c:x val="0.26708333333333334"/>
          <c:y val="6.7588325652841785E-2"/>
        </c:manualLayout>
      </c:layout>
      <c:overlay val="0"/>
      <c:spPr>
        <a:noFill/>
        <a:ln w="25400">
          <a:noFill/>
        </a:ln>
      </c:spPr>
    </c:title>
    <c:autoTitleDeleted val="0"/>
    <c:plotArea>
      <c:layout>
        <c:manualLayout>
          <c:layoutTarget val="inner"/>
          <c:xMode val="edge"/>
          <c:yMode val="edge"/>
          <c:x val="0.15375"/>
          <c:y val="0.25806509681266382"/>
          <c:w val="0.52375000000000005"/>
          <c:h val="0.4239640876208049"/>
        </c:manualLayout>
      </c:layout>
      <c:barChart>
        <c:barDir val="col"/>
        <c:grouping val="clustered"/>
        <c:varyColors val="0"/>
        <c:ser>
          <c:idx val="1"/>
          <c:order val="0"/>
          <c:tx>
            <c:v>死者数</c:v>
          </c:tx>
          <c:spPr>
            <a:solidFill>
              <a:srgbClr val="808080"/>
            </a:solidFill>
            <a:ln w="12700">
              <a:solidFill>
                <a:srgbClr val="000000"/>
              </a:solidFill>
              <a:prstDash val="solid"/>
            </a:ln>
          </c:spPr>
          <c:invertIfNegative val="0"/>
          <c:val>
            <c:numRef>
              <c:f>'★17ページ高齢者（推移）'!$C$25:$N$25</c:f>
              <c:numCache>
                <c:formatCode>#,##0_);[Red]\(#,##0\)</c:formatCode>
                <c:ptCount val="12"/>
                <c:pt idx="0">
                  <c:v>2</c:v>
                </c:pt>
                <c:pt idx="1">
                  <c:v>3</c:v>
                </c:pt>
                <c:pt idx="2">
                  <c:v>3</c:v>
                </c:pt>
                <c:pt idx="3">
                  <c:v>0</c:v>
                </c:pt>
                <c:pt idx="4">
                  <c:v>2</c:v>
                </c:pt>
                <c:pt idx="5">
                  <c:v>0</c:v>
                </c:pt>
                <c:pt idx="6">
                  <c:v>3</c:v>
                </c:pt>
                <c:pt idx="7">
                  <c:v>1</c:v>
                </c:pt>
                <c:pt idx="8">
                  <c:v>1</c:v>
                </c:pt>
                <c:pt idx="9">
                  <c:v>2</c:v>
                </c:pt>
                <c:pt idx="10">
                  <c:v>0</c:v>
                </c:pt>
                <c:pt idx="11">
                  <c:v>8</c:v>
                </c:pt>
              </c:numCache>
            </c:numRef>
          </c:val>
          <c:extLst>
            <c:ext xmlns:c16="http://schemas.microsoft.com/office/drawing/2014/chart" uri="{C3380CC4-5D6E-409C-BE32-E72D297353CC}">
              <c16:uniqueId val="{00000000-EB24-48A7-A143-02375BAE7468}"/>
            </c:ext>
          </c:extLst>
        </c:ser>
        <c:dLbls>
          <c:showLegendKey val="0"/>
          <c:showVal val="0"/>
          <c:showCatName val="0"/>
          <c:showSerName val="0"/>
          <c:showPercent val="0"/>
          <c:showBubbleSize val="0"/>
        </c:dLbls>
        <c:gapWidth val="150"/>
        <c:axId val="340365696"/>
        <c:axId val="340368000"/>
      </c:barChart>
      <c:lineChart>
        <c:grouping val="standard"/>
        <c:varyColors val="0"/>
        <c:ser>
          <c:idx val="0"/>
          <c:order val="1"/>
          <c:tx>
            <c:v>負傷者数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'★17ページ高齢者（推移）'!$C$26:$N$26</c:f>
              <c:numCache>
                <c:formatCode>#,##0_);[Red]\(#,##0\)</c:formatCode>
                <c:ptCount val="12"/>
                <c:pt idx="0">
                  <c:v>123</c:v>
                </c:pt>
                <c:pt idx="1">
                  <c:v>133</c:v>
                </c:pt>
                <c:pt idx="2">
                  <c:v>151</c:v>
                </c:pt>
                <c:pt idx="3">
                  <c:v>158</c:v>
                </c:pt>
                <c:pt idx="4">
                  <c:v>114</c:v>
                </c:pt>
                <c:pt idx="5">
                  <c:v>125</c:v>
                </c:pt>
                <c:pt idx="6">
                  <c:v>130</c:v>
                </c:pt>
                <c:pt idx="7">
                  <c:v>126</c:v>
                </c:pt>
                <c:pt idx="8">
                  <c:v>144</c:v>
                </c:pt>
                <c:pt idx="9">
                  <c:v>130</c:v>
                </c:pt>
                <c:pt idx="10">
                  <c:v>151</c:v>
                </c:pt>
                <c:pt idx="11">
                  <c:v>146</c:v>
                </c:pt>
              </c:numCache>
            </c:numRef>
          </c:val>
          <c:smooth val="0"/>
          <c:extLst>
            <c:ext xmlns:c16="http://schemas.microsoft.com/office/drawing/2014/chart" uri="{C3380CC4-5D6E-409C-BE32-E72D297353CC}">
              <c16:uniqueId val="{00000001-EB24-48A7-A143-02375BAE7468}"/>
            </c:ext>
          </c:extLst>
        </c:ser>
        <c:dLbls>
          <c:showLegendKey val="0"/>
          <c:showVal val="0"/>
          <c:showCatName val="0"/>
          <c:showSerName val="0"/>
          <c:showPercent val="0"/>
          <c:showBubbleSize val="0"/>
        </c:dLbls>
        <c:marker val="1"/>
        <c:smooth val="0"/>
        <c:axId val="340370176"/>
        <c:axId val="340371712"/>
      </c:lineChart>
      <c:catAx>
        <c:axId val="3403656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0375"/>
              <c:y val="0.829495022799569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68000"/>
        <c:crosses val="autoZero"/>
        <c:auto val="0"/>
        <c:lblAlgn val="ctr"/>
        <c:lblOffset val="100"/>
        <c:tickLblSkip val="1"/>
        <c:tickMarkSkip val="1"/>
        <c:noMultiLvlLbl val="0"/>
      </c:catAx>
      <c:valAx>
        <c:axId val="340368000"/>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02"/>
              <c:y val="0.4193558063306602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65696"/>
        <c:crosses val="autoZero"/>
        <c:crossBetween val="between"/>
      </c:valAx>
      <c:catAx>
        <c:axId val="340370176"/>
        <c:scaling>
          <c:orientation val="minMax"/>
        </c:scaling>
        <c:delete val="1"/>
        <c:axPos val="b"/>
        <c:majorTickMark val="out"/>
        <c:minorTickMark val="none"/>
        <c:tickLblPos val="nextTo"/>
        <c:crossAx val="340371712"/>
        <c:crosses val="autoZero"/>
        <c:auto val="0"/>
        <c:lblAlgn val="ctr"/>
        <c:lblOffset val="100"/>
        <c:noMultiLvlLbl val="0"/>
      </c:catAx>
      <c:valAx>
        <c:axId val="340371712"/>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0.73124999999999996"/>
              <c:y val="0.4193558063306602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70176"/>
        <c:crosses val="max"/>
        <c:crossBetween val="between"/>
      </c:valAx>
      <c:spPr>
        <a:solidFill>
          <a:srgbClr val="FFFFFF"/>
        </a:solidFill>
        <a:ln w="12700">
          <a:solidFill>
            <a:srgbClr val="808080"/>
          </a:solidFill>
          <a:prstDash val="solid"/>
        </a:ln>
      </c:spPr>
    </c:plotArea>
    <c:legend>
      <c:legendPos val="r"/>
      <c:layout>
        <c:manualLayout>
          <c:xMode val="edge"/>
          <c:yMode val="edge"/>
          <c:x val="0.86499999999999999"/>
          <c:y val="0.3778811519527801"/>
          <c:w val="0.125"/>
          <c:h val="0.1889405759763900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子どもの月別交通事故死者数･負傷者数</a:t>
            </a:r>
          </a:p>
        </c:rich>
      </c:tx>
      <c:layout>
        <c:manualLayout>
          <c:xMode val="edge"/>
          <c:yMode val="edge"/>
          <c:x val="0.26945260084564354"/>
          <c:y val="3.9583326512460375E-2"/>
        </c:manualLayout>
      </c:layout>
      <c:overlay val="0"/>
      <c:spPr>
        <a:noFill/>
        <a:ln w="25400">
          <a:noFill/>
        </a:ln>
      </c:spPr>
    </c:title>
    <c:autoTitleDeleted val="0"/>
    <c:plotArea>
      <c:layout>
        <c:manualLayout>
          <c:layoutTarget val="inner"/>
          <c:xMode val="edge"/>
          <c:yMode val="edge"/>
          <c:x val="0.21469755739595345"/>
          <c:y val="0.13958361731692975"/>
          <c:w val="0.46541819489189912"/>
          <c:h val="0.71666812473169905"/>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'★２０ページ子ども（推移）'!$Q$25:$AB$25</c:f>
              <c:numCache>
                <c:formatCode>General</c:formatCode>
                <c:ptCount val="12"/>
                <c:pt idx="0">
                  <c:v>29</c:v>
                </c:pt>
                <c:pt idx="1">
                  <c:v>41</c:v>
                </c:pt>
                <c:pt idx="2">
                  <c:v>49</c:v>
                </c:pt>
                <c:pt idx="3">
                  <c:v>53</c:v>
                </c:pt>
                <c:pt idx="4">
                  <c:v>57</c:v>
                </c:pt>
                <c:pt idx="5">
                  <c:v>38</c:v>
                </c:pt>
                <c:pt idx="6">
                  <c:v>48</c:v>
                </c:pt>
                <c:pt idx="7">
                  <c:v>57</c:v>
                </c:pt>
                <c:pt idx="8">
                  <c:v>61</c:v>
                </c:pt>
                <c:pt idx="9">
                  <c:v>47</c:v>
                </c:pt>
                <c:pt idx="10">
                  <c:v>35</c:v>
                </c:pt>
                <c:pt idx="11">
                  <c:v>32</c:v>
                </c:pt>
              </c:numCache>
            </c:numRef>
          </c:val>
          <c:extLst>
            <c:ext xmlns:c16="http://schemas.microsoft.com/office/drawing/2014/chart" uri="{C3380CC4-5D6E-409C-BE32-E72D297353CC}">
              <c16:uniqueId val="{00000000-DD4D-43C5-866B-49C835AD1C78}"/>
            </c:ext>
          </c:extLst>
        </c:ser>
        <c:dLbls>
          <c:showLegendKey val="0"/>
          <c:showVal val="0"/>
          <c:showCatName val="0"/>
          <c:showSerName val="0"/>
          <c:showPercent val="0"/>
          <c:showBubbleSize val="0"/>
        </c:dLbls>
        <c:gapWidth val="150"/>
        <c:axId val="344316928"/>
        <c:axId val="344319488"/>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'★２０ページ子ども（推移）'!$Q$21:$AB$21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D4D-43C5-866B-49C835AD1C78}"/>
            </c:ext>
          </c:extLst>
        </c:ser>
        <c:dLbls>
          <c:showLegendKey val="0"/>
          <c:showVal val="0"/>
          <c:showCatName val="0"/>
          <c:showSerName val="0"/>
          <c:showPercent val="0"/>
          <c:showBubbleSize val="0"/>
        </c:dLbls>
        <c:marker val="1"/>
        <c:smooth val="0"/>
        <c:axId val="344321408"/>
        <c:axId val="344323200"/>
      </c:lineChart>
      <c:catAx>
        <c:axId val="3443169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37178818065609"/>
              <c:y val="0.922918678824190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19488"/>
        <c:crosses val="autoZero"/>
        <c:auto val="0"/>
        <c:lblAlgn val="ctr"/>
        <c:lblOffset val="100"/>
        <c:tickLblSkip val="1"/>
        <c:tickMarkSkip val="1"/>
        <c:noMultiLvlLbl val="0"/>
      </c:catAx>
      <c:valAx>
        <c:axId val="34431948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3054755043227664E-2"/>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16928"/>
        <c:crosses val="autoZero"/>
        <c:crossBetween val="between"/>
      </c:valAx>
      <c:catAx>
        <c:axId val="344321408"/>
        <c:scaling>
          <c:orientation val="minMax"/>
        </c:scaling>
        <c:delete val="1"/>
        <c:axPos val="b"/>
        <c:majorTickMark val="out"/>
        <c:minorTickMark val="none"/>
        <c:tickLblPos val="nextTo"/>
        <c:crossAx val="344323200"/>
        <c:crosses val="autoZero"/>
        <c:auto val="0"/>
        <c:lblAlgn val="ctr"/>
        <c:lblOffset val="100"/>
        <c:noMultiLvlLbl val="0"/>
      </c:catAx>
      <c:valAx>
        <c:axId val="344323200"/>
        <c:scaling>
          <c:orientation val="minMax"/>
          <c:max val="2"/>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1181601579341491"/>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21408"/>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4438100856989418"/>
          <c:y val="0.45625092081784996"/>
          <c:w val="0.14409237029809319"/>
          <c:h val="8.5416973605949964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98425196850393704" r="0.39370078740157483" t="0.98425196850393704" header="0.51181102362204722" footer="0.5118110236220472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若年者の月別交通事故死者数･負傷者数</a:t>
            </a:r>
          </a:p>
        </c:rich>
      </c:tx>
      <c:layout>
        <c:manualLayout>
          <c:xMode val="edge"/>
          <c:yMode val="edge"/>
          <c:x val="0.2214875870625376"/>
          <c:y val="5.1094642581442022E-2"/>
        </c:manualLayout>
      </c:layout>
      <c:overlay val="0"/>
      <c:spPr>
        <a:noFill/>
        <a:ln w="25400">
          <a:noFill/>
        </a:ln>
      </c:spPr>
    </c:title>
    <c:autoTitleDeleted val="0"/>
    <c:plotArea>
      <c:layout>
        <c:manualLayout>
          <c:layoutTarget val="inner"/>
          <c:xMode val="edge"/>
          <c:yMode val="edge"/>
          <c:x val="0.24628099173553719"/>
          <c:y val="0.21532885087970974"/>
          <c:w val="0.38677685950413221"/>
          <c:h val="0.53284766488877322"/>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'★２４ページ若年者（推移）'!$N$7:$Y$7</c:f>
              <c:numCache>
                <c:formatCode>General</c:formatCode>
                <c:ptCount val="12"/>
                <c:pt idx="0">
                  <c:v>107</c:v>
                </c:pt>
                <c:pt idx="1">
                  <c:v>108</c:v>
                </c:pt>
                <c:pt idx="2">
                  <c:v>147</c:v>
                </c:pt>
                <c:pt idx="3">
                  <c:v>133</c:v>
                </c:pt>
                <c:pt idx="4">
                  <c:v>128</c:v>
                </c:pt>
                <c:pt idx="5">
                  <c:v>124</c:v>
                </c:pt>
                <c:pt idx="6">
                  <c:v>125</c:v>
                </c:pt>
                <c:pt idx="7">
                  <c:v>135</c:v>
                </c:pt>
                <c:pt idx="8">
                  <c:v>121</c:v>
                </c:pt>
                <c:pt idx="9">
                  <c:v>134</c:v>
                </c:pt>
                <c:pt idx="10">
                  <c:v>122</c:v>
                </c:pt>
                <c:pt idx="11">
                  <c:v>129</c:v>
                </c:pt>
              </c:numCache>
            </c:numRef>
          </c:val>
          <c:extLst>
            <c:ext xmlns:c16="http://schemas.microsoft.com/office/drawing/2014/chart" uri="{C3380CC4-5D6E-409C-BE32-E72D297353CC}">
              <c16:uniqueId val="{00000000-59C4-496D-89E4-0C13308FCD69}"/>
            </c:ext>
          </c:extLst>
        </c:ser>
        <c:dLbls>
          <c:showLegendKey val="0"/>
          <c:showVal val="0"/>
          <c:showCatName val="0"/>
          <c:showSerName val="0"/>
          <c:showPercent val="0"/>
          <c:showBubbleSize val="0"/>
        </c:dLbls>
        <c:gapWidth val="150"/>
        <c:axId val="344642304"/>
        <c:axId val="344644608"/>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'★２４ページ若年者（推移）'!$N$6:$Y$6</c:f>
              <c:numCache>
                <c:formatCode>General</c:formatCode>
                <c:ptCount val="12"/>
                <c:pt idx="0">
                  <c:v>0</c:v>
                </c:pt>
                <c:pt idx="1">
                  <c:v>0</c:v>
                </c:pt>
                <c:pt idx="2">
                  <c:v>0</c:v>
                </c:pt>
                <c:pt idx="3">
                  <c:v>0</c:v>
                </c:pt>
                <c:pt idx="4">
                  <c:v>0</c:v>
                </c:pt>
                <c:pt idx="5">
                  <c:v>0</c:v>
                </c:pt>
                <c:pt idx="6">
                  <c:v>0</c:v>
                </c:pt>
                <c:pt idx="7">
                  <c:v>0</c:v>
                </c:pt>
                <c:pt idx="8">
                  <c:v>0</c:v>
                </c:pt>
                <c:pt idx="9">
                  <c:v>1</c:v>
                </c:pt>
                <c:pt idx="10">
                  <c:v>0</c:v>
                </c:pt>
                <c:pt idx="11">
                  <c:v>0</c:v>
                </c:pt>
              </c:numCache>
            </c:numRef>
          </c:val>
          <c:smooth val="0"/>
          <c:extLst>
            <c:ext xmlns:c16="http://schemas.microsoft.com/office/drawing/2014/chart" uri="{C3380CC4-5D6E-409C-BE32-E72D297353CC}">
              <c16:uniqueId val="{00000001-59C4-496D-89E4-0C13308FCD69}"/>
            </c:ext>
          </c:extLst>
        </c:ser>
        <c:dLbls>
          <c:showLegendKey val="0"/>
          <c:showVal val="0"/>
          <c:showCatName val="0"/>
          <c:showSerName val="0"/>
          <c:showPercent val="0"/>
          <c:showBubbleSize val="0"/>
        </c:dLbls>
        <c:marker val="1"/>
        <c:smooth val="0"/>
        <c:axId val="345052288"/>
        <c:axId val="345053824"/>
      </c:lineChart>
      <c:catAx>
        <c:axId val="3446423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2479344528111834"/>
              <c:y val="0.8649652616952292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644608"/>
        <c:crosses val="autoZero"/>
        <c:auto val="0"/>
        <c:lblAlgn val="ctr"/>
        <c:lblOffset val="100"/>
        <c:tickLblSkip val="1"/>
        <c:tickMarkSkip val="1"/>
        <c:noMultiLvlLbl val="0"/>
      </c:catAx>
      <c:valAx>
        <c:axId val="34464460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6446210604329685E-2"/>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642304"/>
        <c:crosses val="autoZero"/>
        <c:crossBetween val="between"/>
      </c:valAx>
      <c:catAx>
        <c:axId val="345052288"/>
        <c:scaling>
          <c:orientation val="minMax"/>
        </c:scaling>
        <c:delete val="1"/>
        <c:axPos val="b"/>
        <c:majorTickMark val="out"/>
        <c:minorTickMark val="none"/>
        <c:tickLblPos val="nextTo"/>
        <c:crossAx val="345053824"/>
        <c:crosses val="autoZero"/>
        <c:auto val="0"/>
        <c:lblAlgn val="ctr"/>
        <c:lblOffset val="100"/>
        <c:noMultiLvlLbl val="0"/>
      </c:catAx>
      <c:valAx>
        <c:axId val="345053824"/>
        <c:scaling>
          <c:orientation val="minMax"/>
          <c:max val="4"/>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66942154851548386"/>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052288"/>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2148758706253766"/>
          <c:y val="0.40875984251968506"/>
          <c:w val="0.16528930763529759"/>
          <c:h val="0.1496356337810715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歩行者の月別交通事故発生件数</a:t>
            </a:r>
          </a:p>
        </c:rich>
      </c:tx>
      <c:layout>
        <c:manualLayout>
          <c:xMode val="edge"/>
          <c:yMode val="edge"/>
          <c:x val="0.32960033595800525"/>
          <c:y val="3.6496350364963501E-2"/>
        </c:manualLayout>
      </c:layout>
      <c:overlay val="0"/>
      <c:spPr>
        <a:noFill/>
        <a:ln w="25400">
          <a:noFill/>
        </a:ln>
      </c:spPr>
    </c:title>
    <c:autoTitleDeleted val="0"/>
    <c:plotArea>
      <c:layout>
        <c:manualLayout>
          <c:layoutTarget val="inner"/>
          <c:xMode val="edge"/>
          <c:yMode val="edge"/>
          <c:x val="0.19840015500012109"/>
          <c:y val="0.21532885087970974"/>
          <c:w val="0.65920051500040233"/>
          <c:h val="0.53284766488877322"/>
        </c:manualLayout>
      </c:layout>
      <c:lineChart>
        <c:grouping val="standard"/>
        <c:varyColors val="0"/>
        <c:ser>
          <c:idx val="0"/>
          <c:order val="0"/>
          <c:tx>
            <c:v>件数</c:v>
          </c:tx>
          <c:spPr>
            <a:ln w="12700">
              <a:solidFill>
                <a:schemeClr val="tx1"/>
              </a:solidFill>
              <a:prstDash val="solid"/>
            </a:ln>
          </c:spPr>
          <c:marker>
            <c:symbol val="diamond"/>
            <c:size val="5"/>
            <c:spPr>
              <a:solidFill>
                <a:schemeClr val="tx1"/>
              </a:solidFill>
              <a:ln>
                <a:solidFill>
                  <a:srgbClr val="000080"/>
                </a:solidFill>
                <a:prstDash val="solid"/>
              </a:ln>
            </c:spPr>
          </c:marker>
          <c:val>
            <c:numRef>
              <c:f>'★２９ページ歩行者(類型･月別）'!$B$4:$M$4</c:f>
              <c:numCache>
                <c:formatCode>#,##0_);[Red]\(#,##0\)</c:formatCode>
                <c:ptCount val="12"/>
                <c:pt idx="0">
                  <c:v>88</c:v>
                </c:pt>
                <c:pt idx="1">
                  <c:v>103</c:v>
                </c:pt>
                <c:pt idx="2">
                  <c:v>99</c:v>
                </c:pt>
                <c:pt idx="3">
                  <c:v>102</c:v>
                </c:pt>
                <c:pt idx="4">
                  <c:v>73</c:v>
                </c:pt>
                <c:pt idx="5">
                  <c:v>89</c:v>
                </c:pt>
                <c:pt idx="6">
                  <c:v>92</c:v>
                </c:pt>
                <c:pt idx="7">
                  <c:v>67</c:v>
                </c:pt>
                <c:pt idx="8">
                  <c:v>107</c:v>
                </c:pt>
                <c:pt idx="9">
                  <c:v>91</c:v>
                </c:pt>
                <c:pt idx="10">
                  <c:v>92</c:v>
                </c:pt>
                <c:pt idx="11">
                  <c:v>108</c:v>
                </c:pt>
              </c:numCache>
            </c:numRef>
          </c:val>
          <c:smooth val="0"/>
          <c:extLst>
            <c:ext xmlns:c16="http://schemas.microsoft.com/office/drawing/2014/chart" uri="{C3380CC4-5D6E-409C-BE32-E72D297353CC}">
              <c16:uniqueId val="{00000000-5929-410C-97B1-C6CAE2E359A0}"/>
            </c:ext>
          </c:extLst>
        </c:ser>
        <c:dLbls>
          <c:showLegendKey val="0"/>
          <c:showVal val="0"/>
          <c:showCatName val="0"/>
          <c:showSerName val="0"/>
          <c:showPercent val="0"/>
          <c:showBubbleSize val="0"/>
        </c:dLbls>
        <c:marker val="1"/>
        <c:smooth val="0"/>
        <c:axId val="345412736"/>
        <c:axId val="345415040"/>
      </c:lineChart>
      <c:catAx>
        <c:axId val="3454127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51360033595800525"/>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415040"/>
        <c:crosses val="autoZero"/>
        <c:auto val="1"/>
        <c:lblAlgn val="ctr"/>
        <c:lblOffset val="100"/>
        <c:tickLblSkip val="1"/>
        <c:tickMarkSkip val="1"/>
        <c:noMultiLvlLbl val="0"/>
      </c:catAx>
      <c:valAx>
        <c:axId val="345415040"/>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件数（件）</a:t>
                </a:r>
              </a:p>
            </c:rich>
          </c:tx>
          <c:layout>
            <c:manualLayout>
              <c:xMode val="edge"/>
              <c:yMode val="edge"/>
              <c:x val="2.5600000000000001E-2"/>
              <c:y val="0.4416066057436250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412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&amp;C－２８－</c:oddFooter>
    </c:headerFooter>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歩行者の月別交通事故死者数・負傷者数</a:t>
            </a:r>
          </a:p>
        </c:rich>
      </c:tx>
      <c:layout>
        <c:manualLayout>
          <c:xMode val="edge"/>
          <c:yMode val="edge"/>
          <c:x val="0.26454279087690219"/>
          <c:y val="5.8394160583941604E-2"/>
        </c:manualLayout>
      </c:layout>
      <c:overlay val="0"/>
      <c:spPr>
        <a:noFill/>
        <a:ln w="25400">
          <a:noFill/>
        </a:ln>
      </c:spPr>
    </c:title>
    <c:autoTitleDeleted val="0"/>
    <c:plotArea>
      <c:layout>
        <c:manualLayout>
          <c:layoutTarget val="inner"/>
          <c:xMode val="edge"/>
          <c:yMode val="edge"/>
          <c:x val="0.18975069252077562"/>
          <c:y val="0.20437992625870754"/>
          <c:w val="0.50831024930747926"/>
          <c:h val="0.5437965895097755"/>
        </c:manualLayout>
      </c:layout>
      <c:barChart>
        <c:barDir val="col"/>
        <c:grouping val="clustered"/>
        <c:varyColors val="0"/>
        <c:ser>
          <c:idx val="1"/>
          <c:order val="0"/>
          <c:tx>
            <c:v>負傷者数</c:v>
          </c:tx>
          <c:spPr>
            <a:solidFill>
              <a:schemeClr val="bg1">
                <a:lumMod val="50000"/>
              </a:schemeClr>
            </a:solidFill>
            <a:ln w="12700">
              <a:solidFill>
                <a:srgbClr val="000000"/>
              </a:solidFill>
              <a:prstDash val="solid"/>
            </a:ln>
          </c:spPr>
          <c:invertIfNegative val="0"/>
          <c:val>
            <c:numRef>
              <c:f>'★２９ページ歩行者(類型･月別）'!$B$6:$M$6</c:f>
              <c:numCache>
                <c:formatCode>#,##0_);[Red]\(#,##0\)</c:formatCode>
                <c:ptCount val="12"/>
                <c:pt idx="0">
                  <c:v>88</c:v>
                </c:pt>
                <c:pt idx="1">
                  <c:v>102</c:v>
                </c:pt>
                <c:pt idx="2">
                  <c:v>99</c:v>
                </c:pt>
                <c:pt idx="3">
                  <c:v>103</c:v>
                </c:pt>
                <c:pt idx="4">
                  <c:v>74</c:v>
                </c:pt>
                <c:pt idx="5">
                  <c:v>91</c:v>
                </c:pt>
                <c:pt idx="6">
                  <c:v>89</c:v>
                </c:pt>
                <c:pt idx="7">
                  <c:v>68</c:v>
                </c:pt>
                <c:pt idx="8">
                  <c:v>110</c:v>
                </c:pt>
                <c:pt idx="9">
                  <c:v>91</c:v>
                </c:pt>
                <c:pt idx="10">
                  <c:v>91</c:v>
                </c:pt>
                <c:pt idx="11">
                  <c:v>107</c:v>
                </c:pt>
              </c:numCache>
            </c:numRef>
          </c:val>
          <c:extLst>
            <c:ext xmlns:c16="http://schemas.microsoft.com/office/drawing/2014/chart" uri="{C3380CC4-5D6E-409C-BE32-E72D297353CC}">
              <c16:uniqueId val="{00000000-C9A6-415D-A12E-0AF1BC7E57C3}"/>
            </c:ext>
          </c:extLst>
        </c:ser>
        <c:dLbls>
          <c:showLegendKey val="0"/>
          <c:showVal val="0"/>
          <c:showCatName val="0"/>
          <c:showSerName val="0"/>
          <c:showPercent val="0"/>
          <c:showBubbleSize val="0"/>
        </c:dLbls>
        <c:gapWidth val="150"/>
        <c:axId val="345556864"/>
        <c:axId val="345571712"/>
      </c:barChart>
      <c:lineChart>
        <c:grouping val="standard"/>
        <c:varyColors val="0"/>
        <c:ser>
          <c:idx val="0"/>
          <c:order val="1"/>
          <c:tx>
            <c:v>死者数</c:v>
          </c:tx>
          <c:spPr>
            <a:ln w="12700">
              <a:solidFill>
                <a:srgbClr val="002060"/>
              </a:solidFill>
              <a:prstDash val="solid"/>
            </a:ln>
          </c:spPr>
          <c:marker>
            <c:symbol val="diamond"/>
            <c:size val="5"/>
            <c:spPr>
              <a:solidFill>
                <a:srgbClr val="000080"/>
              </a:solidFill>
              <a:ln>
                <a:solidFill>
                  <a:srgbClr val="000080"/>
                </a:solidFill>
                <a:prstDash val="solid"/>
              </a:ln>
            </c:spPr>
          </c:marker>
          <c:val>
            <c:numRef>
              <c:f>'★２９ページ歩行者(類型･月別）'!$B$5:$M$5</c:f>
              <c:numCache>
                <c:formatCode>#,##0_);[Red]\(#,##0\)</c:formatCode>
                <c:ptCount val="12"/>
                <c:pt idx="0">
                  <c:v>1</c:v>
                </c:pt>
                <c:pt idx="1">
                  <c:v>3</c:v>
                </c:pt>
                <c:pt idx="2">
                  <c:v>1</c:v>
                </c:pt>
                <c:pt idx="3">
                  <c:v>0</c:v>
                </c:pt>
                <c:pt idx="4">
                  <c:v>0</c:v>
                </c:pt>
                <c:pt idx="5">
                  <c:v>0</c:v>
                </c:pt>
                <c:pt idx="6">
                  <c:v>3</c:v>
                </c:pt>
                <c:pt idx="7">
                  <c:v>0</c:v>
                </c:pt>
                <c:pt idx="8">
                  <c:v>1</c:v>
                </c:pt>
                <c:pt idx="9">
                  <c:v>2</c:v>
                </c:pt>
                <c:pt idx="10">
                  <c:v>1</c:v>
                </c:pt>
                <c:pt idx="11">
                  <c:v>4</c:v>
                </c:pt>
              </c:numCache>
            </c:numRef>
          </c:val>
          <c:smooth val="0"/>
          <c:extLst>
            <c:ext xmlns:c16="http://schemas.microsoft.com/office/drawing/2014/chart" uri="{C3380CC4-5D6E-409C-BE32-E72D297353CC}">
              <c16:uniqueId val="{00000001-C9A6-415D-A12E-0AF1BC7E57C3}"/>
            </c:ext>
          </c:extLst>
        </c:ser>
        <c:dLbls>
          <c:showLegendKey val="0"/>
          <c:showVal val="0"/>
          <c:showCatName val="0"/>
          <c:showSerName val="0"/>
          <c:showPercent val="0"/>
          <c:showBubbleSize val="0"/>
        </c:dLbls>
        <c:marker val="1"/>
        <c:smooth val="0"/>
        <c:axId val="345573632"/>
        <c:axId val="345587712"/>
      </c:lineChart>
      <c:catAx>
        <c:axId val="3455568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074792243767313"/>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71712"/>
        <c:crosses val="autoZero"/>
        <c:auto val="0"/>
        <c:lblAlgn val="ctr"/>
        <c:lblOffset val="100"/>
        <c:tickLblSkip val="1"/>
        <c:tickMarkSkip val="1"/>
        <c:noMultiLvlLbl val="0"/>
      </c:catAx>
      <c:valAx>
        <c:axId val="34557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5.0784856879039705E-3"/>
              <c:y val="0.4270080655976396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56864"/>
        <c:crosses val="autoZero"/>
        <c:crossBetween val="between"/>
      </c:valAx>
      <c:catAx>
        <c:axId val="345573632"/>
        <c:scaling>
          <c:orientation val="minMax"/>
        </c:scaling>
        <c:delete val="1"/>
        <c:axPos val="b"/>
        <c:majorTickMark val="out"/>
        <c:minorTickMark val="none"/>
        <c:tickLblPos val="nextTo"/>
        <c:crossAx val="345587712"/>
        <c:crosses val="autoZero"/>
        <c:auto val="0"/>
        <c:lblAlgn val="ctr"/>
        <c:lblOffset val="100"/>
        <c:noMultiLvlLbl val="0"/>
      </c:catAx>
      <c:valAx>
        <c:axId val="345587712"/>
        <c:scaling>
          <c:orientation val="minMax"/>
        </c:scaling>
        <c:delete val="0"/>
        <c:axPos val="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3545720912309787"/>
              <c:y val="0.434307335670632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73632"/>
        <c:crosses val="max"/>
        <c:crossBetween val="between"/>
        <c:minorUnit val="1"/>
      </c:valAx>
      <c:spPr>
        <a:solidFill>
          <a:srgbClr val="FFFFFF"/>
        </a:solidFill>
        <a:ln w="12700">
          <a:solidFill>
            <a:srgbClr val="808080"/>
          </a:solidFill>
          <a:prstDash val="solid"/>
        </a:ln>
      </c:spPr>
    </c:plotArea>
    <c:legend>
      <c:legendPos val="r"/>
      <c:layout>
        <c:manualLayout>
          <c:xMode val="edge"/>
          <c:yMode val="edge"/>
          <c:x val="0.85041551246537395"/>
          <c:y val="0.40146062034216523"/>
          <c:w val="0.13850415512465375"/>
          <c:h val="0.149635419660133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'★３１ページ歩行者(時間別･状態）'!$C$6:$C$29</c:f>
              <c:numCache>
                <c:formatCode>#,##0_ </c:formatCode>
                <c:ptCount val="24"/>
                <c:pt idx="0">
                  <c:v>23</c:v>
                </c:pt>
                <c:pt idx="1">
                  <c:v>24</c:v>
                </c:pt>
                <c:pt idx="2">
                  <c:v>25</c:v>
                </c:pt>
                <c:pt idx="3">
                  <c:v>11</c:v>
                </c:pt>
                <c:pt idx="4">
                  <c:v>16</c:v>
                </c:pt>
                <c:pt idx="5">
                  <c:v>13</c:v>
                </c:pt>
                <c:pt idx="6">
                  <c:v>15</c:v>
                </c:pt>
                <c:pt idx="7">
                  <c:v>38</c:v>
                </c:pt>
                <c:pt idx="8">
                  <c:v>68</c:v>
                </c:pt>
                <c:pt idx="9">
                  <c:v>73</c:v>
                </c:pt>
                <c:pt idx="10">
                  <c:v>70</c:v>
                </c:pt>
                <c:pt idx="11">
                  <c:v>50</c:v>
                </c:pt>
                <c:pt idx="12">
                  <c:v>53</c:v>
                </c:pt>
                <c:pt idx="13">
                  <c:v>54</c:v>
                </c:pt>
                <c:pt idx="14">
                  <c:v>56</c:v>
                </c:pt>
                <c:pt idx="15">
                  <c:v>61</c:v>
                </c:pt>
                <c:pt idx="16">
                  <c:v>56</c:v>
                </c:pt>
                <c:pt idx="17">
                  <c:v>90</c:v>
                </c:pt>
                <c:pt idx="18">
                  <c:v>97</c:v>
                </c:pt>
                <c:pt idx="19">
                  <c:v>68</c:v>
                </c:pt>
                <c:pt idx="20">
                  <c:v>40</c:v>
                </c:pt>
                <c:pt idx="21">
                  <c:v>39</c:v>
                </c:pt>
                <c:pt idx="22">
                  <c:v>39</c:v>
                </c:pt>
                <c:pt idx="23">
                  <c:v>32</c:v>
                </c:pt>
              </c:numCache>
            </c:numRef>
          </c:val>
          <c:extLst>
            <c:ext xmlns:c16="http://schemas.microsoft.com/office/drawing/2014/chart" uri="{C3380CC4-5D6E-409C-BE32-E72D297353CC}">
              <c16:uniqueId val="{00000000-1942-4239-B1CE-330BA58CA070}"/>
            </c:ext>
          </c:extLst>
        </c:ser>
        <c:ser>
          <c:idx val="1"/>
          <c:order val="1"/>
          <c:tx>
            <c:v>負傷者</c:v>
          </c:tx>
          <c:spPr>
            <a:ln w="19050">
              <a:solidFill>
                <a:srgbClr val="FF0000"/>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'★３１ページ歩行者(時間別･状態）'!$K$6:$K$29</c:f>
              <c:numCache>
                <c:formatCode>#,##0_ </c:formatCode>
                <c:ptCount val="24"/>
                <c:pt idx="0">
                  <c:v>23</c:v>
                </c:pt>
                <c:pt idx="1">
                  <c:v>24</c:v>
                </c:pt>
                <c:pt idx="2">
                  <c:v>25</c:v>
                </c:pt>
                <c:pt idx="3">
                  <c:v>11</c:v>
                </c:pt>
                <c:pt idx="4">
                  <c:v>15</c:v>
                </c:pt>
                <c:pt idx="5">
                  <c:v>12</c:v>
                </c:pt>
                <c:pt idx="6">
                  <c:v>16</c:v>
                </c:pt>
                <c:pt idx="7">
                  <c:v>38</c:v>
                </c:pt>
                <c:pt idx="8">
                  <c:v>68</c:v>
                </c:pt>
                <c:pt idx="9">
                  <c:v>73</c:v>
                </c:pt>
                <c:pt idx="10">
                  <c:v>69</c:v>
                </c:pt>
                <c:pt idx="11">
                  <c:v>49</c:v>
                </c:pt>
                <c:pt idx="12">
                  <c:v>53</c:v>
                </c:pt>
                <c:pt idx="13">
                  <c:v>55</c:v>
                </c:pt>
                <c:pt idx="14">
                  <c:v>56</c:v>
                </c:pt>
                <c:pt idx="15">
                  <c:v>61</c:v>
                </c:pt>
                <c:pt idx="16">
                  <c:v>56</c:v>
                </c:pt>
                <c:pt idx="17">
                  <c:v>90</c:v>
                </c:pt>
                <c:pt idx="18">
                  <c:v>99</c:v>
                </c:pt>
                <c:pt idx="19">
                  <c:v>68</c:v>
                </c:pt>
                <c:pt idx="20">
                  <c:v>40</c:v>
                </c:pt>
                <c:pt idx="21">
                  <c:v>40</c:v>
                </c:pt>
                <c:pt idx="22">
                  <c:v>40</c:v>
                </c:pt>
                <c:pt idx="23">
                  <c:v>32</c:v>
                </c:pt>
              </c:numCache>
            </c:numRef>
          </c:val>
          <c:extLst>
            <c:ext xmlns:c16="http://schemas.microsoft.com/office/drawing/2014/chart" uri="{C3380CC4-5D6E-409C-BE32-E72D297353CC}">
              <c16:uniqueId val="{00000001-1942-4239-B1CE-330BA58CA070}"/>
            </c:ext>
          </c:extLst>
        </c:ser>
        <c:dLbls>
          <c:showLegendKey val="0"/>
          <c:showVal val="0"/>
          <c:showCatName val="0"/>
          <c:showSerName val="0"/>
          <c:showPercent val="0"/>
          <c:showBubbleSize val="0"/>
        </c:dLbls>
        <c:axId val="345760896"/>
        <c:axId val="345762432"/>
      </c:radarChart>
      <c:catAx>
        <c:axId val="345760896"/>
        <c:scaling>
          <c:orientation val="minMax"/>
        </c:scaling>
        <c:delete val="0"/>
        <c:axPos val="b"/>
        <c:majorGridlines/>
        <c:numFmt formatCode="General" sourceLinked="1"/>
        <c:majorTickMark val="out"/>
        <c:minorTickMark val="none"/>
        <c:tickLblPos val="nextTo"/>
        <c:crossAx val="345762432"/>
        <c:crosses val="autoZero"/>
        <c:auto val="0"/>
        <c:lblAlgn val="ctr"/>
        <c:lblOffset val="100"/>
        <c:noMultiLvlLbl val="0"/>
      </c:catAx>
      <c:valAx>
        <c:axId val="345762432"/>
        <c:scaling>
          <c:orientation val="minMax"/>
        </c:scaling>
        <c:delete val="0"/>
        <c:axPos val="l"/>
        <c:majorGridlines/>
        <c:numFmt formatCode="#,##0_ " sourceLinked="1"/>
        <c:majorTickMark val="cross"/>
        <c:minorTickMark val="none"/>
        <c:tickLblPos val="nextTo"/>
        <c:txPr>
          <a:bodyPr/>
          <a:lstStyle/>
          <a:p>
            <a:pPr>
              <a:defRPr sz="800" baseline="0"/>
            </a:pPr>
            <a:endParaRPr lang="ja-JP"/>
          </a:p>
        </c:txPr>
        <c:crossAx val="345760896"/>
        <c:crosses val="autoZero"/>
        <c:crossBetween val="between"/>
      </c:valAx>
    </c:plotArea>
    <c:legend>
      <c:legendPos val="r"/>
      <c:layout>
        <c:manualLayout>
          <c:xMode val="edge"/>
          <c:yMode val="edge"/>
          <c:x val="0.75974390337130193"/>
          <c:y val="0.3872877207916578"/>
          <c:w val="0.21349412634100351"/>
          <c:h val="0.16962084131375471"/>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自転車乗用中の月別事故死者数・負傷者数</a:t>
            </a:r>
          </a:p>
        </c:rich>
      </c:tx>
      <c:layout>
        <c:manualLayout>
          <c:xMode val="edge"/>
          <c:yMode val="edge"/>
          <c:x val="0.33084054219249992"/>
          <c:y val="4.6990342423413281E-2"/>
        </c:manualLayout>
      </c:layout>
      <c:overlay val="0"/>
      <c:spPr>
        <a:noFill/>
        <a:ln w="25400">
          <a:noFill/>
        </a:ln>
      </c:spPr>
    </c:title>
    <c:autoTitleDeleted val="0"/>
    <c:plotArea>
      <c:layout>
        <c:manualLayout>
          <c:layoutTarget val="inner"/>
          <c:xMode val="edge"/>
          <c:yMode val="edge"/>
          <c:x val="0.20610261388559306"/>
          <c:y val="0.1833520256462407"/>
          <c:w val="0.62244849530794955"/>
          <c:h val="0.5052863410523869"/>
        </c:manualLayout>
      </c:layout>
      <c:barChart>
        <c:barDir val="col"/>
        <c:grouping val="clustered"/>
        <c:varyColors val="0"/>
        <c:ser>
          <c:idx val="0"/>
          <c:order val="1"/>
          <c:tx>
            <c:strRef>
              <c:f>'★３２ページ自転車（推移）'!$A$17</c:f>
              <c:strCache>
                <c:ptCount val="1"/>
                <c:pt idx="0">
                  <c:v>負傷者数（人）</c:v>
                </c:pt>
              </c:strCache>
            </c:strRef>
          </c:tx>
          <c:spPr>
            <a:solidFill>
              <a:schemeClr val="bg1">
                <a:lumMod val="50000"/>
              </a:schemeClr>
            </a:solidFill>
            <a:ln w="12700">
              <a:solidFill>
                <a:srgbClr val="000000"/>
              </a:solidFill>
            </a:ln>
          </c:spPr>
          <c:invertIfNegative val="0"/>
          <c:val>
            <c:numRef>
              <c:f>'★３２ページ自転車（推移）'!$B$17:$M$17</c:f>
              <c:numCache>
                <c:formatCode>#,##0_);[Red]\(#,##0\)</c:formatCode>
                <c:ptCount val="12"/>
                <c:pt idx="0">
                  <c:v>291</c:v>
                </c:pt>
                <c:pt idx="1">
                  <c:v>334</c:v>
                </c:pt>
                <c:pt idx="2">
                  <c:v>415</c:v>
                </c:pt>
                <c:pt idx="3">
                  <c:v>385</c:v>
                </c:pt>
                <c:pt idx="4">
                  <c:v>357</c:v>
                </c:pt>
                <c:pt idx="5">
                  <c:v>322</c:v>
                </c:pt>
                <c:pt idx="6">
                  <c:v>342</c:v>
                </c:pt>
                <c:pt idx="7">
                  <c:v>343</c:v>
                </c:pt>
                <c:pt idx="8">
                  <c:v>383</c:v>
                </c:pt>
                <c:pt idx="9">
                  <c:v>400</c:v>
                </c:pt>
                <c:pt idx="10">
                  <c:v>377</c:v>
                </c:pt>
                <c:pt idx="11">
                  <c:v>378</c:v>
                </c:pt>
              </c:numCache>
            </c:numRef>
          </c:val>
          <c:extLst>
            <c:ext xmlns:c16="http://schemas.microsoft.com/office/drawing/2014/chart" uri="{C3380CC4-5D6E-409C-BE32-E72D297353CC}">
              <c16:uniqueId val="{00000000-F092-47FF-A102-F1FE873F31BB}"/>
            </c:ext>
          </c:extLst>
        </c:ser>
        <c:dLbls>
          <c:showLegendKey val="0"/>
          <c:showVal val="0"/>
          <c:showCatName val="0"/>
          <c:showSerName val="0"/>
          <c:showPercent val="0"/>
          <c:showBubbleSize val="0"/>
        </c:dLbls>
        <c:gapWidth val="150"/>
        <c:axId val="347038464"/>
        <c:axId val="347040768"/>
      </c:barChart>
      <c:lineChart>
        <c:grouping val="standard"/>
        <c:varyColors val="0"/>
        <c:ser>
          <c:idx val="1"/>
          <c:order val="0"/>
          <c:tx>
            <c:strRef>
              <c:f>'★３２ページ自転車（推移）'!$A$16</c:f>
              <c:strCache>
                <c:ptCount val="1"/>
                <c:pt idx="0">
                  <c:v>死者数（人）</c:v>
                </c:pt>
              </c:strCache>
            </c:strRef>
          </c:tx>
          <c:spPr>
            <a:ln w="19050">
              <a:solidFill>
                <a:srgbClr val="002060"/>
              </a:solidFill>
            </a:ln>
          </c:spPr>
          <c:marker>
            <c:symbol val="square"/>
            <c:size val="5"/>
            <c:spPr>
              <a:solidFill>
                <a:srgbClr val="002060"/>
              </a:solidFill>
              <a:ln>
                <a:solidFill>
                  <a:srgbClr val="002060"/>
                </a:solidFill>
              </a:ln>
            </c:spPr>
          </c:marker>
          <c:val>
            <c:numRef>
              <c:f>'★３２ページ自転車（推移）'!$B$16:$M$16</c:f>
              <c:numCache>
                <c:formatCode>#,##0_);[Red]\(#,##0\)</c:formatCode>
                <c:ptCount val="12"/>
                <c:pt idx="0">
                  <c:v>1</c:v>
                </c:pt>
                <c:pt idx="1">
                  <c:v>1</c:v>
                </c:pt>
                <c:pt idx="2">
                  <c:v>1</c:v>
                </c:pt>
                <c:pt idx="3">
                  <c:v>0</c:v>
                </c:pt>
                <c:pt idx="4">
                  <c:v>1</c:v>
                </c:pt>
                <c:pt idx="5">
                  <c:v>0</c:v>
                </c:pt>
                <c:pt idx="6">
                  <c:v>0</c:v>
                </c:pt>
                <c:pt idx="7">
                  <c:v>1</c:v>
                </c:pt>
                <c:pt idx="8">
                  <c:v>1</c:v>
                </c:pt>
                <c:pt idx="9">
                  <c:v>1</c:v>
                </c:pt>
                <c:pt idx="10">
                  <c:v>0</c:v>
                </c:pt>
                <c:pt idx="11">
                  <c:v>4</c:v>
                </c:pt>
              </c:numCache>
            </c:numRef>
          </c:val>
          <c:smooth val="0"/>
          <c:extLst>
            <c:ext xmlns:c16="http://schemas.microsoft.com/office/drawing/2014/chart" uri="{C3380CC4-5D6E-409C-BE32-E72D297353CC}">
              <c16:uniqueId val="{00000001-F092-47FF-A102-F1FE873F31BB}"/>
            </c:ext>
          </c:extLst>
        </c:ser>
        <c:dLbls>
          <c:showLegendKey val="0"/>
          <c:showVal val="0"/>
          <c:showCatName val="0"/>
          <c:showSerName val="0"/>
          <c:showPercent val="0"/>
          <c:showBubbleSize val="0"/>
        </c:dLbls>
        <c:marker val="1"/>
        <c:smooth val="0"/>
        <c:axId val="347059328"/>
        <c:axId val="347060864"/>
      </c:lineChart>
      <c:catAx>
        <c:axId val="3470384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9603235896882752"/>
              <c:y val="0.7726441390398155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7040768"/>
        <c:crosses val="autoZero"/>
        <c:auto val="0"/>
        <c:lblAlgn val="ctr"/>
        <c:lblOffset val="100"/>
        <c:tickLblSkip val="1"/>
        <c:tickMarkSkip val="1"/>
        <c:noMultiLvlLbl val="0"/>
      </c:catAx>
      <c:valAx>
        <c:axId val="34704076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7.0096717362384499E-3"/>
              <c:y val="0.424184559955835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7038464"/>
        <c:crosses val="autoZero"/>
        <c:crossBetween val="between"/>
      </c:valAx>
      <c:catAx>
        <c:axId val="347059328"/>
        <c:scaling>
          <c:orientation val="minMax"/>
        </c:scaling>
        <c:delete val="1"/>
        <c:axPos val="b"/>
        <c:majorTickMark val="out"/>
        <c:minorTickMark val="none"/>
        <c:tickLblPos val="nextTo"/>
        <c:crossAx val="347060864"/>
        <c:crosses val="autoZero"/>
        <c:auto val="1"/>
        <c:lblAlgn val="ctr"/>
        <c:lblOffset val="100"/>
        <c:noMultiLvlLbl val="0"/>
      </c:catAx>
      <c:valAx>
        <c:axId val="347060864"/>
        <c:scaling>
          <c:orientation val="minMax"/>
        </c:scaling>
        <c:delete val="0"/>
        <c:axPos val="r"/>
        <c:numFmt formatCode="#,##0_);[Red]\(#,##0\)" sourceLinked="1"/>
        <c:majorTickMark val="out"/>
        <c:minorTickMark val="none"/>
        <c:tickLblPos val="nextTo"/>
        <c:crossAx val="347059328"/>
        <c:crosses val="max"/>
        <c:crossBetween val="between"/>
      </c:valAx>
      <c:spPr>
        <a:solidFill>
          <a:srgbClr val="FFFFFF"/>
        </a:solidFill>
        <a:ln w="12700">
          <a:solidFill>
            <a:srgbClr val="808080"/>
          </a:solidFill>
          <a:prstDash val="solid"/>
        </a:ln>
      </c:spPr>
    </c:plotArea>
    <c:legend>
      <c:legendPos val="r"/>
      <c:layout>
        <c:manualLayout>
          <c:xMode val="edge"/>
          <c:yMode val="edge"/>
          <c:x val="0.33476489411426302"/>
          <c:y val="0.87123727615228908"/>
          <c:w val="0.38242131377413441"/>
          <c:h val="0.1048590328422969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9525</xdr:rowOff>
    </xdr:from>
    <xdr:to>
      <xdr:col>2</xdr:col>
      <xdr:colOff>19050</xdr:colOff>
      <xdr:row>6</xdr:row>
      <xdr:rowOff>247650</xdr:rowOff>
    </xdr:to>
    <xdr:sp macro="" textlink="">
      <xdr:nvSpPr>
        <xdr:cNvPr id="13974" name="Line 1">
          <a:extLst>
            <a:ext uri="{FF2B5EF4-FFF2-40B4-BE49-F238E27FC236}">
              <a16:creationId xmlns:a16="http://schemas.microsoft.com/office/drawing/2014/main" id="{00000000-0008-0000-0000-000096360000}"/>
            </a:ext>
          </a:extLst>
        </xdr:cNvPr>
        <xdr:cNvSpPr>
          <a:spLocks noChangeShapeType="1"/>
        </xdr:cNvSpPr>
      </xdr:nvSpPr>
      <xdr:spPr bwMode="auto">
        <a:xfrm>
          <a:off x="28575" y="571500"/>
          <a:ext cx="11715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4</xdr:row>
      <xdr:rowOff>19050</xdr:rowOff>
    </xdr:from>
    <xdr:to>
      <xdr:col>1</xdr:col>
      <xdr:colOff>0</xdr:colOff>
      <xdr:row>6</xdr:row>
      <xdr:rowOff>257175</xdr:rowOff>
    </xdr:to>
    <xdr:sp macro="" textlink="">
      <xdr:nvSpPr>
        <xdr:cNvPr id="13975" name="Line 2">
          <a:extLst>
            <a:ext uri="{FF2B5EF4-FFF2-40B4-BE49-F238E27FC236}">
              <a16:creationId xmlns:a16="http://schemas.microsoft.com/office/drawing/2014/main" id="{00000000-0008-0000-0000-000097360000}"/>
            </a:ext>
          </a:extLst>
        </xdr:cNvPr>
        <xdr:cNvSpPr>
          <a:spLocks noChangeShapeType="1"/>
        </xdr:cNvSpPr>
      </xdr:nvSpPr>
      <xdr:spPr bwMode="auto">
        <a:xfrm>
          <a:off x="66675" y="581025"/>
          <a:ext cx="5429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18</xdr:row>
      <xdr:rowOff>19050</xdr:rowOff>
    </xdr:from>
    <xdr:to>
      <xdr:col>3</xdr:col>
      <xdr:colOff>790575</xdr:colOff>
      <xdr:row>19</xdr:row>
      <xdr:rowOff>161925</xdr:rowOff>
    </xdr:to>
    <xdr:sp macro="" textlink="">
      <xdr:nvSpPr>
        <xdr:cNvPr id="13976" name="Line 5">
          <a:extLst>
            <a:ext uri="{FF2B5EF4-FFF2-40B4-BE49-F238E27FC236}">
              <a16:creationId xmlns:a16="http://schemas.microsoft.com/office/drawing/2014/main" id="{00000000-0008-0000-0000-000098360000}"/>
            </a:ext>
          </a:extLst>
        </xdr:cNvPr>
        <xdr:cNvSpPr>
          <a:spLocks noChangeShapeType="1"/>
        </xdr:cNvSpPr>
      </xdr:nvSpPr>
      <xdr:spPr bwMode="auto">
        <a:xfrm>
          <a:off x="38100" y="3648075"/>
          <a:ext cx="274320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5340" name="Line 1">
          <a:extLst>
            <a:ext uri="{FF2B5EF4-FFF2-40B4-BE49-F238E27FC236}">
              <a16:creationId xmlns:a16="http://schemas.microsoft.com/office/drawing/2014/main" id="{00000000-0008-0000-0900-0000DC140000}"/>
            </a:ext>
          </a:extLst>
        </xdr:cNvPr>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6365" name="Line 2">
          <a:extLst>
            <a:ext uri="{FF2B5EF4-FFF2-40B4-BE49-F238E27FC236}">
              <a16:creationId xmlns:a16="http://schemas.microsoft.com/office/drawing/2014/main" id="{00000000-0008-0000-0A00-0000DD180000}"/>
            </a:ext>
          </a:extLst>
        </xdr:cNvPr>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942975</xdr:colOff>
      <xdr:row>4</xdr:row>
      <xdr:rowOff>142875</xdr:rowOff>
    </xdr:to>
    <xdr:sp macro="" textlink="">
      <xdr:nvSpPr>
        <xdr:cNvPr id="1991772" name="Line 3">
          <a:extLst>
            <a:ext uri="{FF2B5EF4-FFF2-40B4-BE49-F238E27FC236}">
              <a16:creationId xmlns:a16="http://schemas.microsoft.com/office/drawing/2014/main" id="{00000000-0008-0000-0B00-00005C641E00}"/>
            </a:ext>
          </a:extLst>
        </xdr:cNvPr>
        <xdr:cNvSpPr>
          <a:spLocks noChangeShapeType="1"/>
        </xdr:cNvSpPr>
      </xdr:nvSpPr>
      <xdr:spPr bwMode="auto">
        <a:xfrm>
          <a:off x="0" y="552450"/>
          <a:ext cx="9429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14</xdr:row>
      <xdr:rowOff>28575</xdr:rowOff>
    </xdr:from>
    <xdr:to>
      <xdr:col>1</xdr:col>
      <xdr:colOff>19050</xdr:colOff>
      <xdr:row>16</xdr:row>
      <xdr:rowOff>9525</xdr:rowOff>
    </xdr:to>
    <xdr:sp macro="" textlink="">
      <xdr:nvSpPr>
        <xdr:cNvPr id="1991773" name="Line 5">
          <a:extLst>
            <a:ext uri="{FF2B5EF4-FFF2-40B4-BE49-F238E27FC236}">
              <a16:creationId xmlns:a16="http://schemas.microsoft.com/office/drawing/2014/main" id="{00000000-0008-0000-0B00-00005D641E00}"/>
            </a:ext>
          </a:extLst>
        </xdr:cNvPr>
        <xdr:cNvSpPr>
          <a:spLocks noChangeShapeType="1"/>
        </xdr:cNvSpPr>
      </xdr:nvSpPr>
      <xdr:spPr bwMode="auto">
        <a:xfrm>
          <a:off x="38100" y="2705100"/>
          <a:ext cx="94297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85725</xdr:colOff>
      <xdr:row>3</xdr:row>
      <xdr:rowOff>47625</xdr:rowOff>
    </xdr:from>
    <xdr:to>
      <xdr:col>13</xdr:col>
      <xdr:colOff>57150</xdr:colOff>
      <xdr:row>5</xdr:row>
      <xdr:rowOff>0</xdr:rowOff>
    </xdr:to>
    <xdr:sp macro="" textlink="">
      <xdr:nvSpPr>
        <xdr:cNvPr id="1991774" name="Line 11">
          <a:extLst>
            <a:ext uri="{FF2B5EF4-FFF2-40B4-BE49-F238E27FC236}">
              <a16:creationId xmlns:a16="http://schemas.microsoft.com/office/drawing/2014/main" id="{00000000-0008-0000-0B00-00005E641E00}"/>
            </a:ext>
          </a:extLst>
        </xdr:cNvPr>
        <xdr:cNvSpPr>
          <a:spLocks noChangeShapeType="1"/>
        </xdr:cNvSpPr>
      </xdr:nvSpPr>
      <xdr:spPr bwMode="auto">
        <a:xfrm>
          <a:off x="6953250" y="571500"/>
          <a:ext cx="11239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9525</xdr:rowOff>
    </xdr:from>
    <xdr:to>
      <xdr:col>9</xdr:col>
      <xdr:colOff>447675</xdr:colOff>
      <xdr:row>39</xdr:row>
      <xdr:rowOff>9525</xdr:rowOff>
    </xdr:to>
    <xdr:graphicFrame macro="">
      <xdr:nvGraphicFramePr>
        <xdr:cNvPr id="1991776" name="Chart 24">
          <a:extLst>
            <a:ext uri="{FF2B5EF4-FFF2-40B4-BE49-F238E27FC236}">
              <a16:creationId xmlns:a16="http://schemas.microsoft.com/office/drawing/2014/main" id="{00000000-0008-0000-0B00-00006064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485775</xdr:colOff>
      <xdr:row>3</xdr:row>
      <xdr:rowOff>171450</xdr:rowOff>
    </xdr:to>
    <xdr:sp macro="" textlink="">
      <xdr:nvSpPr>
        <xdr:cNvPr id="12513" name="Line 1">
          <a:extLst>
            <a:ext uri="{FF2B5EF4-FFF2-40B4-BE49-F238E27FC236}">
              <a16:creationId xmlns:a16="http://schemas.microsoft.com/office/drawing/2014/main" id="{00000000-0008-0000-0C00-0000E1300000}"/>
            </a:ext>
          </a:extLst>
        </xdr:cNvPr>
        <xdr:cNvSpPr>
          <a:spLocks noChangeShapeType="1"/>
        </xdr:cNvSpPr>
      </xdr:nvSpPr>
      <xdr:spPr bwMode="auto">
        <a:xfrm>
          <a:off x="0" y="371475"/>
          <a:ext cx="9334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11485" name="Line 2">
          <a:extLst>
            <a:ext uri="{FF2B5EF4-FFF2-40B4-BE49-F238E27FC236}">
              <a16:creationId xmlns:a16="http://schemas.microsoft.com/office/drawing/2014/main" id="{00000000-0008-0000-0D00-0000DD2C0000}"/>
            </a:ext>
          </a:extLst>
        </xdr:cNvPr>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3</xdr:row>
      <xdr:rowOff>152400</xdr:rowOff>
    </xdr:to>
    <xdr:sp macro="" textlink="">
      <xdr:nvSpPr>
        <xdr:cNvPr id="23773" name="Line 1">
          <a:extLst>
            <a:ext uri="{FF2B5EF4-FFF2-40B4-BE49-F238E27FC236}">
              <a16:creationId xmlns:a16="http://schemas.microsoft.com/office/drawing/2014/main" id="{00000000-0008-0000-0E00-0000DD5C0000}"/>
            </a:ext>
          </a:extLst>
        </xdr:cNvPr>
        <xdr:cNvSpPr>
          <a:spLocks noChangeShapeType="1"/>
        </xdr:cNvSpPr>
      </xdr:nvSpPr>
      <xdr:spPr bwMode="auto">
        <a:xfrm>
          <a:off x="9525" y="361950"/>
          <a:ext cx="27432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1104900</xdr:colOff>
      <xdr:row>5</xdr:row>
      <xdr:rowOff>9525</xdr:rowOff>
    </xdr:to>
    <xdr:sp macro="" textlink="">
      <xdr:nvSpPr>
        <xdr:cNvPr id="18023" name="Line 1">
          <a:extLst>
            <a:ext uri="{FF2B5EF4-FFF2-40B4-BE49-F238E27FC236}">
              <a16:creationId xmlns:a16="http://schemas.microsoft.com/office/drawing/2014/main" id="{00000000-0008-0000-0F00-000067460000}"/>
            </a:ext>
          </a:extLst>
        </xdr:cNvPr>
        <xdr:cNvSpPr>
          <a:spLocks noChangeShapeType="1"/>
        </xdr:cNvSpPr>
      </xdr:nvSpPr>
      <xdr:spPr bwMode="auto">
        <a:xfrm>
          <a:off x="0" y="609600"/>
          <a:ext cx="11049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9525</xdr:rowOff>
    </xdr:from>
    <xdr:to>
      <xdr:col>5</xdr:col>
      <xdr:colOff>523875</xdr:colOff>
      <xdr:row>14</xdr:row>
      <xdr:rowOff>9525</xdr:rowOff>
    </xdr:to>
    <xdr:sp macro="" textlink="">
      <xdr:nvSpPr>
        <xdr:cNvPr id="18024" name="Line 2">
          <a:extLst>
            <a:ext uri="{FF2B5EF4-FFF2-40B4-BE49-F238E27FC236}">
              <a16:creationId xmlns:a16="http://schemas.microsoft.com/office/drawing/2014/main" id="{00000000-0008-0000-0F00-000068460000}"/>
            </a:ext>
          </a:extLst>
        </xdr:cNvPr>
        <xdr:cNvSpPr>
          <a:spLocks noChangeShapeType="1"/>
        </xdr:cNvSpPr>
      </xdr:nvSpPr>
      <xdr:spPr bwMode="auto">
        <a:xfrm>
          <a:off x="1143000" y="3752850"/>
          <a:ext cx="24574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38</xdr:row>
      <xdr:rowOff>28575</xdr:rowOff>
    </xdr:from>
    <xdr:to>
      <xdr:col>6</xdr:col>
      <xdr:colOff>371475</xdr:colOff>
      <xdr:row>39</xdr:row>
      <xdr:rowOff>114300</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2924175" y="10353675"/>
          <a:ext cx="7524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mn-ea"/>
              <a:ea typeface="+mn-ea"/>
            </a:rPr>
            <a:t>－</a:t>
          </a:r>
          <a:r>
            <a:rPr kumimoji="1" lang="en-US" altLang="ja-JP" sz="1100">
              <a:latin typeface="+mn-ea"/>
              <a:ea typeface="+mn-ea"/>
            </a:rPr>
            <a:t>28</a:t>
          </a:r>
          <a:r>
            <a:rPr kumimoji="1" lang="ja-JP" altLang="en-US" sz="1100">
              <a:latin typeface="+mn-ea"/>
              <a:ea typeface="+mn-ea"/>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10</xdr:row>
      <xdr:rowOff>219075</xdr:rowOff>
    </xdr:from>
    <xdr:to>
      <xdr:col>12</xdr:col>
      <xdr:colOff>19050</xdr:colOff>
      <xdr:row>22</xdr:row>
      <xdr:rowOff>104775</xdr:rowOff>
    </xdr:to>
    <xdr:graphicFrame macro="">
      <xdr:nvGraphicFramePr>
        <xdr:cNvPr id="7832" name="Chart 6">
          <a:extLst>
            <a:ext uri="{FF2B5EF4-FFF2-40B4-BE49-F238E27FC236}">
              <a16:creationId xmlns:a16="http://schemas.microsoft.com/office/drawing/2014/main" id="{00000000-0008-0000-1000-000098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26</xdr:row>
      <xdr:rowOff>76200</xdr:rowOff>
    </xdr:from>
    <xdr:to>
      <xdr:col>13</xdr:col>
      <xdr:colOff>485775</xdr:colOff>
      <xdr:row>41</xdr:row>
      <xdr:rowOff>57150</xdr:rowOff>
    </xdr:to>
    <xdr:graphicFrame macro="">
      <xdr:nvGraphicFramePr>
        <xdr:cNvPr id="7833" name="Chart 8">
          <a:extLst>
            <a:ext uri="{FF2B5EF4-FFF2-40B4-BE49-F238E27FC236}">
              <a16:creationId xmlns:a16="http://schemas.microsoft.com/office/drawing/2014/main" id="{00000000-0008-0000-1000-000099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xdr:row>
      <xdr:rowOff>9525</xdr:rowOff>
    </xdr:from>
    <xdr:to>
      <xdr:col>1</xdr:col>
      <xdr:colOff>0</xdr:colOff>
      <xdr:row>3</xdr:row>
      <xdr:rowOff>0</xdr:rowOff>
    </xdr:to>
    <xdr:sp macro="" textlink="">
      <xdr:nvSpPr>
        <xdr:cNvPr id="7834" name="Line 9">
          <a:extLst>
            <a:ext uri="{FF2B5EF4-FFF2-40B4-BE49-F238E27FC236}">
              <a16:creationId xmlns:a16="http://schemas.microsoft.com/office/drawing/2014/main" id="{00000000-0008-0000-1000-00009A1E0000}"/>
            </a:ext>
          </a:extLst>
        </xdr:cNvPr>
        <xdr:cNvSpPr>
          <a:spLocks noChangeShapeType="1"/>
        </xdr:cNvSpPr>
      </xdr:nvSpPr>
      <xdr:spPr bwMode="auto">
        <a:xfrm>
          <a:off x="47625" y="200025"/>
          <a:ext cx="1257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18872" name="Line 2">
          <a:extLst>
            <a:ext uri="{FF2B5EF4-FFF2-40B4-BE49-F238E27FC236}">
              <a16:creationId xmlns:a16="http://schemas.microsoft.com/office/drawing/2014/main" id="{00000000-0008-0000-1100-0000B8490000}"/>
            </a:ext>
          </a:extLst>
        </xdr:cNvPr>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18873" name="Line 3">
          <a:extLst>
            <a:ext uri="{FF2B5EF4-FFF2-40B4-BE49-F238E27FC236}">
              <a16:creationId xmlns:a16="http://schemas.microsoft.com/office/drawing/2014/main" id="{00000000-0008-0000-1100-0000B9490000}"/>
            </a:ext>
          </a:extLst>
        </xdr:cNvPr>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342900</xdr:colOff>
      <xdr:row>5</xdr:row>
      <xdr:rowOff>0</xdr:rowOff>
    </xdr:to>
    <xdr:sp macro="" textlink="">
      <xdr:nvSpPr>
        <xdr:cNvPr id="20004" name="Line 1">
          <a:extLst>
            <a:ext uri="{FF2B5EF4-FFF2-40B4-BE49-F238E27FC236}">
              <a16:creationId xmlns:a16="http://schemas.microsoft.com/office/drawing/2014/main" id="{00000000-0008-0000-1200-0000244E0000}"/>
            </a:ext>
          </a:extLst>
        </xdr:cNvPr>
        <xdr:cNvSpPr>
          <a:spLocks noChangeShapeType="1"/>
        </xdr:cNvSpPr>
      </xdr:nvSpPr>
      <xdr:spPr bwMode="auto">
        <a:xfrm>
          <a:off x="0" y="361950"/>
          <a:ext cx="6286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35</xdr:row>
      <xdr:rowOff>66675</xdr:rowOff>
    </xdr:from>
    <xdr:to>
      <xdr:col>12</xdr:col>
      <xdr:colOff>123825</xdr:colOff>
      <xdr:row>51</xdr:row>
      <xdr:rowOff>142875</xdr:rowOff>
    </xdr:to>
    <xdr:graphicFrame macro="">
      <xdr:nvGraphicFramePr>
        <xdr:cNvPr id="20005" name="グラフ 3">
          <a:extLst>
            <a:ext uri="{FF2B5EF4-FFF2-40B4-BE49-F238E27FC236}">
              <a16:creationId xmlns:a16="http://schemas.microsoft.com/office/drawing/2014/main" id="{00000000-0008-0000-1200-0000254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265037</xdr:colOff>
      <xdr:row>34</xdr:row>
      <xdr:rowOff>33136</xdr:rowOff>
    </xdr:from>
    <xdr:to>
      <xdr:col>9</xdr:col>
      <xdr:colOff>405851</xdr:colOff>
      <xdr:row>35</xdr:row>
      <xdr:rowOff>107677</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2426798" y="6642658"/>
          <a:ext cx="216177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1</xdr:col>
      <xdr:colOff>1219200</xdr:colOff>
      <xdr:row>3</xdr:row>
      <xdr:rowOff>238125</xdr:rowOff>
    </xdr:to>
    <xdr:sp macro="" textlink="">
      <xdr:nvSpPr>
        <xdr:cNvPr id="1246" name="Line 1">
          <a:extLst>
            <a:ext uri="{FF2B5EF4-FFF2-40B4-BE49-F238E27FC236}">
              <a16:creationId xmlns:a16="http://schemas.microsoft.com/office/drawing/2014/main" id="{00000000-0008-0000-0100-0000DE040000}"/>
            </a:ext>
          </a:extLst>
        </xdr:cNvPr>
        <xdr:cNvSpPr>
          <a:spLocks noChangeShapeType="1"/>
        </xdr:cNvSpPr>
      </xdr:nvSpPr>
      <xdr:spPr bwMode="auto">
        <a:xfrm>
          <a:off x="19050" y="190500"/>
          <a:ext cx="1228725"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33</xdr:row>
      <xdr:rowOff>104775</xdr:rowOff>
    </xdr:from>
    <xdr:to>
      <xdr:col>13</xdr:col>
      <xdr:colOff>400050</xdr:colOff>
      <xdr:row>48</xdr:row>
      <xdr:rowOff>0</xdr:rowOff>
    </xdr:to>
    <xdr:graphicFrame macro="">
      <xdr:nvGraphicFramePr>
        <xdr:cNvPr id="20924" name="Chart 3">
          <a:extLst>
            <a:ext uri="{FF2B5EF4-FFF2-40B4-BE49-F238E27FC236}">
              <a16:creationId xmlns:a16="http://schemas.microsoft.com/office/drawing/2014/main" id="{00000000-0008-0000-1300-0000BC5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9525</xdr:rowOff>
    </xdr:from>
    <xdr:to>
      <xdr:col>1</xdr:col>
      <xdr:colOff>0</xdr:colOff>
      <xdr:row>4</xdr:row>
      <xdr:rowOff>219075</xdr:rowOff>
    </xdr:to>
    <xdr:sp macro="" textlink="">
      <xdr:nvSpPr>
        <xdr:cNvPr id="20925" name="Line 4">
          <a:extLst>
            <a:ext uri="{FF2B5EF4-FFF2-40B4-BE49-F238E27FC236}">
              <a16:creationId xmlns:a16="http://schemas.microsoft.com/office/drawing/2014/main" id="{00000000-0008-0000-1300-0000BD510000}"/>
            </a:ext>
          </a:extLst>
        </xdr:cNvPr>
        <xdr:cNvSpPr>
          <a:spLocks noChangeShapeType="1"/>
        </xdr:cNvSpPr>
      </xdr:nvSpPr>
      <xdr:spPr bwMode="auto">
        <a:xfrm>
          <a:off x="0" y="485775"/>
          <a:ext cx="8001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19</xdr:row>
      <xdr:rowOff>38099</xdr:rowOff>
    </xdr:from>
    <xdr:to>
      <xdr:col>13</xdr:col>
      <xdr:colOff>361950</xdr:colOff>
      <xdr:row>32</xdr:row>
      <xdr:rowOff>114300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25</xdr:row>
      <xdr:rowOff>66675</xdr:rowOff>
    </xdr:from>
    <xdr:to>
      <xdr:col>1</xdr:col>
      <xdr:colOff>238125</xdr:colOff>
      <xdr:row>27</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09550" y="6591300"/>
          <a:ext cx="8286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件数（件）</a:t>
          </a:r>
        </a:p>
      </xdr:txBody>
    </xdr:sp>
    <xdr:clientData/>
  </xdr:twoCellAnchor>
  <xdr:twoCellAnchor>
    <xdr:from>
      <xdr:col>11</xdr:col>
      <xdr:colOff>400051</xdr:colOff>
      <xdr:row>40</xdr:row>
      <xdr:rowOff>38100</xdr:rowOff>
    </xdr:from>
    <xdr:to>
      <xdr:col>13</xdr:col>
      <xdr:colOff>371475</xdr:colOff>
      <xdr:row>42</xdr:row>
      <xdr:rowOff>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6057901" y="9134475"/>
          <a:ext cx="94297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死者数（人）</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0.48281</cdr:x>
      <cdr:y>0.88843</cdr:y>
    </cdr:from>
    <cdr:to>
      <cdr:x>0.55158</cdr:x>
      <cdr:y>0.9876</cdr:y>
    </cdr:to>
    <cdr:sp macro="" textlink="">
      <cdr:nvSpPr>
        <cdr:cNvPr id="2" name="テキスト ボックス 1"/>
        <cdr:cNvSpPr txBox="1"/>
      </cdr:nvSpPr>
      <cdr:spPr>
        <a:xfrm xmlns:a="http://schemas.openxmlformats.org/drawingml/2006/main">
          <a:off x="3343275" y="2047876"/>
          <a:ext cx="476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0.51307</cdr:x>
      <cdr:y>0.88843</cdr:y>
    </cdr:from>
    <cdr:to>
      <cdr:x>0.57497</cdr:x>
      <cdr:y>0.99587</cdr:y>
    </cdr:to>
    <cdr:sp macro="" textlink="">
      <cdr:nvSpPr>
        <cdr:cNvPr id="3" name="テキスト ボックス 2"/>
        <cdr:cNvSpPr txBox="1"/>
      </cdr:nvSpPr>
      <cdr:spPr>
        <a:xfrm xmlns:a="http://schemas.openxmlformats.org/drawingml/2006/main">
          <a:off x="3552825" y="2047876"/>
          <a:ext cx="4286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月</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9525</xdr:colOff>
      <xdr:row>1</xdr:row>
      <xdr:rowOff>285750</xdr:rowOff>
    </xdr:to>
    <xdr:sp macro="" textlink="">
      <xdr:nvSpPr>
        <xdr:cNvPr id="27868" name="Line 1">
          <a:extLst>
            <a:ext uri="{FF2B5EF4-FFF2-40B4-BE49-F238E27FC236}">
              <a16:creationId xmlns:a16="http://schemas.microsoft.com/office/drawing/2014/main" id="{00000000-0008-0000-1400-0000DC6C0000}"/>
            </a:ext>
          </a:extLst>
        </xdr:cNvPr>
        <xdr:cNvSpPr>
          <a:spLocks noChangeShapeType="1"/>
        </xdr:cNvSpPr>
      </xdr:nvSpPr>
      <xdr:spPr bwMode="auto">
        <a:xfrm>
          <a:off x="0" y="190500"/>
          <a:ext cx="22860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21943" name="Line 1">
          <a:extLst>
            <a:ext uri="{FF2B5EF4-FFF2-40B4-BE49-F238E27FC236}">
              <a16:creationId xmlns:a16="http://schemas.microsoft.com/office/drawing/2014/main" id="{00000000-0008-0000-1500-0000B7550000}"/>
            </a:ext>
          </a:extLst>
        </xdr:cNvPr>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21944" name="Line 2">
          <a:extLst>
            <a:ext uri="{FF2B5EF4-FFF2-40B4-BE49-F238E27FC236}">
              <a16:creationId xmlns:a16="http://schemas.microsoft.com/office/drawing/2014/main" id="{00000000-0008-0000-1500-0000B8550000}"/>
            </a:ext>
          </a:extLst>
        </xdr:cNvPr>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2</xdr:row>
      <xdr:rowOff>9525</xdr:rowOff>
    </xdr:from>
    <xdr:to>
      <xdr:col>2</xdr:col>
      <xdr:colOff>0</xdr:colOff>
      <xdr:row>4</xdr:row>
      <xdr:rowOff>161925</xdr:rowOff>
    </xdr:to>
    <xdr:sp macro="" textlink="">
      <xdr:nvSpPr>
        <xdr:cNvPr id="23072" name="Line 1">
          <a:extLst>
            <a:ext uri="{FF2B5EF4-FFF2-40B4-BE49-F238E27FC236}">
              <a16:creationId xmlns:a16="http://schemas.microsoft.com/office/drawing/2014/main" id="{00000000-0008-0000-1600-0000205A0000}"/>
            </a:ext>
          </a:extLst>
        </xdr:cNvPr>
        <xdr:cNvSpPr>
          <a:spLocks noChangeShapeType="1"/>
        </xdr:cNvSpPr>
      </xdr:nvSpPr>
      <xdr:spPr bwMode="auto">
        <a:xfrm>
          <a:off x="38100" y="381000"/>
          <a:ext cx="4857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33</xdr:row>
      <xdr:rowOff>133350</xdr:rowOff>
    </xdr:from>
    <xdr:to>
      <xdr:col>12</xdr:col>
      <xdr:colOff>495300</xdr:colOff>
      <xdr:row>49</xdr:row>
      <xdr:rowOff>133350</xdr:rowOff>
    </xdr:to>
    <xdr:graphicFrame macro="">
      <xdr:nvGraphicFramePr>
        <xdr:cNvPr id="23073" name="グラフ 2">
          <a:extLst>
            <a:ext uri="{FF2B5EF4-FFF2-40B4-BE49-F238E27FC236}">
              <a16:creationId xmlns:a16="http://schemas.microsoft.com/office/drawing/2014/main" id="{00000000-0008-0000-1600-0000215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34</xdr:row>
      <xdr:rowOff>19050</xdr:rowOff>
    </xdr:from>
    <xdr:to>
      <xdr:col>6</xdr:col>
      <xdr:colOff>438150</xdr:colOff>
      <xdr:row>35</xdr:row>
      <xdr:rowOff>96076</xdr:rowOff>
    </xdr:to>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1095375" y="7943850"/>
          <a:ext cx="215265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xdr:row>
      <xdr:rowOff>0</xdr:rowOff>
    </xdr:from>
    <xdr:to>
      <xdr:col>5</xdr:col>
      <xdr:colOff>0</xdr:colOff>
      <xdr:row>5</xdr:row>
      <xdr:rowOff>152400</xdr:rowOff>
    </xdr:to>
    <xdr:sp macro="" textlink="">
      <xdr:nvSpPr>
        <xdr:cNvPr id="2269" name="Line 1">
          <a:extLst>
            <a:ext uri="{FF2B5EF4-FFF2-40B4-BE49-F238E27FC236}">
              <a16:creationId xmlns:a16="http://schemas.microsoft.com/office/drawing/2014/main" id="{00000000-0008-0000-0200-0000DD080000}"/>
            </a:ext>
          </a:extLst>
        </xdr:cNvPr>
        <xdr:cNvSpPr>
          <a:spLocks noChangeShapeType="1"/>
        </xdr:cNvSpPr>
      </xdr:nvSpPr>
      <xdr:spPr bwMode="auto">
        <a:xfrm>
          <a:off x="857250" y="552450"/>
          <a:ext cx="2066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142875</xdr:rowOff>
    </xdr:from>
    <xdr:to>
      <xdr:col>7</xdr:col>
      <xdr:colOff>628650</xdr:colOff>
      <xdr:row>27</xdr:row>
      <xdr:rowOff>95250</xdr:rowOff>
    </xdr:to>
    <xdr:graphicFrame macro="">
      <xdr:nvGraphicFramePr>
        <xdr:cNvPr id="30567" name="Chart 1025">
          <a:extLst>
            <a:ext uri="{FF2B5EF4-FFF2-40B4-BE49-F238E27FC236}">
              <a16:creationId xmlns:a16="http://schemas.microsoft.com/office/drawing/2014/main" id="{00000000-0008-0000-0300-0000677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28</xdr:row>
      <xdr:rowOff>0</xdr:rowOff>
    </xdr:from>
    <xdr:to>
      <xdr:col>7</xdr:col>
      <xdr:colOff>600075</xdr:colOff>
      <xdr:row>54</xdr:row>
      <xdr:rowOff>381000</xdr:rowOff>
    </xdr:to>
    <xdr:graphicFrame macro="">
      <xdr:nvGraphicFramePr>
        <xdr:cNvPr id="30568" name="Chart 1027">
          <a:extLst>
            <a:ext uri="{FF2B5EF4-FFF2-40B4-BE49-F238E27FC236}">
              <a16:creationId xmlns:a16="http://schemas.microsoft.com/office/drawing/2014/main" id="{00000000-0008-0000-0300-0000687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57</xdr:row>
      <xdr:rowOff>9525</xdr:rowOff>
    </xdr:from>
    <xdr:to>
      <xdr:col>1</xdr:col>
      <xdr:colOff>0</xdr:colOff>
      <xdr:row>59</xdr:row>
      <xdr:rowOff>9525</xdr:rowOff>
    </xdr:to>
    <xdr:sp macro="" textlink="">
      <xdr:nvSpPr>
        <xdr:cNvPr id="30569" name="Line 1028">
          <a:extLst>
            <a:ext uri="{FF2B5EF4-FFF2-40B4-BE49-F238E27FC236}">
              <a16:creationId xmlns:a16="http://schemas.microsoft.com/office/drawing/2014/main" id="{00000000-0008-0000-0300-000069770000}"/>
            </a:ext>
          </a:extLst>
        </xdr:cNvPr>
        <xdr:cNvSpPr>
          <a:spLocks noChangeShapeType="1"/>
        </xdr:cNvSpPr>
      </xdr:nvSpPr>
      <xdr:spPr bwMode="auto">
        <a:xfrm>
          <a:off x="47625" y="10172700"/>
          <a:ext cx="6381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2</xdr:col>
      <xdr:colOff>9525</xdr:colOff>
      <xdr:row>5</xdr:row>
      <xdr:rowOff>9525</xdr:rowOff>
    </xdr:to>
    <xdr:sp macro="" textlink="">
      <xdr:nvSpPr>
        <xdr:cNvPr id="16018" name="Line 1">
          <a:extLst>
            <a:ext uri="{FF2B5EF4-FFF2-40B4-BE49-F238E27FC236}">
              <a16:creationId xmlns:a16="http://schemas.microsoft.com/office/drawing/2014/main" id="{00000000-0008-0000-0400-0000923E0000}"/>
            </a:ext>
          </a:extLst>
        </xdr:cNvPr>
        <xdr:cNvSpPr>
          <a:spLocks noChangeShapeType="1"/>
        </xdr:cNvSpPr>
      </xdr:nvSpPr>
      <xdr:spPr bwMode="auto">
        <a:xfrm>
          <a:off x="0" y="561975"/>
          <a:ext cx="12573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9525</xdr:rowOff>
    </xdr:from>
    <xdr:to>
      <xdr:col>2</xdr:col>
      <xdr:colOff>19050</xdr:colOff>
      <xdr:row>13</xdr:row>
      <xdr:rowOff>171450</xdr:rowOff>
    </xdr:to>
    <xdr:sp macro="" textlink="">
      <xdr:nvSpPr>
        <xdr:cNvPr id="16019" name="Line 2">
          <a:extLst>
            <a:ext uri="{FF2B5EF4-FFF2-40B4-BE49-F238E27FC236}">
              <a16:creationId xmlns:a16="http://schemas.microsoft.com/office/drawing/2014/main" id="{00000000-0008-0000-0400-0000933E0000}"/>
            </a:ext>
          </a:extLst>
        </xdr:cNvPr>
        <xdr:cNvSpPr>
          <a:spLocks noChangeShapeType="1"/>
        </xdr:cNvSpPr>
      </xdr:nvSpPr>
      <xdr:spPr bwMode="auto">
        <a:xfrm>
          <a:off x="0" y="3657600"/>
          <a:ext cx="12668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0</xdr:rowOff>
    </xdr:from>
    <xdr:to>
      <xdr:col>14</xdr:col>
      <xdr:colOff>590550</xdr:colOff>
      <xdr:row>42</xdr:row>
      <xdr:rowOff>9525</xdr:rowOff>
    </xdr:to>
    <xdr:graphicFrame macro="">
      <xdr:nvGraphicFramePr>
        <xdr:cNvPr id="16020" name="Chart 3">
          <a:extLst>
            <a:ext uri="{FF2B5EF4-FFF2-40B4-BE49-F238E27FC236}">
              <a16:creationId xmlns:a16="http://schemas.microsoft.com/office/drawing/2014/main" id="{00000000-0008-0000-0400-0000943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161925</xdr:rowOff>
    </xdr:to>
    <xdr:sp macro="" textlink="">
      <xdr:nvSpPr>
        <xdr:cNvPr id="3294" name="Line 1">
          <a:extLst>
            <a:ext uri="{FF2B5EF4-FFF2-40B4-BE49-F238E27FC236}">
              <a16:creationId xmlns:a16="http://schemas.microsoft.com/office/drawing/2014/main" id="{00000000-0008-0000-0500-0000DE0C0000}"/>
            </a:ext>
          </a:extLst>
        </xdr:cNvPr>
        <xdr:cNvSpPr>
          <a:spLocks noChangeShapeType="1"/>
        </xdr:cNvSpPr>
      </xdr:nvSpPr>
      <xdr:spPr bwMode="auto">
        <a:xfrm>
          <a:off x="9525" y="361950"/>
          <a:ext cx="5238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9436" name="Line 1">
          <a:extLst>
            <a:ext uri="{FF2B5EF4-FFF2-40B4-BE49-F238E27FC236}">
              <a16:creationId xmlns:a16="http://schemas.microsoft.com/office/drawing/2014/main" id="{00000000-0008-0000-0600-0000DC240000}"/>
            </a:ext>
          </a:extLst>
        </xdr:cNvPr>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9525</xdr:rowOff>
    </xdr:from>
    <xdr:to>
      <xdr:col>0</xdr:col>
      <xdr:colOff>1009650</xdr:colOff>
      <xdr:row>4</xdr:row>
      <xdr:rowOff>152400</xdr:rowOff>
    </xdr:to>
    <xdr:sp macro="" textlink="">
      <xdr:nvSpPr>
        <xdr:cNvPr id="2012241" name="Line 1">
          <a:extLst>
            <a:ext uri="{FF2B5EF4-FFF2-40B4-BE49-F238E27FC236}">
              <a16:creationId xmlns:a16="http://schemas.microsoft.com/office/drawing/2014/main" id="{00000000-0008-0000-0700-000051B41E00}"/>
            </a:ext>
          </a:extLst>
        </xdr:cNvPr>
        <xdr:cNvSpPr>
          <a:spLocks noChangeShapeType="1"/>
        </xdr:cNvSpPr>
      </xdr:nvSpPr>
      <xdr:spPr bwMode="auto">
        <a:xfrm>
          <a:off x="47625" y="552450"/>
          <a:ext cx="9620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3</xdr:row>
      <xdr:rowOff>19050</xdr:rowOff>
    </xdr:from>
    <xdr:to>
      <xdr:col>15</xdr:col>
      <xdr:colOff>228600</xdr:colOff>
      <xdr:row>5</xdr:row>
      <xdr:rowOff>0</xdr:rowOff>
    </xdr:to>
    <xdr:sp macro="" textlink="">
      <xdr:nvSpPr>
        <xdr:cNvPr id="2012242" name="Line 2">
          <a:extLst>
            <a:ext uri="{FF2B5EF4-FFF2-40B4-BE49-F238E27FC236}">
              <a16:creationId xmlns:a16="http://schemas.microsoft.com/office/drawing/2014/main" id="{00000000-0008-0000-0700-000052B41E00}"/>
            </a:ext>
          </a:extLst>
        </xdr:cNvPr>
        <xdr:cNvSpPr>
          <a:spLocks noChangeShapeType="1"/>
        </xdr:cNvSpPr>
      </xdr:nvSpPr>
      <xdr:spPr bwMode="auto">
        <a:xfrm>
          <a:off x="7391400" y="561975"/>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3" name="Line 7">
          <a:extLst>
            <a:ext uri="{FF2B5EF4-FFF2-40B4-BE49-F238E27FC236}">
              <a16:creationId xmlns:a16="http://schemas.microsoft.com/office/drawing/2014/main" id="{00000000-0008-0000-0700-000053B41E00}"/>
            </a:ext>
          </a:extLst>
        </xdr:cNvPr>
        <xdr:cNvSpPr>
          <a:spLocks noChangeShapeType="1"/>
        </xdr:cNvSpPr>
      </xdr:nvSpPr>
      <xdr:spPr bwMode="auto">
        <a:xfrm>
          <a:off x="7391400" y="53530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4" name="Line 8">
          <a:extLst>
            <a:ext uri="{FF2B5EF4-FFF2-40B4-BE49-F238E27FC236}">
              <a16:creationId xmlns:a16="http://schemas.microsoft.com/office/drawing/2014/main" id="{00000000-0008-0000-0700-000054B41E00}"/>
            </a:ext>
          </a:extLst>
        </xdr:cNvPr>
        <xdr:cNvSpPr>
          <a:spLocks noChangeShapeType="1"/>
        </xdr:cNvSpPr>
      </xdr:nvSpPr>
      <xdr:spPr bwMode="auto">
        <a:xfrm>
          <a:off x="7391400" y="86296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180975</xdr:colOff>
      <xdr:row>11</xdr:row>
      <xdr:rowOff>85725</xdr:rowOff>
    </xdr:from>
    <xdr:to>
      <xdr:col>12</xdr:col>
      <xdr:colOff>495300</xdr:colOff>
      <xdr:row>32</xdr:row>
      <xdr:rowOff>9525</xdr:rowOff>
    </xdr:to>
    <xdr:graphicFrame macro="">
      <xdr:nvGraphicFramePr>
        <xdr:cNvPr id="2012245" name="Chart 14">
          <a:extLst>
            <a:ext uri="{FF2B5EF4-FFF2-40B4-BE49-F238E27FC236}">
              <a16:creationId xmlns:a16="http://schemas.microsoft.com/office/drawing/2014/main" id="{00000000-0008-0000-0700-000055B4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676275</xdr:colOff>
      <xdr:row>3</xdr:row>
      <xdr:rowOff>161925</xdr:rowOff>
    </xdr:to>
    <xdr:sp macro="" textlink="">
      <xdr:nvSpPr>
        <xdr:cNvPr id="4316" name="Line 1">
          <a:extLst>
            <a:ext uri="{FF2B5EF4-FFF2-40B4-BE49-F238E27FC236}">
              <a16:creationId xmlns:a16="http://schemas.microsoft.com/office/drawing/2014/main" id="{00000000-0008-0000-0800-0000DC100000}"/>
            </a:ext>
          </a:extLst>
        </xdr:cNvPr>
        <xdr:cNvSpPr>
          <a:spLocks noChangeShapeType="1"/>
        </xdr:cNvSpPr>
      </xdr:nvSpPr>
      <xdr:spPr bwMode="auto">
        <a:xfrm>
          <a:off x="9525" y="371475"/>
          <a:ext cx="1162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Normal="100" zoomScaleSheetLayoutView="100" workbookViewId="0">
      <selection activeCell="K9" sqref="K9:K10"/>
    </sheetView>
  </sheetViews>
  <sheetFormatPr defaultRowHeight="13.5" x14ac:dyDescent="0.15"/>
  <cols>
    <col min="1" max="1" width="8" style="25" customWidth="1"/>
    <col min="2" max="2" width="7.5" style="25" customWidth="1"/>
    <col min="3" max="7" width="10.625" style="25" customWidth="1"/>
    <col min="8" max="16384" width="9" style="25"/>
  </cols>
  <sheetData>
    <row r="1" spans="1:8" ht="14.25" x14ac:dyDescent="0.15">
      <c r="A1" s="22" t="s">
        <v>7</v>
      </c>
    </row>
    <row r="2" spans="1:8" ht="7.5" customHeight="1" x14ac:dyDescent="0.15"/>
    <row r="3" spans="1:8" ht="8.1" customHeight="1" x14ac:dyDescent="0.15">
      <c r="A3" s="583"/>
      <c r="B3" s="583"/>
      <c r="C3" s="583"/>
      <c r="D3" s="583"/>
      <c r="E3" s="583"/>
      <c r="F3" s="583"/>
      <c r="G3" s="583"/>
      <c r="H3" s="24"/>
    </row>
    <row r="4" spans="1:8" ht="15" thickBot="1" x14ac:dyDescent="0.2">
      <c r="A4" s="22" t="s">
        <v>8</v>
      </c>
      <c r="B4" s="56"/>
      <c r="C4" s="56"/>
      <c r="D4" s="56"/>
      <c r="E4" s="56"/>
      <c r="F4" s="56"/>
      <c r="G4" s="56"/>
      <c r="H4" s="24"/>
    </row>
    <row r="5" spans="1:8" x14ac:dyDescent="0.15">
      <c r="A5" s="584"/>
      <c r="B5" s="585" t="s">
        <v>162</v>
      </c>
      <c r="C5" s="586" t="s">
        <v>9</v>
      </c>
      <c r="D5" s="587" t="s">
        <v>10</v>
      </c>
      <c r="E5" s="587" t="s">
        <v>11</v>
      </c>
      <c r="F5" s="588" t="s">
        <v>238</v>
      </c>
      <c r="G5" s="589" t="s">
        <v>12</v>
      </c>
      <c r="H5" s="24"/>
    </row>
    <row r="6" spans="1:8" x14ac:dyDescent="0.15">
      <c r="A6" s="590"/>
      <c r="B6" s="591"/>
      <c r="C6" s="592"/>
      <c r="D6" s="593"/>
      <c r="E6" s="593"/>
      <c r="F6" s="594"/>
      <c r="G6" s="595"/>
      <c r="H6" s="24"/>
    </row>
    <row r="7" spans="1:8" ht="21" customHeight="1" thickBot="1" x14ac:dyDescent="0.2">
      <c r="A7" s="596" t="s">
        <v>2</v>
      </c>
      <c r="B7" s="597" t="s">
        <v>174</v>
      </c>
      <c r="C7" s="598"/>
      <c r="D7" s="599"/>
      <c r="E7" s="599"/>
      <c r="F7" s="600"/>
      <c r="G7" s="601"/>
      <c r="H7" s="24"/>
    </row>
    <row r="8" spans="1:8" ht="18" customHeight="1" x14ac:dyDescent="0.15">
      <c r="A8" s="171"/>
      <c r="B8" s="602" t="s">
        <v>335</v>
      </c>
      <c r="C8" s="603">
        <v>1111</v>
      </c>
      <c r="D8" s="604">
        <v>8861</v>
      </c>
      <c r="E8" s="604">
        <v>107</v>
      </c>
      <c r="F8" s="605">
        <v>1</v>
      </c>
      <c r="G8" s="299">
        <f t="shared" ref="G8:G16" si="0">SUM(C8:F8)</f>
        <v>10080</v>
      </c>
      <c r="H8" s="24"/>
    </row>
    <row r="9" spans="1:8" ht="18" customHeight="1" x14ac:dyDescent="0.15">
      <c r="A9" s="233" t="s">
        <v>1</v>
      </c>
      <c r="B9" s="606" t="s">
        <v>337</v>
      </c>
      <c r="C9" s="377">
        <v>1169</v>
      </c>
      <c r="D9" s="378">
        <v>9597</v>
      </c>
      <c r="E9" s="378">
        <v>118</v>
      </c>
      <c r="F9" s="379">
        <v>1</v>
      </c>
      <c r="G9" s="300">
        <f t="shared" si="0"/>
        <v>10885</v>
      </c>
      <c r="H9" s="24"/>
    </row>
    <row r="10" spans="1:8" ht="18" customHeight="1" thickBot="1" x14ac:dyDescent="0.2">
      <c r="A10" s="607" t="s">
        <v>207</v>
      </c>
      <c r="B10" s="608" t="s">
        <v>297</v>
      </c>
      <c r="C10" s="216">
        <f>C8-C9</f>
        <v>-58</v>
      </c>
      <c r="D10" s="217">
        <f>D8-D9</f>
        <v>-736</v>
      </c>
      <c r="E10" s="217">
        <f>E8-E9</f>
        <v>-11</v>
      </c>
      <c r="F10" s="218">
        <f>F8-F9</f>
        <v>0</v>
      </c>
      <c r="G10" s="301">
        <f t="shared" si="0"/>
        <v>-805</v>
      </c>
      <c r="H10" s="24"/>
    </row>
    <row r="11" spans="1:8" ht="18" customHeight="1" thickBot="1" x14ac:dyDescent="0.2">
      <c r="A11" s="609"/>
      <c r="B11" s="610" t="s">
        <v>335</v>
      </c>
      <c r="C11" s="439">
        <v>16</v>
      </c>
      <c r="D11" s="440">
        <v>14</v>
      </c>
      <c r="E11" s="440">
        <v>4</v>
      </c>
      <c r="F11" s="441">
        <v>0</v>
      </c>
      <c r="G11" s="299">
        <f t="shared" si="0"/>
        <v>34</v>
      </c>
      <c r="H11" s="24"/>
    </row>
    <row r="12" spans="1:8" ht="18" customHeight="1" x14ac:dyDescent="0.15">
      <c r="A12" s="233" t="s">
        <v>250</v>
      </c>
      <c r="B12" s="611" t="s">
        <v>336</v>
      </c>
      <c r="C12" s="439">
        <v>15</v>
      </c>
      <c r="D12" s="440">
        <v>19</v>
      </c>
      <c r="E12" s="440">
        <v>10</v>
      </c>
      <c r="F12" s="441">
        <v>0</v>
      </c>
      <c r="G12" s="300">
        <f t="shared" si="0"/>
        <v>44</v>
      </c>
      <c r="H12" s="24"/>
    </row>
    <row r="13" spans="1:8" ht="18" customHeight="1" thickBot="1" x14ac:dyDescent="0.2">
      <c r="A13" s="612" t="s">
        <v>209</v>
      </c>
      <c r="B13" s="613" t="s">
        <v>298</v>
      </c>
      <c r="C13" s="216">
        <f>C11-C12</f>
        <v>1</v>
      </c>
      <c r="D13" s="217">
        <f>D11-D12</f>
        <v>-5</v>
      </c>
      <c r="E13" s="217">
        <f>E11-E12</f>
        <v>-6</v>
      </c>
      <c r="F13" s="218">
        <f>F11-F12</f>
        <v>0</v>
      </c>
      <c r="G13" s="301">
        <f t="shared" si="0"/>
        <v>-10</v>
      </c>
      <c r="H13" s="24"/>
    </row>
    <row r="14" spans="1:8" ht="18" customHeight="1" x14ac:dyDescent="0.15">
      <c r="A14" s="614"/>
      <c r="B14" s="615" t="s">
        <v>335</v>
      </c>
      <c r="C14" s="603">
        <v>1113</v>
      </c>
      <c r="D14" s="604">
        <v>10465</v>
      </c>
      <c r="E14" s="604">
        <v>121</v>
      </c>
      <c r="F14" s="605">
        <v>1</v>
      </c>
      <c r="G14" s="299">
        <f t="shared" si="0"/>
        <v>11700</v>
      </c>
      <c r="H14" s="24"/>
    </row>
    <row r="15" spans="1:8" ht="18" customHeight="1" x14ac:dyDescent="0.15">
      <c r="A15" s="233" t="s">
        <v>256</v>
      </c>
      <c r="B15" s="611" t="s">
        <v>336</v>
      </c>
      <c r="C15" s="377">
        <v>1176</v>
      </c>
      <c r="D15" s="378">
        <v>11424</v>
      </c>
      <c r="E15" s="378">
        <v>122</v>
      </c>
      <c r="F15" s="379">
        <v>1</v>
      </c>
      <c r="G15" s="300">
        <f t="shared" si="0"/>
        <v>12723</v>
      </c>
      <c r="H15" s="24"/>
    </row>
    <row r="16" spans="1:8" ht="18" customHeight="1" thickBot="1" x14ac:dyDescent="0.2">
      <c r="A16" s="612" t="s">
        <v>209</v>
      </c>
      <c r="B16" s="613" t="s">
        <v>298</v>
      </c>
      <c r="C16" s="216">
        <f>C14-C15</f>
        <v>-63</v>
      </c>
      <c r="D16" s="217">
        <f>D14-D15</f>
        <v>-959</v>
      </c>
      <c r="E16" s="217">
        <f>E14-E15</f>
        <v>-1</v>
      </c>
      <c r="F16" s="218">
        <f>F14-F15</f>
        <v>0</v>
      </c>
      <c r="G16" s="301">
        <f t="shared" si="0"/>
        <v>-1023</v>
      </c>
      <c r="H16" s="24"/>
    </row>
    <row r="17" spans="1:8" ht="16.5" customHeight="1" x14ac:dyDescent="0.15">
      <c r="A17" s="18"/>
      <c r="B17" s="18"/>
      <c r="C17" s="18"/>
      <c r="D17" s="18"/>
      <c r="E17" s="18"/>
      <c r="F17" s="18"/>
      <c r="G17" s="18"/>
      <c r="H17" s="24"/>
    </row>
    <row r="18" spans="1:8" ht="15" thickBot="1" x14ac:dyDescent="0.2">
      <c r="A18" s="22" t="s">
        <v>186</v>
      </c>
      <c r="B18" s="18"/>
      <c r="C18" s="18"/>
      <c r="D18" s="18"/>
      <c r="E18" s="18"/>
      <c r="F18" s="18"/>
      <c r="G18" s="18"/>
      <c r="H18" s="24"/>
    </row>
    <row r="19" spans="1:8" x14ac:dyDescent="0.15">
      <c r="A19" s="616"/>
      <c r="B19" s="617"/>
      <c r="C19" s="302"/>
      <c r="D19" s="303" t="s">
        <v>2</v>
      </c>
      <c r="E19" s="304" t="s">
        <v>187</v>
      </c>
      <c r="F19" s="305" t="s">
        <v>245</v>
      </c>
      <c r="G19" s="306" t="s">
        <v>247</v>
      </c>
      <c r="H19" s="24"/>
    </row>
    <row r="20" spans="1:8" ht="14.25" thickBot="1" x14ac:dyDescent="0.2">
      <c r="A20" s="618" t="s">
        <v>167</v>
      </c>
      <c r="B20" s="619"/>
      <c r="C20" s="307"/>
      <c r="D20" s="307"/>
      <c r="E20" s="308" t="s">
        <v>207</v>
      </c>
      <c r="F20" s="309" t="s">
        <v>206</v>
      </c>
      <c r="G20" s="310" t="s">
        <v>206</v>
      </c>
      <c r="H20" s="24"/>
    </row>
    <row r="21" spans="1:8" ht="14.25" thickBot="1" x14ac:dyDescent="0.2">
      <c r="A21" s="620" t="s">
        <v>333</v>
      </c>
      <c r="B21" s="621"/>
      <c r="C21" s="621"/>
      <c r="D21" s="622"/>
      <c r="E21" s="311">
        <f>SUM(E22:E50)</f>
        <v>10080</v>
      </c>
      <c r="F21" s="312">
        <f>SUM(F22:F50)</f>
        <v>34</v>
      </c>
      <c r="G21" s="313">
        <f>SUM(G22:G50)</f>
        <v>11700</v>
      </c>
    </row>
    <row r="22" spans="1:8" x14ac:dyDescent="0.15">
      <c r="A22" s="623"/>
      <c r="B22" s="624" t="s">
        <v>13</v>
      </c>
      <c r="C22" s="18"/>
      <c r="D22" s="18"/>
      <c r="E22" s="625">
        <v>113</v>
      </c>
      <c r="F22" s="626">
        <v>2</v>
      </c>
      <c r="G22" s="627">
        <v>112</v>
      </c>
    </row>
    <row r="23" spans="1:8" x14ac:dyDescent="0.15">
      <c r="A23" s="628" t="s">
        <v>20</v>
      </c>
      <c r="B23" s="629" t="s">
        <v>14</v>
      </c>
      <c r="C23" s="314"/>
      <c r="D23" s="314"/>
      <c r="E23" s="630">
        <v>165</v>
      </c>
      <c r="F23" s="631">
        <v>1</v>
      </c>
      <c r="G23" s="632">
        <v>168</v>
      </c>
    </row>
    <row r="24" spans="1:8" ht="13.5" customHeight="1" x14ac:dyDescent="0.15">
      <c r="A24" s="628"/>
      <c r="B24" s="633" t="s">
        <v>277</v>
      </c>
      <c r="C24" s="18" t="s">
        <v>15</v>
      </c>
      <c r="D24" s="18"/>
      <c r="E24" s="630">
        <v>294</v>
      </c>
      <c r="F24" s="631">
        <v>5</v>
      </c>
      <c r="G24" s="632">
        <v>296</v>
      </c>
    </row>
    <row r="25" spans="1:8" x14ac:dyDescent="0.15">
      <c r="A25" s="628" t="s">
        <v>21</v>
      </c>
      <c r="B25" s="513"/>
      <c r="C25" s="314" t="s">
        <v>16</v>
      </c>
      <c r="D25" s="314"/>
      <c r="E25" s="630">
        <v>24</v>
      </c>
      <c r="F25" s="631">
        <v>1</v>
      </c>
      <c r="G25" s="632">
        <v>24</v>
      </c>
    </row>
    <row r="26" spans="1:8" x14ac:dyDescent="0.15">
      <c r="A26" s="628"/>
      <c r="B26" s="513"/>
      <c r="C26" s="18" t="s">
        <v>202</v>
      </c>
      <c r="D26" s="18"/>
      <c r="E26" s="630">
        <v>1</v>
      </c>
      <c r="F26" s="631">
        <v>0</v>
      </c>
      <c r="G26" s="632">
        <v>1</v>
      </c>
    </row>
    <row r="27" spans="1:8" x14ac:dyDescent="0.15">
      <c r="A27" s="634" t="s">
        <v>22</v>
      </c>
      <c r="B27" s="494"/>
      <c r="C27" s="314" t="s">
        <v>18</v>
      </c>
      <c r="D27" s="314"/>
      <c r="E27" s="630">
        <v>246</v>
      </c>
      <c r="F27" s="631">
        <v>3</v>
      </c>
      <c r="G27" s="632">
        <v>245</v>
      </c>
    </row>
    <row r="28" spans="1:8" x14ac:dyDescent="0.15">
      <c r="A28" s="634"/>
      <c r="B28" s="629" t="s">
        <v>150</v>
      </c>
      <c r="C28" s="18"/>
      <c r="D28" s="18"/>
      <c r="E28" s="630">
        <v>5</v>
      </c>
      <c r="F28" s="631">
        <v>0</v>
      </c>
      <c r="G28" s="632">
        <v>5</v>
      </c>
    </row>
    <row r="29" spans="1:8" x14ac:dyDescent="0.15">
      <c r="A29" s="634" t="s">
        <v>23</v>
      </c>
      <c r="B29" s="629" t="s">
        <v>19</v>
      </c>
      <c r="C29" s="314"/>
      <c r="D29" s="314"/>
      <c r="E29" s="630">
        <v>7</v>
      </c>
      <c r="F29" s="631">
        <v>1</v>
      </c>
      <c r="G29" s="632">
        <v>6</v>
      </c>
    </row>
    <row r="30" spans="1:8" x14ac:dyDescent="0.15">
      <c r="A30" s="634"/>
      <c r="B30" s="629" t="s">
        <v>248</v>
      </c>
      <c r="C30" s="18"/>
      <c r="D30" s="18"/>
      <c r="E30" s="630">
        <v>30</v>
      </c>
      <c r="F30" s="631">
        <v>0</v>
      </c>
      <c r="G30" s="632">
        <v>30</v>
      </c>
    </row>
    <row r="31" spans="1:8" ht="14.25" thickBot="1" x14ac:dyDescent="0.2">
      <c r="A31" s="623"/>
      <c r="B31" s="635" t="s">
        <v>18</v>
      </c>
      <c r="C31" s="315"/>
      <c r="D31" s="315"/>
      <c r="E31" s="636">
        <v>226</v>
      </c>
      <c r="F31" s="637">
        <v>3</v>
      </c>
      <c r="G31" s="638">
        <v>226</v>
      </c>
    </row>
    <row r="32" spans="1:8" x14ac:dyDescent="0.15">
      <c r="A32" s="639"/>
      <c r="B32" s="640" t="s">
        <v>24</v>
      </c>
      <c r="C32" s="18"/>
      <c r="D32" s="18"/>
      <c r="E32" s="641">
        <v>81</v>
      </c>
      <c r="F32" s="642">
        <v>0</v>
      </c>
      <c r="G32" s="643">
        <v>96</v>
      </c>
    </row>
    <row r="33" spans="1:7" x14ac:dyDescent="0.15">
      <c r="A33" s="628" t="s">
        <v>22</v>
      </c>
      <c r="B33" s="633" t="s">
        <v>278</v>
      </c>
      <c r="C33" s="314" t="s">
        <v>25</v>
      </c>
      <c r="D33" s="314"/>
      <c r="E33" s="630">
        <v>168</v>
      </c>
      <c r="F33" s="631">
        <v>0</v>
      </c>
      <c r="G33" s="632">
        <v>216</v>
      </c>
    </row>
    <row r="34" spans="1:7" x14ac:dyDescent="0.15">
      <c r="A34" s="628"/>
      <c r="B34" s="494"/>
      <c r="C34" s="18" t="s">
        <v>18</v>
      </c>
      <c r="D34" s="18"/>
      <c r="E34" s="630">
        <v>2499</v>
      </c>
      <c r="F34" s="631">
        <v>0</v>
      </c>
      <c r="G34" s="632">
        <v>3455</v>
      </c>
    </row>
    <row r="35" spans="1:7" x14ac:dyDescent="0.15">
      <c r="A35" s="634" t="s">
        <v>23</v>
      </c>
      <c r="B35" s="624" t="s">
        <v>203</v>
      </c>
      <c r="C35" s="314"/>
      <c r="D35" s="314"/>
      <c r="E35" s="630">
        <v>2728</v>
      </c>
      <c r="F35" s="631">
        <v>7</v>
      </c>
      <c r="G35" s="632">
        <v>2968</v>
      </c>
    </row>
    <row r="36" spans="1:7" x14ac:dyDescent="0.15">
      <c r="A36" s="634"/>
      <c r="B36" s="629" t="s">
        <v>204</v>
      </c>
      <c r="C36" s="18"/>
      <c r="D36" s="18"/>
      <c r="E36" s="630">
        <v>379</v>
      </c>
      <c r="F36" s="631">
        <v>0</v>
      </c>
      <c r="G36" s="632">
        <v>432</v>
      </c>
    </row>
    <row r="37" spans="1:7" x14ac:dyDescent="0.15">
      <c r="A37" s="634" t="s">
        <v>27</v>
      </c>
      <c r="B37" s="629" t="s">
        <v>26</v>
      </c>
      <c r="C37" s="314"/>
      <c r="D37" s="314"/>
      <c r="E37" s="630">
        <v>114</v>
      </c>
      <c r="F37" s="631">
        <v>0</v>
      </c>
      <c r="G37" s="632">
        <v>124</v>
      </c>
    </row>
    <row r="38" spans="1:7" x14ac:dyDescent="0.15">
      <c r="A38" s="634"/>
      <c r="B38" s="629" t="s">
        <v>158</v>
      </c>
      <c r="C38" s="18"/>
      <c r="D38" s="18"/>
      <c r="E38" s="630">
        <v>822</v>
      </c>
      <c r="F38" s="631">
        <v>1</v>
      </c>
      <c r="G38" s="632">
        <v>859</v>
      </c>
    </row>
    <row r="39" spans="1:7" x14ac:dyDescent="0.15">
      <c r="A39" s="634" t="s">
        <v>28</v>
      </c>
      <c r="B39" s="629" t="s">
        <v>159</v>
      </c>
      <c r="C39" s="314"/>
      <c r="D39" s="314"/>
      <c r="E39" s="630">
        <v>890</v>
      </c>
      <c r="F39" s="631">
        <v>2</v>
      </c>
      <c r="G39" s="632">
        <v>1029</v>
      </c>
    </row>
    <row r="40" spans="1:7" ht="14.25" thickBot="1" x14ac:dyDescent="0.2">
      <c r="A40" s="644"/>
      <c r="B40" s="645" t="s">
        <v>18</v>
      </c>
      <c r="C40" s="315"/>
      <c r="D40" s="315"/>
      <c r="E40" s="646">
        <v>1180</v>
      </c>
      <c r="F40" s="647">
        <v>4</v>
      </c>
      <c r="G40" s="648">
        <v>1286</v>
      </c>
    </row>
    <row r="41" spans="1:7" ht="13.5" customHeight="1" x14ac:dyDescent="0.15">
      <c r="A41" s="649"/>
      <c r="B41" s="650" t="s">
        <v>279</v>
      </c>
      <c r="C41" s="18" t="s">
        <v>29</v>
      </c>
      <c r="D41" s="18"/>
      <c r="E41" s="625">
        <v>5</v>
      </c>
      <c r="F41" s="626">
        <v>2</v>
      </c>
      <c r="G41" s="627">
        <v>9</v>
      </c>
    </row>
    <row r="42" spans="1:7" x14ac:dyDescent="0.15">
      <c r="A42" s="628" t="s">
        <v>22</v>
      </c>
      <c r="B42" s="513"/>
      <c r="C42" s="314" t="s">
        <v>30</v>
      </c>
      <c r="D42" s="314"/>
      <c r="E42" s="630">
        <v>2</v>
      </c>
      <c r="F42" s="631">
        <v>0</v>
      </c>
      <c r="G42" s="632">
        <v>6</v>
      </c>
    </row>
    <row r="43" spans="1:7" x14ac:dyDescent="0.15">
      <c r="A43" s="628"/>
      <c r="B43" s="513"/>
      <c r="C43" s="18" t="s">
        <v>228</v>
      </c>
      <c r="D43" s="18"/>
      <c r="E43" s="630">
        <v>10</v>
      </c>
      <c r="F43" s="631">
        <v>0</v>
      </c>
      <c r="G43" s="632">
        <v>11</v>
      </c>
    </row>
    <row r="44" spans="1:7" x14ac:dyDescent="0.15">
      <c r="A44" s="628" t="s">
        <v>23</v>
      </c>
      <c r="B44" s="513"/>
      <c r="C44" s="314" t="s">
        <v>229</v>
      </c>
      <c r="D44" s="314"/>
      <c r="E44" s="630">
        <v>5</v>
      </c>
      <c r="F44" s="631">
        <v>0</v>
      </c>
      <c r="G44" s="632">
        <v>5</v>
      </c>
    </row>
    <row r="45" spans="1:7" x14ac:dyDescent="0.15">
      <c r="A45" s="628"/>
      <c r="B45" s="494"/>
      <c r="C45" s="5" t="s">
        <v>18</v>
      </c>
      <c r="D45" s="18"/>
      <c r="E45" s="630">
        <v>11</v>
      </c>
      <c r="F45" s="631">
        <v>0</v>
      </c>
      <c r="G45" s="632">
        <v>13</v>
      </c>
    </row>
    <row r="46" spans="1:7" x14ac:dyDescent="0.15">
      <c r="A46" s="628" t="s">
        <v>34</v>
      </c>
      <c r="B46" s="629" t="s">
        <v>32</v>
      </c>
      <c r="C46" s="314"/>
      <c r="D46" s="314"/>
      <c r="E46" s="630">
        <v>0</v>
      </c>
      <c r="F46" s="631">
        <v>0</v>
      </c>
      <c r="G46" s="632">
        <v>0</v>
      </c>
    </row>
    <row r="47" spans="1:7" x14ac:dyDescent="0.15">
      <c r="A47" s="628"/>
      <c r="B47" s="629" t="s">
        <v>205</v>
      </c>
      <c r="C47" s="18"/>
      <c r="D47" s="18"/>
      <c r="E47" s="630">
        <v>15</v>
      </c>
      <c r="F47" s="631">
        <v>0</v>
      </c>
      <c r="G47" s="632">
        <v>16</v>
      </c>
    </row>
    <row r="48" spans="1:7" x14ac:dyDescent="0.15">
      <c r="A48" s="628" t="s">
        <v>35</v>
      </c>
      <c r="B48" s="629" t="s">
        <v>33</v>
      </c>
      <c r="C48" s="314"/>
      <c r="D48" s="314"/>
      <c r="E48" s="630">
        <v>8</v>
      </c>
      <c r="F48" s="631">
        <v>1</v>
      </c>
      <c r="G48" s="632">
        <v>7</v>
      </c>
    </row>
    <row r="49" spans="1:7" ht="14.25" thickBot="1" x14ac:dyDescent="0.2">
      <c r="A49" s="649"/>
      <c r="B49" s="645" t="s">
        <v>18</v>
      </c>
      <c r="C49" s="18"/>
      <c r="D49" s="18"/>
      <c r="E49" s="636">
        <v>51</v>
      </c>
      <c r="F49" s="637">
        <v>1</v>
      </c>
      <c r="G49" s="638">
        <v>54</v>
      </c>
    </row>
    <row r="50" spans="1:7" ht="14.25" thickBot="1" x14ac:dyDescent="0.2">
      <c r="A50" s="620" t="s">
        <v>334</v>
      </c>
      <c r="B50" s="651"/>
      <c r="C50" s="651"/>
      <c r="D50" s="652"/>
      <c r="E50" s="653">
        <v>1</v>
      </c>
      <c r="F50" s="654">
        <v>0</v>
      </c>
      <c r="G50" s="655">
        <v>1</v>
      </c>
    </row>
  </sheetData>
  <mergeCells count="10">
    <mergeCell ref="G5:G7"/>
    <mergeCell ref="C5:C7"/>
    <mergeCell ref="D5:D7"/>
    <mergeCell ref="E5:E7"/>
    <mergeCell ref="F5:F7"/>
    <mergeCell ref="A50:D50"/>
    <mergeCell ref="A21:D21"/>
    <mergeCell ref="B24:B27"/>
    <mergeCell ref="B33:B34"/>
    <mergeCell ref="B41:B45"/>
  </mergeCells>
  <phoneticPr fontId="2"/>
  <pageMargins left="1.52" right="0.59055118110236227" top="0.98425196850393704" bottom="0.98425196850393704" header="0.51181102362204722" footer="0.51181102362204722"/>
  <pageSetup paperSize="9" orientation="portrait" r:id="rId1"/>
  <headerFooter alignWithMargins="0">
    <oddFooter xml:space="preserve">&amp;C－13－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WhiteSpace="0" view="pageBreakPreview" zoomScaleNormal="100" zoomScaleSheetLayoutView="100" workbookViewId="0">
      <selection activeCell="K9" sqref="K9:K10"/>
    </sheetView>
  </sheetViews>
  <sheetFormatPr defaultRowHeight="13.5" x14ac:dyDescent="0.15"/>
  <cols>
    <col min="1" max="1" width="8.25" style="25" customWidth="1"/>
    <col min="2" max="2" width="6" style="25" customWidth="1"/>
    <col min="3" max="3" width="7.5" style="25" customWidth="1"/>
    <col min="4" max="4" width="6" style="25" customWidth="1"/>
    <col min="5" max="5" width="7.5" style="25" customWidth="1"/>
    <col min="6" max="6" width="6" style="25" customWidth="1"/>
    <col min="7" max="7" width="7.5" style="25" customWidth="1"/>
    <col min="8" max="8" width="6" style="25" customWidth="1"/>
    <col min="9" max="9" width="7.5" style="25" customWidth="1"/>
    <col min="10" max="10" width="6" style="25" customWidth="1"/>
    <col min="11" max="11" width="7.5" style="25" customWidth="1"/>
    <col min="12" max="12" width="6" style="25" customWidth="1"/>
    <col min="13" max="13" width="7.5" style="25" customWidth="1"/>
    <col min="14" max="16384" width="9" style="25"/>
  </cols>
  <sheetData>
    <row r="1" spans="1:14" ht="14.25" x14ac:dyDescent="0.15">
      <c r="A1" s="22" t="s">
        <v>128</v>
      </c>
    </row>
    <row r="2" spans="1:14" ht="14.25" thickBot="1" x14ac:dyDescent="0.2">
      <c r="L2" s="744" t="s">
        <v>209</v>
      </c>
      <c r="M2" s="744"/>
    </row>
    <row r="3" spans="1:14" x14ac:dyDescent="0.15">
      <c r="A3" s="903" t="s">
        <v>2</v>
      </c>
      <c r="B3" s="779" t="s">
        <v>261</v>
      </c>
      <c r="C3" s="780"/>
      <c r="D3" s="781" t="s">
        <v>106</v>
      </c>
      <c r="E3" s="782"/>
      <c r="F3" s="782"/>
      <c r="G3" s="782"/>
      <c r="H3" s="782"/>
      <c r="I3" s="782"/>
      <c r="J3" s="782"/>
      <c r="K3" s="782"/>
      <c r="L3" s="782"/>
      <c r="M3" s="783"/>
      <c r="N3" s="24"/>
    </row>
    <row r="4" spans="1:14" x14ac:dyDescent="0.15">
      <c r="A4" s="784"/>
      <c r="B4" s="785"/>
      <c r="C4" s="786"/>
      <c r="D4" s="904" t="s">
        <v>105</v>
      </c>
      <c r="E4" s="905"/>
      <c r="F4" s="904" t="s">
        <v>231</v>
      </c>
      <c r="G4" s="905"/>
      <c r="H4" s="906" t="s">
        <v>233</v>
      </c>
      <c r="I4" s="907"/>
      <c r="J4" s="906" t="s">
        <v>232</v>
      </c>
      <c r="K4" s="907"/>
      <c r="L4" s="908" t="s">
        <v>18</v>
      </c>
      <c r="M4" s="909"/>
      <c r="N4" s="24"/>
    </row>
    <row r="5" spans="1:14" ht="14.25" thickBot="1" x14ac:dyDescent="0.2">
      <c r="A5" s="910" t="s">
        <v>107</v>
      </c>
      <c r="B5" s="911" t="s">
        <v>254</v>
      </c>
      <c r="C5" s="133" t="s">
        <v>255</v>
      </c>
      <c r="D5" s="911" t="s">
        <v>249</v>
      </c>
      <c r="E5" s="133" t="s">
        <v>246</v>
      </c>
      <c r="F5" s="911" t="s">
        <v>249</v>
      </c>
      <c r="G5" s="133" t="s">
        <v>246</v>
      </c>
      <c r="H5" s="911" t="s">
        <v>249</v>
      </c>
      <c r="I5" s="133" t="s">
        <v>246</v>
      </c>
      <c r="J5" s="911" t="s">
        <v>249</v>
      </c>
      <c r="K5" s="133" t="s">
        <v>246</v>
      </c>
      <c r="L5" s="911" t="s">
        <v>249</v>
      </c>
      <c r="M5" s="134" t="s">
        <v>246</v>
      </c>
      <c r="N5" s="24"/>
    </row>
    <row r="6" spans="1:14" ht="20.100000000000001" customHeight="1" x14ac:dyDescent="0.15">
      <c r="A6" s="800" t="s">
        <v>79</v>
      </c>
      <c r="B6" s="912">
        <f>D6+F6+H6+J6+L6</f>
        <v>0</v>
      </c>
      <c r="C6" s="913">
        <f t="shared" ref="C6:C29" si="0">E6+G6+I6+K6+M6</f>
        <v>19</v>
      </c>
      <c r="D6" s="912">
        <v>0</v>
      </c>
      <c r="E6" s="913">
        <v>4</v>
      </c>
      <c r="F6" s="912">
        <v>0</v>
      </c>
      <c r="G6" s="914">
        <v>6</v>
      </c>
      <c r="H6" s="915">
        <v>0</v>
      </c>
      <c r="I6" s="913">
        <v>0</v>
      </c>
      <c r="J6" s="912">
        <v>0</v>
      </c>
      <c r="K6" s="914">
        <v>9</v>
      </c>
      <c r="L6" s="915">
        <v>0</v>
      </c>
      <c r="M6" s="914">
        <v>0</v>
      </c>
      <c r="N6" s="24"/>
    </row>
    <row r="7" spans="1:14" ht="20.100000000000001" customHeight="1" x14ac:dyDescent="0.15">
      <c r="A7" s="803" t="s">
        <v>80</v>
      </c>
      <c r="B7" s="912">
        <f t="shared" ref="B7:B29" si="1">D7+F7+H7+J7+L7</f>
        <v>0</v>
      </c>
      <c r="C7" s="913">
        <f t="shared" si="0"/>
        <v>20</v>
      </c>
      <c r="D7" s="912">
        <v>0</v>
      </c>
      <c r="E7" s="916">
        <v>3</v>
      </c>
      <c r="F7" s="912">
        <v>0</v>
      </c>
      <c r="G7" s="917">
        <v>5</v>
      </c>
      <c r="H7" s="915">
        <v>0</v>
      </c>
      <c r="I7" s="916">
        <v>0</v>
      </c>
      <c r="J7" s="912">
        <v>0</v>
      </c>
      <c r="K7" s="917">
        <v>12</v>
      </c>
      <c r="L7" s="915">
        <v>0</v>
      </c>
      <c r="M7" s="914">
        <v>0</v>
      </c>
      <c r="N7" s="24"/>
    </row>
    <row r="8" spans="1:14" ht="20.100000000000001" customHeight="1" x14ac:dyDescent="0.15">
      <c r="A8" s="803" t="s">
        <v>81</v>
      </c>
      <c r="B8" s="912">
        <f t="shared" si="1"/>
        <v>0</v>
      </c>
      <c r="C8" s="913">
        <f t="shared" si="0"/>
        <v>11</v>
      </c>
      <c r="D8" s="912">
        <v>0</v>
      </c>
      <c r="E8" s="916">
        <v>2</v>
      </c>
      <c r="F8" s="912">
        <v>0</v>
      </c>
      <c r="G8" s="917">
        <v>5</v>
      </c>
      <c r="H8" s="915">
        <v>0</v>
      </c>
      <c r="I8" s="916">
        <v>0</v>
      </c>
      <c r="J8" s="912">
        <v>0</v>
      </c>
      <c r="K8" s="917">
        <v>4</v>
      </c>
      <c r="L8" s="915">
        <v>0</v>
      </c>
      <c r="M8" s="914">
        <v>0</v>
      </c>
      <c r="N8" s="24"/>
    </row>
    <row r="9" spans="1:14" ht="20.100000000000001" customHeight="1" x14ac:dyDescent="0.15">
      <c r="A9" s="803" t="s">
        <v>82</v>
      </c>
      <c r="B9" s="912">
        <f t="shared" si="1"/>
        <v>0</v>
      </c>
      <c r="C9" s="913">
        <f t="shared" si="0"/>
        <v>12</v>
      </c>
      <c r="D9" s="912">
        <v>0</v>
      </c>
      <c r="E9" s="916">
        <v>1</v>
      </c>
      <c r="F9" s="912">
        <v>0</v>
      </c>
      <c r="G9" s="917">
        <v>2</v>
      </c>
      <c r="H9" s="915">
        <v>0</v>
      </c>
      <c r="I9" s="916">
        <v>1</v>
      </c>
      <c r="J9" s="912">
        <v>0</v>
      </c>
      <c r="K9" s="917">
        <v>8</v>
      </c>
      <c r="L9" s="915">
        <v>0</v>
      </c>
      <c r="M9" s="914">
        <v>0</v>
      </c>
      <c r="N9" s="24"/>
    </row>
    <row r="10" spans="1:14" ht="20.100000000000001" customHeight="1" x14ac:dyDescent="0.15">
      <c r="A10" s="803" t="s">
        <v>83</v>
      </c>
      <c r="B10" s="912">
        <f t="shared" si="1"/>
        <v>0</v>
      </c>
      <c r="C10" s="913">
        <f t="shared" si="0"/>
        <v>27</v>
      </c>
      <c r="D10" s="912">
        <v>0</v>
      </c>
      <c r="E10" s="916">
        <v>3</v>
      </c>
      <c r="F10" s="912">
        <v>0</v>
      </c>
      <c r="G10" s="917">
        <v>12</v>
      </c>
      <c r="H10" s="915">
        <v>0</v>
      </c>
      <c r="I10" s="916">
        <v>0</v>
      </c>
      <c r="J10" s="912">
        <v>0</v>
      </c>
      <c r="K10" s="917">
        <v>12</v>
      </c>
      <c r="L10" s="915">
        <v>0</v>
      </c>
      <c r="M10" s="914">
        <v>0</v>
      </c>
      <c r="N10" s="24"/>
    </row>
    <row r="11" spans="1:14" ht="20.100000000000001" customHeight="1" x14ac:dyDescent="0.15">
      <c r="A11" s="803" t="s">
        <v>84</v>
      </c>
      <c r="B11" s="912">
        <f t="shared" si="1"/>
        <v>0</v>
      </c>
      <c r="C11" s="913">
        <f t="shared" si="0"/>
        <v>22</v>
      </c>
      <c r="D11" s="912">
        <v>0</v>
      </c>
      <c r="E11" s="916">
        <v>2</v>
      </c>
      <c r="F11" s="912">
        <v>0</v>
      </c>
      <c r="G11" s="917">
        <v>9</v>
      </c>
      <c r="H11" s="915">
        <v>0</v>
      </c>
      <c r="I11" s="916">
        <v>0</v>
      </c>
      <c r="J11" s="912">
        <v>0</v>
      </c>
      <c r="K11" s="917">
        <v>11</v>
      </c>
      <c r="L11" s="915">
        <v>0</v>
      </c>
      <c r="M11" s="914">
        <v>0</v>
      </c>
      <c r="N11" s="24"/>
    </row>
    <row r="12" spans="1:14" ht="20.100000000000001" customHeight="1" x14ac:dyDescent="0.15">
      <c r="A12" s="803" t="s">
        <v>85</v>
      </c>
      <c r="B12" s="912">
        <f t="shared" si="1"/>
        <v>0</v>
      </c>
      <c r="C12" s="913">
        <f t="shared" si="0"/>
        <v>11</v>
      </c>
      <c r="D12" s="912">
        <v>0</v>
      </c>
      <c r="E12" s="916">
        <v>1</v>
      </c>
      <c r="F12" s="912">
        <v>0</v>
      </c>
      <c r="G12" s="917">
        <v>4</v>
      </c>
      <c r="H12" s="915">
        <v>0</v>
      </c>
      <c r="I12" s="916">
        <v>0</v>
      </c>
      <c r="J12" s="912">
        <v>0</v>
      </c>
      <c r="K12" s="917">
        <v>6</v>
      </c>
      <c r="L12" s="915">
        <v>0</v>
      </c>
      <c r="M12" s="914">
        <v>0</v>
      </c>
      <c r="N12" s="24"/>
    </row>
    <row r="13" spans="1:14" ht="20.100000000000001" customHeight="1" x14ac:dyDescent="0.15">
      <c r="A13" s="803" t="s">
        <v>86</v>
      </c>
      <c r="B13" s="912">
        <f t="shared" si="1"/>
        <v>0</v>
      </c>
      <c r="C13" s="913">
        <f t="shared" si="0"/>
        <v>20</v>
      </c>
      <c r="D13" s="912">
        <v>0</v>
      </c>
      <c r="E13" s="916">
        <v>5</v>
      </c>
      <c r="F13" s="912">
        <v>0</v>
      </c>
      <c r="G13" s="917">
        <v>6</v>
      </c>
      <c r="H13" s="915">
        <v>0</v>
      </c>
      <c r="I13" s="916">
        <v>0</v>
      </c>
      <c r="J13" s="912">
        <v>0</v>
      </c>
      <c r="K13" s="917">
        <v>9</v>
      </c>
      <c r="L13" s="915">
        <v>0</v>
      </c>
      <c r="M13" s="914">
        <v>0</v>
      </c>
      <c r="N13" s="24"/>
    </row>
    <row r="14" spans="1:14" ht="20.100000000000001" customHeight="1" x14ac:dyDescent="0.15">
      <c r="A14" s="803" t="s">
        <v>87</v>
      </c>
      <c r="B14" s="912">
        <f t="shared" si="1"/>
        <v>0</v>
      </c>
      <c r="C14" s="913">
        <f t="shared" si="0"/>
        <v>29</v>
      </c>
      <c r="D14" s="912">
        <v>0</v>
      </c>
      <c r="E14" s="916">
        <v>3</v>
      </c>
      <c r="F14" s="912">
        <v>0</v>
      </c>
      <c r="G14" s="917">
        <v>20</v>
      </c>
      <c r="H14" s="915">
        <v>0</v>
      </c>
      <c r="I14" s="916">
        <v>0</v>
      </c>
      <c r="J14" s="912">
        <v>0</v>
      </c>
      <c r="K14" s="917">
        <v>6</v>
      </c>
      <c r="L14" s="915">
        <v>0</v>
      </c>
      <c r="M14" s="914">
        <v>0</v>
      </c>
      <c r="N14" s="24"/>
    </row>
    <row r="15" spans="1:14" ht="20.100000000000001" customHeight="1" x14ac:dyDescent="0.15">
      <c r="A15" s="803" t="s">
        <v>88</v>
      </c>
      <c r="B15" s="912">
        <f t="shared" si="1"/>
        <v>0</v>
      </c>
      <c r="C15" s="913">
        <f t="shared" si="0"/>
        <v>6</v>
      </c>
      <c r="D15" s="912">
        <v>0</v>
      </c>
      <c r="E15" s="916">
        <v>0</v>
      </c>
      <c r="F15" s="912">
        <v>0</v>
      </c>
      <c r="G15" s="917">
        <v>4</v>
      </c>
      <c r="H15" s="915">
        <v>0</v>
      </c>
      <c r="I15" s="916">
        <v>1</v>
      </c>
      <c r="J15" s="912">
        <v>0</v>
      </c>
      <c r="K15" s="917">
        <v>1</v>
      </c>
      <c r="L15" s="915">
        <v>0</v>
      </c>
      <c r="M15" s="914">
        <v>0</v>
      </c>
      <c r="N15" s="24"/>
    </row>
    <row r="16" spans="1:14" ht="20.100000000000001" customHeight="1" x14ac:dyDescent="0.15">
      <c r="A16" s="803" t="s">
        <v>89</v>
      </c>
      <c r="B16" s="912">
        <f t="shared" si="1"/>
        <v>0</v>
      </c>
      <c r="C16" s="913">
        <f t="shared" si="0"/>
        <v>15</v>
      </c>
      <c r="D16" s="912">
        <v>0</v>
      </c>
      <c r="E16" s="916">
        <v>3</v>
      </c>
      <c r="F16" s="912">
        <v>0</v>
      </c>
      <c r="G16" s="917">
        <v>10</v>
      </c>
      <c r="H16" s="915">
        <v>0</v>
      </c>
      <c r="I16" s="916">
        <v>0</v>
      </c>
      <c r="J16" s="912">
        <v>0</v>
      </c>
      <c r="K16" s="917">
        <v>2</v>
      </c>
      <c r="L16" s="915">
        <v>0</v>
      </c>
      <c r="M16" s="914">
        <v>0</v>
      </c>
      <c r="N16" s="24"/>
    </row>
    <row r="17" spans="1:14" ht="20.100000000000001" customHeight="1" x14ac:dyDescent="0.15">
      <c r="A17" s="803" t="s">
        <v>90</v>
      </c>
      <c r="B17" s="912">
        <f t="shared" si="1"/>
        <v>0</v>
      </c>
      <c r="C17" s="913">
        <f t="shared" si="0"/>
        <v>23</v>
      </c>
      <c r="D17" s="912">
        <v>0</v>
      </c>
      <c r="E17" s="916">
        <v>4</v>
      </c>
      <c r="F17" s="912">
        <v>0</v>
      </c>
      <c r="G17" s="917">
        <v>12</v>
      </c>
      <c r="H17" s="915">
        <v>0</v>
      </c>
      <c r="I17" s="916">
        <v>0</v>
      </c>
      <c r="J17" s="912">
        <v>0</v>
      </c>
      <c r="K17" s="917">
        <v>7</v>
      </c>
      <c r="L17" s="915">
        <v>0</v>
      </c>
      <c r="M17" s="914">
        <v>0</v>
      </c>
      <c r="N17" s="24"/>
    </row>
    <row r="18" spans="1:14" ht="20.100000000000001" customHeight="1" x14ac:dyDescent="0.15">
      <c r="A18" s="803" t="s">
        <v>91</v>
      </c>
      <c r="B18" s="912">
        <f t="shared" si="1"/>
        <v>0</v>
      </c>
      <c r="C18" s="913">
        <f t="shared" si="0"/>
        <v>12</v>
      </c>
      <c r="D18" s="912">
        <v>0</v>
      </c>
      <c r="E18" s="916">
        <v>2</v>
      </c>
      <c r="F18" s="912">
        <v>0</v>
      </c>
      <c r="G18" s="917">
        <v>10</v>
      </c>
      <c r="H18" s="915">
        <v>0</v>
      </c>
      <c r="I18" s="916">
        <v>0</v>
      </c>
      <c r="J18" s="912">
        <v>0</v>
      </c>
      <c r="K18" s="917">
        <v>0</v>
      </c>
      <c r="L18" s="915">
        <v>0</v>
      </c>
      <c r="M18" s="914">
        <v>0</v>
      </c>
      <c r="N18" s="24"/>
    </row>
    <row r="19" spans="1:14" ht="20.100000000000001" customHeight="1" x14ac:dyDescent="0.15">
      <c r="A19" s="803" t="s">
        <v>92</v>
      </c>
      <c r="B19" s="912">
        <f t="shared" si="1"/>
        <v>0</v>
      </c>
      <c r="C19" s="913">
        <f t="shared" si="0"/>
        <v>19</v>
      </c>
      <c r="D19" s="912">
        <v>0</v>
      </c>
      <c r="E19" s="916">
        <v>2</v>
      </c>
      <c r="F19" s="912">
        <v>0</v>
      </c>
      <c r="G19" s="917">
        <v>13</v>
      </c>
      <c r="H19" s="915">
        <v>0</v>
      </c>
      <c r="I19" s="916">
        <v>0</v>
      </c>
      <c r="J19" s="912">
        <v>0</v>
      </c>
      <c r="K19" s="917">
        <v>4</v>
      </c>
      <c r="L19" s="915">
        <v>0</v>
      </c>
      <c r="M19" s="914">
        <v>0</v>
      </c>
      <c r="N19" s="24"/>
    </row>
    <row r="20" spans="1:14" ht="20.100000000000001" customHeight="1" x14ac:dyDescent="0.15">
      <c r="A20" s="803" t="s">
        <v>93</v>
      </c>
      <c r="B20" s="912">
        <f t="shared" si="1"/>
        <v>0</v>
      </c>
      <c r="C20" s="913">
        <f t="shared" si="0"/>
        <v>29</v>
      </c>
      <c r="D20" s="912">
        <v>0</v>
      </c>
      <c r="E20" s="916">
        <v>5</v>
      </c>
      <c r="F20" s="912">
        <v>0</v>
      </c>
      <c r="G20" s="917">
        <v>19</v>
      </c>
      <c r="H20" s="915">
        <v>0</v>
      </c>
      <c r="I20" s="916">
        <v>0</v>
      </c>
      <c r="J20" s="912">
        <v>0</v>
      </c>
      <c r="K20" s="917">
        <v>5</v>
      </c>
      <c r="L20" s="915">
        <v>0</v>
      </c>
      <c r="M20" s="914">
        <v>0</v>
      </c>
      <c r="N20" s="24"/>
    </row>
    <row r="21" spans="1:14" ht="20.100000000000001" customHeight="1" x14ac:dyDescent="0.15">
      <c r="A21" s="803" t="s">
        <v>94</v>
      </c>
      <c r="B21" s="912">
        <f t="shared" si="1"/>
        <v>0</v>
      </c>
      <c r="C21" s="913">
        <f t="shared" si="0"/>
        <v>12</v>
      </c>
      <c r="D21" s="912">
        <v>0</v>
      </c>
      <c r="E21" s="916">
        <v>2</v>
      </c>
      <c r="F21" s="912">
        <v>0</v>
      </c>
      <c r="G21" s="917">
        <v>9</v>
      </c>
      <c r="H21" s="915">
        <v>0</v>
      </c>
      <c r="I21" s="916">
        <v>0</v>
      </c>
      <c r="J21" s="912">
        <v>0</v>
      </c>
      <c r="K21" s="917">
        <v>1</v>
      </c>
      <c r="L21" s="915">
        <v>0</v>
      </c>
      <c r="M21" s="914">
        <v>0</v>
      </c>
      <c r="N21" s="24"/>
    </row>
    <row r="22" spans="1:14" ht="20.100000000000001" customHeight="1" x14ac:dyDescent="0.15">
      <c r="A22" s="803" t="s">
        <v>95</v>
      </c>
      <c r="B22" s="912">
        <f t="shared" si="1"/>
        <v>0</v>
      </c>
      <c r="C22" s="913">
        <f t="shared" si="0"/>
        <v>29</v>
      </c>
      <c r="D22" s="912">
        <v>0</v>
      </c>
      <c r="E22" s="916">
        <v>9</v>
      </c>
      <c r="F22" s="912">
        <v>0</v>
      </c>
      <c r="G22" s="917">
        <v>17</v>
      </c>
      <c r="H22" s="915">
        <v>0</v>
      </c>
      <c r="I22" s="916">
        <v>0</v>
      </c>
      <c r="J22" s="912">
        <v>0</v>
      </c>
      <c r="K22" s="917">
        <v>3</v>
      </c>
      <c r="L22" s="915">
        <v>0</v>
      </c>
      <c r="M22" s="914">
        <v>0</v>
      </c>
      <c r="N22" s="24"/>
    </row>
    <row r="23" spans="1:14" ht="20.100000000000001" customHeight="1" x14ac:dyDescent="0.15">
      <c r="A23" s="803" t="s">
        <v>96</v>
      </c>
      <c r="B23" s="912">
        <f t="shared" si="1"/>
        <v>0</v>
      </c>
      <c r="C23" s="913">
        <f t="shared" si="0"/>
        <v>28</v>
      </c>
      <c r="D23" s="912">
        <v>0</v>
      </c>
      <c r="E23" s="916">
        <v>6</v>
      </c>
      <c r="F23" s="912">
        <v>0</v>
      </c>
      <c r="G23" s="917">
        <v>14</v>
      </c>
      <c r="H23" s="915">
        <v>0</v>
      </c>
      <c r="I23" s="916">
        <v>0</v>
      </c>
      <c r="J23" s="912">
        <v>0</v>
      </c>
      <c r="K23" s="917">
        <v>8</v>
      </c>
      <c r="L23" s="915">
        <v>0</v>
      </c>
      <c r="M23" s="914">
        <v>0</v>
      </c>
      <c r="N23" s="24"/>
    </row>
    <row r="24" spans="1:14" ht="20.100000000000001" customHeight="1" x14ac:dyDescent="0.15">
      <c r="A24" s="803" t="s">
        <v>97</v>
      </c>
      <c r="B24" s="912">
        <f t="shared" si="1"/>
        <v>0</v>
      </c>
      <c r="C24" s="913">
        <f t="shared" si="0"/>
        <v>25</v>
      </c>
      <c r="D24" s="912">
        <v>0</v>
      </c>
      <c r="E24" s="916">
        <v>3</v>
      </c>
      <c r="F24" s="912">
        <v>0</v>
      </c>
      <c r="G24" s="917">
        <v>10</v>
      </c>
      <c r="H24" s="915">
        <v>0</v>
      </c>
      <c r="I24" s="916">
        <v>0</v>
      </c>
      <c r="J24" s="912">
        <v>0</v>
      </c>
      <c r="K24" s="917">
        <v>12</v>
      </c>
      <c r="L24" s="915">
        <v>0</v>
      </c>
      <c r="M24" s="914">
        <v>0</v>
      </c>
      <c r="N24" s="24"/>
    </row>
    <row r="25" spans="1:14" ht="20.100000000000001" customHeight="1" x14ac:dyDescent="0.15">
      <c r="A25" s="803" t="s">
        <v>98</v>
      </c>
      <c r="B25" s="912">
        <f t="shared" si="1"/>
        <v>0</v>
      </c>
      <c r="C25" s="913">
        <f t="shared" si="0"/>
        <v>31</v>
      </c>
      <c r="D25" s="912">
        <v>0</v>
      </c>
      <c r="E25" s="916">
        <v>2</v>
      </c>
      <c r="F25" s="912">
        <v>0</v>
      </c>
      <c r="G25" s="917">
        <v>16</v>
      </c>
      <c r="H25" s="915">
        <v>0</v>
      </c>
      <c r="I25" s="916">
        <v>0</v>
      </c>
      <c r="J25" s="912">
        <v>0</v>
      </c>
      <c r="K25" s="917">
        <v>13</v>
      </c>
      <c r="L25" s="915">
        <v>0</v>
      </c>
      <c r="M25" s="914">
        <v>0</v>
      </c>
      <c r="N25" s="24"/>
    </row>
    <row r="26" spans="1:14" ht="20.100000000000001" customHeight="1" x14ac:dyDescent="0.15">
      <c r="A26" s="803" t="s">
        <v>99</v>
      </c>
      <c r="B26" s="912">
        <f t="shared" si="1"/>
        <v>0</v>
      </c>
      <c r="C26" s="913">
        <f t="shared" si="0"/>
        <v>25</v>
      </c>
      <c r="D26" s="912">
        <v>0</v>
      </c>
      <c r="E26" s="916">
        <v>4</v>
      </c>
      <c r="F26" s="912">
        <v>0</v>
      </c>
      <c r="G26" s="917">
        <v>16</v>
      </c>
      <c r="H26" s="915">
        <v>0</v>
      </c>
      <c r="I26" s="916">
        <v>0</v>
      </c>
      <c r="J26" s="912">
        <v>0</v>
      </c>
      <c r="K26" s="917">
        <v>5</v>
      </c>
      <c r="L26" s="915">
        <v>0</v>
      </c>
      <c r="M26" s="914">
        <v>0</v>
      </c>
      <c r="N26" s="24"/>
    </row>
    <row r="27" spans="1:14" ht="20.100000000000001" customHeight="1" x14ac:dyDescent="0.15">
      <c r="A27" s="803" t="s">
        <v>100</v>
      </c>
      <c r="B27" s="912">
        <f t="shared" si="1"/>
        <v>0</v>
      </c>
      <c r="C27" s="913">
        <f t="shared" si="0"/>
        <v>29</v>
      </c>
      <c r="D27" s="912">
        <v>0</v>
      </c>
      <c r="E27" s="916">
        <v>4</v>
      </c>
      <c r="F27" s="912">
        <v>0</v>
      </c>
      <c r="G27" s="917">
        <v>22</v>
      </c>
      <c r="H27" s="915">
        <v>0</v>
      </c>
      <c r="I27" s="916">
        <v>0</v>
      </c>
      <c r="J27" s="912">
        <v>0</v>
      </c>
      <c r="K27" s="917">
        <v>3</v>
      </c>
      <c r="L27" s="915">
        <v>0</v>
      </c>
      <c r="M27" s="914">
        <v>0</v>
      </c>
      <c r="N27" s="24"/>
    </row>
    <row r="28" spans="1:14" ht="20.100000000000001" customHeight="1" x14ac:dyDescent="0.15">
      <c r="A28" s="803" t="s">
        <v>101</v>
      </c>
      <c r="B28" s="912">
        <f t="shared" si="1"/>
        <v>0</v>
      </c>
      <c r="C28" s="913">
        <f t="shared" si="0"/>
        <v>72</v>
      </c>
      <c r="D28" s="912">
        <v>0</v>
      </c>
      <c r="E28" s="916">
        <v>14</v>
      </c>
      <c r="F28" s="912">
        <v>0</v>
      </c>
      <c r="G28" s="917">
        <v>43</v>
      </c>
      <c r="H28" s="915">
        <v>0</v>
      </c>
      <c r="I28" s="916">
        <v>0</v>
      </c>
      <c r="J28" s="912">
        <v>0</v>
      </c>
      <c r="K28" s="917">
        <v>15</v>
      </c>
      <c r="L28" s="915">
        <v>0</v>
      </c>
      <c r="M28" s="914">
        <v>0</v>
      </c>
      <c r="N28" s="24"/>
    </row>
    <row r="29" spans="1:14" ht="20.100000000000001" customHeight="1" thickBot="1" x14ac:dyDescent="0.2">
      <c r="A29" s="135" t="s">
        <v>102</v>
      </c>
      <c r="B29" s="918">
        <f t="shared" si="1"/>
        <v>0</v>
      </c>
      <c r="C29" s="919">
        <f t="shared" si="0"/>
        <v>21</v>
      </c>
      <c r="D29" s="912">
        <v>0</v>
      </c>
      <c r="E29" s="920">
        <v>4</v>
      </c>
      <c r="F29" s="912">
        <v>0</v>
      </c>
      <c r="G29" s="921">
        <v>7</v>
      </c>
      <c r="H29" s="915">
        <v>0</v>
      </c>
      <c r="I29" s="920">
        <v>0</v>
      </c>
      <c r="J29" s="912">
        <v>0</v>
      </c>
      <c r="K29" s="921">
        <v>9</v>
      </c>
      <c r="L29" s="915">
        <v>0</v>
      </c>
      <c r="M29" s="914">
        <v>1</v>
      </c>
      <c r="N29" s="24"/>
    </row>
    <row r="30" spans="1:14" ht="20.100000000000001" customHeight="1" thickBot="1" x14ac:dyDescent="0.2">
      <c r="A30" s="807" t="s">
        <v>0</v>
      </c>
      <c r="B30" s="245">
        <f>SUM(B6:B29)</f>
        <v>0</v>
      </c>
      <c r="C30" s="248">
        <f>SUM(C6:C29)</f>
        <v>547</v>
      </c>
      <c r="D30" s="245">
        <f t="shared" ref="D30:M30" si="2">SUM(D6:D29)</f>
        <v>0</v>
      </c>
      <c r="E30" s="246">
        <f t="shared" si="2"/>
        <v>88</v>
      </c>
      <c r="F30" s="247">
        <f t="shared" si="2"/>
        <v>0</v>
      </c>
      <c r="G30" s="248">
        <f t="shared" si="2"/>
        <v>291</v>
      </c>
      <c r="H30" s="245">
        <f t="shared" si="2"/>
        <v>0</v>
      </c>
      <c r="I30" s="246">
        <f t="shared" si="2"/>
        <v>2</v>
      </c>
      <c r="J30" s="247">
        <f t="shared" si="2"/>
        <v>0</v>
      </c>
      <c r="K30" s="248">
        <f t="shared" si="2"/>
        <v>165</v>
      </c>
      <c r="L30" s="245">
        <f t="shared" si="2"/>
        <v>0</v>
      </c>
      <c r="M30" s="246">
        <f t="shared" si="2"/>
        <v>1</v>
      </c>
      <c r="N30" s="24"/>
    </row>
    <row r="31" spans="1:14" x14ac:dyDescent="0.15">
      <c r="A31" s="516" t="s">
        <v>311</v>
      </c>
      <c r="B31" s="516"/>
      <c r="C31" s="516"/>
      <c r="D31" s="516"/>
      <c r="E31" s="516"/>
      <c r="F31" s="24"/>
      <c r="G31" s="24"/>
      <c r="H31" s="24"/>
      <c r="I31" s="24"/>
      <c r="J31" s="24"/>
      <c r="K31" s="24"/>
      <c r="L31" s="24"/>
      <c r="M31" s="24"/>
      <c r="N31" s="24"/>
    </row>
    <row r="32" spans="1:14" x14ac:dyDescent="0.15">
      <c r="A32" s="24"/>
      <c r="B32" s="24"/>
      <c r="C32" s="24"/>
      <c r="D32" s="24"/>
      <c r="E32" s="24"/>
      <c r="F32" s="24"/>
      <c r="G32" s="24"/>
      <c r="H32" s="24"/>
      <c r="I32" s="24"/>
      <c r="J32" s="24"/>
      <c r="K32" s="24"/>
      <c r="L32" s="24"/>
      <c r="M32" s="24"/>
      <c r="N32" s="24"/>
    </row>
    <row r="33" spans="1:14" x14ac:dyDescent="0.15">
      <c r="A33" s="24"/>
      <c r="B33" s="24"/>
      <c r="C33" s="24"/>
      <c r="D33" s="24"/>
      <c r="E33" s="24"/>
      <c r="F33" s="24"/>
      <c r="G33" s="24"/>
      <c r="H33" s="24"/>
      <c r="I33" s="24"/>
      <c r="J33" s="24"/>
      <c r="K33" s="24"/>
      <c r="L33" s="24"/>
      <c r="M33" s="24"/>
      <c r="N33" s="24"/>
    </row>
    <row r="34" spans="1:14" x14ac:dyDescent="0.15">
      <c r="A34" s="24"/>
      <c r="B34" s="24"/>
      <c r="C34" s="24"/>
      <c r="D34" s="24"/>
      <c r="E34" s="24"/>
      <c r="F34" s="24"/>
      <c r="G34" s="24"/>
      <c r="H34" s="24"/>
      <c r="I34" s="24"/>
      <c r="J34" s="24"/>
      <c r="K34" s="24"/>
      <c r="L34" s="24"/>
      <c r="M34" s="24"/>
      <c r="N34" s="24"/>
    </row>
    <row r="35" spans="1:14" x14ac:dyDescent="0.15">
      <c r="A35" s="24"/>
      <c r="B35" s="24"/>
      <c r="C35" s="24"/>
      <c r="D35" s="24"/>
      <c r="E35" s="24"/>
      <c r="F35" s="24"/>
      <c r="G35" s="24"/>
      <c r="H35" s="24"/>
      <c r="I35" s="24"/>
      <c r="J35" s="24"/>
      <c r="K35" s="24"/>
      <c r="L35" s="24"/>
      <c r="M35" s="24"/>
      <c r="N35" s="24"/>
    </row>
    <row r="36" spans="1:14" x14ac:dyDescent="0.15">
      <c r="A36" s="24"/>
      <c r="B36" s="24"/>
      <c r="C36" s="24"/>
      <c r="D36" s="24"/>
      <c r="E36" s="24"/>
      <c r="F36" s="24"/>
      <c r="G36" s="24"/>
      <c r="H36" s="24"/>
      <c r="I36" s="24"/>
      <c r="J36" s="24"/>
      <c r="K36" s="24"/>
      <c r="L36" s="24"/>
      <c r="M36" s="24"/>
      <c r="N36" s="24"/>
    </row>
    <row r="37" spans="1:14" x14ac:dyDescent="0.15">
      <c r="A37" s="24"/>
      <c r="B37" s="24"/>
      <c r="C37" s="24"/>
      <c r="D37" s="24"/>
      <c r="E37" s="24"/>
      <c r="F37" s="24"/>
      <c r="G37" s="24"/>
      <c r="H37" s="24"/>
      <c r="I37" s="24"/>
      <c r="J37" s="24"/>
      <c r="K37" s="24"/>
      <c r="L37" s="24"/>
      <c r="M37" s="24"/>
      <c r="N37" s="24"/>
    </row>
    <row r="38" spans="1:14" x14ac:dyDescent="0.15">
      <c r="A38" s="24"/>
      <c r="B38" s="24"/>
      <c r="C38" s="24"/>
      <c r="D38" s="24"/>
      <c r="E38" s="24"/>
      <c r="F38" s="24"/>
      <c r="G38" s="24"/>
      <c r="H38" s="24"/>
      <c r="I38" s="24"/>
      <c r="J38" s="24"/>
      <c r="K38" s="24"/>
      <c r="L38" s="24"/>
      <c r="M38" s="24"/>
      <c r="N38" s="24"/>
    </row>
    <row r="39" spans="1:14" x14ac:dyDescent="0.15">
      <c r="A39" s="24"/>
      <c r="B39" s="24"/>
      <c r="C39" s="24"/>
      <c r="D39" s="24"/>
      <c r="E39" s="24"/>
      <c r="F39" s="24"/>
      <c r="G39" s="24"/>
      <c r="H39" s="24"/>
      <c r="I39" s="24"/>
      <c r="J39" s="24"/>
      <c r="K39" s="24"/>
      <c r="L39" s="24"/>
      <c r="M39" s="24"/>
      <c r="N39" s="24"/>
    </row>
    <row r="40" spans="1:14" x14ac:dyDescent="0.15">
      <c r="A40" s="24"/>
      <c r="B40" s="24"/>
      <c r="C40" s="24"/>
      <c r="D40" s="24"/>
      <c r="E40" s="24"/>
      <c r="F40" s="24"/>
      <c r="G40" s="24"/>
      <c r="H40" s="24"/>
      <c r="I40" s="24"/>
      <c r="J40" s="24"/>
      <c r="K40" s="24"/>
      <c r="L40" s="24"/>
      <c r="M40" s="24"/>
      <c r="N40" s="24"/>
    </row>
  </sheetData>
  <mergeCells count="9">
    <mergeCell ref="A31:E31"/>
    <mergeCell ref="B3:C4"/>
    <mergeCell ref="L2:M2"/>
    <mergeCell ref="L4:M4"/>
    <mergeCell ref="D3:M3"/>
    <mergeCell ref="D4:E4"/>
    <mergeCell ref="F4:G4"/>
    <mergeCell ref="H4:I4"/>
    <mergeCell ref="J4:K4"/>
  </mergeCells>
  <phoneticPr fontId="2"/>
  <pageMargins left="0.69" right="0.69" top="0.98425196850393704" bottom="0.98425196850393704" header="0.51181102362204722" footer="0.51181102362204722"/>
  <pageSetup paperSize="9" orientation="portrait" r:id="rId1"/>
  <headerFooter alignWithMargins="0">
    <oddFooter xml:space="preserve">&amp;C－22－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K9" sqref="K9:K10"/>
    </sheetView>
  </sheetViews>
  <sheetFormatPr defaultRowHeight="13.5" x14ac:dyDescent="0.15"/>
  <cols>
    <col min="1" max="1" width="2.625" style="25" customWidth="1"/>
    <col min="2" max="2" width="3" style="25" customWidth="1"/>
    <col min="3" max="3" width="30.5" style="25" customWidth="1"/>
    <col min="4" max="6" width="13.125" style="25" customWidth="1"/>
    <col min="7" max="16384" width="9" style="25"/>
  </cols>
  <sheetData>
    <row r="1" spans="1:8" ht="14.25" x14ac:dyDescent="0.15">
      <c r="A1" s="22" t="s">
        <v>166</v>
      </c>
    </row>
    <row r="2" spans="1:8" ht="14.25" thickBot="1" x14ac:dyDescent="0.2"/>
    <row r="3" spans="1:8" x14ac:dyDescent="0.15">
      <c r="A3" s="719" t="s">
        <v>2</v>
      </c>
      <c r="B3" s="922"/>
      <c r="C3" s="923"/>
      <c r="D3" s="924" t="s">
        <v>257</v>
      </c>
      <c r="E3" s="925" t="s">
        <v>258</v>
      </c>
      <c r="F3" s="925" t="s">
        <v>259</v>
      </c>
      <c r="H3" s="926"/>
    </row>
    <row r="4" spans="1:8" ht="14.25" thickBot="1" x14ac:dyDescent="0.2">
      <c r="A4" s="724" t="s">
        <v>165</v>
      </c>
      <c r="B4" s="927"/>
      <c r="C4" s="928"/>
      <c r="D4" s="929"/>
      <c r="E4" s="929"/>
      <c r="F4" s="929"/>
      <c r="H4" s="926"/>
    </row>
    <row r="5" spans="1:8" ht="20.100000000000001" customHeight="1" x14ac:dyDescent="0.15">
      <c r="A5" s="304"/>
      <c r="B5" s="79" t="s">
        <v>46</v>
      </c>
      <c r="C5" s="930"/>
      <c r="D5" s="931">
        <v>0</v>
      </c>
      <c r="E5" s="932">
        <v>0</v>
      </c>
      <c r="F5" s="932">
        <v>0</v>
      </c>
      <c r="H5" s="926"/>
    </row>
    <row r="6" spans="1:8" ht="20.100000000000001" customHeight="1" x14ac:dyDescent="0.15">
      <c r="A6" s="933"/>
      <c r="B6" s="78" t="s">
        <v>48</v>
      </c>
      <c r="C6" s="227"/>
      <c r="D6" s="934">
        <v>0</v>
      </c>
      <c r="E6" s="934">
        <v>0</v>
      </c>
      <c r="F6" s="934">
        <v>0</v>
      </c>
      <c r="H6" s="926"/>
    </row>
    <row r="7" spans="1:8" ht="20.100000000000001" customHeight="1" x14ac:dyDescent="0.15">
      <c r="A7" s="933"/>
      <c r="B7" s="935" t="s">
        <v>129</v>
      </c>
      <c r="C7" s="19" t="s">
        <v>130</v>
      </c>
      <c r="D7" s="936">
        <v>0</v>
      </c>
      <c r="E7" s="934">
        <v>0</v>
      </c>
      <c r="F7" s="936">
        <v>0</v>
      </c>
      <c r="H7" s="937"/>
    </row>
    <row r="8" spans="1:8" ht="20.100000000000001" customHeight="1" x14ac:dyDescent="0.15">
      <c r="A8" s="938" t="s">
        <v>75</v>
      </c>
      <c r="B8" s="939"/>
      <c r="C8" s="368" t="s">
        <v>326</v>
      </c>
      <c r="D8" s="936">
        <v>0</v>
      </c>
      <c r="E8" s="934">
        <v>0</v>
      </c>
      <c r="F8" s="936">
        <v>0</v>
      </c>
      <c r="H8" s="937"/>
    </row>
    <row r="9" spans="1:8" ht="20.100000000000001" customHeight="1" x14ac:dyDescent="0.15">
      <c r="A9" s="938"/>
      <c r="B9" s="939"/>
      <c r="C9" s="368" t="s">
        <v>327</v>
      </c>
      <c r="D9" s="936">
        <v>0</v>
      </c>
      <c r="E9" s="934">
        <v>0</v>
      </c>
      <c r="F9" s="936">
        <v>0</v>
      </c>
      <c r="H9" s="937"/>
    </row>
    <row r="10" spans="1:8" ht="20.100000000000001" customHeight="1" x14ac:dyDescent="0.15">
      <c r="A10" s="938" t="s">
        <v>76</v>
      </c>
      <c r="B10" s="939"/>
      <c r="C10" s="368" t="s">
        <v>131</v>
      </c>
      <c r="D10" s="936">
        <v>0</v>
      </c>
      <c r="E10" s="934">
        <v>0</v>
      </c>
      <c r="F10" s="936">
        <v>0</v>
      </c>
      <c r="H10" s="937"/>
    </row>
    <row r="11" spans="1:8" ht="20.100000000000001" customHeight="1" x14ac:dyDescent="0.15">
      <c r="A11" s="938"/>
      <c r="B11" s="939"/>
      <c r="C11" s="19" t="s">
        <v>244</v>
      </c>
      <c r="D11" s="934">
        <v>0</v>
      </c>
      <c r="E11" s="934">
        <v>0</v>
      </c>
      <c r="F11" s="934">
        <v>0</v>
      </c>
      <c r="H11" s="926"/>
    </row>
    <row r="12" spans="1:8" ht="20.100000000000001" customHeight="1" x14ac:dyDescent="0.15">
      <c r="A12" s="940" t="s">
        <v>300</v>
      </c>
      <c r="B12" s="78" t="s">
        <v>132</v>
      </c>
      <c r="C12" s="227"/>
      <c r="D12" s="934">
        <v>0</v>
      </c>
      <c r="E12" s="934">
        <v>0</v>
      </c>
      <c r="F12" s="934">
        <v>0</v>
      </c>
      <c r="H12" s="926"/>
    </row>
    <row r="13" spans="1:8" ht="20.100000000000001" customHeight="1" x14ac:dyDescent="0.15">
      <c r="A13" s="933"/>
      <c r="B13" s="78" t="s">
        <v>133</v>
      </c>
      <c r="C13" s="227"/>
      <c r="D13" s="934">
        <v>0</v>
      </c>
      <c r="E13" s="934">
        <v>0</v>
      </c>
      <c r="F13" s="934">
        <v>0</v>
      </c>
      <c r="H13" s="926"/>
    </row>
    <row r="14" spans="1:8" ht="20.100000000000001" customHeight="1" x14ac:dyDescent="0.15">
      <c r="A14" s="933"/>
      <c r="B14" s="78" t="s">
        <v>72</v>
      </c>
      <c r="C14" s="227"/>
      <c r="D14" s="934">
        <v>0</v>
      </c>
      <c r="E14" s="934">
        <v>0</v>
      </c>
      <c r="F14" s="934">
        <v>0</v>
      </c>
      <c r="H14" s="926"/>
    </row>
    <row r="15" spans="1:8" ht="20.100000000000001" customHeight="1" x14ac:dyDescent="0.15">
      <c r="A15" s="933"/>
      <c r="B15" s="78" t="s">
        <v>73</v>
      </c>
      <c r="C15" s="227"/>
      <c r="D15" s="934">
        <v>0</v>
      </c>
      <c r="E15" s="934">
        <v>0</v>
      </c>
      <c r="F15" s="934">
        <v>0</v>
      </c>
      <c r="H15" s="926"/>
    </row>
    <row r="16" spans="1:8" ht="20.100000000000001" customHeight="1" thickBot="1" x14ac:dyDescent="0.2">
      <c r="A16" s="933"/>
      <c r="B16" s="78" t="s">
        <v>18</v>
      </c>
      <c r="C16" s="227"/>
      <c r="D16" s="934">
        <v>0</v>
      </c>
      <c r="E16" s="941">
        <v>0</v>
      </c>
      <c r="F16" s="934">
        <v>0</v>
      </c>
      <c r="H16" s="926"/>
    </row>
    <row r="17" spans="1:8" ht="20.100000000000001" customHeight="1" x14ac:dyDescent="0.15">
      <c r="A17" s="942"/>
      <c r="B17" s="79" t="s">
        <v>46</v>
      </c>
      <c r="C17" s="930"/>
      <c r="D17" s="932">
        <v>2</v>
      </c>
      <c r="E17" s="932">
        <v>0</v>
      </c>
      <c r="F17" s="932">
        <v>2</v>
      </c>
      <c r="H17" s="926"/>
    </row>
    <row r="18" spans="1:8" ht="20.100000000000001" customHeight="1" x14ac:dyDescent="0.15">
      <c r="A18" s="940" t="s">
        <v>134</v>
      </c>
      <c r="B18" s="78" t="s">
        <v>48</v>
      </c>
      <c r="C18" s="227"/>
      <c r="D18" s="934">
        <v>0</v>
      </c>
      <c r="E18" s="934">
        <v>0</v>
      </c>
      <c r="F18" s="934">
        <v>0</v>
      </c>
      <c r="H18" s="926"/>
    </row>
    <row r="19" spans="1:8" ht="20.100000000000001" customHeight="1" x14ac:dyDescent="0.15">
      <c r="A19" s="940" t="s">
        <v>135</v>
      </c>
      <c r="B19" s="78" t="s">
        <v>138</v>
      </c>
      <c r="C19" s="227"/>
      <c r="D19" s="934">
        <v>0</v>
      </c>
      <c r="E19" s="934">
        <v>0</v>
      </c>
      <c r="F19" s="934">
        <v>0</v>
      </c>
      <c r="H19" s="926"/>
    </row>
    <row r="20" spans="1:8" ht="20.100000000000001" customHeight="1" x14ac:dyDescent="0.15">
      <c r="A20" s="940" t="s">
        <v>22</v>
      </c>
      <c r="B20" s="78" t="s">
        <v>139</v>
      </c>
      <c r="C20" s="227"/>
      <c r="D20" s="934">
        <v>0</v>
      </c>
      <c r="E20" s="934">
        <v>0</v>
      </c>
      <c r="F20" s="934">
        <v>0</v>
      </c>
      <c r="H20" s="926"/>
    </row>
    <row r="21" spans="1:8" ht="20.100000000000001" customHeight="1" x14ac:dyDescent="0.15">
      <c r="A21" s="940" t="s">
        <v>136</v>
      </c>
      <c r="B21" s="78" t="s">
        <v>140</v>
      </c>
      <c r="C21" s="227"/>
      <c r="D21" s="934">
        <v>0</v>
      </c>
      <c r="E21" s="934">
        <v>0</v>
      </c>
      <c r="F21" s="934">
        <v>0</v>
      </c>
      <c r="H21" s="926"/>
    </row>
    <row r="22" spans="1:8" ht="20.100000000000001" customHeight="1" x14ac:dyDescent="0.15">
      <c r="A22" s="940" t="s">
        <v>137</v>
      </c>
      <c r="B22" s="78" t="s">
        <v>141</v>
      </c>
      <c r="C22" s="227"/>
      <c r="D22" s="934">
        <v>0</v>
      </c>
      <c r="E22" s="934">
        <v>0</v>
      </c>
      <c r="F22" s="934">
        <v>0</v>
      </c>
      <c r="H22" s="926"/>
    </row>
    <row r="23" spans="1:8" ht="20.100000000000001" customHeight="1" x14ac:dyDescent="0.15">
      <c r="A23" s="940" t="s">
        <v>300</v>
      </c>
      <c r="B23" s="78" t="s">
        <v>57</v>
      </c>
      <c r="C23" s="227"/>
      <c r="D23" s="934">
        <v>0</v>
      </c>
      <c r="E23" s="934">
        <v>0</v>
      </c>
      <c r="F23" s="934">
        <v>0</v>
      </c>
      <c r="H23" s="926"/>
    </row>
    <row r="24" spans="1:8" ht="20.100000000000001" customHeight="1" x14ac:dyDescent="0.15">
      <c r="A24" s="940"/>
      <c r="B24" s="9" t="s">
        <v>142</v>
      </c>
      <c r="C24" s="943"/>
      <c r="D24" s="936">
        <v>0</v>
      </c>
      <c r="E24" s="934">
        <v>0</v>
      </c>
      <c r="F24" s="936">
        <v>0</v>
      </c>
      <c r="H24" s="937"/>
    </row>
    <row r="25" spans="1:8" ht="20.100000000000001" customHeight="1" x14ac:dyDescent="0.15">
      <c r="A25" s="938"/>
      <c r="B25" s="80" t="s">
        <v>65</v>
      </c>
      <c r="C25" s="943"/>
      <c r="D25" s="936">
        <v>0</v>
      </c>
      <c r="E25" s="934">
        <v>0</v>
      </c>
      <c r="F25" s="936">
        <v>0</v>
      </c>
      <c r="H25" s="937"/>
    </row>
    <row r="26" spans="1:8" ht="20.100000000000001" customHeight="1" thickBot="1" x14ac:dyDescent="0.2">
      <c r="A26" s="938"/>
      <c r="B26" s="81" t="s">
        <v>18</v>
      </c>
      <c r="C26" s="127"/>
      <c r="D26" s="944">
        <v>2</v>
      </c>
      <c r="E26" s="941">
        <v>0</v>
      </c>
      <c r="F26" s="944">
        <v>2</v>
      </c>
      <c r="H26" s="945"/>
    </row>
    <row r="27" spans="1:8" ht="20.100000000000001" customHeight="1" thickBot="1" x14ac:dyDescent="0.2">
      <c r="A27" s="82" t="s">
        <v>234</v>
      </c>
      <c r="B27" s="83"/>
      <c r="C27" s="84"/>
      <c r="D27" s="946">
        <v>3</v>
      </c>
      <c r="E27" s="932">
        <v>0</v>
      </c>
      <c r="F27" s="946">
        <v>3</v>
      </c>
      <c r="H27" s="937"/>
    </row>
    <row r="28" spans="1:8" ht="20.100000000000001" customHeight="1" thickBot="1" x14ac:dyDescent="0.2">
      <c r="A28" s="456" t="s">
        <v>143</v>
      </c>
      <c r="B28" s="947"/>
      <c r="C28" s="947"/>
      <c r="D28" s="317">
        <f>SUM(D5:D27)</f>
        <v>7</v>
      </c>
      <c r="E28" s="317">
        <f>SUM(E5:E27)</f>
        <v>0</v>
      </c>
      <c r="F28" s="317">
        <f>SUM(F5:F27)</f>
        <v>7</v>
      </c>
      <c r="H28" s="937"/>
    </row>
    <row r="29" spans="1:8" x14ac:dyDescent="0.15">
      <c r="A29" s="519" t="s">
        <v>282</v>
      </c>
      <c r="B29" s="948"/>
      <c r="C29" s="949" t="s">
        <v>284</v>
      </c>
      <c r="D29" s="18"/>
      <c r="E29" s="18"/>
      <c r="F29" s="18"/>
      <c r="H29" s="18"/>
    </row>
    <row r="30" spans="1:8" x14ac:dyDescent="0.15">
      <c r="G30" s="18"/>
      <c r="H30" s="18"/>
    </row>
  </sheetData>
  <mergeCells count="7">
    <mergeCell ref="A29:B29"/>
    <mergeCell ref="F3:F4"/>
    <mergeCell ref="A4:C4"/>
    <mergeCell ref="B7:B11"/>
    <mergeCell ref="A3:C3"/>
    <mergeCell ref="D3:D4"/>
    <mergeCell ref="E3:E4"/>
  </mergeCells>
  <phoneticPr fontId="2"/>
  <pageMargins left="1.33" right="0.39370078740157483" top="0.98425196850393704" bottom="0.98425196850393704" header="0.51181102362204722" footer="0.51181102362204722"/>
  <pageSetup paperSize="9" orientation="portrait" r:id="rId1"/>
  <headerFooter alignWithMargins="0">
    <oddFooter>&amp;C－23－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1"/>
  <sheetViews>
    <sheetView view="pageBreakPreview" zoomScaleNormal="100" zoomScaleSheetLayoutView="100" workbookViewId="0">
      <selection activeCell="K9" sqref="K9:K10"/>
    </sheetView>
  </sheetViews>
  <sheetFormatPr defaultRowHeight="13.5" x14ac:dyDescent="0.15"/>
  <cols>
    <col min="1" max="1" width="12.625" style="25" customWidth="1"/>
    <col min="2" max="11" width="7.75" style="25" customWidth="1"/>
    <col min="12" max="12" width="9" style="25"/>
    <col min="13" max="13" width="6.125" style="25" customWidth="1"/>
    <col min="14" max="14" width="7" style="25" customWidth="1"/>
    <col min="15" max="15" width="5.75" style="25" customWidth="1"/>
    <col min="16" max="16" width="5.375" style="25" customWidth="1"/>
    <col min="17" max="17" width="5.625" style="25" customWidth="1"/>
    <col min="18" max="18" width="5.5" style="25" customWidth="1"/>
    <col min="19" max="19" width="5.25" style="25" customWidth="1"/>
    <col min="20" max="20" width="5.375" style="25" customWidth="1"/>
    <col min="21" max="21" width="5.625" style="25" customWidth="1"/>
    <col min="22" max="22" width="5.375" style="25" customWidth="1"/>
    <col min="23" max="23" width="5.5" style="25" customWidth="1"/>
    <col min="24" max="24" width="5.375" style="25" customWidth="1"/>
    <col min="25" max="25" width="5.625" style="25" customWidth="1"/>
    <col min="26" max="16384" width="9" style="25"/>
  </cols>
  <sheetData>
    <row r="1" spans="1:26" ht="14.25" x14ac:dyDescent="0.15">
      <c r="A1" s="22" t="s">
        <v>285</v>
      </c>
      <c r="B1" s="56"/>
      <c r="C1" s="56"/>
      <c r="D1" s="56"/>
      <c r="E1" s="56"/>
      <c r="F1" s="56"/>
      <c r="G1" s="56"/>
      <c r="H1" s="56"/>
      <c r="I1" s="56"/>
      <c r="J1" s="56"/>
      <c r="K1" s="56"/>
    </row>
    <row r="2" spans="1:26" x14ac:dyDescent="0.15">
      <c r="A2" s="455"/>
      <c r="B2" s="455"/>
      <c r="C2" s="455"/>
      <c r="D2" s="455"/>
      <c r="E2" s="455"/>
      <c r="F2" s="455"/>
      <c r="G2" s="455"/>
      <c r="H2" s="455"/>
      <c r="I2" s="455"/>
      <c r="J2" s="455"/>
      <c r="K2" s="455"/>
    </row>
    <row r="3" spans="1:26" ht="13.5" customHeight="1" thickBot="1" x14ac:dyDescent="0.2">
      <c r="A3" s="65" t="s">
        <v>312</v>
      </c>
      <c r="B3" s="56"/>
      <c r="C3" s="56"/>
      <c r="D3" s="56"/>
      <c r="E3" s="56"/>
      <c r="F3" s="56"/>
      <c r="G3" s="56"/>
      <c r="H3" s="56"/>
      <c r="I3" s="56"/>
      <c r="J3" s="56"/>
      <c r="K3" s="56"/>
    </row>
    <row r="4" spans="1:26" x14ac:dyDescent="0.15">
      <c r="A4" s="66" t="s">
        <v>174</v>
      </c>
      <c r="B4" s="541" t="s">
        <v>353</v>
      </c>
      <c r="C4" s="517" t="s">
        <v>354</v>
      </c>
      <c r="D4" s="517" t="s">
        <v>355</v>
      </c>
      <c r="E4" s="517" t="s">
        <v>356</v>
      </c>
      <c r="F4" s="517" t="s">
        <v>357</v>
      </c>
      <c r="G4" s="517" t="s">
        <v>358</v>
      </c>
      <c r="H4" s="517" t="s">
        <v>359</v>
      </c>
      <c r="I4" s="517" t="s">
        <v>360</v>
      </c>
      <c r="J4" s="499" t="s">
        <v>361</v>
      </c>
      <c r="K4" s="294"/>
      <c r="L4" s="295"/>
      <c r="M4" s="74" t="s">
        <v>126</v>
      </c>
      <c r="N4" s="57">
        <v>1</v>
      </c>
      <c r="O4" s="58">
        <v>2</v>
      </c>
      <c r="P4" s="58">
        <v>3</v>
      </c>
      <c r="Q4" s="58">
        <v>4</v>
      </c>
      <c r="R4" s="58">
        <v>5</v>
      </c>
      <c r="S4" s="58">
        <v>6</v>
      </c>
      <c r="T4" s="58">
        <v>7</v>
      </c>
      <c r="U4" s="58">
        <v>8</v>
      </c>
      <c r="V4" s="58">
        <v>9</v>
      </c>
      <c r="W4" s="58">
        <v>10</v>
      </c>
      <c r="X4" s="58">
        <v>11</v>
      </c>
      <c r="Y4" s="59">
        <v>12</v>
      </c>
      <c r="Z4" s="60" t="s">
        <v>12</v>
      </c>
    </row>
    <row r="5" spans="1:26" ht="14.25" thickBot="1" x14ac:dyDescent="0.2">
      <c r="A5" s="67" t="s">
        <v>2</v>
      </c>
      <c r="B5" s="542"/>
      <c r="C5" s="518"/>
      <c r="D5" s="518"/>
      <c r="E5" s="518"/>
      <c r="F5" s="518"/>
      <c r="G5" s="518"/>
      <c r="H5" s="518"/>
      <c r="I5" s="518"/>
      <c r="J5" s="532"/>
      <c r="K5" s="294"/>
      <c r="L5" s="296" t="s">
        <v>127</v>
      </c>
      <c r="M5" s="64"/>
      <c r="N5" s="61"/>
      <c r="O5" s="62"/>
      <c r="P5" s="62"/>
      <c r="Q5" s="62"/>
      <c r="R5" s="62"/>
      <c r="S5" s="62"/>
      <c r="T5" s="62"/>
      <c r="U5" s="62"/>
      <c r="V5" s="62"/>
      <c r="W5" s="62"/>
      <c r="X5" s="62"/>
      <c r="Y5" s="63"/>
      <c r="Z5" s="64"/>
    </row>
    <row r="6" spans="1:26" ht="14.25" thickBot="1" x14ac:dyDescent="0.2">
      <c r="A6" s="360" t="s">
        <v>201</v>
      </c>
      <c r="B6" s="274">
        <v>3593</v>
      </c>
      <c r="C6" s="276">
        <v>3431</v>
      </c>
      <c r="D6" s="277">
        <v>3242</v>
      </c>
      <c r="E6" s="276">
        <v>2901</v>
      </c>
      <c r="F6" s="283">
        <v>2874</v>
      </c>
      <c r="G6" s="277">
        <v>2694</v>
      </c>
      <c r="H6" s="276">
        <v>2552</v>
      </c>
      <c r="I6" s="277">
        <v>2489</v>
      </c>
      <c r="J6" s="950">
        <v>2256</v>
      </c>
      <c r="K6" s="951"/>
      <c r="L6" s="68" t="s">
        <v>198</v>
      </c>
      <c r="M6" s="73" t="s">
        <v>330</v>
      </c>
      <c r="N6" s="68">
        <f>'★２５ページ若年者（年齢別）'!C23</f>
        <v>0</v>
      </c>
      <c r="O6" s="70">
        <f>'★２５ページ若年者（年齢別）'!D23</f>
        <v>0</v>
      </c>
      <c r="P6" s="70">
        <f>'★２５ページ若年者（年齢別）'!E23</f>
        <v>0</v>
      </c>
      <c r="Q6" s="71">
        <f>'★２５ページ若年者（年齢別）'!F23</f>
        <v>0</v>
      </c>
      <c r="R6" s="70">
        <f>'★２５ページ若年者（年齢別）'!G23</f>
        <v>0</v>
      </c>
      <c r="S6" s="70">
        <f>'★２５ページ若年者（年齢別）'!H23</f>
        <v>0</v>
      </c>
      <c r="T6" s="70">
        <f>'★２５ページ若年者（年齢別）'!I23</f>
        <v>0</v>
      </c>
      <c r="U6" s="70">
        <f>'★２５ページ若年者（年齢別）'!J23</f>
        <v>0</v>
      </c>
      <c r="V6" s="70">
        <f>'★２５ページ若年者（年齢別）'!K23</f>
        <v>0</v>
      </c>
      <c r="W6" s="70">
        <f>'★２５ページ若年者（年齢別）'!L23</f>
        <v>1</v>
      </c>
      <c r="X6" s="70">
        <f>'★２５ページ若年者（年齢別）'!M23</f>
        <v>0</v>
      </c>
      <c r="Y6" s="72">
        <f>'★２５ページ若年者（年齢別）'!N23</f>
        <v>0</v>
      </c>
      <c r="Z6" s="73">
        <f>SUM(N6:Y6)</f>
        <v>1</v>
      </c>
    </row>
    <row r="7" spans="1:26" ht="14.25" thickBot="1" x14ac:dyDescent="0.2">
      <c r="A7" s="361" t="s">
        <v>262</v>
      </c>
      <c r="B7" s="275">
        <v>7</v>
      </c>
      <c r="C7" s="203">
        <v>2</v>
      </c>
      <c r="D7" s="278">
        <v>3</v>
      </c>
      <c r="E7" s="203">
        <v>1</v>
      </c>
      <c r="F7" s="284">
        <v>8</v>
      </c>
      <c r="G7" s="278">
        <v>4</v>
      </c>
      <c r="H7" s="203">
        <v>4</v>
      </c>
      <c r="I7" s="278">
        <v>8</v>
      </c>
      <c r="J7" s="952">
        <v>1</v>
      </c>
      <c r="K7" s="951"/>
      <c r="L7" s="68" t="s">
        <v>198</v>
      </c>
      <c r="M7" s="69" t="s">
        <v>331</v>
      </c>
      <c r="N7" s="68">
        <f>'★２５ページ若年者（年齢別）'!C24</f>
        <v>107</v>
      </c>
      <c r="O7" s="70">
        <f>'★２５ページ若年者（年齢別）'!D24</f>
        <v>108</v>
      </c>
      <c r="P7" s="70">
        <f>'★２５ページ若年者（年齢別）'!E24</f>
        <v>147</v>
      </c>
      <c r="Q7" s="71">
        <f>'★２５ページ若年者（年齢別）'!F24</f>
        <v>133</v>
      </c>
      <c r="R7" s="70">
        <f>'★２５ページ若年者（年齢別）'!G24</f>
        <v>128</v>
      </c>
      <c r="S7" s="70">
        <f>'★２５ページ若年者（年齢別）'!H24</f>
        <v>124</v>
      </c>
      <c r="T7" s="70">
        <f>'★２５ページ若年者（年齢別）'!I24</f>
        <v>125</v>
      </c>
      <c r="U7" s="70">
        <f>'★２５ページ若年者（年齢別）'!J24</f>
        <v>135</v>
      </c>
      <c r="V7" s="70">
        <f>'★２５ページ若年者（年齢別）'!K24</f>
        <v>121</v>
      </c>
      <c r="W7" s="70">
        <f>'★２５ページ若年者（年齢別）'!L24</f>
        <v>134</v>
      </c>
      <c r="X7" s="70">
        <f>'★２５ページ若年者（年齢別）'!M24</f>
        <v>122</v>
      </c>
      <c r="Y7" s="72">
        <f>'★２５ページ若年者（年齢別）'!N24</f>
        <v>129</v>
      </c>
      <c r="Z7" s="73">
        <f>SUM(N7:Y7)</f>
        <v>1513</v>
      </c>
    </row>
    <row r="8" spans="1:26" ht="14.25" thickBot="1" x14ac:dyDescent="0.2">
      <c r="A8" s="362" t="s">
        <v>263</v>
      </c>
      <c r="B8" s="280">
        <v>2666</v>
      </c>
      <c r="C8" s="281">
        <v>2568</v>
      </c>
      <c r="D8" s="282">
        <v>2459</v>
      </c>
      <c r="E8" s="281">
        <v>2154</v>
      </c>
      <c r="F8" s="285">
        <v>2108</v>
      </c>
      <c r="G8" s="282">
        <v>1888</v>
      </c>
      <c r="H8" s="281">
        <v>1801</v>
      </c>
      <c r="I8" s="282">
        <v>1669</v>
      </c>
      <c r="J8" s="953">
        <v>1513</v>
      </c>
      <c r="K8" s="10"/>
    </row>
    <row r="9" spans="1:26" ht="14.25" thickBot="1" x14ac:dyDescent="0.2">
      <c r="A9" s="363" t="s">
        <v>264</v>
      </c>
      <c r="B9" s="20">
        <v>65</v>
      </c>
      <c r="C9" s="196">
        <v>51</v>
      </c>
      <c r="D9" s="21">
        <v>49</v>
      </c>
      <c r="E9" s="196">
        <v>51</v>
      </c>
      <c r="F9" s="286">
        <v>51</v>
      </c>
      <c r="G9" s="21">
        <v>49</v>
      </c>
      <c r="H9" s="196">
        <v>44</v>
      </c>
      <c r="I9" s="21">
        <v>44</v>
      </c>
      <c r="J9" s="954">
        <v>34</v>
      </c>
      <c r="K9" s="10"/>
    </row>
    <row r="10" spans="1:26" x14ac:dyDescent="0.15">
      <c r="A10" s="537" t="s">
        <v>211</v>
      </c>
      <c r="B10" s="548">
        <f>B7/B9*100</f>
        <v>10.76923076923077</v>
      </c>
      <c r="C10" s="539">
        <f t="shared" ref="C10:J10" si="0">C7/C9*100</f>
        <v>3.9215686274509802</v>
      </c>
      <c r="D10" s="521">
        <f t="shared" si="0"/>
        <v>6.1224489795918364</v>
      </c>
      <c r="E10" s="539">
        <f t="shared" si="0"/>
        <v>1.9607843137254901</v>
      </c>
      <c r="F10" s="540">
        <f t="shared" si="0"/>
        <v>15.686274509803921</v>
      </c>
      <c r="G10" s="521">
        <f t="shared" si="0"/>
        <v>8.1632653061224492</v>
      </c>
      <c r="H10" s="539">
        <f>H7/H9*100</f>
        <v>9.0909090909090917</v>
      </c>
      <c r="I10" s="521">
        <f t="shared" si="0"/>
        <v>18.181818181818183</v>
      </c>
      <c r="J10" s="533">
        <f t="shared" si="0"/>
        <v>2.9411764705882351</v>
      </c>
      <c r="K10" s="10"/>
    </row>
    <row r="11" spans="1:26" ht="14.25" thickBot="1" x14ac:dyDescent="0.2">
      <c r="A11" s="772"/>
      <c r="B11" s="549"/>
      <c r="C11" s="543"/>
      <c r="D11" s="538"/>
      <c r="E11" s="543"/>
      <c r="F11" s="955"/>
      <c r="G11" s="538"/>
      <c r="H11" s="543"/>
      <c r="I11" s="538"/>
      <c r="J11" s="534"/>
      <c r="K11" s="466"/>
    </row>
    <row r="12" spans="1:26" x14ac:dyDescent="0.15">
      <c r="A12" s="10" t="s">
        <v>306</v>
      </c>
      <c r="B12" s="56"/>
      <c r="C12" s="56"/>
      <c r="D12" s="56"/>
      <c r="E12" s="56"/>
      <c r="F12" s="56"/>
      <c r="G12" s="56"/>
      <c r="H12" s="56"/>
      <c r="I12" s="56"/>
      <c r="J12" s="56"/>
      <c r="K12" s="258"/>
    </row>
    <row r="13" spans="1:26" ht="30" customHeight="1" x14ac:dyDescent="0.15">
      <c r="A13" s="56"/>
      <c r="B13" s="56"/>
      <c r="C13" s="56"/>
      <c r="D13" s="56"/>
      <c r="E13" s="56"/>
      <c r="F13" s="56"/>
      <c r="G13" s="56"/>
      <c r="H13" s="56"/>
      <c r="I13" s="56"/>
      <c r="J13" s="56"/>
      <c r="K13" s="56"/>
    </row>
    <row r="14" spans="1:26" ht="15" thickBot="1" x14ac:dyDescent="0.2">
      <c r="A14" s="65" t="s">
        <v>313</v>
      </c>
      <c r="B14" s="56"/>
      <c r="C14" s="56"/>
      <c r="D14" s="56"/>
      <c r="E14" s="56"/>
      <c r="F14" s="56"/>
      <c r="G14" s="56"/>
      <c r="H14" s="56"/>
      <c r="I14" s="56"/>
      <c r="J14" s="56"/>
      <c r="K14" s="24"/>
    </row>
    <row r="15" spans="1:26" x14ac:dyDescent="0.15">
      <c r="A15" s="66" t="s">
        <v>174</v>
      </c>
      <c r="B15" s="546" t="s">
        <v>353</v>
      </c>
      <c r="C15" s="528" t="s">
        <v>354</v>
      </c>
      <c r="D15" s="544" t="s">
        <v>355</v>
      </c>
      <c r="E15" s="528" t="s">
        <v>356</v>
      </c>
      <c r="F15" s="526" t="s">
        <v>357</v>
      </c>
      <c r="G15" s="526" t="s">
        <v>358</v>
      </c>
      <c r="H15" s="528" t="s">
        <v>359</v>
      </c>
      <c r="I15" s="528" t="s">
        <v>360</v>
      </c>
      <c r="J15" s="535" t="s">
        <v>361</v>
      </c>
    </row>
    <row r="16" spans="1:26" ht="14.25" thickBot="1" x14ac:dyDescent="0.2">
      <c r="A16" s="67" t="s">
        <v>2</v>
      </c>
      <c r="B16" s="547"/>
      <c r="C16" s="529"/>
      <c r="D16" s="545"/>
      <c r="E16" s="529"/>
      <c r="F16" s="527"/>
      <c r="G16" s="527"/>
      <c r="H16" s="529"/>
      <c r="I16" s="529"/>
      <c r="J16" s="536"/>
    </row>
    <row r="17" spans="1:11" x14ac:dyDescent="0.15">
      <c r="A17" s="360" t="s">
        <v>201</v>
      </c>
      <c r="B17" s="193">
        <v>451</v>
      </c>
      <c r="C17" s="193">
        <v>469</v>
      </c>
      <c r="D17" s="290">
        <v>404</v>
      </c>
      <c r="E17" s="193">
        <v>394</v>
      </c>
      <c r="F17" s="287">
        <v>388</v>
      </c>
      <c r="G17" s="287">
        <v>386</v>
      </c>
      <c r="H17" s="193">
        <v>315</v>
      </c>
      <c r="I17" s="193">
        <v>328</v>
      </c>
      <c r="J17" s="956">
        <v>300</v>
      </c>
    </row>
    <row r="18" spans="1:11" x14ac:dyDescent="0.15">
      <c r="A18" s="361" t="s">
        <v>262</v>
      </c>
      <c r="B18" s="194">
        <v>2</v>
      </c>
      <c r="C18" s="194">
        <v>0</v>
      </c>
      <c r="D18" s="279">
        <v>0</v>
      </c>
      <c r="E18" s="194">
        <v>0</v>
      </c>
      <c r="F18" s="288">
        <v>3</v>
      </c>
      <c r="G18" s="288">
        <v>0</v>
      </c>
      <c r="H18" s="194">
        <v>1</v>
      </c>
      <c r="I18" s="194">
        <v>4</v>
      </c>
      <c r="J18" s="957">
        <v>0</v>
      </c>
    </row>
    <row r="19" spans="1:11" ht="14.25" thickBot="1" x14ac:dyDescent="0.2">
      <c r="A19" s="362" t="s">
        <v>263</v>
      </c>
      <c r="B19" s="195">
        <v>415</v>
      </c>
      <c r="C19" s="195">
        <v>403</v>
      </c>
      <c r="D19" s="291">
        <v>379</v>
      </c>
      <c r="E19" s="195">
        <v>370</v>
      </c>
      <c r="F19" s="289">
        <v>362</v>
      </c>
      <c r="G19" s="289">
        <v>344</v>
      </c>
      <c r="H19" s="195">
        <v>298</v>
      </c>
      <c r="I19" s="195">
        <v>282</v>
      </c>
      <c r="J19" s="958">
        <v>267</v>
      </c>
    </row>
    <row r="20" spans="1:11" ht="14.25" thickBot="1" x14ac:dyDescent="0.2">
      <c r="A20" s="363" t="s">
        <v>264</v>
      </c>
      <c r="B20" s="196">
        <v>65</v>
      </c>
      <c r="C20" s="196">
        <v>51</v>
      </c>
      <c r="D20" s="21">
        <v>49</v>
      </c>
      <c r="E20" s="196">
        <v>51</v>
      </c>
      <c r="F20" s="286">
        <v>51</v>
      </c>
      <c r="G20" s="286">
        <v>49</v>
      </c>
      <c r="H20" s="196">
        <v>44</v>
      </c>
      <c r="I20" s="196">
        <v>44</v>
      </c>
      <c r="J20" s="959">
        <v>34</v>
      </c>
    </row>
    <row r="21" spans="1:11" x14ac:dyDescent="0.15">
      <c r="A21" s="537" t="s">
        <v>211</v>
      </c>
      <c r="B21" s="522">
        <f t="shared" ref="B21:G21" si="1">B18/B20*100</f>
        <v>3.0769230769230771</v>
      </c>
      <c r="C21" s="522">
        <f t="shared" si="1"/>
        <v>0</v>
      </c>
      <c r="D21" s="530">
        <f t="shared" si="1"/>
        <v>0</v>
      </c>
      <c r="E21" s="522">
        <f t="shared" si="1"/>
        <v>0</v>
      </c>
      <c r="F21" s="524">
        <f t="shared" si="1"/>
        <v>5.8823529411764701</v>
      </c>
      <c r="G21" s="524">
        <f t="shared" si="1"/>
        <v>0</v>
      </c>
      <c r="H21" s="522">
        <f>H18/H20*100</f>
        <v>2.2727272727272729</v>
      </c>
      <c r="I21" s="522">
        <f>I18/I20*100</f>
        <v>9.0909090909090917</v>
      </c>
      <c r="J21" s="524">
        <f>J18/J20*100</f>
        <v>0</v>
      </c>
    </row>
    <row r="22" spans="1:11" ht="14.25" thickBot="1" x14ac:dyDescent="0.2">
      <c r="A22" s="772"/>
      <c r="B22" s="523"/>
      <c r="C22" s="523"/>
      <c r="D22" s="531"/>
      <c r="E22" s="523"/>
      <c r="F22" s="525"/>
      <c r="G22" s="525"/>
      <c r="H22" s="523"/>
      <c r="I22" s="523"/>
      <c r="J22" s="525"/>
    </row>
    <row r="23" spans="1:11" x14ac:dyDescent="0.15">
      <c r="A23" s="10" t="s">
        <v>307</v>
      </c>
      <c r="B23" s="56"/>
      <c r="C23" s="56"/>
      <c r="D23" s="56"/>
      <c r="E23" s="56"/>
      <c r="F23" s="56"/>
      <c r="G23" s="56"/>
      <c r="H23" s="56"/>
      <c r="I23" s="56"/>
      <c r="J23" s="56"/>
    </row>
    <row r="24" spans="1:11" ht="30" customHeight="1" x14ac:dyDescent="0.15">
      <c r="A24" s="24"/>
      <c r="B24" s="24"/>
      <c r="C24" s="24"/>
      <c r="D24" s="24"/>
      <c r="E24" s="24"/>
      <c r="F24" s="24"/>
      <c r="G24" s="24"/>
      <c r="H24" s="24"/>
      <c r="I24" s="24"/>
      <c r="J24" s="24"/>
    </row>
    <row r="30" spans="1:11" x14ac:dyDescent="0.15">
      <c r="K30" s="465"/>
    </row>
    <row r="31" spans="1:11" x14ac:dyDescent="0.15">
      <c r="K31" s="465"/>
    </row>
    <row r="40" spans="1:10" x14ac:dyDescent="0.15">
      <c r="A40" s="520" t="s">
        <v>324</v>
      </c>
      <c r="B40" s="520"/>
      <c r="C40" s="520"/>
      <c r="D40" s="520"/>
      <c r="E40" s="520"/>
      <c r="F40" s="520"/>
      <c r="G40" s="520"/>
      <c r="H40" s="520"/>
      <c r="I40" s="520"/>
      <c r="J40" s="520"/>
    </row>
    <row r="41" spans="1:10" x14ac:dyDescent="0.15">
      <c r="A41" s="520"/>
      <c r="B41" s="520"/>
      <c r="C41" s="520"/>
      <c r="D41" s="520"/>
      <c r="E41" s="520"/>
      <c r="F41" s="520"/>
      <c r="G41" s="520"/>
      <c r="H41" s="520"/>
      <c r="I41" s="520"/>
      <c r="J41" s="520"/>
    </row>
  </sheetData>
  <mergeCells count="39">
    <mergeCell ref="A21:A22"/>
    <mergeCell ref="H10:H11"/>
    <mergeCell ref="E15:E16"/>
    <mergeCell ref="F15:F16"/>
    <mergeCell ref="H21:H22"/>
    <mergeCell ref="C21:C22"/>
    <mergeCell ref="D15:D16"/>
    <mergeCell ref="G21:G22"/>
    <mergeCell ref="B15:B16"/>
    <mergeCell ref="H15:H16"/>
    <mergeCell ref="B10:B11"/>
    <mergeCell ref="C10:C11"/>
    <mergeCell ref="I15:I16"/>
    <mergeCell ref="J4:J5"/>
    <mergeCell ref="J10:J11"/>
    <mergeCell ref="J15:J16"/>
    <mergeCell ref="A10:A11"/>
    <mergeCell ref="I10:I11"/>
    <mergeCell ref="G10:G11"/>
    <mergeCell ref="E10:E11"/>
    <mergeCell ref="F10:F11"/>
    <mergeCell ref="B4:B5"/>
    <mergeCell ref="C4:C5"/>
    <mergeCell ref="A40:J41"/>
    <mergeCell ref="D4:D5"/>
    <mergeCell ref="D10:D11"/>
    <mergeCell ref="E21:E22"/>
    <mergeCell ref="F21:F22"/>
    <mergeCell ref="G4:G5"/>
    <mergeCell ref="H4:H5"/>
    <mergeCell ref="I4:I5"/>
    <mergeCell ref="G15:G16"/>
    <mergeCell ref="C15:C16"/>
    <mergeCell ref="D21:D22"/>
    <mergeCell ref="B21:B22"/>
    <mergeCell ref="I21:I22"/>
    <mergeCell ref="J21:J22"/>
    <mergeCell ref="E4:E5"/>
    <mergeCell ref="F4:F5"/>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topLeftCell="A7" zoomScaleNormal="100" zoomScaleSheetLayoutView="100" workbookViewId="0">
      <selection activeCell="K9" sqref="K9:K10"/>
    </sheetView>
  </sheetViews>
  <sheetFormatPr defaultRowHeight="13.5" x14ac:dyDescent="0.15"/>
  <cols>
    <col min="1" max="1" width="5.875" style="25" customWidth="1"/>
    <col min="2" max="2" width="9" style="25"/>
    <col min="3" max="14" width="5.625" style="25" customWidth="1"/>
    <col min="15" max="15" width="7.375" style="25" customWidth="1"/>
    <col min="16" max="16384" width="9" style="25"/>
  </cols>
  <sheetData>
    <row r="1" spans="1:15" ht="14.25" x14ac:dyDescent="0.15">
      <c r="A1" s="22" t="s">
        <v>176</v>
      </c>
    </row>
    <row r="2" spans="1:15" ht="14.25" thickBot="1" x14ac:dyDescent="0.2">
      <c r="N2" s="744" t="s">
        <v>209</v>
      </c>
      <c r="O2" s="744"/>
    </row>
    <row r="3" spans="1:15" x14ac:dyDescent="0.15">
      <c r="A3" s="584"/>
      <c r="B3" s="137" t="s">
        <v>126</v>
      </c>
      <c r="C3" s="510">
        <v>1</v>
      </c>
      <c r="D3" s="512">
        <v>2</v>
      </c>
      <c r="E3" s="512">
        <v>3</v>
      </c>
      <c r="F3" s="512">
        <v>4</v>
      </c>
      <c r="G3" s="512">
        <v>5</v>
      </c>
      <c r="H3" s="512">
        <v>6</v>
      </c>
      <c r="I3" s="512">
        <v>7</v>
      </c>
      <c r="J3" s="512">
        <v>8</v>
      </c>
      <c r="K3" s="512">
        <v>9</v>
      </c>
      <c r="L3" s="512">
        <v>10</v>
      </c>
      <c r="M3" s="512">
        <v>11</v>
      </c>
      <c r="N3" s="748">
        <v>12</v>
      </c>
      <c r="O3" s="878" t="s">
        <v>12</v>
      </c>
    </row>
    <row r="4" spans="1:15" ht="14.25" thickBot="1" x14ac:dyDescent="0.2">
      <c r="A4" s="590" t="s">
        <v>127</v>
      </c>
      <c r="B4" s="880"/>
      <c r="C4" s="960"/>
      <c r="D4" s="961"/>
      <c r="E4" s="961"/>
      <c r="F4" s="961"/>
      <c r="G4" s="961"/>
      <c r="H4" s="961"/>
      <c r="I4" s="961"/>
      <c r="J4" s="961"/>
      <c r="K4" s="961"/>
      <c r="L4" s="961"/>
      <c r="M4" s="961"/>
      <c r="N4" s="962"/>
      <c r="O4" s="885"/>
    </row>
    <row r="5" spans="1:15" ht="18" customHeight="1" x14ac:dyDescent="0.15">
      <c r="A5" s="457" t="s">
        <v>177</v>
      </c>
      <c r="B5" s="963" t="s">
        <v>265</v>
      </c>
      <c r="C5" s="887">
        <v>0</v>
      </c>
      <c r="D5" s="757">
        <v>0</v>
      </c>
      <c r="E5" s="757">
        <v>0</v>
      </c>
      <c r="F5" s="757">
        <v>0</v>
      </c>
      <c r="G5" s="757">
        <v>0</v>
      </c>
      <c r="H5" s="757">
        <v>0</v>
      </c>
      <c r="I5" s="757">
        <v>0</v>
      </c>
      <c r="J5" s="757">
        <v>0</v>
      </c>
      <c r="K5" s="757">
        <v>0</v>
      </c>
      <c r="L5" s="757">
        <v>0</v>
      </c>
      <c r="M5" s="757">
        <v>0</v>
      </c>
      <c r="N5" s="964">
        <v>0</v>
      </c>
      <c r="O5" s="393">
        <f>SUM(C5:N5)</f>
        <v>0</v>
      </c>
    </row>
    <row r="6" spans="1:15" ht="18" customHeight="1" x14ac:dyDescent="0.15">
      <c r="A6" s="761"/>
      <c r="B6" s="965" t="s">
        <v>255</v>
      </c>
      <c r="C6" s="763">
        <v>5</v>
      </c>
      <c r="D6" s="444">
        <v>14</v>
      </c>
      <c r="E6" s="444">
        <v>8</v>
      </c>
      <c r="F6" s="444">
        <v>7</v>
      </c>
      <c r="G6" s="444">
        <v>6</v>
      </c>
      <c r="H6" s="444">
        <v>4</v>
      </c>
      <c r="I6" s="444">
        <v>10</v>
      </c>
      <c r="J6" s="444">
        <v>4</v>
      </c>
      <c r="K6" s="444">
        <v>8</v>
      </c>
      <c r="L6" s="444">
        <v>6</v>
      </c>
      <c r="M6" s="444">
        <v>7</v>
      </c>
      <c r="N6" s="445">
        <v>6</v>
      </c>
      <c r="O6" s="394">
        <f t="shared" ref="O6:O26" si="0">SUM(C6:N6)</f>
        <v>85</v>
      </c>
    </row>
    <row r="7" spans="1:15" ht="18" customHeight="1" x14ac:dyDescent="0.15">
      <c r="A7" s="765" t="s">
        <v>178</v>
      </c>
      <c r="B7" s="966" t="s">
        <v>249</v>
      </c>
      <c r="C7" s="763">
        <v>0</v>
      </c>
      <c r="D7" s="444">
        <v>0</v>
      </c>
      <c r="E7" s="444">
        <v>0</v>
      </c>
      <c r="F7" s="444">
        <v>0</v>
      </c>
      <c r="G7" s="444">
        <v>0</v>
      </c>
      <c r="H7" s="444">
        <v>0</v>
      </c>
      <c r="I7" s="444">
        <v>0</v>
      </c>
      <c r="J7" s="444">
        <v>0</v>
      </c>
      <c r="K7" s="444">
        <v>0</v>
      </c>
      <c r="L7" s="444">
        <v>0</v>
      </c>
      <c r="M7" s="444">
        <v>0</v>
      </c>
      <c r="N7" s="449">
        <v>0</v>
      </c>
      <c r="O7" s="394">
        <f t="shared" si="0"/>
        <v>0</v>
      </c>
    </row>
    <row r="8" spans="1:15" ht="18" customHeight="1" x14ac:dyDescent="0.15">
      <c r="A8" s="761"/>
      <c r="B8" s="966" t="s">
        <v>246</v>
      </c>
      <c r="C8" s="763">
        <v>8</v>
      </c>
      <c r="D8" s="444">
        <v>7</v>
      </c>
      <c r="E8" s="444">
        <v>12</v>
      </c>
      <c r="F8" s="444">
        <v>12</v>
      </c>
      <c r="G8" s="444">
        <v>12</v>
      </c>
      <c r="H8" s="444">
        <v>18</v>
      </c>
      <c r="I8" s="444">
        <v>6</v>
      </c>
      <c r="J8" s="444">
        <v>7</v>
      </c>
      <c r="K8" s="444">
        <v>5</v>
      </c>
      <c r="L8" s="444">
        <v>8</v>
      </c>
      <c r="M8" s="444">
        <v>11</v>
      </c>
      <c r="N8" s="445">
        <v>10</v>
      </c>
      <c r="O8" s="394">
        <f t="shared" si="0"/>
        <v>116</v>
      </c>
    </row>
    <row r="9" spans="1:15" ht="18" customHeight="1" x14ac:dyDescent="0.15">
      <c r="A9" s="765" t="s">
        <v>179</v>
      </c>
      <c r="B9" s="966" t="s">
        <v>249</v>
      </c>
      <c r="C9" s="763">
        <v>0</v>
      </c>
      <c r="D9" s="444">
        <v>0</v>
      </c>
      <c r="E9" s="444">
        <v>0</v>
      </c>
      <c r="F9" s="444">
        <v>0</v>
      </c>
      <c r="G9" s="444">
        <v>0</v>
      </c>
      <c r="H9" s="444">
        <v>0</v>
      </c>
      <c r="I9" s="444">
        <v>0</v>
      </c>
      <c r="J9" s="444">
        <v>0</v>
      </c>
      <c r="K9" s="444">
        <v>0</v>
      </c>
      <c r="L9" s="444">
        <v>0</v>
      </c>
      <c r="M9" s="444">
        <v>0</v>
      </c>
      <c r="N9" s="445">
        <v>0</v>
      </c>
      <c r="O9" s="394">
        <f t="shared" si="0"/>
        <v>0</v>
      </c>
    </row>
    <row r="10" spans="1:15" ht="18" customHeight="1" x14ac:dyDescent="0.15">
      <c r="A10" s="761"/>
      <c r="B10" s="966" t="s">
        <v>246</v>
      </c>
      <c r="C10" s="763">
        <v>11</v>
      </c>
      <c r="D10" s="444">
        <v>4</v>
      </c>
      <c r="E10" s="444">
        <v>12</v>
      </c>
      <c r="F10" s="444">
        <v>15</v>
      </c>
      <c r="G10" s="444">
        <v>15</v>
      </c>
      <c r="H10" s="444">
        <v>12</v>
      </c>
      <c r="I10" s="444">
        <v>10</v>
      </c>
      <c r="J10" s="444">
        <v>12</v>
      </c>
      <c r="K10" s="444">
        <v>7</v>
      </c>
      <c r="L10" s="444">
        <v>8</v>
      </c>
      <c r="M10" s="444">
        <v>12</v>
      </c>
      <c r="N10" s="445">
        <v>12</v>
      </c>
      <c r="O10" s="394">
        <f t="shared" si="0"/>
        <v>130</v>
      </c>
    </row>
    <row r="11" spans="1:15" ht="18" customHeight="1" x14ac:dyDescent="0.15">
      <c r="A11" s="765" t="s">
        <v>180</v>
      </c>
      <c r="B11" s="966" t="s">
        <v>249</v>
      </c>
      <c r="C11" s="763">
        <v>0</v>
      </c>
      <c r="D11" s="444">
        <v>0</v>
      </c>
      <c r="E11" s="444">
        <v>0</v>
      </c>
      <c r="F11" s="444">
        <v>0</v>
      </c>
      <c r="G11" s="444">
        <v>0</v>
      </c>
      <c r="H11" s="444">
        <v>0</v>
      </c>
      <c r="I11" s="444">
        <v>0</v>
      </c>
      <c r="J11" s="444">
        <v>0</v>
      </c>
      <c r="K11" s="444">
        <v>0</v>
      </c>
      <c r="L11" s="444">
        <v>0</v>
      </c>
      <c r="M11" s="444">
        <v>0</v>
      </c>
      <c r="N11" s="449">
        <v>0</v>
      </c>
      <c r="O11" s="394">
        <f t="shared" si="0"/>
        <v>0</v>
      </c>
    </row>
    <row r="12" spans="1:15" ht="18" customHeight="1" x14ac:dyDescent="0.15">
      <c r="A12" s="761"/>
      <c r="B12" s="966" t="s">
        <v>246</v>
      </c>
      <c r="C12" s="763">
        <v>10</v>
      </c>
      <c r="D12" s="444">
        <v>5</v>
      </c>
      <c r="E12" s="444">
        <v>11</v>
      </c>
      <c r="F12" s="444">
        <v>14</v>
      </c>
      <c r="G12" s="444">
        <v>17</v>
      </c>
      <c r="H12" s="444">
        <v>12</v>
      </c>
      <c r="I12" s="444">
        <v>12</v>
      </c>
      <c r="J12" s="444">
        <v>13</v>
      </c>
      <c r="K12" s="444">
        <v>18</v>
      </c>
      <c r="L12" s="444">
        <v>15</v>
      </c>
      <c r="M12" s="444">
        <v>7</v>
      </c>
      <c r="N12" s="445">
        <v>15</v>
      </c>
      <c r="O12" s="394">
        <f t="shared" si="0"/>
        <v>149</v>
      </c>
    </row>
    <row r="13" spans="1:15" ht="18" customHeight="1" x14ac:dyDescent="0.15">
      <c r="A13" s="765" t="s">
        <v>181</v>
      </c>
      <c r="B13" s="967" t="s">
        <v>249</v>
      </c>
      <c r="C13" s="763">
        <v>0</v>
      </c>
      <c r="D13" s="444">
        <v>0</v>
      </c>
      <c r="E13" s="444">
        <v>0</v>
      </c>
      <c r="F13" s="444">
        <v>0</v>
      </c>
      <c r="G13" s="444">
        <v>0</v>
      </c>
      <c r="H13" s="444">
        <v>0</v>
      </c>
      <c r="I13" s="444">
        <v>0</v>
      </c>
      <c r="J13" s="444">
        <v>0</v>
      </c>
      <c r="K13" s="444">
        <v>0</v>
      </c>
      <c r="L13" s="444">
        <v>1</v>
      </c>
      <c r="M13" s="444">
        <v>0</v>
      </c>
      <c r="N13" s="445">
        <v>0</v>
      </c>
      <c r="O13" s="394">
        <f t="shared" si="0"/>
        <v>1</v>
      </c>
    </row>
    <row r="14" spans="1:15" ht="18" customHeight="1" x14ac:dyDescent="0.15">
      <c r="A14" s="761"/>
      <c r="B14" s="965" t="s">
        <v>246</v>
      </c>
      <c r="C14" s="763">
        <v>15</v>
      </c>
      <c r="D14" s="444">
        <v>16</v>
      </c>
      <c r="E14" s="444">
        <v>13</v>
      </c>
      <c r="F14" s="444">
        <v>16</v>
      </c>
      <c r="G14" s="444">
        <v>24</v>
      </c>
      <c r="H14" s="444">
        <v>10</v>
      </c>
      <c r="I14" s="444">
        <v>17</v>
      </c>
      <c r="J14" s="444">
        <v>15</v>
      </c>
      <c r="K14" s="444">
        <v>11</v>
      </c>
      <c r="L14" s="444">
        <v>9</v>
      </c>
      <c r="M14" s="444">
        <v>11</v>
      </c>
      <c r="N14" s="445">
        <v>11</v>
      </c>
      <c r="O14" s="394">
        <f t="shared" si="0"/>
        <v>168</v>
      </c>
    </row>
    <row r="15" spans="1:15" ht="18" customHeight="1" x14ac:dyDescent="0.15">
      <c r="A15" s="765" t="s">
        <v>182</v>
      </c>
      <c r="B15" s="966" t="s">
        <v>249</v>
      </c>
      <c r="C15" s="763">
        <v>0</v>
      </c>
      <c r="D15" s="444">
        <v>0</v>
      </c>
      <c r="E15" s="444">
        <v>0</v>
      </c>
      <c r="F15" s="444">
        <v>0</v>
      </c>
      <c r="G15" s="444">
        <v>0</v>
      </c>
      <c r="H15" s="444">
        <v>0</v>
      </c>
      <c r="I15" s="444">
        <v>0</v>
      </c>
      <c r="J15" s="444">
        <v>0</v>
      </c>
      <c r="K15" s="444">
        <v>0</v>
      </c>
      <c r="L15" s="444">
        <v>0</v>
      </c>
      <c r="M15" s="444">
        <v>0</v>
      </c>
      <c r="N15" s="445">
        <v>0</v>
      </c>
      <c r="O15" s="394">
        <f t="shared" si="0"/>
        <v>0</v>
      </c>
    </row>
    <row r="16" spans="1:15" ht="18" customHeight="1" x14ac:dyDescent="0.15">
      <c r="A16" s="761"/>
      <c r="B16" s="966" t="s">
        <v>246</v>
      </c>
      <c r="C16" s="763">
        <v>11</v>
      </c>
      <c r="D16" s="444">
        <v>17</v>
      </c>
      <c r="E16" s="444">
        <v>22</v>
      </c>
      <c r="F16" s="444">
        <v>20</v>
      </c>
      <c r="G16" s="444">
        <v>13</v>
      </c>
      <c r="H16" s="444">
        <v>20</v>
      </c>
      <c r="I16" s="444">
        <v>16</v>
      </c>
      <c r="J16" s="444">
        <v>14</v>
      </c>
      <c r="K16" s="444">
        <v>18</v>
      </c>
      <c r="L16" s="444">
        <v>17</v>
      </c>
      <c r="M16" s="444">
        <v>19</v>
      </c>
      <c r="N16" s="445">
        <v>21</v>
      </c>
      <c r="O16" s="394">
        <f t="shared" si="0"/>
        <v>208</v>
      </c>
    </row>
    <row r="17" spans="1:15" ht="18" customHeight="1" x14ac:dyDescent="0.15">
      <c r="A17" s="765" t="s">
        <v>183</v>
      </c>
      <c r="B17" s="967" t="s">
        <v>249</v>
      </c>
      <c r="C17" s="763">
        <v>0</v>
      </c>
      <c r="D17" s="444">
        <v>0</v>
      </c>
      <c r="E17" s="444">
        <v>0</v>
      </c>
      <c r="F17" s="444">
        <v>0</v>
      </c>
      <c r="G17" s="444">
        <v>0</v>
      </c>
      <c r="H17" s="444">
        <v>0</v>
      </c>
      <c r="I17" s="444">
        <v>0</v>
      </c>
      <c r="J17" s="444">
        <v>0</v>
      </c>
      <c r="K17" s="444">
        <v>0</v>
      </c>
      <c r="L17" s="444">
        <v>0</v>
      </c>
      <c r="M17" s="444">
        <v>0</v>
      </c>
      <c r="N17" s="445">
        <v>0</v>
      </c>
      <c r="O17" s="394">
        <f t="shared" si="0"/>
        <v>0</v>
      </c>
    </row>
    <row r="18" spans="1:15" ht="18" customHeight="1" x14ac:dyDescent="0.15">
      <c r="A18" s="761"/>
      <c r="B18" s="965" t="s">
        <v>246</v>
      </c>
      <c r="C18" s="763">
        <v>10</v>
      </c>
      <c r="D18" s="444">
        <v>16</v>
      </c>
      <c r="E18" s="444">
        <v>24</v>
      </c>
      <c r="F18" s="444">
        <v>23</v>
      </c>
      <c r="G18" s="444">
        <v>12</v>
      </c>
      <c r="H18" s="444">
        <v>14</v>
      </c>
      <c r="I18" s="444">
        <v>15</v>
      </c>
      <c r="J18" s="444">
        <v>19</v>
      </c>
      <c r="K18" s="444">
        <v>17</v>
      </c>
      <c r="L18" s="444">
        <v>19</v>
      </c>
      <c r="M18" s="444">
        <v>14</v>
      </c>
      <c r="N18" s="445">
        <v>17</v>
      </c>
      <c r="O18" s="394">
        <f t="shared" si="0"/>
        <v>200</v>
      </c>
    </row>
    <row r="19" spans="1:15" ht="18" customHeight="1" x14ac:dyDescent="0.15">
      <c r="A19" s="765" t="s">
        <v>184</v>
      </c>
      <c r="B19" s="966" t="s">
        <v>249</v>
      </c>
      <c r="C19" s="763">
        <v>0</v>
      </c>
      <c r="D19" s="444">
        <v>0</v>
      </c>
      <c r="E19" s="444">
        <v>0</v>
      </c>
      <c r="F19" s="444">
        <v>0</v>
      </c>
      <c r="G19" s="444">
        <v>0</v>
      </c>
      <c r="H19" s="444">
        <v>0</v>
      </c>
      <c r="I19" s="444">
        <v>0</v>
      </c>
      <c r="J19" s="444">
        <v>0</v>
      </c>
      <c r="K19" s="444">
        <v>0</v>
      </c>
      <c r="L19" s="444">
        <v>0</v>
      </c>
      <c r="M19" s="444">
        <v>0</v>
      </c>
      <c r="N19" s="445">
        <v>0</v>
      </c>
      <c r="O19" s="394">
        <f t="shared" si="0"/>
        <v>0</v>
      </c>
    </row>
    <row r="20" spans="1:15" ht="18" customHeight="1" x14ac:dyDescent="0.15">
      <c r="A20" s="761"/>
      <c r="B20" s="966" t="s">
        <v>246</v>
      </c>
      <c r="C20" s="763">
        <v>25</v>
      </c>
      <c r="D20" s="444">
        <v>13</v>
      </c>
      <c r="E20" s="444">
        <v>21</v>
      </c>
      <c r="F20" s="444">
        <v>11</v>
      </c>
      <c r="G20" s="444">
        <v>17</v>
      </c>
      <c r="H20" s="444">
        <v>18</v>
      </c>
      <c r="I20" s="444">
        <v>19</v>
      </c>
      <c r="J20" s="444">
        <v>33</v>
      </c>
      <c r="K20" s="444">
        <v>24</v>
      </c>
      <c r="L20" s="444">
        <v>30</v>
      </c>
      <c r="M20" s="444">
        <v>21</v>
      </c>
      <c r="N20" s="445">
        <v>19</v>
      </c>
      <c r="O20" s="394">
        <f t="shared" si="0"/>
        <v>251</v>
      </c>
    </row>
    <row r="21" spans="1:15" ht="18" customHeight="1" x14ac:dyDescent="0.15">
      <c r="A21" s="765" t="s">
        <v>185</v>
      </c>
      <c r="B21" s="967" t="s">
        <v>249</v>
      </c>
      <c r="C21" s="763">
        <v>0</v>
      </c>
      <c r="D21" s="444">
        <v>0</v>
      </c>
      <c r="E21" s="444">
        <v>0</v>
      </c>
      <c r="F21" s="444">
        <v>0</v>
      </c>
      <c r="G21" s="444">
        <v>0</v>
      </c>
      <c r="H21" s="444">
        <v>0</v>
      </c>
      <c r="I21" s="444">
        <v>0</v>
      </c>
      <c r="J21" s="444">
        <v>0</v>
      </c>
      <c r="K21" s="444">
        <v>0</v>
      </c>
      <c r="L21" s="444">
        <v>0</v>
      </c>
      <c r="M21" s="444">
        <v>0</v>
      </c>
      <c r="N21" s="445">
        <v>0</v>
      </c>
      <c r="O21" s="394">
        <f t="shared" si="0"/>
        <v>0</v>
      </c>
    </row>
    <row r="22" spans="1:15" ht="18" customHeight="1" thickBot="1" x14ac:dyDescent="0.2">
      <c r="A22" s="761"/>
      <c r="B22" s="965" t="s">
        <v>246</v>
      </c>
      <c r="C22" s="891">
        <v>12</v>
      </c>
      <c r="D22" s="446">
        <v>16</v>
      </c>
      <c r="E22" s="446">
        <v>24</v>
      </c>
      <c r="F22" s="446">
        <v>15</v>
      </c>
      <c r="G22" s="446">
        <v>12</v>
      </c>
      <c r="H22" s="446">
        <v>16</v>
      </c>
      <c r="I22" s="446">
        <v>20</v>
      </c>
      <c r="J22" s="446">
        <v>18</v>
      </c>
      <c r="K22" s="446">
        <v>13</v>
      </c>
      <c r="L22" s="446">
        <v>22</v>
      </c>
      <c r="M22" s="446">
        <v>20</v>
      </c>
      <c r="N22" s="447">
        <v>18</v>
      </c>
      <c r="O22" s="256">
        <f t="shared" si="0"/>
        <v>206</v>
      </c>
    </row>
    <row r="23" spans="1:15" ht="18" customHeight="1" x14ac:dyDescent="0.15">
      <c r="A23" s="968" t="s">
        <v>12</v>
      </c>
      <c r="B23" s="969" t="s">
        <v>249</v>
      </c>
      <c r="C23" s="249">
        <f t="shared" ref="C23:N23" si="1">C5+C7+C9+C11+C13+C15+C17+C19+C21</f>
        <v>0</v>
      </c>
      <c r="D23" s="239">
        <f t="shared" si="1"/>
        <v>0</v>
      </c>
      <c r="E23" s="239">
        <f t="shared" si="1"/>
        <v>0</v>
      </c>
      <c r="F23" s="239">
        <f t="shared" si="1"/>
        <v>0</v>
      </c>
      <c r="G23" s="239">
        <f t="shared" si="1"/>
        <v>0</v>
      </c>
      <c r="H23" s="239">
        <f t="shared" si="1"/>
        <v>0</v>
      </c>
      <c r="I23" s="239">
        <f t="shared" si="1"/>
        <v>0</v>
      </c>
      <c r="J23" s="239">
        <f t="shared" si="1"/>
        <v>0</v>
      </c>
      <c r="K23" s="239">
        <f t="shared" si="1"/>
        <v>0</v>
      </c>
      <c r="L23" s="239">
        <f t="shared" si="1"/>
        <v>1</v>
      </c>
      <c r="M23" s="239">
        <f t="shared" si="1"/>
        <v>0</v>
      </c>
      <c r="N23" s="163">
        <f t="shared" si="1"/>
        <v>0</v>
      </c>
      <c r="O23" s="393">
        <f>SUM(C23:N23)</f>
        <v>1</v>
      </c>
    </row>
    <row r="24" spans="1:15" ht="18" customHeight="1" thickBot="1" x14ac:dyDescent="0.2">
      <c r="A24" s="970"/>
      <c r="B24" s="971" t="s">
        <v>246</v>
      </c>
      <c r="C24" s="250">
        <f t="shared" ref="C24:N24" si="2">C6+C8+C10+C12+C14+C16+C18+C20+C22</f>
        <v>107</v>
      </c>
      <c r="D24" s="241">
        <f t="shared" si="2"/>
        <v>108</v>
      </c>
      <c r="E24" s="241">
        <f t="shared" si="2"/>
        <v>147</v>
      </c>
      <c r="F24" s="241">
        <f t="shared" si="2"/>
        <v>133</v>
      </c>
      <c r="G24" s="241">
        <f t="shared" si="2"/>
        <v>128</v>
      </c>
      <c r="H24" s="241">
        <f t="shared" si="2"/>
        <v>124</v>
      </c>
      <c r="I24" s="241">
        <f t="shared" si="2"/>
        <v>125</v>
      </c>
      <c r="J24" s="241">
        <f t="shared" si="2"/>
        <v>135</v>
      </c>
      <c r="K24" s="241">
        <f t="shared" si="2"/>
        <v>121</v>
      </c>
      <c r="L24" s="241">
        <f t="shared" si="2"/>
        <v>134</v>
      </c>
      <c r="M24" s="241">
        <f t="shared" si="2"/>
        <v>122</v>
      </c>
      <c r="N24" s="164">
        <f t="shared" si="2"/>
        <v>129</v>
      </c>
      <c r="O24" s="256">
        <f>SUM(C24:N24)</f>
        <v>1513</v>
      </c>
    </row>
    <row r="25" spans="1:15" ht="18" customHeight="1" x14ac:dyDescent="0.15">
      <c r="A25" s="774" t="s">
        <v>124</v>
      </c>
      <c r="B25" s="972" t="s">
        <v>249</v>
      </c>
      <c r="C25" s="973">
        <v>1</v>
      </c>
      <c r="D25" s="974">
        <v>0</v>
      </c>
      <c r="E25" s="974">
        <v>1</v>
      </c>
      <c r="F25" s="974">
        <v>1</v>
      </c>
      <c r="G25" s="974">
        <v>2</v>
      </c>
      <c r="H25" s="974">
        <v>0</v>
      </c>
      <c r="I25" s="974">
        <v>2</v>
      </c>
      <c r="J25" s="974">
        <v>1</v>
      </c>
      <c r="K25" s="974">
        <v>0</v>
      </c>
      <c r="L25" s="974">
        <v>2</v>
      </c>
      <c r="M25" s="974">
        <v>2</v>
      </c>
      <c r="N25" s="975">
        <v>0</v>
      </c>
      <c r="O25" s="393">
        <f t="shared" si="0"/>
        <v>12</v>
      </c>
    </row>
    <row r="26" spans="1:15" ht="18" customHeight="1" thickBot="1" x14ac:dyDescent="0.2">
      <c r="A26" s="392" t="s">
        <v>125</v>
      </c>
      <c r="B26" s="255" t="s">
        <v>246</v>
      </c>
      <c r="C26" s="976">
        <v>431</v>
      </c>
      <c r="D26" s="977">
        <v>417</v>
      </c>
      <c r="E26" s="977">
        <v>467</v>
      </c>
      <c r="F26" s="977">
        <v>451</v>
      </c>
      <c r="G26" s="977">
        <v>480</v>
      </c>
      <c r="H26" s="977">
        <v>424</v>
      </c>
      <c r="I26" s="977">
        <v>469</v>
      </c>
      <c r="J26" s="977">
        <v>426</v>
      </c>
      <c r="K26" s="977">
        <v>409</v>
      </c>
      <c r="L26" s="977">
        <v>479</v>
      </c>
      <c r="M26" s="977">
        <v>505</v>
      </c>
      <c r="N26" s="978">
        <v>487</v>
      </c>
      <c r="O26" s="256">
        <f t="shared" si="0"/>
        <v>5445</v>
      </c>
    </row>
    <row r="27" spans="1:15" ht="18" customHeight="1" x14ac:dyDescent="0.15">
      <c r="A27" s="550" t="s">
        <v>314</v>
      </c>
      <c r="B27" s="550"/>
      <c r="C27" s="550"/>
      <c r="D27" s="550"/>
      <c r="E27" s="550"/>
      <c r="F27" s="550"/>
      <c r="G27" s="550"/>
      <c r="H27" s="550"/>
      <c r="I27" s="550"/>
      <c r="J27" s="550"/>
      <c r="K27" s="550"/>
      <c r="L27" s="550"/>
      <c r="M27" s="550"/>
      <c r="N27" s="550"/>
      <c r="O27" s="551"/>
    </row>
    <row r="28" spans="1:15" ht="18" customHeight="1" x14ac:dyDescent="0.15"/>
    <row r="29" spans="1:15" ht="18" customHeight="1" x14ac:dyDescent="0.15"/>
    <row r="30" spans="1:15" ht="18" customHeight="1" x14ac:dyDescent="0.15">
      <c r="D30" s="979"/>
      <c r="E30" s="979"/>
      <c r="F30" s="979"/>
      <c r="G30" s="979"/>
      <c r="H30" s="979"/>
      <c r="I30" s="979"/>
      <c r="J30" s="979"/>
      <c r="K30" s="979"/>
      <c r="L30" s="979"/>
      <c r="M30" s="979"/>
      <c r="N30" s="979"/>
      <c r="O30" s="979"/>
    </row>
    <row r="33" spans="9:16" x14ac:dyDescent="0.15">
      <c r="I33" s="979"/>
      <c r="J33" s="979"/>
      <c r="K33" s="979"/>
      <c r="L33" s="979"/>
      <c r="M33" s="979"/>
      <c r="N33" s="979"/>
      <c r="O33" s="979"/>
      <c r="P33" s="979"/>
    </row>
  </sheetData>
  <mergeCells count="16">
    <mergeCell ref="N2:O2"/>
    <mergeCell ref="O3:O4"/>
    <mergeCell ref="K3:K4"/>
    <mergeCell ref="L3:L4"/>
    <mergeCell ref="M3:M4"/>
    <mergeCell ref="N3:N4"/>
    <mergeCell ref="A27:O27"/>
    <mergeCell ref="A23:A24"/>
    <mergeCell ref="C3:C4"/>
    <mergeCell ref="D3:D4"/>
    <mergeCell ref="E3:E4"/>
    <mergeCell ref="F3:F4"/>
    <mergeCell ref="G3:G4"/>
    <mergeCell ref="H3:H4"/>
    <mergeCell ref="I3:I4"/>
    <mergeCell ref="J3:J4"/>
  </mergeCells>
  <phoneticPr fontId="2"/>
  <pageMargins left="0.74" right="0.5" top="0.98425196850393704" bottom="0.98425196850393704" header="0.51181102362204722" footer="0.51181102362204722"/>
  <pageSetup paperSize="9" orientation="portrait" r:id="rId1"/>
  <headerFooter alignWithMargins="0">
    <oddFooter>&amp;C－25－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9" zoomScaleNormal="100" zoomScaleSheetLayoutView="100" workbookViewId="0">
      <selection activeCell="K9" sqref="K9:K10"/>
    </sheetView>
  </sheetViews>
  <sheetFormatPr defaultRowHeight="13.5" x14ac:dyDescent="0.15"/>
  <cols>
    <col min="1" max="1" width="8.25" style="25" customWidth="1"/>
    <col min="2" max="2" width="6" style="25" customWidth="1"/>
    <col min="3" max="3" width="7.5" style="25" customWidth="1"/>
    <col min="4" max="4" width="6" style="25" customWidth="1"/>
    <col min="5" max="5" width="7.5" style="25" customWidth="1"/>
    <col min="6" max="6" width="6" style="25" customWidth="1"/>
    <col min="7" max="7" width="7.5" style="25" customWidth="1"/>
    <col min="8" max="8" width="6" style="25" customWidth="1"/>
    <col min="9" max="9" width="7.5" style="25" customWidth="1"/>
    <col min="10" max="10" width="6" style="25" customWidth="1"/>
    <col min="11" max="11" width="7.5" style="25" customWidth="1"/>
    <col min="12" max="12" width="6" style="25" customWidth="1"/>
    <col min="13" max="13" width="7.5" style="25" customWidth="1"/>
    <col min="14" max="14" width="1.875" style="25" customWidth="1"/>
    <col min="15" max="16384" width="9" style="25"/>
  </cols>
  <sheetData>
    <row r="1" spans="1:14" ht="14.25" x14ac:dyDescent="0.15">
      <c r="A1" s="22" t="s">
        <v>175</v>
      </c>
    </row>
    <row r="2" spans="1:14" ht="14.25" thickBot="1" x14ac:dyDescent="0.2">
      <c r="L2" s="744" t="s">
        <v>209</v>
      </c>
      <c r="M2" s="744"/>
    </row>
    <row r="3" spans="1:14" x14ac:dyDescent="0.15">
      <c r="A3" s="903" t="s">
        <v>2</v>
      </c>
      <c r="B3" s="779" t="s">
        <v>261</v>
      </c>
      <c r="C3" s="780"/>
      <c r="D3" s="781" t="s">
        <v>106</v>
      </c>
      <c r="E3" s="782"/>
      <c r="F3" s="782"/>
      <c r="G3" s="782"/>
      <c r="H3" s="782"/>
      <c r="I3" s="782"/>
      <c r="J3" s="782"/>
      <c r="K3" s="782"/>
      <c r="L3" s="782"/>
      <c r="M3" s="783"/>
      <c r="N3" s="24"/>
    </row>
    <row r="4" spans="1:14" x14ac:dyDescent="0.15">
      <c r="A4" s="784"/>
      <c r="B4" s="785"/>
      <c r="C4" s="786"/>
      <c r="D4" s="904" t="s">
        <v>105</v>
      </c>
      <c r="E4" s="905"/>
      <c r="F4" s="904" t="s">
        <v>231</v>
      </c>
      <c r="G4" s="905"/>
      <c r="H4" s="906" t="s">
        <v>233</v>
      </c>
      <c r="I4" s="907"/>
      <c r="J4" s="906" t="s">
        <v>232</v>
      </c>
      <c r="K4" s="907"/>
      <c r="L4" s="908" t="s">
        <v>18</v>
      </c>
      <c r="M4" s="909"/>
      <c r="N4" s="24"/>
    </row>
    <row r="5" spans="1:14" ht="14.25" thickBot="1" x14ac:dyDescent="0.2">
      <c r="A5" s="910" t="s">
        <v>107</v>
      </c>
      <c r="B5" s="911" t="s">
        <v>254</v>
      </c>
      <c r="C5" s="133" t="s">
        <v>255</v>
      </c>
      <c r="D5" s="911" t="s">
        <v>249</v>
      </c>
      <c r="E5" s="133" t="s">
        <v>246</v>
      </c>
      <c r="F5" s="911" t="s">
        <v>249</v>
      </c>
      <c r="G5" s="133" t="s">
        <v>246</v>
      </c>
      <c r="H5" s="911" t="s">
        <v>249</v>
      </c>
      <c r="I5" s="133" t="s">
        <v>246</v>
      </c>
      <c r="J5" s="911" t="s">
        <v>249</v>
      </c>
      <c r="K5" s="133" t="s">
        <v>246</v>
      </c>
      <c r="L5" s="911" t="s">
        <v>249</v>
      </c>
      <c r="M5" s="134" t="s">
        <v>246</v>
      </c>
      <c r="N5" s="24"/>
    </row>
    <row r="6" spans="1:14" ht="20.100000000000001" customHeight="1" x14ac:dyDescent="0.15">
      <c r="A6" s="803" t="s">
        <v>79</v>
      </c>
      <c r="B6" s="980">
        <f>D6+F6+H6+J6+L6</f>
        <v>1</v>
      </c>
      <c r="C6" s="365">
        <f>E6+G6+I6+K6+M6</f>
        <v>151</v>
      </c>
      <c r="D6" s="318">
        <v>0</v>
      </c>
      <c r="E6" s="319">
        <v>15</v>
      </c>
      <c r="F6" s="318">
        <v>1</v>
      </c>
      <c r="G6" s="981">
        <v>43</v>
      </c>
      <c r="H6" s="320">
        <v>0</v>
      </c>
      <c r="I6" s="319">
        <v>36</v>
      </c>
      <c r="J6" s="318">
        <v>0</v>
      </c>
      <c r="K6" s="981">
        <v>57</v>
      </c>
      <c r="L6" s="320">
        <v>0</v>
      </c>
      <c r="M6" s="981">
        <v>0</v>
      </c>
      <c r="N6" s="24"/>
    </row>
    <row r="7" spans="1:14" ht="20.100000000000001" customHeight="1" x14ac:dyDescent="0.15">
      <c r="A7" s="803" t="s">
        <v>80</v>
      </c>
      <c r="B7" s="980">
        <f t="shared" ref="B7:B29" si="0">D7+F7+H7+J7+L7</f>
        <v>0</v>
      </c>
      <c r="C7" s="365">
        <f t="shared" ref="C7:C29" si="1">E7+G7+I7+K7+M7</f>
        <v>26</v>
      </c>
      <c r="D7" s="318">
        <v>0</v>
      </c>
      <c r="E7" s="319">
        <v>0</v>
      </c>
      <c r="F7" s="318">
        <v>0</v>
      </c>
      <c r="G7" s="981">
        <v>15</v>
      </c>
      <c r="H7" s="320">
        <v>0</v>
      </c>
      <c r="I7" s="319">
        <v>6</v>
      </c>
      <c r="J7" s="318">
        <v>0</v>
      </c>
      <c r="K7" s="981">
        <v>5</v>
      </c>
      <c r="L7" s="320">
        <v>0</v>
      </c>
      <c r="M7" s="981">
        <v>0</v>
      </c>
      <c r="N7" s="24"/>
    </row>
    <row r="8" spans="1:14" ht="20.100000000000001" customHeight="1" x14ac:dyDescent="0.15">
      <c r="A8" s="803" t="s">
        <v>81</v>
      </c>
      <c r="B8" s="980">
        <f t="shared" si="0"/>
        <v>0</v>
      </c>
      <c r="C8" s="365">
        <f t="shared" si="1"/>
        <v>36</v>
      </c>
      <c r="D8" s="318">
        <v>0</v>
      </c>
      <c r="E8" s="319">
        <v>2</v>
      </c>
      <c r="F8" s="318">
        <v>0</v>
      </c>
      <c r="G8" s="981">
        <v>17</v>
      </c>
      <c r="H8" s="320">
        <v>0</v>
      </c>
      <c r="I8" s="319">
        <v>7</v>
      </c>
      <c r="J8" s="318">
        <v>0</v>
      </c>
      <c r="K8" s="981">
        <v>10</v>
      </c>
      <c r="L8" s="320">
        <v>0</v>
      </c>
      <c r="M8" s="981">
        <v>0</v>
      </c>
      <c r="N8" s="24"/>
    </row>
    <row r="9" spans="1:14" ht="20.100000000000001" customHeight="1" x14ac:dyDescent="0.15">
      <c r="A9" s="803" t="s">
        <v>82</v>
      </c>
      <c r="B9" s="980">
        <f t="shared" si="0"/>
        <v>0</v>
      </c>
      <c r="C9" s="365">
        <f t="shared" si="1"/>
        <v>24</v>
      </c>
      <c r="D9" s="318">
        <v>0</v>
      </c>
      <c r="E9" s="319">
        <v>2</v>
      </c>
      <c r="F9" s="318">
        <v>0</v>
      </c>
      <c r="G9" s="981">
        <v>5</v>
      </c>
      <c r="H9" s="320">
        <v>0</v>
      </c>
      <c r="I9" s="319">
        <v>9</v>
      </c>
      <c r="J9" s="318">
        <v>0</v>
      </c>
      <c r="K9" s="981">
        <v>8</v>
      </c>
      <c r="L9" s="320">
        <v>0</v>
      </c>
      <c r="M9" s="981">
        <v>0</v>
      </c>
      <c r="N9" s="24"/>
    </row>
    <row r="10" spans="1:14" ht="20.100000000000001" customHeight="1" x14ac:dyDescent="0.15">
      <c r="A10" s="803" t="s">
        <v>83</v>
      </c>
      <c r="B10" s="980">
        <f t="shared" si="0"/>
        <v>0</v>
      </c>
      <c r="C10" s="365">
        <f t="shared" si="1"/>
        <v>162</v>
      </c>
      <c r="D10" s="318">
        <v>0</v>
      </c>
      <c r="E10" s="319">
        <v>45</v>
      </c>
      <c r="F10" s="318">
        <v>0</v>
      </c>
      <c r="G10" s="981">
        <v>53</v>
      </c>
      <c r="H10" s="320">
        <v>0</v>
      </c>
      <c r="I10" s="319">
        <v>12</v>
      </c>
      <c r="J10" s="318">
        <v>0</v>
      </c>
      <c r="K10" s="981">
        <v>52</v>
      </c>
      <c r="L10" s="320">
        <v>0</v>
      </c>
      <c r="M10" s="981">
        <v>0</v>
      </c>
      <c r="N10" s="24"/>
    </row>
    <row r="11" spans="1:14" ht="20.100000000000001" customHeight="1" x14ac:dyDescent="0.15">
      <c r="A11" s="803" t="s">
        <v>84</v>
      </c>
      <c r="B11" s="980">
        <f t="shared" si="0"/>
        <v>0</v>
      </c>
      <c r="C11" s="365">
        <f t="shared" si="1"/>
        <v>60</v>
      </c>
      <c r="D11" s="318">
        <v>0</v>
      </c>
      <c r="E11" s="319">
        <v>5</v>
      </c>
      <c r="F11" s="318">
        <v>0</v>
      </c>
      <c r="G11" s="981">
        <v>27</v>
      </c>
      <c r="H11" s="320">
        <v>0</v>
      </c>
      <c r="I11" s="319">
        <v>6</v>
      </c>
      <c r="J11" s="318">
        <v>0</v>
      </c>
      <c r="K11" s="981">
        <v>22</v>
      </c>
      <c r="L11" s="320">
        <v>0</v>
      </c>
      <c r="M11" s="981">
        <v>0</v>
      </c>
      <c r="N11" s="24"/>
    </row>
    <row r="12" spans="1:14" ht="20.100000000000001" customHeight="1" x14ac:dyDescent="0.15">
      <c r="A12" s="803" t="s">
        <v>85</v>
      </c>
      <c r="B12" s="980">
        <f t="shared" si="0"/>
        <v>0</v>
      </c>
      <c r="C12" s="365">
        <f t="shared" si="1"/>
        <v>33</v>
      </c>
      <c r="D12" s="318">
        <v>0</v>
      </c>
      <c r="E12" s="319">
        <v>1</v>
      </c>
      <c r="F12" s="318">
        <v>0</v>
      </c>
      <c r="G12" s="981">
        <v>14</v>
      </c>
      <c r="H12" s="320">
        <v>0</v>
      </c>
      <c r="I12" s="319">
        <v>7</v>
      </c>
      <c r="J12" s="318">
        <v>0</v>
      </c>
      <c r="K12" s="981">
        <v>11</v>
      </c>
      <c r="L12" s="320">
        <v>0</v>
      </c>
      <c r="M12" s="981">
        <v>0</v>
      </c>
      <c r="N12" s="24"/>
    </row>
    <row r="13" spans="1:14" ht="20.100000000000001" customHeight="1" x14ac:dyDescent="0.15">
      <c r="A13" s="803" t="s">
        <v>86</v>
      </c>
      <c r="B13" s="980">
        <f t="shared" si="0"/>
        <v>0</v>
      </c>
      <c r="C13" s="365">
        <f t="shared" si="1"/>
        <v>22</v>
      </c>
      <c r="D13" s="318">
        <v>0</v>
      </c>
      <c r="E13" s="319">
        <v>1</v>
      </c>
      <c r="F13" s="318">
        <v>0</v>
      </c>
      <c r="G13" s="981">
        <v>4</v>
      </c>
      <c r="H13" s="320">
        <v>0</v>
      </c>
      <c r="I13" s="319">
        <v>8</v>
      </c>
      <c r="J13" s="318">
        <v>0</v>
      </c>
      <c r="K13" s="981">
        <v>9</v>
      </c>
      <c r="L13" s="320">
        <v>0</v>
      </c>
      <c r="M13" s="981">
        <v>0</v>
      </c>
      <c r="N13" s="24"/>
    </row>
    <row r="14" spans="1:14" ht="20.100000000000001" customHeight="1" x14ac:dyDescent="0.15">
      <c r="A14" s="803" t="s">
        <v>87</v>
      </c>
      <c r="B14" s="980">
        <f t="shared" si="0"/>
        <v>0</v>
      </c>
      <c r="C14" s="365">
        <f t="shared" si="1"/>
        <v>51</v>
      </c>
      <c r="D14" s="318">
        <v>0</v>
      </c>
      <c r="E14" s="319">
        <v>1</v>
      </c>
      <c r="F14" s="318">
        <v>0</v>
      </c>
      <c r="G14" s="981">
        <v>19</v>
      </c>
      <c r="H14" s="320">
        <v>0</v>
      </c>
      <c r="I14" s="319">
        <v>11</v>
      </c>
      <c r="J14" s="318">
        <v>0</v>
      </c>
      <c r="K14" s="981">
        <v>20</v>
      </c>
      <c r="L14" s="320">
        <v>0</v>
      </c>
      <c r="M14" s="981">
        <v>0</v>
      </c>
      <c r="N14" s="24"/>
    </row>
    <row r="15" spans="1:14" ht="20.100000000000001" customHeight="1" x14ac:dyDescent="0.15">
      <c r="A15" s="803" t="s">
        <v>88</v>
      </c>
      <c r="B15" s="980">
        <f t="shared" si="0"/>
        <v>0</v>
      </c>
      <c r="C15" s="365">
        <f t="shared" si="1"/>
        <v>44</v>
      </c>
      <c r="D15" s="318">
        <v>0</v>
      </c>
      <c r="E15" s="319">
        <v>2</v>
      </c>
      <c r="F15" s="318">
        <v>0</v>
      </c>
      <c r="G15" s="981">
        <v>22</v>
      </c>
      <c r="H15" s="320">
        <v>0</v>
      </c>
      <c r="I15" s="319">
        <v>6</v>
      </c>
      <c r="J15" s="318">
        <v>0</v>
      </c>
      <c r="K15" s="981">
        <v>14</v>
      </c>
      <c r="L15" s="320">
        <v>0</v>
      </c>
      <c r="M15" s="981">
        <v>0</v>
      </c>
      <c r="N15" s="24"/>
    </row>
    <row r="16" spans="1:14" ht="20.100000000000001" customHeight="1" x14ac:dyDescent="0.15">
      <c r="A16" s="803" t="s">
        <v>89</v>
      </c>
      <c r="B16" s="980">
        <f t="shared" si="0"/>
        <v>0</v>
      </c>
      <c r="C16" s="365">
        <f t="shared" si="1"/>
        <v>32</v>
      </c>
      <c r="D16" s="318">
        <v>0</v>
      </c>
      <c r="E16" s="319">
        <v>0</v>
      </c>
      <c r="F16" s="318">
        <v>0</v>
      </c>
      <c r="G16" s="981">
        <v>14</v>
      </c>
      <c r="H16" s="320">
        <v>0</v>
      </c>
      <c r="I16" s="319">
        <v>12</v>
      </c>
      <c r="J16" s="318">
        <v>0</v>
      </c>
      <c r="K16" s="981">
        <v>6</v>
      </c>
      <c r="L16" s="320">
        <v>0</v>
      </c>
      <c r="M16" s="981">
        <v>0</v>
      </c>
      <c r="N16" s="24"/>
    </row>
    <row r="17" spans="1:14" ht="20.100000000000001" customHeight="1" x14ac:dyDescent="0.15">
      <c r="A17" s="803" t="s">
        <v>90</v>
      </c>
      <c r="B17" s="980">
        <f t="shared" si="0"/>
        <v>0</v>
      </c>
      <c r="C17" s="365">
        <f t="shared" si="1"/>
        <v>89</v>
      </c>
      <c r="D17" s="318">
        <v>0</v>
      </c>
      <c r="E17" s="319">
        <v>8</v>
      </c>
      <c r="F17" s="318">
        <v>0</v>
      </c>
      <c r="G17" s="981">
        <v>33</v>
      </c>
      <c r="H17" s="320">
        <v>0</v>
      </c>
      <c r="I17" s="319">
        <v>20</v>
      </c>
      <c r="J17" s="318">
        <v>0</v>
      </c>
      <c r="K17" s="981">
        <v>28</v>
      </c>
      <c r="L17" s="320">
        <v>0</v>
      </c>
      <c r="M17" s="981">
        <v>0</v>
      </c>
      <c r="N17" s="24"/>
    </row>
    <row r="18" spans="1:14" ht="20.100000000000001" customHeight="1" x14ac:dyDescent="0.15">
      <c r="A18" s="803" t="s">
        <v>91</v>
      </c>
      <c r="B18" s="980">
        <f t="shared" si="0"/>
        <v>0</v>
      </c>
      <c r="C18" s="365">
        <f t="shared" si="1"/>
        <v>54</v>
      </c>
      <c r="D18" s="318">
        <v>0</v>
      </c>
      <c r="E18" s="319">
        <v>2</v>
      </c>
      <c r="F18" s="318">
        <v>0</v>
      </c>
      <c r="G18" s="981">
        <v>23</v>
      </c>
      <c r="H18" s="320">
        <v>0</v>
      </c>
      <c r="I18" s="319">
        <v>17</v>
      </c>
      <c r="J18" s="318">
        <v>0</v>
      </c>
      <c r="K18" s="981">
        <v>12</v>
      </c>
      <c r="L18" s="320">
        <v>0</v>
      </c>
      <c r="M18" s="981">
        <v>0</v>
      </c>
      <c r="N18" s="24"/>
    </row>
    <row r="19" spans="1:14" ht="20.100000000000001" customHeight="1" x14ac:dyDescent="0.15">
      <c r="A19" s="803" t="s">
        <v>92</v>
      </c>
      <c r="B19" s="980">
        <f t="shared" si="0"/>
        <v>0</v>
      </c>
      <c r="C19" s="365">
        <f t="shared" si="1"/>
        <v>55</v>
      </c>
      <c r="D19" s="318">
        <v>0</v>
      </c>
      <c r="E19" s="319">
        <v>0</v>
      </c>
      <c r="F19" s="318">
        <v>0</v>
      </c>
      <c r="G19" s="981">
        <v>17</v>
      </c>
      <c r="H19" s="320">
        <v>0</v>
      </c>
      <c r="I19" s="319">
        <v>11</v>
      </c>
      <c r="J19" s="318">
        <v>0</v>
      </c>
      <c r="K19" s="981">
        <v>27</v>
      </c>
      <c r="L19" s="320">
        <v>0</v>
      </c>
      <c r="M19" s="981">
        <v>0</v>
      </c>
      <c r="N19" s="24"/>
    </row>
    <row r="20" spans="1:14" ht="20.100000000000001" customHeight="1" x14ac:dyDescent="0.15">
      <c r="A20" s="803" t="s">
        <v>93</v>
      </c>
      <c r="B20" s="980">
        <f t="shared" si="0"/>
        <v>0</v>
      </c>
      <c r="C20" s="365">
        <f t="shared" si="1"/>
        <v>66</v>
      </c>
      <c r="D20" s="318">
        <v>0</v>
      </c>
      <c r="E20" s="319">
        <v>2</v>
      </c>
      <c r="F20" s="318">
        <v>0</v>
      </c>
      <c r="G20" s="981">
        <v>30</v>
      </c>
      <c r="H20" s="320">
        <v>0</v>
      </c>
      <c r="I20" s="319">
        <v>17</v>
      </c>
      <c r="J20" s="318">
        <v>0</v>
      </c>
      <c r="K20" s="981">
        <v>17</v>
      </c>
      <c r="L20" s="320">
        <v>0</v>
      </c>
      <c r="M20" s="981">
        <v>0</v>
      </c>
      <c r="N20" s="24"/>
    </row>
    <row r="21" spans="1:14" ht="20.100000000000001" customHeight="1" x14ac:dyDescent="0.15">
      <c r="A21" s="803" t="s">
        <v>94</v>
      </c>
      <c r="B21" s="980">
        <f t="shared" si="0"/>
        <v>0</v>
      </c>
      <c r="C21" s="365">
        <f t="shared" si="1"/>
        <v>34</v>
      </c>
      <c r="D21" s="318">
        <v>0</v>
      </c>
      <c r="E21" s="319">
        <v>3</v>
      </c>
      <c r="F21" s="318">
        <v>0</v>
      </c>
      <c r="G21" s="981">
        <v>16</v>
      </c>
      <c r="H21" s="320">
        <v>0</v>
      </c>
      <c r="I21" s="319">
        <v>6</v>
      </c>
      <c r="J21" s="318">
        <v>0</v>
      </c>
      <c r="K21" s="981">
        <v>9</v>
      </c>
      <c r="L21" s="320">
        <v>0</v>
      </c>
      <c r="M21" s="981">
        <v>0</v>
      </c>
      <c r="N21" s="24"/>
    </row>
    <row r="22" spans="1:14" ht="20.100000000000001" customHeight="1" x14ac:dyDescent="0.15">
      <c r="A22" s="803" t="s">
        <v>95</v>
      </c>
      <c r="B22" s="980">
        <f t="shared" si="0"/>
        <v>0</v>
      </c>
      <c r="C22" s="365">
        <f t="shared" si="1"/>
        <v>84</v>
      </c>
      <c r="D22" s="318">
        <v>0</v>
      </c>
      <c r="E22" s="319">
        <v>1</v>
      </c>
      <c r="F22" s="318">
        <v>0</v>
      </c>
      <c r="G22" s="981">
        <v>37</v>
      </c>
      <c r="H22" s="320">
        <v>0</v>
      </c>
      <c r="I22" s="319">
        <v>20</v>
      </c>
      <c r="J22" s="318">
        <v>0</v>
      </c>
      <c r="K22" s="981">
        <v>23</v>
      </c>
      <c r="L22" s="320">
        <v>0</v>
      </c>
      <c r="M22" s="981">
        <v>3</v>
      </c>
      <c r="N22" s="24"/>
    </row>
    <row r="23" spans="1:14" ht="20.100000000000001" customHeight="1" x14ac:dyDescent="0.15">
      <c r="A23" s="803" t="s">
        <v>96</v>
      </c>
      <c r="B23" s="980">
        <f t="shared" si="0"/>
        <v>0</v>
      </c>
      <c r="C23" s="365">
        <f t="shared" si="1"/>
        <v>58</v>
      </c>
      <c r="D23" s="318">
        <v>0</v>
      </c>
      <c r="E23" s="319">
        <v>1</v>
      </c>
      <c r="F23" s="318">
        <v>0</v>
      </c>
      <c r="G23" s="981">
        <v>15</v>
      </c>
      <c r="H23" s="320">
        <v>0</v>
      </c>
      <c r="I23" s="319">
        <v>22</v>
      </c>
      <c r="J23" s="318">
        <v>0</v>
      </c>
      <c r="K23" s="981">
        <v>20</v>
      </c>
      <c r="L23" s="320">
        <v>0</v>
      </c>
      <c r="M23" s="981">
        <v>0</v>
      </c>
      <c r="N23" s="24"/>
    </row>
    <row r="24" spans="1:14" ht="20.100000000000001" customHeight="1" x14ac:dyDescent="0.15">
      <c r="A24" s="803" t="s">
        <v>97</v>
      </c>
      <c r="B24" s="980">
        <f t="shared" si="0"/>
        <v>0</v>
      </c>
      <c r="C24" s="365">
        <f t="shared" si="1"/>
        <v>38</v>
      </c>
      <c r="D24" s="318">
        <v>0</v>
      </c>
      <c r="E24" s="319">
        <v>2</v>
      </c>
      <c r="F24" s="318">
        <v>0</v>
      </c>
      <c r="G24" s="981">
        <v>14</v>
      </c>
      <c r="H24" s="320">
        <v>0</v>
      </c>
      <c r="I24" s="319">
        <v>9</v>
      </c>
      <c r="J24" s="318">
        <v>0</v>
      </c>
      <c r="K24" s="981">
        <v>13</v>
      </c>
      <c r="L24" s="320">
        <v>0</v>
      </c>
      <c r="M24" s="981">
        <v>0</v>
      </c>
      <c r="N24" s="24"/>
    </row>
    <row r="25" spans="1:14" ht="20.100000000000001" customHeight="1" x14ac:dyDescent="0.15">
      <c r="A25" s="803" t="s">
        <v>98</v>
      </c>
      <c r="B25" s="980">
        <f t="shared" si="0"/>
        <v>0</v>
      </c>
      <c r="C25" s="365">
        <f t="shared" si="1"/>
        <v>68</v>
      </c>
      <c r="D25" s="318">
        <v>0</v>
      </c>
      <c r="E25" s="319">
        <v>3</v>
      </c>
      <c r="F25" s="318">
        <v>0</v>
      </c>
      <c r="G25" s="981">
        <v>20</v>
      </c>
      <c r="H25" s="320">
        <v>0</v>
      </c>
      <c r="I25" s="319">
        <v>17</v>
      </c>
      <c r="J25" s="318">
        <v>0</v>
      </c>
      <c r="K25" s="981">
        <v>28</v>
      </c>
      <c r="L25" s="320">
        <v>0</v>
      </c>
      <c r="M25" s="981">
        <v>0</v>
      </c>
      <c r="N25" s="24"/>
    </row>
    <row r="26" spans="1:14" ht="20.100000000000001" customHeight="1" x14ac:dyDescent="0.15">
      <c r="A26" s="803" t="s">
        <v>99</v>
      </c>
      <c r="B26" s="980">
        <f t="shared" si="0"/>
        <v>0</v>
      </c>
      <c r="C26" s="365">
        <f t="shared" si="1"/>
        <v>73</v>
      </c>
      <c r="D26" s="318">
        <v>0</v>
      </c>
      <c r="E26" s="319">
        <v>2</v>
      </c>
      <c r="F26" s="318">
        <v>0</v>
      </c>
      <c r="G26" s="981">
        <v>32</v>
      </c>
      <c r="H26" s="320">
        <v>0</v>
      </c>
      <c r="I26" s="319">
        <v>14</v>
      </c>
      <c r="J26" s="318">
        <v>0</v>
      </c>
      <c r="K26" s="981">
        <v>25</v>
      </c>
      <c r="L26" s="320">
        <v>0</v>
      </c>
      <c r="M26" s="981">
        <v>0</v>
      </c>
      <c r="N26" s="24"/>
    </row>
    <row r="27" spans="1:14" ht="20.100000000000001" customHeight="1" x14ac:dyDescent="0.15">
      <c r="A27" s="803" t="s">
        <v>100</v>
      </c>
      <c r="B27" s="980">
        <f t="shared" si="0"/>
        <v>0</v>
      </c>
      <c r="C27" s="365">
        <f t="shared" si="1"/>
        <v>58</v>
      </c>
      <c r="D27" s="318">
        <v>0</v>
      </c>
      <c r="E27" s="319">
        <v>3</v>
      </c>
      <c r="F27" s="318">
        <v>0</v>
      </c>
      <c r="G27" s="981">
        <v>27</v>
      </c>
      <c r="H27" s="320">
        <v>0</v>
      </c>
      <c r="I27" s="319">
        <v>15</v>
      </c>
      <c r="J27" s="318">
        <v>0</v>
      </c>
      <c r="K27" s="981">
        <v>13</v>
      </c>
      <c r="L27" s="320">
        <v>0</v>
      </c>
      <c r="M27" s="981">
        <v>0</v>
      </c>
      <c r="N27" s="24"/>
    </row>
    <row r="28" spans="1:14" ht="20.100000000000001" customHeight="1" x14ac:dyDescent="0.15">
      <c r="A28" s="803" t="s">
        <v>101</v>
      </c>
      <c r="B28" s="980">
        <f t="shared" si="0"/>
        <v>0</v>
      </c>
      <c r="C28" s="365">
        <f t="shared" si="1"/>
        <v>134</v>
      </c>
      <c r="D28" s="318">
        <v>0</v>
      </c>
      <c r="E28" s="319">
        <v>3</v>
      </c>
      <c r="F28" s="318">
        <v>0</v>
      </c>
      <c r="G28" s="981">
        <v>56</v>
      </c>
      <c r="H28" s="320">
        <v>0</v>
      </c>
      <c r="I28" s="319">
        <v>23</v>
      </c>
      <c r="J28" s="318">
        <v>0</v>
      </c>
      <c r="K28" s="981">
        <v>52</v>
      </c>
      <c r="L28" s="320">
        <v>0</v>
      </c>
      <c r="M28" s="981">
        <v>0</v>
      </c>
      <c r="N28" s="24"/>
    </row>
    <row r="29" spans="1:14" ht="20.100000000000001" customHeight="1" thickBot="1" x14ac:dyDescent="0.2">
      <c r="A29" s="135" t="s">
        <v>102</v>
      </c>
      <c r="B29" s="980">
        <f t="shared" si="0"/>
        <v>0</v>
      </c>
      <c r="C29" s="365">
        <f t="shared" si="1"/>
        <v>61</v>
      </c>
      <c r="D29" s="855">
        <v>0</v>
      </c>
      <c r="E29" s="982">
        <v>2</v>
      </c>
      <c r="F29" s="855">
        <v>0</v>
      </c>
      <c r="G29" s="983">
        <v>29</v>
      </c>
      <c r="H29" s="984">
        <v>0</v>
      </c>
      <c r="I29" s="982">
        <v>7</v>
      </c>
      <c r="J29" s="855">
        <v>0</v>
      </c>
      <c r="K29" s="983">
        <v>23</v>
      </c>
      <c r="L29" s="984">
        <v>0</v>
      </c>
      <c r="M29" s="983">
        <v>0</v>
      </c>
      <c r="N29" s="24"/>
    </row>
    <row r="30" spans="1:14" ht="20.100000000000001" customHeight="1" thickBot="1" x14ac:dyDescent="0.2">
      <c r="A30" s="807" t="s">
        <v>0</v>
      </c>
      <c r="B30" s="253">
        <f>SUM(B6:B29)</f>
        <v>1</v>
      </c>
      <c r="C30" s="254">
        <f t="shared" ref="C30:M30" si="2">SUM(C6:C29)</f>
        <v>1513</v>
      </c>
      <c r="D30" s="251">
        <f t="shared" si="2"/>
        <v>0</v>
      </c>
      <c r="E30" s="252">
        <f t="shared" si="2"/>
        <v>106</v>
      </c>
      <c r="F30" s="253">
        <f t="shared" si="2"/>
        <v>1</v>
      </c>
      <c r="G30" s="254">
        <f t="shared" si="2"/>
        <v>582</v>
      </c>
      <c r="H30" s="251">
        <f t="shared" si="2"/>
        <v>0</v>
      </c>
      <c r="I30" s="252">
        <f t="shared" si="2"/>
        <v>318</v>
      </c>
      <c r="J30" s="253">
        <f t="shared" si="2"/>
        <v>0</v>
      </c>
      <c r="K30" s="254">
        <f t="shared" si="2"/>
        <v>504</v>
      </c>
      <c r="L30" s="251">
        <f t="shared" si="2"/>
        <v>0</v>
      </c>
      <c r="M30" s="254">
        <f t="shared" si="2"/>
        <v>3</v>
      </c>
      <c r="N30" s="24"/>
    </row>
    <row r="31" spans="1:14" x14ac:dyDescent="0.15">
      <c r="A31" s="565" t="s">
        <v>315</v>
      </c>
      <c r="B31" s="985"/>
      <c r="C31" s="985"/>
      <c r="D31" s="985"/>
      <c r="E31" s="985"/>
      <c r="F31" s="985"/>
      <c r="G31" s="985"/>
      <c r="H31" s="985"/>
      <c r="I31" s="985"/>
      <c r="J31" s="985"/>
      <c r="K31" s="985"/>
      <c r="L31" s="985"/>
      <c r="M31" s="985"/>
      <c r="N31" s="24"/>
    </row>
    <row r="32" spans="1:14" x14ac:dyDescent="0.15">
      <c r="A32" s="24"/>
      <c r="B32" s="24"/>
      <c r="C32" s="24"/>
      <c r="D32" s="24"/>
      <c r="E32" s="24"/>
      <c r="F32" s="24"/>
      <c r="G32" s="24"/>
      <c r="H32" s="24"/>
      <c r="I32" s="24"/>
      <c r="J32" s="24"/>
      <c r="K32" s="24"/>
      <c r="L32" s="24"/>
      <c r="M32" s="24"/>
      <c r="N32" s="24"/>
    </row>
    <row r="33" spans="1:14" x14ac:dyDescent="0.15">
      <c r="A33" s="24"/>
      <c r="B33" s="24"/>
      <c r="C33" s="24"/>
      <c r="D33" s="24"/>
      <c r="E33" s="24"/>
      <c r="F33" s="24"/>
      <c r="G33" s="24"/>
      <c r="H33" s="24"/>
      <c r="I33" s="24"/>
      <c r="J33" s="24"/>
      <c r="K33" s="24"/>
      <c r="L33" s="24"/>
      <c r="M33" s="24"/>
      <c r="N33" s="24"/>
    </row>
    <row r="34" spans="1:14" x14ac:dyDescent="0.15">
      <c r="A34" s="24"/>
      <c r="B34" s="24"/>
      <c r="C34" s="24"/>
      <c r="D34" s="24"/>
      <c r="E34" s="24"/>
      <c r="F34" s="24"/>
      <c r="G34" s="24"/>
      <c r="H34" s="24"/>
      <c r="I34" s="24"/>
      <c r="J34" s="24"/>
      <c r="K34" s="24"/>
      <c r="L34" s="24"/>
      <c r="M34" s="24"/>
      <c r="N34" s="24"/>
    </row>
    <row r="35" spans="1:14" x14ac:dyDescent="0.15">
      <c r="A35" s="24"/>
      <c r="B35" s="24"/>
      <c r="C35" s="24"/>
      <c r="D35" s="24"/>
      <c r="E35" s="24"/>
      <c r="F35" s="24"/>
      <c r="G35" s="24"/>
      <c r="H35" s="24"/>
      <c r="I35" s="24"/>
      <c r="J35" s="24"/>
      <c r="K35" s="24"/>
      <c r="L35" s="24"/>
      <c r="M35" s="24"/>
      <c r="N35" s="24"/>
    </row>
    <row r="36" spans="1:14" x14ac:dyDescent="0.15">
      <c r="A36" s="24"/>
      <c r="B36" s="24"/>
      <c r="C36" s="24"/>
      <c r="D36" s="24"/>
      <c r="E36" s="24"/>
      <c r="F36" s="24"/>
      <c r="G36" s="24"/>
      <c r="H36" s="24"/>
      <c r="I36" s="24"/>
      <c r="J36" s="24"/>
      <c r="K36" s="24"/>
      <c r="L36" s="24"/>
      <c r="M36" s="24"/>
      <c r="N36" s="24"/>
    </row>
    <row r="37" spans="1:14" x14ac:dyDescent="0.15">
      <c r="A37" s="24"/>
      <c r="B37" s="24"/>
      <c r="C37" s="24"/>
      <c r="D37" s="24"/>
      <c r="E37" s="24"/>
      <c r="F37" s="24"/>
      <c r="G37" s="24"/>
      <c r="H37" s="24"/>
      <c r="I37" s="24"/>
      <c r="J37" s="24"/>
      <c r="K37" s="24"/>
      <c r="L37" s="24"/>
      <c r="M37" s="24"/>
      <c r="N37" s="24"/>
    </row>
    <row r="38" spans="1:14" x14ac:dyDescent="0.15">
      <c r="A38" s="24"/>
      <c r="B38" s="24"/>
      <c r="C38" s="24"/>
      <c r="D38" s="24"/>
      <c r="E38" s="24"/>
      <c r="F38" s="24"/>
      <c r="G38" s="24"/>
      <c r="H38" s="24"/>
      <c r="I38" s="24"/>
      <c r="J38" s="24"/>
      <c r="K38" s="24"/>
      <c r="L38" s="24"/>
      <c r="M38" s="24"/>
      <c r="N38" s="24"/>
    </row>
    <row r="39" spans="1:14" x14ac:dyDescent="0.15">
      <c r="A39" s="24"/>
      <c r="B39" s="24"/>
      <c r="C39" s="24"/>
      <c r="D39" s="24"/>
      <c r="E39" s="24"/>
      <c r="F39" s="24"/>
      <c r="G39" s="24"/>
      <c r="H39" s="24"/>
      <c r="I39" s="24"/>
      <c r="J39" s="24"/>
      <c r="K39" s="24"/>
      <c r="L39" s="24"/>
      <c r="M39" s="24"/>
      <c r="N39" s="24"/>
    </row>
    <row r="40" spans="1:14" x14ac:dyDescent="0.15">
      <c r="A40" s="24"/>
      <c r="B40" s="24"/>
      <c r="C40" s="24"/>
      <c r="D40" s="24"/>
      <c r="E40" s="24"/>
      <c r="F40" s="24"/>
      <c r="G40" s="24"/>
      <c r="H40" s="24"/>
      <c r="I40" s="24"/>
      <c r="J40" s="24"/>
      <c r="K40" s="24"/>
      <c r="L40" s="24"/>
      <c r="M40" s="24"/>
      <c r="N40" s="24"/>
    </row>
  </sheetData>
  <mergeCells count="9">
    <mergeCell ref="L2:M2"/>
    <mergeCell ref="A31:M31"/>
    <mergeCell ref="B3:C4"/>
    <mergeCell ref="L4:M4"/>
    <mergeCell ref="D3:M3"/>
    <mergeCell ref="D4:E4"/>
    <mergeCell ref="F4:G4"/>
    <mergeCell ref="H4:I4"/>
    <mergeCell ref="J4:K4"/>
  </mergeCells>
  <phoneticPr fontId="2"/>
  <pageMargins left="0.69" right="0.39370078740157483" top="0.98425196850393704" bottom="0.98425196850393704" header="0.51181102362204722" footer="0.51181102362204722"/>
  <pageSetup paperSize="9" orientation="portrait" r:id="rId1"/>
  <headerFooter alignWithMargins="0">
    <oddFooter>&amp;C－26－</oddFooter>
  </headerFooter>
  <colBreaks count="1" manualBreakCount="1">
    <brk id="13" max="3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activeCell="K9" sqref="K9:K10"/>
    </sheetView>
  </sheetViews>
  <sheetFormatPr defaultRowHeight="13.5" x14ac:dyDescent="0.15"/>
  <cols>
    <col min="1" max="1" width="2.625" style="25" customWidth="1"/>
    <col min="2" max="2" width="3" style="25" customWidth="1"/>
    <col min="3" max="3" width="30.5" style="25" customWidth="1"/>
    <col min="4" max="6" width="13.125" style="25" customWidth="1"/>
    <col min="7" max="16384" width="9" style="25"/>
  </cols>
  <sheetData>
    <row r="1" spans="1:8" ht="14.25" x14ac:dyDescent="0.15">
      <c r="A1" s="22" t="s">
        <v>195</v>
      </c>
    </row>
    <row r="2" spans="1:8" ht="14.25" thickBot="1" x14ac:dyDescent="0.2"/>
    <row r="3" spans="1:8" x14ac:dyDescent="0.15">
      <c r="A3" s="719" t="s">
        <v>2</v>
      </c>
      <c r="B3" s="922"/>
      <c r="C3" s="923"/>
      <c r="D3" s="924" t="s">
        <v>257</v>
      </c>
      <c r="E3" s="925" t="s">
        <v>258</v>
      </c>
      <c r="F3" s="925" t="s">
        <v>259</v>
      </c>
      <c r="H3" s="926"/>
    </row>
    <row r="4" spans="1:8" ht="14.25" thickBot="1" x14ac:dyDescent="0.2">
      <c r="A4" s="724" t="s">
        <v>165</v>
      </c>
      <c r="B4" s="927"/>
      <c r="C4" s="928"/>
      <c r="D4" s="929"/>
      <c r="E4" s="929"/>
      <c r="F4" s="929"/>
      <c r="H4" s="926"/>
    </row>
    <row r="5" spans="1:8" ht="20.100000000000001" customHeight="1" x14ac:dyDescent="0.15">
      <c r="A5" s="221"/>
      <c r="B5" s="79" t="s">
        <v>46</v>
      </c>
      <c r="C5" s="930"/>
      <c r="D5" s="932">
        <v>0</v>
      </c>
      <c r="E5" s="932">
        <v>0</v>
      </c>
      <c r="F5" s="932">
        <v>0</v>
      </c>
    </row>
    <row r="6" spans="1:8" ht="20.100000000000001" customHeight="1" x14ac:dyDescent="0.15">
      <c r="A6" s="224"/>
      <c r="B6" s="78" t="s">
        <v>48</v>
      </c>
      <c r="C6" s="227"/>
      <c r="D6" s="934">
        <v>0</v>
      </c>
      <c r="E6" s="934">
        <v>0</v>
      </c>
      <c r="F6" s="934">
        <v>0</v>
      </c>
    </row>
    <row r="7" spans="1:8" ht="20.100000000000001" customHeight="1" x14ac:dyDescent="0.15">
      <c r="A7" s="224"/>
      <c r="B7" s="935" t="s">
        <v>129</v>
      </c>
      <c r="C7" s="19" t="s">
        <v>130</v>
      </c>
      <c r="D7" s="936">
        <v>0</v>
      </c>
      <c r="E7" s="936">
        <v>0</v>
      </c>
      <c r="F7" s="936">
        <v>0</v>
      </c>
    </row>
    <row r="8" spans="1:8" ht="20.100000000000001" customHeight="1" x14ac:dyDescent="0.15">
      <c r="A8" s="235" t="s">
        <v>75</v>
      </c>
      <c r="B8" s="939"/>
      <c r="C8" s="368" t="s">
        <v>326</v>
      </c>
      <c r="D8" s="936">
        <v>0</v>
      </c>
      <c r="E8" s="936">
        <v>0</v>
      </c>
      <c r="F8" s="936">
        <v>0</v>
      </c>
    </row>
    <row r="9" spans="1:8" ht="20.100000000000001" customHeight="1" x14ac:dyDescent="0.15">
      <c r="A9" s="235"/>
      <c r="B9" s="939"/>
      <c r="C9" s="368" t="s">
        <v>327</v>
      </c>
      <c r="D9" s="936">
        <v>0</v>
      </c>
      <c r="E9" s="936">
        <v>0</v>
      </c>
      <c r="F9" s="936">
        <v>0</v>
      </c>
    </row>
    <row r="10" spans="1:8" ht="20.100000000000001" customHeight="1" x14ac:dyDescent="0.15">
      <c r="A10" s="235" t="s">
        <v>76</v>
      </c>
      <c r="B10" s="939"/>
      <c r="C10" s="368" t="s">
        <v>131</v>
      </c>
      <c r="D10" s="936">
        <v>0</v>
      </c>
      <c r="E10" s="936">
        <v>0</v>
      </c>
      <c r="F10" s="936">
        <v>0</v>
      </c>
    </row>
    <row r="11" spans="1:8" ht="20.100000000000001" customHeight="1" x14ac:dyDescent="0.15">
      <c r="A11" s="235"/>
      <c r="B11" s="939"/>
      <c r="C11" s="19" t="s">
        <v>244</v>
      </c>
      <c r="D11" s="934">
        <v>0</v>
      </c>
      <c r="E11" s="934">
        <v>0</v>
      </c>
      <c r="F11" s="934">
        <v>0</v>
      </c>
    </row>
    <row r="12" spans="1:8" ht="20.100000000000001" customHeight="1" x14ac:dyDescent="0.15">
      <c r="A12" s="224" t="s">
        <v>300</v>
      </c>
      <c r="B12" s="78" t="s">
        <v>133</v>
      </c>
      <c r="C12" s="227"/>
      <c r="D12" s="934">
        <v>0</v>
      </c>
      <c r="E12" s="934">
        <v>0</v>
      </c>
      <c r="F12" s="934">
        <v>0</v>
      </c>
    </row>
    <row r="13" spans="1:8" ht="20.100000000000001" customHeight="1" x14ac:dyDescent="0.15">
      <c r="A13" s="224"/>
      <c r="B13" s="78" t="s">
        <v>72</v>
      </c>
      <c r="C13" s="227"/>
      <c r="D13" s="934">
        <v>0</v>
      </c>
      <c r="E13" s="934">
        <v>0</v>
      </c>
      <c r="F13" s="934">
        <v>0</v>
      </c>
    </row>
    <row r="14" spans="1:8" ht="20.100000000000001" customHeight="1" x14ac:dyDescent="0.15">
      <c r="A14" s="224"/>
      <c r="B14" s="78" t="s">
        <v>73</v>
      </c>
      <c r="C14" s="227"/>
      <c r="D14" s="934">
        <v>0</v>
      </c>
      <c r="E14" s="934">
        <v>0</v>
      </c>
      <c r="F14" s="934">
        <v>0</v>
      </c>
    </row>
    <row r="15" spans="1:8" ht="20.100000000000001" customHeight="1" thickBot="1" x14ac:dyDescent="0.2">
      <c r="A15" s="224"/>
      <c r="B15" s="78" t="s">
        <v>18</v>
      </c>
      <c r="C15" s="227"/>
      <c r="D15" s="934">
        <v>0</v>
      </c>
      <c r="E15" s="934">
        <v>0</v>
      </c>
      <c r="F15" s="934">
        <v>0</v>
      </c>
    </row>
    <row r="16" spans="1:8" ht="20.100000000000001" customHeight="1" x14ac:dyDescent="0.15">
      <c r="A16" s="986"/>
      <c r="B16" s="79" t="s">
        <v>46</v>
      </c>
      <c r="C16" s="930"/>
      <c r="D16" s="932">
        <v>15</v>
      </c>
      <c r="E16" s="932">
        <v>1</v>
      </c>
      <c r="F16" s="932">
        <v>15</v>
      </c>
    </row>
    <row r="17" spans="1:6" ht="20.100000000000001" customHeight="1" x14ac:dyDescent="0.15">
      <c r="A17" s="987" t="s">
        <v>134</v>
      </c>
      <c r="B17" s="78" t="s">
        <v>48</v>
      </c>
      <c r="C17" s="227"/>
      <c r="D17" s="934">
        <v>1</v>
      </c>
      <c r="E17" s="934">
        <v>0</v>
      </c>
      <c r="F17" s="934">
        <v>2</v>
      </c>
    </row>
    <row r="18" spans="1:6" ht="20.100000000000001" customHeight="1" x14ac:dyDescent="0.15">
      <c r="A18" s="987" t="s">
        <v>135</v>
      </c>
      <c r="B18" s="78" t="s">
        <v>138</v>
      </c>
      <c r="C18" s="227"/>
      <c r="D18" s="934">
        <v>0</v>
      </c>
      <c r="E18" s="934">
        <v>0</v>
      </c>
      <c r="F18" s="934">
        <v>0</v>
      </c>
    </row>
    <row r="19" spans="1:6" ht="20.100000000000001" customHeight="1" x14ac:dyDescent="0.15">
      <c r="A19" s="987" t="s">
        <v>22</v>
      </c>
      <c r="B19" s="78" t="s">
        <v>139</v>
      </c>
      <c r="C19" s="227"/>
      <c r="D19" s="934">
        <v>0</v>
      </c>
      <c r="E19" s="934">
        <v>0</v>
      </c>
      <c r="F19" s="934">
        <v>0</v>
      </c>
    </row>
    <row r="20" spans="1:6" ht="20.100000000000001" customHeight="1" x14ac:dyDescent="0.15">
      <c r="A20" s="987" t="s">
        <v>136</v>
      </c>
      <c r="B20" s="78" t="s">
        <v>140</v>
      </c>
      <c r="C20" s="227"/>
      <c r="D20" s="934">
        <v>0</v>
      </c>
      <c r="E20" s="934">
        <v>0</v>
      </c>
      <c r="F20" s="934">
        <v>0</v>
      </c>
    </row>
    <row r="21" spans="1:6" ht="20.100000000000001" customHeight="1" x14ac:dyDescent="0.15">
      <c r="A21" s="987" t="s">
        <v>137</v>
      </c>
      <c r="B21" s="78" t="s">
        <v>141</v>
      </c>
      <c r="C21" s="227"/>
      <c r="D21" s="934">
        <v>0</v>
      </c>
      <c r="E21" s="934">
        <v>0</v>
      </c>
      <c r="F21" s="934">
        <v>0</v>
      </c>
    </row>
    <row r="22" spans="1:6" ht="20.100000000000001" customHeight="1" x14ac:dyDescent="0.15">
      <c r="A22" s="987" t="s">
        <v>300</v>
      </c>
      <c r="B22" s="78" t="s">
        <v>57</v>
      </c>
      <c r="C22" s="227"/>
      <c r="D22" s="934">
        <v>6</v>
      </c>
      <c r="E22" s="934">
        <v>0</v>
      </c>
      <c r="F22" s="934">
        <v>7</v>
      </c>
    </row>
    <row r="23" spans="1:6" ht="20.100000000000001" customHeight="1" x14ac:dyDescent="0.15">
      <c r="A23" s="987"/>
      <c r="B23" s="9" t="s">
        <v>142</v>
      </c>
      <c r="C23" s="943"/>
      <c r="D23" s="936">
        <v>3</v>
      </c>
      <c r="E23" s="936">
        <v>0</v>
      </c>
      <c r="F23" s="936">
        <v>3</v>
      </c>
    </row>
    <row r="24" spans="1:6" ht="20.100000000000001" customHeight="1" x14ac:dyDescent="0.15">
      <c r="A24" s="235"/>
      <c r="B24" s="80" t="s">
        <v>65</v>
      </c>
      <c r="C24" s="943"/>
      <c r="D24" s="936">
        <v>64</v>
      </c>
      <c r="E24" s="936">
        <v>0</v>
      </c>
      <c r="F24" s="936">
        <v>75</v>
      </c>
    </row>
    <row r="25" spans="1:6" ht="20.100000000000001" customHeight="1" thickBot="1" x14ac:dyDescent="0.2">
      <c r="A25" s="235"/>
      <c r="B25" s="81" t="s">
        <v>18</v>
      </c>
      <c r="C25" s="127"/>
      <c r="D25" s="944">
        <v>43</v>
      </c>
      <c r="E25" s="944">
        <v>0</v>
      </c>
      <c r="F25" s="944">
        <v>45</v>
      </c>
    </row>
    <row r="26" spans="1:6" ht="20.100000000000001" customHeight="1" thickBot="1" x14ac:dyDescent="0.2">
      <c r="A26" s="82" t="s">
        <v>234</v>
      </c>
      <c r="B26" s="83"/>
      <c r="C26" s="84"/>
      <c r="D26" s="988">
        <v>1023</v>
      </c>
      <c r="E26" s="988">
        <v>4</v>
      </c>
      <c r="F26" s="988">
        <v>1304</v>
      </c>
    </row>
    <row r="27" spans="1:6" ht="20.100000000000001" customHeight="1" thickBot="1" x14ac:dyDescent="0.2">
      <c r="A27" s="456" t="s">
        <v>143</v>
      </c>
      <c r="B27" s="947"/>
      <c r="C27" s="947"/>
      <c r="D27" s="257">
        <f>SUM(D5:D26)</f>
        <v>1155</v>
      </c>
      <c r="E27" s="257">
        <f>SUM(E5:E26)</f>
        <v>5</v>
      </c>
      <c r="F27" s="257">
        <f>SUM(F5:F26)</f>
        <v>1451</v>
      </c>
    </row>
    <row r="28" spans="1:6" x14ac:dyDescent="0.15">
      <c r="A28" s="519" t="s">
        <v>287</v>
      </c>
      <c r="B28" s="948"/>
      <c r="C28" s="469" t="s">
        <v>316</v>
      </c>
      <c r="D28" s="18"/>
      <c r="E28" s="18"/>
      <c r="F28" s="18"/>
    </row>
  </sheetData>
  <mergeCells count="7">
    <mergeCell ref="A28:B28"/>
    <mergeCell ref="F3:F4"/>
    <mergeCell ref="A4:C4"/>
    <mergeCell ref="B7:B11"/>
    <mergeCell ref="A3:C3"/>
    <mergeCell ref="D3:D4"/>
    <mergeCell ref="E3:E4"/>
  </mergeCells>
  <phoneticPr fontId="2"/>
  <pageMargins left="1.18" right="0.39370078740157483" top="0.98425196850393704" bottom="0.98425196850393704" header="0.51181102362204722" footer="0.51181102362204722"/>
  <pageSetup paperSize="9" orientation="portrait" r:id="rId1"/>
  <headerFooter alignWithMargins="0">
    <oddFooter>&amp;C－27－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3"/>
  <sheetViews>
    <sheetView view="pageBreakPreview" zoomScaleNormal="100" zoomScaleSheetLayoutView="100" workbookViewId="0">
      <selection activeCell="K9" sqref="K9:K10"/>
    </sheetView>
  </sheetViews>
  <sheetFormatPr defaultRowHeight="13.5" x14ac:dyDescent="0.15"/>
  <cols>
    <col min="1" max="1" width="14.75" style="25" customWidth="1"/>
    <col min="2" max="2" width="7" style="25" customWidth="1"/>
    <col min="3" max="14" width="6.375" style="25" customWidth="1"/>
    <col min="15" max="15" width="2.5" style="25" customWidth="1"/>
    <col min="16" max="16384" width="9" style="25"/>
  </cols>
  <sheetData>
    <row r="1" spans="1:19" ht="17.25" customHeight="1" x14ac:dyDescent="0.15">
      <c r="A1" s="22" t="s">
        <v>295</v>
      </c>
      <c r="B1" s="23"/>
      <c r="C1" s="23"/>
      <c r="D1" s="23"/>
      <c r="E1" s="23"/>
      <c r="F1" s="23"/>
      <c r="G1" s="23"/>
      <c r="H1" s="23"/>
      <c r="I1" s="23"/>
      <c r="J1" s="23"/>
      <c r="K1" s="56"/>
      <c r="L1" s="56"/>
    </row>
    <row r="2" spans="1:19" x14ac:dyDescent="0.15">
      <c r="A2" s="989"/>
      <c r="B2" s="990"/>
      <c r="C2" s="990"/>
      <c r="D2" s="990"/>
      <c r="E2" s="990"/>
      <c r="F2" s="990"/>
      <c r="G2" s="990"/>
      <c r="H2" s="23"/>
      <c r="I2" s="23"/>
      <c r="J2" s="23"/>
      <c r="K2" s="56"/>
      <c r="L2" s="56"/>
    </row>
    <row r="3" spans="1:19" ht="15" thickBot="1" x14ac:dyDescent="0.2">
      <c r="A3" s="22" t="s">
        <v>308</v>
      </c>
      <c r="B3" s="23"/>
      <c r="C3" s="23"/>
      <c r="D3" s="23"/>
      <c r="E3" s="23"/>
      <c r="F3" s="23"/>
      <c r="G3" s="23"/>
      <c r="H3" s="23"/>
      <c r="I3" s="23"/>
      <c r="J3" s="23"/>
      <c r="K3" s="56"/>
    </row>
    <row r="4" spans="1:19" ht="19.5" customHeight="1" x14ac:dyDescent="0.15">
      <c r="A4" s="66" t="s">
        <v>174</v>
      </c>
      <c r="B4" s="991" t="s">
        <v>197</v>
      </c>
      <c r="C4" s="722" t="s">
        <v>332</v>
      </c>
      <c r="D4" s="992">
        <v>21</v>
      </c>
      <c r="E4" s="992">
        <v>22</v>
      </c>
      <c r="F4" s="992">
        <v>23</v>
      </c>
      <c r="G4" s="992">
        <v>24</v>
      </c>
      <c r="H4" s="992">
        <v>25</v>
      </c>
      <c r="I4" s="992">
        <v>26</v>
      </c>
      <c r="J4" s="992">
        <v>27</v>
      </c>
      <c r="K4" s="992">
        <v>28</v>
      </c>
      <c r="L4" s="993">
        <v>29</v>
      </c>
      <c r="M4" s="992">
        <v>30</v>
      </c>
      <c r="N4" s="994" t="s">
        <v>363</v>
      </c>
    </row>
    <row r="5" spans="1:19" ht="17.25" customHeight="1" x14ac:dyDescent="0.15">
      <c r="A5" s="995" t="s">
        <v>2</v>
      </c>
      <c r="B5" s="996"/>
      <c r="C5" s="997"/>
      <c r="D5" s="998"/>
      <c r="E5" s="998"/>
      <c r="F5" s="998"/>
      <c r="G5" s="998"/>
      <c r="H5" s="998"/>
      <c r="I5" s="998"/>
      <c r="J5" s="998"/>
      <c r="K5" s="998"/>
      <c r="L5" s="999"/>
      <c r="M5" s="1000"/>
      <c r="N5" s="1001"/>
    </row>
    <row r="6" spans="1:19" ht="27.75" customHeight="1" x14ac:dyDescent="0.15">
      <c r="A6" s="854" t="s">
        <v>1</v>
      </c>
      <c r="B6" s="321">
        <v>6692</v>
      </c>
      <c r="C6" s="322">
        <v>1437</v>
      </c>
      <c r="D6" s="323">
        <v>1430</v>
      </c>
      <c r="E6" s="322">
        <v>1443</v>
      </c>
      <c r="F6" s="324">
        <v>1389</v>
      </c>
      <c r="G6" s="325">
        <v>1361</v>
      </c>
      <c r="H6" s="191">
        <v>1294</v>
      </c>
      <c r="I6" s="191">
        <v>1261</v>
      </c>
      <c r="J6" s="197">
        <v>1309</v>
      </c>
      <c r="K6" s="204">
        <v>1217</v>
      </c>
      <c r="L6" s="191">
        <v>1096</v>
      </c>
      <c r="M6" s="191">
        <v>1170</v>
      </c>
      <c r="N6" s="395">
        <v>1111</v>
      </c>
    </row>
    <row r="7" spans="1:19" ht="28.5" customHeight="1" x14ac:dyDescent="0.15">
      <c r="A7" s="854" t="s">
        <v>262</v>
      </c>
      <c r="B7" s="321">
        <v>176</v>
      </c>
      <c r="C7" s="322">
        <v>19</v>
      </c>
      <c r="D7" s="323">
        <v>25</v>
      </c>
      <c r="E7" s="322">
        <v>17</v>
      </c>
      <c r="F7" s="324">
        <v>21</v>
      </c>
      <c r="G7" s="325">
        <v>11</v>
      </c>
      <c r="H7" s="190">
        <v>16</v>
      </c>
      <c r="I7" s="190">
        <v>28</v>
      </c>
      <c r="J7" s="19">
        <v>16</v>
      </c>
      <c r="K7" s="9">
        <v>18</v>
      </c>
      <c r="L7" s="190">
        <v>17</v>
      </c>
      <c r="M7" s="190">
        <v>15</v>
      </c>
      <c r="N7" s="326">
        <v>16</v>
      </c>
    </row>
    <row r="8" spans="1:19" ht="27.75" customHeight="1" x14ac:dyDescent="0.15">
      <c r="A8" s="854" t="s">
        <v>263</v>
      </c>
      <c r="B8" s="327">
        <v>27</v>
      </c>
      <c r="C8" s="328">
        <v>1471</v>
      </c>
      <c r="D8" s="329">
        <v>1448</v>
      </c>
      <c r="E8" s="328">
        <v>1463</v>
      </c>
      <c r="F8" s="329">
        <v>1405</v>
      </c>
      <c r="G8" s="325">
        <v>1392</v>
      </c>
      <c r="H8" s="191">
        <v>1306</v>
      </c>
      <c r="I8" s="191">
        <v>1253</v>
      </c>
      <c r="J8" s="197">
        <v>1320</v>
      </c>
      <c r="K8" s="204">
        <v>1239</v>
      </c>
      <c r="L8" s="191">
        <v>1098</v>
      </c>
      <c r="M8" s="191">
        <v>1177</v>
      </c>
      <c r="N8" s="395">
        <v>1113</v>
      </c>
    </row>
    <row r="9" spans="1:19" ht="29.25" customHeight="1" x14ac:dyDescent="0.15">
      <c r="A9" s="369" t="s">
        <v>264</v>
      </c>
      <c r="B9" s="330">
        <v>280</v>
      </c>
      <c r="C9" s="190">
        <v>61</v>
      </c>
      <c r="D9" s="19">
        <v>64</v>
      </c>
      <c r="E9" s="190">
        <v>62</v>
      </c>
      <c r="F9" s="331">
        <v>65</v>
      </c>
      <c r="G9" s="9">
        <v>51</v>
      </c>
      <c r="H9" s="190">
        <v>49</v>
      </c>
      <c r="I9" s="190">
        <v>51</v>
      </c>
      <c r="J9" s="19">
        <v>51</v>
      </c>
      <c r="K9" s="9">
        <v>49</v>
      </c>
      <c r="L9" s="190">
        <v>44</v>
      </c>
      <c r="M9" s="190">
        <v>44</v>
      </c>
      <c r="N9" s="326">
        <v>34</v>
      </c>
    </row>
    <row r="10" spans="1:19" ht="39" customHeight="1" thickBot="1" x14ac:dyDescent="0.2">
      <c r="A10" s="1002" t="s">
        <v>323</v>
      </c>
      <c r="B10" s="332">
        <f>B7/B9*100</f>
        <v>62.857142857142854</v>
      </c>
      <c r="C10" s="333">
        <f t="shared" ref="C10:L10" si="0">C7/C9*100</f>
        <v>31.147540983606557</v>
      </c>
      <c r="D10" s="333">
        <f t="shared" si="0"/>
        <v>39.0625</v>
      </c>
      <c r="E10" s="333">
        <f t="shared" si="0"/>
        <v>27.419354838709676</v>
      </c>
      <c r="F10" s="333">
        <f t="shared" si="0"/>
        <v>32.307692307692307</v>
      </c>
      <c r="G10" s="333">
        <f t="shared" si="0"/>
        <v>21.568627450980394</v>
      </c>
      <c r="H10" s="333">
        <f t="shared" si="0"/>
        <v>32.653061224489797</v>
      </c>
      <c r="I10" s="334">
        <f t="shared" si="0"/>
        <v>54.901960784313729</v>
      </c>
      <c r="J10" s="334">
        <f t="shared" si="0"/>
        <v>31.372549019607842</v>
      </c>
      <c r="K10" s="334">
        <f t="shared" si="0"/>
        <v>36.734693877551024</v>
      </c>
      <c r="L10" s="335">
        <f t="shared" si="0"/>
        <v>38.636363636363633</v>
      </c>
      <c r="M10" s="335">
        <f>M7/M9*100</f>
        <v>34.090909090909086</v>
      </c>
      <c r="N10" s="336">
        <f>N7/N9*100</f>
        <v>47.058823529411761</v>
      </c>
    </row>
    <row r="11" spans="1:19" x14ac:dyDescent="0.15">
      <c r="A11" s="10" t="s">
        <v>288</v>
      </c>
      <c r="B11" s="337"/>
      <c r="C11" s="337"/>
      <c r="D11" s="337"/>
      <c r="E11" s="337"/>
      <c r="F11" s="337"/>
      <c r="G11" s="337"/>
      <c r="H11" s="337"/>
      <c r="I11" s="337"/>
      <c r="J11" s="337"/>
      <c r="K11" s="10"/>
    </row>
    <row r="12" spans="1:19" ht="31.5" customHeight="1" x14ac:dyDescent="0.15">
      <c r="A12" s="56"/>
      <c r="B12" s="337"/>
      <c r="C12" s="337"/>
      <c r="D12" s="337"/>
      <c r="E12" s="337"/>
      <c r="F12" s="337"/>
      <c r="G12" s="337"/>
      <c r="H12" s="337"/>
      <c r="I12" s="337"/>
      <c r="J12" s="337"/>
      <c r="K12" s="337"/>
      <c r="L12" s="10"/>
    </row>
    <row r="13" spans="1:19" ht="15" thickBot="1" x14ac:dyDescent="0.2">
      <c r="A13" s="337"/>
      <c r="B13" s="22" t="s">
        <v>144</v>
      </c>
      <c r="C13" s="56"/>
      <c r="D13" s="56"/>
      <c r="E13" s="56"/>
      <c r="F13" s="56"/>
      <c r="G13" s="56"/>
      <c r="H13" s="56"/>
      <c r="I13" s="56"/>
      <c r="J13" s="56"/>
      <c r="K13" s="56"/>
      <c r="L13" s="56"/>
    </row>
    <row r="14" spans="1:19" ht="42.75" customHeight="1" thickBot="1" x14ac:dyDescent="0.2">
      <c r="A14" s="337"/>
      <c r="B14" s="338" t="s">
        <v>167</v>
      </c>
      <c r="C14" s="339"/>
      <c r="D14" s="340"/>
      <c r="E14" s="340"/>
      <c r="F14" s="341" t="s">
        <v>2</v>
      </c>
      <c r="G14" s="556" t="s">
        <v>201</v>
      </c>
      <c r="H14" s="557"/>
      <c r="I14" s="558" t="s">
        <v>266</v>
      </c>
      <c r="J14" s="557"/>
      <c r="K14" s="558" t="s">
        <v>267</v>
      </c>
      <c r="L14" s="559"/>
    </row>
    <row r="15" spans="1:19" ht="27" customHeight="1" thickBot="1" x14ac:dyDescent="0.2">
      <c r="A15" s="337"/>
      <c r="B15" s="342" t="s">
        <v>145</v>
      </c>
      <c r="C15" s="343"/>
      <c r="D15" s="343"/>
      <c r="E15" s="343"/>
      <c r="F15" s="344"/>
      <c r="G15" s="552">
        <f>SUM(G16:H26)</f>
        <v>1111</v>
      </c>
      <c r="H15" s="553"/>
      <c r="I15" s="560">
        <f>SUM(I16:J26)</f>
        <v>16</v>
      </c>
      <c r="J15" s="561"/>
      <c r="K15" s="562">
        <f>SUM(K16:L26)</f>
        <v>1113</v>
      </c>
      <c r="L15" s="563"/>
    </row>
    <row r="16" spans="1:19" ht="25.5" customHeight="1" x14ac:dyDescent="0.15">
      <c r="A16" s="337"/>
      <c r="B16" s="171"/>
      <c r="C16" s="345" t="s">
        <v>13</v>
      </c>
      <c r="D16" s="346"/>
      <c r="E16" s="138"/>
      <c r="F16" s="347"/>
      <c r="G16" s="1003">
        <f>Q16</f>
        <v>113</v>
      </c>
      <c r="H16" s="1004"/>
      <c r="I16" s="1005">
        <f>R16</f>
        <v>2</v>
      </c>
      <c r="J16" s="1004"/>
      <c r="K16" s="1005">
        <f>S16</f>
        <v>112</v>
      </c>
      <c r="L16" s="1006"/>
      <c r="Q16" s="465">
        <v>113</v>
      </c>
      <c r="R16" s="465">
        <v>2</v>
      </c>
      <c r="S16" s="465">
        <v>112</v>
      </c>
    </row>
    <row r="17" spans="1:19" ht="24.75" customHeight="1" x14ac:dyDescent="0.15">
      <c r="A17" s="337"/>
      <c r="B17" s="297" t="s">
        <v>146</v>
      </c>
      <c r="C17" s="9" t="s">
        <v>14</v>
      </c>
      <c r="D17" s="19"/>
      <c r="E17" s="19"/>
      <c r="F17" s="326"/>
      <c r="G17" s="1007">
        <f t="shared" ref="G17:G26" si="1">Q17</f>
        <v>165</v>
      </c>
      <c r="H17" s="1008"/>
      <c r="I17" s="1009">
        <f t="shared" ref="I17:I26" si="2">R17</f>
        <v>1</v>
      </c>
      <c r="J17" s="1008"/>
      <c r="K17" s="1009">
        <f t="shared" ref="K17:K26" si="3">S17</f>
        <v>168</v>
      </c>
      <c r="L17" s="1010"/>
      <c r="Q17" s="465">
        <v>165</v>
      </c>
      <c r="R17" s="465">
        <v>1</v>
      </c>
      <c r="S17" s="465">
        <v>168</v>
      </c>
    </row>
    <row r="18" spans="1:19" ht="26.25" customHeight="1" x14ac:dyDescent="0.15">
      <c r="A18" s="337"/>
      <c r="B18" s="297"/>
      <c r="C18" s="298" t="s">
        <v>147</v>
      </c>
      <c r="D18" s="9" t="s">
        <v>15</v>
      </c>
      <c r="E18" s="138"/>
      <c r="F18" s="347"/>
      <c r="G18" s="1007">
        <f t="shared" si="1"/>
        <v>294</v>
      </c>
      <c r="H18" s="1008"/>
      <c r="I18" s="1009">
        <f t="shared" si="2"/>
        <v>5</v>
      </c>
      <c r="J18" s="1008"/>
      <c r="K18" s="1009">
        <f t="shared" si="3"/>
        <v>296</v>
      </c>
      <c r="L18" s="1010"/>
      <c r="Q18" s="465">
        <v>294</v>
      </c>
      <c r="R18" s="465">
        <v>5</v>
      </c>
      <c r="S18" s="465">
        <v>296</v>
      </c>
    </row>
    <row r="19" spans="1:19" ht="26.25" customHeight="1" x14ac:dyDescent="0.15">
      <c r="A19" s="337"/>
      <c r="B19" s="297" t="s">
        <v>21</v>
      </c>
      <c r="C19" s="298" t="s">
        <v>148</v>
      </c>
      <c r="D19" s="9" t="s">
        <v>16</v>
      </c>
      <c r="E19" s="19"/>
      <c r="F19" s="326"/>
      <c r="G19" s="1007">
        <f t="shared" si="1"/>
        <v>24</v>
      </c>
      <c r="H19" s="1008"/>
      <c r="I19" s="1009">
        <f t="shared" si="2"/>
        <v>1</v>
      </c>
      <c r="J19" s="1008"/>
      <c r="K19" s="1009">
        <f t="shared" si="3"/>
        <v>24</v>
      </c>
      <c r="L19" s="1010"/>
      <c r="Q19" s="465">
        <v>24</v>
      </c>
      <c r="R19" s="465">
        <v>1</v>
      </c>
      <c r="S19" s="465">
        <v>24</v>
      </c>
    </row>
    <row r="20" spans="1:19" ht="27" customHeight="1" x14ac:dyDescent="0.15">
      <c r="A20" s="337"/>
      <c r="B20" s="297"/>
      <c r="C20" s="298" t="s">
        <v>149</v>
      </c>
      <c r="D20" s="9" t="s">
        <v>17</v>
      </c>
      <c r="E20" s="138"/>
      <c r="F20" s="347"/>
      <c r="G20" s="1007">
        <f t="shared" si="1"/>
        <v>1</v>
      </c>
      <c r="H20" s="1008"/>
      <c r="I20" s="1009">
        <f t="shared" si="2"/>
        <v>0</v>
      </c>
      <c r="J20" s="1008"/>
      <c r="K20" s="1009">
        <f t="shared" si="3"/>
        <v>1</v>
      </c>
      <c r="L20" s="1010"/>
      <c r="Q20" s="465">
        <v>1</v>
      </c>
      <c r="R20" s="465">
        <v>0</v>
      </c>
      <c r="S20" s="465">
        <v>1</v>
      </c>
    </row>
    <row r="21" spans="1:19" ht="27" customHeight="1" x14ac:dyDescent="0.15">
      <c r="A21" s="337"/>
      <c r="B21" s="297" t="s">
        <v>22</v>
      </c>
      <c r="C21" s="348"/>
      <c r="D21" s="9" t="s">
        <v>18</v>
      </c>
      <c r="E21" s="19"/>
      <c r="F21" s="326"/>
      <c r="G21" s="1007">
        <f t="shared" si="1"/>
        <v>246</v>
      </c>
      <c r="H21" s="1008"/>
      <c r="I21" s="1009">
        <f t="shared" si="2"/>
        <v>3</v>
      </c>
      <c r="J21" s="1008"/>
      <c r="K21" s="1009">
        <f t="shared" si="3"/>
        <v>245</v>
      </c>
      <c r="L21" s="1010"/>
      <c r="Q21" s="465">
        <v>246</v>
      </c>
      <c r="R21" s="465">
        <v>3</v>
      </c>
      <c r="S21" s="465">
        <v>245</v>
      </c>
    </row>
    <row r="22" spans="1:19" ht="25.5" customHeight="1" x14ac:dyDescent="0.15">
      <c r="A22" s="337"/>
      <c r="B22" s="297"/>
      <c r="C22" s="9" t="s">
        <v>150</v>
      </c>
      <c r="D22" s="19"/>
      <c r="E22" s="138"/>
      <c r="F22" s="347"/>
      <c r="G22" s="1007">
        <f t="shared" si="1"/>
        <v>5</v>
      </c>
      <c r="H22" s="1008"/>
      <c r="I22" s="1009">
        <f t="shared" si="2"/>
        <v>0</v>
      </c>
      <c r="J22" s="1008"/>
      <c r="K22" s="1009">
        <f t="shared" si="3"/>
        <v>5</v>
      </c>
      <c r="L22" s="1010"/>
      <c r="Q22" s="465">
        <v>5</v>
      </c>
      <c r="R22" s="465">
        <v>0</v>
      </c>
      <c r="S22" s="465">
        <v>5</v>
      </c>
    </row>
    <row r="23" spans="1:19" ht="25.5" customHeight="1" x14ac:dyDescent="0.15">
      <c r="A23" s="337"/>
      <c r="B23" s="297" t="s">
        <v>23</v>
      </c>
      <c r="C23" s="9" t="s">
        <v>19</v>
      </c>
      <c r="D23" s="19"/>
      <c r="E23" s="19"/>
      <c r="F23" s="326"/>
      <c r="G23" s="1007">
        <f t="shared" si="1"/>
        <v>7</v>
      </c>
      <c r="H23" s="1008"/>
      <c r="I23" s="1009">
        <f t="shared" si="2"/>
        <v>1</v>
      </c>
      <c r="J23" s="1008"/>
      <c r="K23" s="1009">
        <f t="shared" si="3"/>
        <v>6</v>
      </c>
      <c r="L23" s="1010"/>
      <c r="Q23" s="465">
        <v>7</v>
      </c>
      <c r="R23" s="465">
        <v>1</v>
      </c>
      <c r="S23" s="465">
        <v>6</v>
      </c>
    </row>
    <row r="24" spans="1:19" ht="27.75" customHeight="1" x14ac:dyDescent="0.15">
      <c r="A24" s="337"/>
      <c r="B24" s="171"/>
      <c r="C24" s="9" t="s">
        <v>151</v>
      </c>
      <c r="D24" s="19"/>
      <c r="E24" s="138"/>
      <c r="F24" s="347"/>
      <c r="G24" s="1007">
        <f t="shared" si="1"/>
        <v>30</v>
      </c>
      <c r="H24" s="1008"/>
      <c r="I24" s="1009">
        <f t="shared" si="2"/>
        <v>0</v>
      </c>
      <c r="J24" s="1008"/>
      <c r="K24" s="1009">
        <f t="shared" si="3"/>
        <v>30</v>
      </c>
      <c r="L24" s="1010"/>
      <c r="Q24" s="465">
        <v>30</v>
      </c>
      <c r="R24" s="465">
        <v>0</v>
      </c>
      <c r="S24" s="465">
        <v>30</v>
      </c>
    </row>
    <row r="25" spans="1:19" ht="27.75" customHeight="1" x14ac:dyDescent="0.15">
      <c r="A25" s="337"/>
      <c r="B25" s="349"/>
      <c r="C25" s="11" t="s">
        <v>18</v>
      </c>
      <c r="D25" s="105"/>
      <c r="E25" s="19"/>
      <c r="F25" s="326"/>
      <c r="G25" s="1007">
        <f t="shared" si="1"/>
        <v>226</v>
      </c>
      <c r="H25" s="1008"/>
      <c r="I25" s="1009">
        <f t="shared" si="2"/>
        <v>3</v>
      </c>
      <c r="J25" s="1008"/>
      <c r="K25" s="1009">
        <f t="shared" si="3"/>
        <v>226</v>
      </c>
      <c r="L25" s="1010"/>
      <c r="Q25" s="465">
        <v>226</v>
      </c>
      <c r="R25" s="465">
        <v>3</v>
      </c>
      <c r="S25" s="465">
        <v>226</v>
      </c>
    </row>
    <row r="26" spans="1:19" ht="27.75" customHeight="1" thickBot="1" x14ac:dyDescent="0.2">
      <c r="A26" s="337"/>
      <c r="B26" s="350" t="s">
        <v>152</v>
      </c>
      <c r="C26" s="351"/>
      <c r="D26" s="351"/>
      <c r="E26" s="352"/>
      <c r="F26" s="353"/>
      <c r="G26" s="1011">
        <f t="shared" si="1"/>
        <v>0</v>
      </c>
      <c r="H26" s="1012"/>
      <c r="I26" s="1013">
        <f t="shared" si="2"/>
        <v>0</v>
      </c>
      <c r="J26" s="1012"/>
      <c r="K26" s="1013">
        <f t="shared" si="3"/>
        <v>0</v>
      </c>
      <c r="L26" s="1014"/>
      <c r="Q26" s="465">
        <v>0</v>
      </c>
      <c r="R26" s="465">
        <v>0</v>
      </c>
      <c r="S26" s="465">
        <v>0</v>
      </c>
    </row>
    <row r="27" spans="1:19" x14ac:dyDescent="0.15">
      <c r="A27" s="337"/>
      <c r="B27" s="554" t="s">
        <v>303</v>
      </c>
      <c r="C27" s="555"/>
      <c r="D27" s="555"/>
      <c r="E27" s="555"/>
      <c r="F27" s="555"/>
      <c r="G27" s="555"/>
      <c r="H27" s="555"/>
      <c r="I27" s="555"/>
      <c r="J27" s="555"/>
      <c r="K27" s="555"/>
      <c r="L27" s="555"/>
      <c r="M27" s="555"/>
      <c r="N27" s="467"/>
    </row>
    <row r="28" spans="1:19" x14ac:dyDescent="0.15">
      <c r="A28" s="337"/>
      <c r="B28" s="337"/>
      <c r="C28" s="337"/>
      <c r="D28" s="337"/>
      <c r="E28" s="337"/>
      <c r="F28" s="337"/>
      <c r="G28" s="337"/>
      <c r="H28" s="337"/>
      <c r="I28" s="337"/>
      <c r="J28" s="337"/>
      <c r="K28" s="10"/>
      <c r="L28" s="56"/>
    </row>
    <row r="29" spans="1:19" x14ac:dyDescent="0.15">
      <c r="A29" s="23"/>
      <c r="B29" s="23"/>
      <c r="C29" s="23"/>
      <c r="D29" s="23"/>
      <c r="E29" s="23"/>
      <c r="F29" s="23"/>
      <c r="G29" s="23"/>
      <c r="H29" s="23"/>
      <c r="I29" s="23"/>
      <c r="J29" s="23"/>
      <c r="K29" s="56"/>
      <c r="L29" s="56"/>
    </row>
    <row r="30" spans="1:19" x14ac:dyDescent="0.15">
      <c r="A30" s="23"/>
      <c r="B30" s="56"/>
      <c r="C30" s="56"/>
      <c r="D30" s="56"/>
      <c r="E30" s="56"/>
      <c r="F30" s="56"/>
      <c r="G30" s="56"/>
      <c r="H30" s="56"/>
      <c r="I30" s="56"/>
      <c r="J30" s="56"/>
      <c r="K30" s="56"/>
      <c r="L30" s="56"/>
    </row>
    <row r="31" spans="1:19" x14ac:dyDescent="0.15">
      <c r="A31" s="23"/>
      <c r="B31" s="56"/>
      <c r="C31" s="56"/>
      <c r="D31" s="56"/>
      <c r="E31" s="56"/>
      <c r="F31" s="56"/>
      <c r="G31" s="56"/>
      <c r="H31" s="56"/>
      <c r="I31" s="56"/>
      <c r="J31" s="56"/>
      <c r="K31" s="56"/>
      <c r="L31" s="56"/>
    </row>
    <row r="32" spans="1:19" x14ac:dyDescent="0.15">
      <c r="A32" s="23"/>
      <c r="B32" s="56"/>
      <c r="C32" s="56"/>
      <c r="D32" s="56"/>
      <c r="E32" s="56"/>
      <c r="F32" s="56"/>
      <c r="G32" s="56"/>
      <c r="H32" s="56"/>
      <c r="I32" s="56"/>
      <c r="J32" s="56"/>
      <c r="K32" s="56"/>
      <c r="L32" s="56"/>
    </row>
    <row r="33" spans="1:1" x14ac:dyDescent="0.15">
      <c r="A33" s="23"/>
    </row>
  </sheetData>
  <mergeCells count="53">
    <mergeCell ref="B27:M27"/>
    <mergeCell ref="B4:B5"/>
    <mergeCell ref="F4:F5"/>
    <mergeCell ref="G4:G5"/>
    <mergeCell ref="H4:H5"/>
    <mergeCell ref="C4:C5"/>
    <mergeCell ref="D4:D5"/>
    <mergeCell ref="E4:E5"/>
    <mergeCell ref="G14:H14"/>
    <mergeCell ref="I14:J14"/>
    <mergeCell ref="K14:L14"/>
    <mergeCell ref="I15:J15"/>
    <mergeCell ref="K15:L15"/>
    <mergeCell ref="J4:J5"/>
    <mergeCell ref="I4:I5"/>
    <mergeCell ref="K4:K5"/>
    <mergeCell ref="G19:H19"/>
    <mergeCell ref="G20:H20"/>
    <mergeCell ref="G21:H21"/>
    <mergeCell ref="G22:H22"/>
    <mergeCell ref="G15:H15"/>
    <mergeCell ref="G16:H16"/>
    <mergeCell ref="G17:H17"/>
    <mergeCell ref="G23:H23"/>
    <mergeCell ref="G24:H24"/>
    <mergeCell ref="G25:H25"/>
    <mergeCell ref="G26:H26"/>
    <mergeCell ref="I16:J16"/>
    <mergeCell ref="I17:J17"/>
    <mergeCell ref="I18:J18"/>
    <mergeCell ref="I19:J19"/>
    <mergeCell ref="I20:J20"/>
    <mergeCell ref="I21:J21"/>
    <mergeCell ref="I22:J22"/>
    <mergeCell ref="I23:J23"/>
    <mergeCell ref="I24:J24"/>
    <mergeCell ref="I25:J25"/>
    <mergeCell ref="I26:J26"/>
    <mergeCell ref="G18:H18"/>
    <mergeCell ref="N4:N5"/>
    <mergeCell ref="K23:L23"/>
    <mergeCell ref="K24:L24"/>
    <mergeCell ref="K25:L25"/>
    <mergeCell ref="K26:L26"/>
    <mergeCell ref="K18:L18"/>
    <mergeCell ref="K19:L19"/>
    <mergeCell ref="K20:L20"/>
    <mergeCell ref="K21:L21"/>
    <mergeCell ref="K22:L22"/>
    <mergeCell ref="M4:M5"/>
    <mergeCell ref="L4:L5"/>
    <mergeCell ref="K16:L16"/>
    <mergeCell ref="K17:L17"/>
  </mergeCells>
  <phoneticPr fontId="2"/>
  <pageMargins left="0.63" right="0.36" top="0.98425196850393704" bottom="0.19685039370078741" header="0.51181102362204722" footer="0.51181102362204722"/>
  <pageSetup paperSize="9" scale="9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100" zoomScaleSheetLayoutView="100" zoomScalePageLayoutView="70" workbookViewId="0">
      <selection activeCell="K9" sqref="K9:K10"/>
    </sheetView>
  </sheetViews>
  <sheetFormatPr defaultRowHeight="13.5" x14ac:dyDescent="0.15"/>
  <cols>
    <col min="1" max="1" width="17.125" style="25" customWidth="1"/>
    <col min="2" max="13" width="5.625" style="25" customWidth="1"/>
    <col min="14" max="14" width="7.125" style="25" customWidth="1"/>
    <col min="15" max="17" width="5.625" style="25" customWidth="1"/>
    <col min="18" max="16384" width="9" style="25"/>
  </cols>
  <sheetData>
    <row r="1" spans="1:14" ht="15" thickBot="1" x14ac:dyDescent="0.2">
      <c r="A1" s="22" t="s">
        <v>153</v>
      </c>
      <c r="B1" s="868"/>
      <c r="C1" s="868"/>
      <c r="D1" s="868"/>
      <c r="E1" s="868"/>
      <c r="F1" s="868"/>
      <c r="G1" s="868"/>
      <c r="H1" s="868"/>
      <c r="I1" s="868"/>
      <c r="J1" s="868"/>
      <c r="K1" s="868"/>
      <c r="L1" s="868"/>
      <c r="M1" s="868"/>
      <c r="N1" s="868"/>
    </row>
    <row r="2" spans="1:14" x14ac:dyDescent="0.15">
      <c r="A2" s="66" t="s">
        <v>216</v>
      </c>
      <c r="B2" s="1015">
        <v>1</v>
      </c>
      <c r="C2" s="1016">
        <v>2</v>
      </c>
      <c r="D2" s="1016">
        <v>3</v>
      </c>
      <c r="E2" s="1016">
        <v>4</v>
      </c>
      <c r="F2" s="1016">
        <v>5</v>
      </c>
      <c r="G2" s="1016">
        <v>6</v>
      </c>
      <c r="H2" s="1016">
        <v>7</v>
      </c>
      <c r="I2" s="1016">
        <v>8</v>
      </c>
      <c r="J2" s="1016">
        <v>9</v>
      </c>
      <c r="K2" s="1016">
        <v>10</v>
      </c>
      <c r="L2" s="1016">
        <v>11</v>
      </c>
      <c r="M2" s="1016">
        <v>12</v>
      </c>
      <c r="N2" s="1017" t="s">
        <v>12</v>
      </c>
    </row>
    <row r="3" spans="1:14" ht="18" customHeight="1" thickBot="1" x14ac:dyDescent="0.2">
      <c r="A3" s="67" t="s">
        <v>217</v>
      </c>
      <c r="B3" s="1018"/>
      <c r="C3" s="1019"/>
      <c r="D3" s="1019"/>
      <c r="E3" s="1019"/>
      <c r="F3" s="1019"/>
      <c r="G3" s="1019"/>
      <c r="H3" s="1019"/>
      <c r="I3" s="1019"/>
      <c r="J3" s="1019"/>
      <c r="K3" s="1019"/>
      <c r="L3" s="1019"/>
      <c r="M3" s="1019"/>
      <c r="N3" s="1020"/>
    </row>
    <row r="4" spans="1:14" ht="29.25" customHeight="1" x14ac:dyDescent="0.15">
      <c r="A4" s="1021" t="s">
        <v>218</v>
      </c>
      <c r="B4" s="1022">
        <v>88</v>
      </c>
      <c r="C4" s="1023">
        <v>103</v>
      </c>
      <c r="D4" s="1023">
        <v>99</v>
      </c>
      <c r="E4" s="1023">
        <v>102</v>
      </c>
      <c r="F4" s="1023">
        <v>73</v>
      </c>
      <c r="G4" s="1023">
        <v>89</v>
      </c>
      <c r="H4" s="1023">
        <v>92</v>
      </c>
      <c r="I4" s="1023">
        <v>67</v>
      </c>
      <c r="J4" s="1023">
        <v>107</v>
      </c>
      <c r="K4" s="1023">
        <v>91</v>
      </c>
      <c r="L4" s="1023">
        <v>92</v>
      </c>
      <c r="M4" s="1023">
        <v>108</v>
      </c>
      <c r="N4" s="155">
        <f>SUM(B4:M4)</f>
        <v>1111</v>
      </c>
    </row>
    <row r="5" spans="1:14" ht="30" customHeight="1" x14ac:dyDescent="0.15">
      <c r="A5" s="12" t="s">
        <v>268</v>
      </c>
      <c r="B5" s="763">
        <v>1</v>
      </c>
      <c r="C5" s="444">
        <v>3</v>
      </c>
      <c r="D5" s="444">
        <v>1</v>
      </c>
      <c r="E5" s="444">
        <v>0</v>
      </c>
      <c r="F5" s="444">
        <v>0</v>
      </c>
      <c r="G5" s="444">
        <v>0</v>
      </c>
      <c r="H5" s="444">
        <v>3</v>
      </c>
      <c r="I5" s="444">
        <v>0</v>
      </c>
      <c r="J5" s="444">
        <v>1</v>
      </c>
      <c r="K5" s="444">
        <v>2</v>
      </c>
      <c r="L5" s="444">
        <v>1</v>
      </c>
      <c r="M5" s="444">
        <v>4</v>
      </c>
      <c r="N5" s="120">
        <f>SUM(B5:M5)</f>
        <v>16</v>
      </c>
    </row>
    <row r="6" spans="1:14" ht="30.75" customHeight="1" thickBot="1" x14ac:dyDescent="0.2">
      <c r="A6" s="13" t="s">
        <v>269</v>
      </c>
      <c r="B6" s="767">
        <v>88</v>
      </c>
      <c r="C6" s="768">
        <v>102</v>
      </c>
      <c r="D6" s="768">
        <v>99</v>
      </c>
      <c r="E6" s="768">
        <v>103</v>
      </c>
      <c r="F6" s="768">
        <v>74</v>
      </c>
      <c r="G6" s="768">
        <v>91</v>
      </c>
      <c r="H6" s="768">
        <v>89</v>
      </c>
      <c r="I6" s="768">
        <v>68</v>
      </c>
      <c r="J6" s="768">
        <v>110</v>
      </c>
      <c r="K6" s="768">
        <v>91</v>
      </c>
      <c r="L6" s="768">
        <v>91</v>
      </c>
      <c r="M6" s="768">
        <v>107</v>
      </c>
      <c r="N6" s="156">
        <f>SUM(B6:M6)</f>
        <v>1113</v>
      </c>
    </row>
    <row r="7" spans="1:14" ht="20.100000000000001" customHeight="1" x14ac:dyDescent="0.15">
      <c r="A7" s="138" t="s">
        <v>305</v>
      </c>
      <c r="B7" s="56"/>
      <c r="C7" s="56"/>
      <c r="D7" s="56"/>
      <c r="E7" s="56"/>
      <c r="F7" s="56"/>
      <c r="G7" s="56"/>
      <c r="H7" s="56"/>
      <c r="I7" s="56"/>
      <c r="J7" s="56"/>
      <c r="K7" s="56"/>
      <c r="L7" s="56"/>
      <c r="M7" s="56"/>
      <c r="N7" s="56"/>
    </row>
    <row r="8" spans="1:14" ht="20.100000000000001" customHeight="1" x14ac:dyDescent="0.15">
      <c r="A8" s="14"/>
      <c r="B8" s="56"/>
      <c r="C8" s="56"/>
      <c r="D8" s="56"/>
      <c r="F8" s="56"/>
      <c r="G8" s="56"/>
      <c r="H8" s="56"/>
      <c r="I8" s="56"/>
      <c r="J8" s="56"/>
      <c r="K8" s="56"/>
      <c r="L8" s="56"/>
      <c r="M8" s="56"/>
      <c r="N8" s="56"/>
    </row>
    <row r="9" spans="1:14" ht="20.100000000000001" customHeight="1" x14ac:dyDescent="0.15">
      <c r="A9" s="4"/>
      <c r="B9" s="24"/>
      <c r="C9" s="24"/>
      <c r="D9" s="24"/>
      <c r="E9" s="24"/>
      <c r="F9" s="24"/>
      <c r="G9" s="24"/>
      <c r="H9" s="24"/>
      <c r="I9" s="24"/>
      <c r="J9" s="24"/>
      <c r="K9" s="24"/>
      <c r="L9" s="24"/>
      <c r="M9" s="24"/>
      <c r="N9" s="24"/>
    </row>
    <row r="10" spans="1:14" ht="20.100000000000001" customHeight="1" x14ac:dyDescent="0.15">
      <c r="I10" s="24"/>
      <c r="J10" s="24"/>
      <c r="K10" s="24"/>
      <c r="L10" s="24"/>
      <c r="M10" s="24"/>
      <c r="N10" s="24"/>
    </row>
    <row r="11" spans="1:14" ht="20.100000000000001" customHeight="1" x14ac:dyDescent="0.15">
      <c r="I11" s="24"/>
      <c r="J11" s="24"/>
      <c r="K11" s="24"/>
      <c r="L11" s="24"/>
      <c r="M11" s="24"/>
      <c r="N11" s="24"/>
    </row>
    <row r="12" spans="1:14" ht="20.100000000000001" customHeight="1" x14ac:dyDescent="0.15">
      <c r="I12" s="24"/>
      <c r="J12" s="24"/>
      <c r="K12" s="24"/>
      <c r="L12" s="24"/>
      <c r="M12" s="24"/>
      <c r="N12" s="24"/>
    </row>
    <row r="13" spans="1:14" ht="20.100000000000001" customHeight="1" x14ac:dyDescent="0.15">
      <c r="I13" s="24"/>
      <c r="J13" s="24"/>
      <c r="K13" s="24"/>
      <c r="L13" s="24"/>
      <c r="M13" s="24"/>
      <c r="N13" s="24"/>
    </row>
    <row r="14" spans="1:14" ht="20.100000000000001" customHeight="1" x14ac:dyDescent="0.15">
      <c r="I14" s="24"/>
      <c r="J14" s="24"/>
      <c r="K14" s="24"/>
      <c r="L14" s="24"/>
      <c r="M14" s="24"/>
      <c r="N14" s="24"/>
    </row>
    <row r="15" spans="1:14" ht="20.100000000000001" customHeight="1" x14ac:dyDescent="0.15">
      <c r="I15" s="24"/>
      <c r="J15" s="24"/>
      <c r="K15" s="24"/>
      <c r="L15" s="24"/>
      <c r="M15" s="24"/>
      <c r="N15" s="24"/>
    </row>
    <row r="16" spans="1:14" ht="20.100000000000001" customHeight="1" x14ac:dyDescent="0.15">
      <c r="I16" s="24"/>
      <c r="J16" s="24"/>
      <c r="K16" s="24"/>
      <c r="L16" s="24"/>
      <c r="M16" s="24"/>
      <c r="N16" s="24"/>
    </row>
    <row r="17" spans="1:14" ht="20.100000000000001" customHeight="1" x14ac:dyDescent="0.15">
      <c r="I17" s="24"/>
      <c r="J17" s="24"/>
      <c r="K17" s="24"/>
      <c r="L17" s="24"/>
      <c r="M17" s="24"/>
      <c r="N17" s="24"/>
    </row>
    <row r="18" spans="1:14" ht="20.100000000000001" customHeight="1" x14ac:dyDescent="0.15">
      <c r="I18" s="24"/>
      <c r="J18" s="24"/>
      <c r="K18" s="24"/>
      <c r="L18" s="24"/>
      <c r="M18" s="24"/>
      <c r="N18" s="24"/>
    </row>
    <row r="19" spans="1:14" x14ac:dyDescent="0.15">
      <c r="I19" s="24"/>
      <c r="J19" s="24"/>
      <c r="K19" s="24"/>
      <c r="L19" s="24"/>
      <c r="M19" s="24"/>
      <c r="N19" s="24"/>
    </row>
    <row r="20" spans="1:14" x14ac:dyDescent="0.15">
      <c r="A20" s="24"/>
      <c r="B20" s="24"/>
      <c r="C20" s="24"/>
      <c r="D20" s="24"/>
      <c r="E20" s="24"/>
      <c r="F20" s="24"/>
      <c r="G20" s="24"/>
      <c r="H20" s="24"/>
      <c r="I20" s="24"/>
      <c r="J20" s="24"/>
      <c r="K20" s="24"/>
      <c r="L20" s="24"/>
      <c r="M20" s="24"/>
      <c r="N20" s="24"/>
    </row>
    <row r="22" spans="1:14" ht="18" customHeight="1" x14ac:dyDescent="0.15"/>
    <row r="23" spans="1:14" ht="18" customHeight="1" x14ac:dyDescent="0.15"/>
    <row r="24" spans="1:14" ht="18" customHeight="1" x14ac:dyDescent="0.15"/>
    <row r="25" spans="1:14" ht="18" customHeight="1" x14ac:dyDescent="0.15"/>
    <row r="26" spans="1:14" ht="18" customHeight="1" x14ac:dyDescent="0.15"/>
    <row r="27" spans="1:14" ht="18" customHeight="1" x14ac:dyDescent="0.15"/>
    <row r="29" spans="1:14" x14ac:dyDescent="0.15">
      <c r="A29" s="24"/>
      <c r="B29" s="24"/>
      <c r="C29" s="24"/>
      <c r="D29" s="24"/>
      <c r="E29" s="24"/>
      <c r="F29" s="24"/>
      <c r="G29" s="24"/>
      <c r="H29" s="24"/>
      <c r="I29" s="24"/>
      <c r="J29" s="24"/>
      <c r="K29" s="24"/>
      <c r="L29" s="24"/>
      <c r="M29" s="24"/>
      <c r="N29" s="24"/>
    </row>
    <row r="30" spans="1:14" x14ac:dyDescent="0.15">
      <c r="A30" s="24"/>
      <c r="B30" s="24"/>
      <c r="C30" s="24"/>
      <c r="D30" s="24"/>
      <c r="E30" s="24"/>
      <c r="F30" s="24"/>
      <c r="G30" s="24"/>
      <c r="H30" s="24"/>
      <c r="I30" s="24"/>
      <c r="J30" s="24"/>
      <c r="K30" s="24"/>
      <c r="L30" s="24"/>
      <c r="M30" s="24"/>
      <c r="N30" s="24"/>
    </row>
    <row r="31" spans="1:14" x14ac:dyDescent="0.15">
      <c r="A31" s="24"/>
      <c r="B31" s="24"/>
      <c r="C31" s="24"/>
      <c r="D31" s="24"/>
      <c r="E31" s="24"/>
      <c r="F31" s="24"/>
      <c r="G31" s="24"/>
      <c r="H31" s="24"/>
      <c r="I31" s="24"/>
      <c r="J31" s="24"/>
      <c r="K31" s="24"/>
      <c r="L31" s="24"/>
      <c r="M31" s="24"/>
      <c r="N31" s="24"/>
    </row>
    <row r="32" spans="1:14" x14ac:dyDescent="0.15">
      <c r="A32" s="24"/>
      <c r="B32" s="24"/>
      <c r="C32" s="24"/>
      <c r="D32" s="24"/>
      <c r="E32" s="24"/>
      <c r="F32" s="24"/>
      <c r="G32" s="24"/>
      <c r="H32" s="24"/>
      <c r="I32" s="24"/>
      <c r="J32" s="24"/>
      <c r="K32" s="24"/>
      <c r="L32" s="24"/>
      <c r="M32" s="24"/>
      <c r="N32" s="24"/>
    </row>
    <row r="33" spans="1:14" x14ac:dyDescent="0.15">
      <c r="A33" s="24"/>
      <c r="B33" s="24"/>
      <c r="C33" s="24"/>
      <c r="D33" s="24"/>
      <c r="E33" s="24"/>
      <c r="F33" s="24"/>
      <c r="G33" s="24"/>
      <c r="H33" s="24"/>
      <c r="I33" s="24"/>
      <c r="J33" s="24"/>
      <c r="K33" s="24"/>
      <c r="L33" s="24"/>
      <c r="M33" s="24"/>
      <c r="N33" s="24"/>
    </row>
    <row r="34" spans="1:14" x14ac:dyDescent="0.15">
      <c r="A34" s="24"/>
      <c r="B34" s="24"/>
      <c r="C34" s="24"/>
      <c r="D34" s="24"/>
      <c r="E34" s="24"/>
      <c r="F34" s="24"/>
      <c r="G34" s="24"/>
      <c r="H34" s="24"/>
      <c r="I34" s="24"/>
      <c r="J34" s="24"/>
      <c r="K34" s="24"/>
      <c r="L34" s="24"/>
      <c r="M34" s="24"/>
      <c r="N34" s="24"/>
    </row>
    <row r="35" spans="1:14" x14ac:dyDescent="0.15">
      <c r="A35" s="24"/>
      <c r="B35" s="24"/>
      <c r="C35" s="24"/>
      <c r="D35" s="24"/>
      <c r="E35" s="24"/>
      <c r="F35" s="24"/>
    </row>
  </sheetData>
  <mergeCells count="13">
    <mergeCell ref="G2:G3"/>
    <mergeCell ref="H2:H3"/>
    <mergeCell ref="I2:I3"/>
    <mergeCell ref="B2:B3"/>
    <mergeCell ref="C2:C3"/>
    <mergeCell ref="D2:D3"/>
    <mergeCell ref="E2:E3"/>
    <mergeCell ref="F2:F3"/>
    <mergeCell ref="N2:N3"/>
    <mergeCell ref="J2:J3"/>
    <mergeCell ref="K2:K3"/>
    <mergeCell ref="L2:L3"/>
    <mergeCell ref="M2:M3"/>
  </mergeCells>
  <phoneticPr fontId="2"/>
  <pageMargins left="0.98425196850393704" right="0.39370078740157483" top="0.98425196850393704" bottom="0.98425196850393704" header="0.51181102362204722" footer="0.51181102362204722"/>
  <pageSetup paperSize="9" scale="96" orientation="portrait" r:id="rId1"/>
  <headerFooter alignWithMargins="0">
    <oddFooter>&amp;C－29－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K9" sqref="K9:K10"/>
    </sheetView>
  </sheetViews>
  <sheetFormatPr defaultRowHeight="13.5" x14ac:dyDescent="0.15"/>
  <cols>
    <col min="1" max="1" width="9.75" style="25" customWidth="1"/>
    <col min="2" max="13" width="7.125" style="25" customWidth="1"/>
    <col min="14" max="16384" width="9" style="25"/>
  </cols>
  <sheetData>
    <row r="1" spans="1:13" ht="14.25" x14ac:dyDescent="0.15">
      <c r="A1" s="22" t="s">
        <v>155</v>
      </c>
    </row>
    <row r="2" spans="1:13" ht="15" thickBot="1" x14ac:dyDescent="0.2">
      <c r="A2" s="22" t="s">
        <v>241</v>
      </c>
    </row>
    <row r="3" spans="1:13" x14ac:dyDescent="0.15">
      <c r="A3" s="1024" t="s">
        <v>2</v>
      </c>
      <c r="B3" s="749" t="s">
        <v>194</v>
      </c>
      <c r="C3" s="576"/>
      <c r="D3" s="576"/>
      <c r="E3" s="1025" t="s">
        <v>207</v>
      </c>
      <c r="F3" s="749" t="s">
        <v>271</v>
      </c>
      <c r="G3" s="576"/>
      <c r="H3" s="576"/>
      <c r="I3" s="1025" t="s">
        <v>209</v>
      </c>
      <c r="J3" s="749" t="s">
        <v>272</v>
      </c>
      <c r="K3" s="576"/>
      <c r="L3" s="576"/>
      <c r="M3" s="1026" t="s">
        <v>209</v>
      </c>
    </row>
    <row r="4" spans="1:13" x14ac:dyDescent="0.15">
      <c r="A4" s="1027"/>
      <c r="B4" s="131" t="s">
        <v>235</v>
      </c>
      <c r="C4" s="126"/>
      <c r="D4" s="126"/>
      <c r="E4" s="126"/>
      <c r="F4" s="131" t="s">
        <v>235</v>
      </c>
      <c r="G4" s="126"/>
      <c r="H4" s="126"/>
      <c r="I4" s="126"/>
      <c r="J4" s="131" t="s">
        <v>235</v>
      </c>
      <c r="K4" s="127"/>
      <c r="L4" s="127"/>
      <c r="M4" s="128"/>
    </row>
    <row r="5" spans="1:13" ht="22.5" customHeight="1" thickBot="1" x14ac:dyDescent="0.2">
      <c r="A5" s="1028" t="s">
        <v>154</v>
      </c>
      <c r="B5" s="171"/>
      <c r="C5" s="1029" t="s">
        <v>304</v>
      </c>
      <c r="D5" s="762" t="s">
        <v>237</v>
      </c>
      <c r="E5" s="762" t="s">
        <v>18</v>
      </c>
      <c r="F5" s="1030"/>
      <c r="G5" s="172" t="s">
        <v>304</v>
      </c>
      <c r="H5" s="173" t="s">
        <v>237</v>
      </c>
      <c r="I5" s="173" t="s">
        <v>18</v>
      </c>
      <c r="J5" s="1030"/>
      <c r="K5" s="172" t="s">
        <v>304</v>
      </c>
      <c r="L5" s="173" t="s">
        <v>237</v>
      </c>
      <c r="M5" s="175" t="s">
        <v>18</v>
      </c>
    </row>
    <row r="6" spans="1:13" ht="20.100000000000001" customHeight="1" x14ac:dyDescent="0.15">
      <c r="A6" s="1031" t="s">
        <v>79</v>
      </c>
      <c r="B6" s="460">
        <f>SUM(C6:E6)</f>
        <v>150</v>
      </c>
      <c r="C6" s="442">
        <v>44</v>
      </c>
      <c r="D6" s="442">
        <v>76</v>
      </c>
      <c r="E6" s="443">
        <v>30</v>
      </c>
      <c r="F6" s="460">
        <f>SUM(G6:I6)</f>
        <v>2</v>
      </c>
      <c r="G6" s="442">
        <v>1</v>
      </c>
      <c r="H6" s="442">
        <v>1</v>
      </c>
      <c r="I6" s="448">
        <v>0</v>
      </c>
      <c r="J6" s="163">
        <f>SUM(K6:M6)</f>
        <v>150</v>
      </c>
      <c r="K6" s="442">
        <v>45</v>
      </c>
      <c r="L6" s="442">
        <v>75</v>
      </c>
      <c r="M6" s="448">
        <v>30</v>
      </c>
    </row>
    <row r="7" spans="1:13" ht="20.100000000000001" customHeight="1" x14ac:dyDescent="0.15">
      <c r="A7" s="1032" t="s">
        <v>80</v>
      </c>
      <c r="B7" s="461">
        <f t="shared" ref="B7:B29" si="0">SUM(C7:E7)</f>
        <v>21</v>
      </c>
      <c r="C7" s="444">
        <v>5</v>
      </c>
      <c r="D7" s="444">
        <v>14</v>
      </c>
      <c r="E7" s="445">
        <v>2</v>
      </c>
      <c r="F7" s="461">
        <f t="shared" ref="F7:F29" si="1">SUM(G7:I7)</f>
        <v>0</v>
      </c>
      <c r="G7" s="444">
        <v>0</v>
      </c>
      <c r="H7" s="444">
        <v>0</v>
      </c>
      <c r="I7" s="449">
        <v>0</v>
      </c>
      <c r="J7" s="110">
        <f t="shared" ref="J7:J29" si="2">SUM(K7:M7)</f>
        <v>22</v>
      </c>
      <c r="K7" s="444">
        <v>5</v>
      </c>
      <c r="L7" s="444">
        <v>15</v>
      </c>
      <c r="M7" s="449">
        <v>2</v>
      </c>
    </row>
    <row r="8" spans="1:13" ht="20.100000000000001" customHeight="1" x14ac:dyDescent="0.15">
      <c r="A8" s="1032" t="s">
        <v>81</v>
      </c>
      <c r="B8" s="461">
        <f t="shared" si="0"/>
        <v>17</v>
      </c>
      <c r="C8" s="444">
        <v>2</v>
      </c>
      <c r="D8" s="444">
        <v>13</v>
      </c>
      <c r="E8" s="445">
        <v>2</v>
      </c>
      <c r="F8" s="461">
        <f t="shared" si="1"/>
        <v>0</v>
      </c>
      <c r="G8" s="444">
        <v>0</v>
      </c>
      <c r="H8" s="444">
        <v>0</v>
      </c>
      <c r="I8" s="449">
        <v>0</v>
      </c>
      <c r="J8" s="110">
        <f t="shared" si="2"/>
        <v>17</v>
      </c>
      <c r="K8" s="444">
        <v>2</v>
      </c>
      <c r="L8" s="444">
        <v>13</v>
      </c>
      <c r="M8" s="449">
        <v>2</v>
      </c>
    </row>
    <row r="9" spans="1:13" ht="20.100000000000001" customHeight="1" x14ac:dyDescent="0.15">
      <c r="A9" s="1032" t="s">
        <v>82</v>
      </c>
      <c r="B9" s="461">
        <f t="shared" si="0"/>
        <v>7</v>
      </c>
      <c r="C9" s="444">
        <v>2</v>
      </c>
      <c r="D9" s="444">
        <v>5</v>
      </c>
      <c r="E9" s="445">
        <v>0</v>
      </c>
      <c r="F9" s="461">
        <f t="shared" si="1"/>
        <v>0</v>
      </c>
      <c r="G9" s="444">
        <v>0</v>
      </c>
      <c r="H9" s="444">
        <v>0</v>
      </c>
      <c r="I9" s="449">
        <v>0</v>
      </c>
      <c r="J9" s="110">
        <f t="shared" si="2"/>
        <v>7</v>
      </c>
      <c r="K9" s="444">
        <v>2</v>
      </c>
      <c r="L9" s="444">
        <v>5</v>
      </c>
      <c r="M9" s="449">
        <v>0</v>
      </c>
    </row>
    <row r="10" spans="1:13" ht="20.100000000000001" customHeight="1" x14ac:dyDescent="0.15">
      <c r="A10" s="1032" t="s">
        <v>83</v>
      </c>
      <c r="B10" s="461">
        <f t="shared" si="0"/>
        <v>211</v>
      </c>
      <c r="C10" s="444">
        <v>70</v>
      </c>
      <c r="D10" s="444">
        <v>84</v>
      </c>
      <c r="E10" s="445">
        <v>57</v>
      </c>
      <c r="F10" s="461">
        <f t="shared" si="1"/>
        <v>1</v>
      </c>
      <c r="G10" s="444">
        <v>0</v>
      </c>
      <c r="H10" s="444">
        <v>0</v>
      </c>
      <c r="I10" s="449">
        <v>1</v>
      </c>
      <c r="J10" s="110">
        <f t="shared" si="2"/>
        <v>212</v>
      </c>
      <c r="K10" s="444">
        <v>72</v>
      </c>
      <c r="L10" s="444">
        <v>84</v>
      </c>
      <c r="M10" s="449">
        <v>56</v>
      </c>
    </row>
    <row r="11" spans="1:13" ht="20.100000000000001" customHeight="1" x14ac:dyDescent="0.15">
      <c r="A11" s="1032" t="s">
        <v>84</v>
      </c>
      <c r="B11" s="461">
        <f t="shared" si="0"/>
        <v>49</v>
      </c>
      <c r="C11" s="444">
        <v>10</v>
      </c>
      <c r="D11" s="444">
        <v>30</v>
      </c>
      <c r="E11" s="445">
        <v>9</v>
      </c>
      <c r="F11" s="461">
        <f t="shared" si="1"/>
        <v>0</v>
      </c>
      <c r="G11" s="444">
        <v>0</v>
      </c>
      <c r="H11" s="444">
        <v>0</v>
      </c>
      <c r="I11" s="449">
        <v>0</v>
      </c>
      <c r="J11" s="110">
        <f t="shared" si="2"/>
        <v>49</v>
      </c>
      <c r="K11" s="444">
        <v>10</v>
      </c>
      <c r="L11" s="444">
        <v>30</v>
      </c>
      <c r="M11" s="449">
        <v>9</v>
      </c>
    </row>
    <row r="12" spans="1:13" ht="20.100000000000001" customHeight="1" x14ac:dyDescent="0.15">
      <c r="A12" s="1032" t="s">
        <v>85</v>
      </c>
      <c r="B12" s="461">
        <f t="shared" si="0"/>
        <v>19</v>
      </c>
      <c r="C12" s="444">
        <v>2</v>
      </c>
      <c r="D12" s="444">
        <v>16</v>
      </c>
      <c r="E12" s="445">
        <v>1</v>
      </c>
      <c r="F12" s="461">
        <f t="shared" si="1"/>
        <v>0</v>
      </c>
      <c r="G12" s="444">
        <v>0</v>
      </c>
      <c r="H12" s="444">
        <v>0</v>
      </c>
      <c r="I12" s="449">
        <v>0</v>
      </c>
      <c r="J12" s="110">
        <f t="shared" si="2"/>
        <v>19</v>
      </c>
      <c r="K12" s="444">
        <v>2</v>
      </c>
      <c r="L12" s="444">
        <v>16</v>
      </c>
      <c r="M12" s="449">
        <v>1</v>
      </c>
    </row>
    <row r="13" spans="1:13" ht="20.100000000000001" customHeight="1" x14ac:dyDescent="0.15">
      <c r="A13" s="1032" t="s">
        <v>86</v>
      </c>
      <c r="B13" s="461">
        <f t="shared" si="0"/>
        <v>24</v>
      </c>
      <c r="C13" s="444">
        <v>4</v>
      </c>
      <c r="D13" s="444">
        <v>14</v>
      </c>
      <c r="E13" s="445">
        <v>6</v>
      </c>
      <c r="F13" s="461">
        <f t="shared" si="1"/>
        <v>1</v>
      </c>
      <c r="G13" s="444">
        <v>0</v>
      </c>
      <c r="H13" s="444">
        <v>1</v>
      </c>
      <c r="I13" s="449">
        <v>0</v>
      </c>
      <c r="J13" s="110">
        <f t="shared" si="2"/>
        <v>23</v>
      </c>
      <c r="K13" s="444">
        <v>4</v>
      </c>
      <c r="L13" s="444">
        <v>13</v>
      </c>
      <c r="M13" s="449">
        <v>6</v>
      </c>
    </row>
    <row r="14" spans="1:13" ht="20.100000000000001" customHeight="1" x14ac:dyDescent="0.15">
      <c r="A14" s="1032" t="s">
        <v>87</v>
      </c>
      <c r="B14" s="461">
        <f t="shared" si="0"/>
        <v>38</v>
      </c>
      <c r="C14" s="444">
        <v>8</v>
      </c>
      <c r="D14" s="444">
        <v>22</v>
      </c>
      <c r="E14" s="445">
        <v>8</v>
      </c>
      <c r="F14" s="461">
        <f t="shared" si="1"/>
        <v>0</v>
      </c>
      <c r="G14" s="444">
        <v>0</v>
      </c>
      <c r="H14" s="444">
        <v>0</v>
      </c>
      <c r="I14" s="449">
        <v>0</v>
      </c>
      <c r="J14" s="110">
        <f t="shared" si="2"/>
        <v>38</v>
      </c>
      <c r="K14" s="444">
        <v>8</v>
      </c>
      <c r="L14" s="444">
        <v>22</v>
      </c>
      <c r="M14" s="449">
        <v>8</v>
      </c>
    </row>
    <row r="15" spans="1:13" ht="20.100000000000001" customHeight="1" x14ac:dyDescent="0.15">
      <c r="A15" s="1032" t="s">
        <v>88</v>
      </c>
      <c r="B15" s="461">
        <f t="shared" si="0"/>
        <v>33</v>
      </c>
      <c r="C15" s="444">
        <v>5</v>
      </c>
      <c r="D15" s="444">
        <v>21</v>
      </c>
      <c r="E15" s="445">
        <v>7</v>
      </c>
      <c r="F15" s="461">
        <f t="shared" si="1"/>
        <v>0</v>
      </c>
      <c r="G15" s="444">
        <v>0</v>
      </c>
      <c r="H15" s="444">
        <v>0</v>
      </c>
      <c r="I15" s="449">
        <v>0</v>
      </c>
      <c r="J15" s="110">
        <f t="shared" si="2"/>
        <v>33</v>
      </c>
      <c r="K15" s="444">
        <v>5</v>
      </c>
      <c r="L15" s="444">
        <v>21</v>
      </c>
      <c r="M15" s="449">
        <v>7</v>
      </c>
    </row>
    <row r="16" spans="1:13" ht="20.100000000000001" customHeight="1" x14ac:dyDescent="0.15">
      <c r="A16" s="1032" t="s">
        <v>89</v>
      </c>
      <c r="B16" s="461">
        <f t="shared" si="0"/>
        <v>20</v>
      </c>
      <c r="C16" s="444">
        <v>1</v>
      </c>
      <c r="D16" s="444">
        <v>11</v>
      </c>
      <c r="E16" s="445">
        <v>8</v>
      </c>
      <c r="F16" s="461">
        <f t="shared" si="1"/>
        <v>0</v>
      </c>
      <c r="G16" s="444">
        <v>0</v>
      </c>
      <c r="H16" s="444">
        <v>0</v>
      </c>
      <c r="I16" s="449">
        <v>0</v>
      </c>
      <c r="J16" s="110">
        <f t="shared" si="2"/>
        <v>20</v>
      </c>
      <c r="K16" s="444">
        <v>1</v>
      </c>
      <c r="L16" s="444">
        <v>11</v>
      </c>
      <c r="M16" s="449">
        <v>8</v>
      </c>
    </row>
    <row r="17" spans="1:14" ht="20.100000000000001" customHeight="1" x14ac:dyDescent="0.15">
      <c r="A17" s="1032" t="s">
        <v>90</v>
      </c>
      <c r="B17" s="461">
        <f t="shared" si="0"/>
        <v>84</v>
      </c>
      <c r="C17" s="444">
        <v>15</v>
      </c>
      <c r="D17" s="444">
        <v>50</v>
      </c>
      <c r="E17" s="445">
        <v>19</v>
      </c>
      <c r="F17" s="461">
        <f t="shared" si="1"/>
        <v>0</v>
      </c>
      <c r="G17" s="444">
        <v>0</v>
      </c>
      <c r="H17" s="444">
        <v>0</v>
      </c>
      <c r="I17" s="449">
        <v>0</v>
      </c>
      <c r="J17" s="110">
        <f t="shared" si="2"/>
        <v>85</v>
      </c>
      <c r="K17" s="444">
        <v>15</v>
      </c>
      <c r="L17" s="444">
        <v>51</v>
      </c>
      <c r="M17" s="449">
        <v>19</v>
      </c>
    </row>
    <row r="18" spans="1:14" ht="20.100000000000001" customHeight="1" x14ac:dyDescent="0.15">
      <c r="A18" s="1032" t="s">
        <v>91</v>
      </c>
      <c r="B18" s="461">
        <f t="shared" si="0"/>
        <v>35</v>
      </c>
      <c r="C18" s="444">
        <v>4</v>
      </c>
      <c r="D18" s="444">
        <v>23</v>
      </c>
      <c r="E18" s="445">
        <v>8</v>
      </c>
      <c r="F18" s="461">
        <f t="shared" si="1"/>
        <v>1</v>
      </c>
      <c r="G18" s="444">
        <v>0</v>
      </c>
      <c r="H18" s="444">
        <v>1</v>
      </c>
      <c r="I18" s="449">
        <v>0</v>
      </c>
      <c r="J18" s="110">
        <f t="shared" si="2"/>
        <v>34</v>
      </c>
      <c r="K18" s="444">
        <v>4</v>
      </c>
      <c r="L18" s="444">
        <v>22</v>
      </c>
      <c r="M18" s="449">
        <v>8</v>
      </c>
    </row>
    <row r="19" spans="1:14" ht="20.100000000000001" customHeight="1" x14ac:dyDescent="0.15">
      <c r="A19" s="1032" t="s">
        <v>92</v>
      </c>
      <c r="B19" s="461">
        <f t="shared" si="0"/>
        <v>35</v>
      </c>
      <c r="C19" s="444">
        <v>13</v>
      </c>
      <c r="D19" s="444">
        <v>14</v>
      </c>
      <c r="E19" s="445">
        <v>8</v>
      </c>
      <c r="F19" s="461">
        <f t="shared" si="1"/>
        <v>2</v>
      </c>
      <c r="G19" s="444">
        <v>0</v>
      </c>
      <c r="H19" s="444">
        <v>2</v>
      </c>
      <c r="I19" s="449">
        <v>0</v>
      </c>
      <c r="J19" s="110">
        <f t="shared" si="2"/>
        <v>34</v>
      </c>
      <c r="K19" s="444">
        <v>13</v>
      </c>
      <c r="L19" s="444">
        <v>12</v>
      </c>
      <c r="M19" s="449">
        <v>9</v>
      </c>
    </row>
    <row r="20" spans="1:14" ht="20.100000000000001" customHeight="1" x14ac:dyDescent="0.15">
      <c r="A20" s="1032" t="s">
        <v>93</v>
      </c>
      <c r="B20" s="461">
        <f t="shared" si="0"/>
        <v>47</v>
      </c>
      <c r="C20" s="444">
        <v>17</v>
      </c>
      <c r="D20" s="444">
        <v>15</v>
      </c>
      <c r="E20" s="445">
        <v>15</v>
      </c>
      <c r="F20" s="461">
        <f t="shared" si="1"/>
        <v>2</v>
      </c>
      <c r="G20" s="444">
        <v>0</v>
      </c>
      <c r="H20" s="444">
        <v>1</v>
      </c>
      <c r="I20" s="449">
        <v>1</v>
      </c>
      <c r="J20" s="110">
        <f t="shared" si="2"/>
        <v>46</v>
      </c>
      <c r="K20" s="444">
        <v>17</v>
      </c>
      <c r="L20" s="444">
        <v>15</v>
      </c>
      <c r="M20" s="449">
        <v>14</v>
      </c>
    </row>
    <row r="21" spans="1:14" ht="20.100000000000001" customHeight="1" x14ac:dyDescent="0.15">
      <c r="A21" s="1032" t="s">
        <v>94</v>
      </c>
      <c r="B21" s="461">
        <f t="shared" si="0"/>
        <v>19</v>
      </c>
      <c r="C21" s="444">
        <v>4</v>
      </c>
      <c r="D21" s="444">
        <v>8</v>
      </c>
      <c r="E21" s="445">
        <v>7</v>
      </c>
      <c r="F21" s="461">
        <f t="shared" si="1"/>
        <v>0</v>
      </c>
      <c r="G21" s="444">
        <v>0</v>
      </c>
      <c r="H21" s="444">
        <v>0</v>
      </c>
      <c r="I21" s="449">
        <v>0</v>
      </c>
      <c r="J21" s="110">
        <f t="shared" si="2"/>
        <v>19</v>
      </c>
      <c r="K21" s="444">
        <v>4</v>
      </c>
      <c r="L21" s="444">
        <v>8</v>
      </c>
      <c r="M21" s="449">
        <v>7</v>
      </c>
    </row>
    <row r="22" spans="1:14" ht="20.100000000000001" customHeight="1" x14ac:dyDescent="0.15">
      <c r="A22" s="1032" t="s">
        <v>95</v>
      </c>
      <c r="B22" s="461">
        <f t="shared" si="0"/>
        <v>60</v>
      </c>
      <c r="C22" s="444">
        <v>17</v>
      </c>
      <c r="D22" s="444">
        <v>31</v>
      </c>
      <c r="E22" s="445">
        <v>12</v>
      </c>
      <c r="F22" s="461">
        <f t="shared" si="1"/>
        <v>1</v>
      </c>
      <c r="G22" s="444">
        <v>0</v>
      </c>
      <c r="H22" s="444">
        <v>1</v>
      </c>
      <c r="I22" s="449">
        <v>0</v>
      </c>
      <c r="J22" s="110">
        <f t="shared" si="2"/>
        <v>60</v>
      </c>
      <c r="K22" s="444">
        <v>17</v>
      </c>
      <c r="L22" s="444">
        <v>31</v>
      </c>
      <c r="M22" s="449">
        <v>12</v>
      </c>
    </row>
    <row r="23" spans="1:14" ht="20.100000000000001" customHeight="1" x14ac:dyDescent="0.15">
      <c r="A23" s="1032" t="s">
        <v>96</v>
      </c>
      <c r="B23" s="461">
        <f t="shared" si="0"/>
        <v>20</v>
      </c>
      <c r="C23" s="444">
        <v>4</v>
      </c>
      <c r="D23" s="444">
        <v>13</v>
      </c>
      <c r="E23" s="445">
        <v>3</v>
      </c>
      <c r="F23" s="461">
        <f t="shared" si="1"/>
        <v>0</v>
      </c>
      <c r="G23" s="444">
        <v>0</v>
      </c>
      <c r="H23" s="444">
        <v>0</v>
      </c>
      <c r="I23" s="449">
        <v>0</v>
      </c>
      <c r="J23" s="110">
        <f t="shared" si="2"/>
        <v>21</v>
      </c>
      <c r="K23" s="444">
        <v>4</v>
      </c>
      <c r="L23" s="444">
        <v>14</v>
      </c>
      <c r="M23" s="449">
        <v>3</v>
      </c>
    </row>
    <row r="24" spans="1:14" ht="20.100000000000001" customHeight="1" x14ac:dyDescent="0.15">
      <c r="A24" s="1032" t="s">
        <v>97</v>
      </c>
      <c r="B24" s="461">
        <f t="shared" si="0"/>
        <v>28</v>
      </c>
      <c r="C24" s="444">
        <v>7</v>
      </c>
      <c r="D24" s="444">
        <v>11</v>
      </c>
      <c r="E24" s="445">
        <v>10</v>
      </c>
      <c r="F24" s="461">
        <f t="shared" si="1"/>
        <v>1</v>
      </c>
      <c r="G24" s="444">
        <v>0</v>
      </c>
      <c r="H24" s="444">
        <v>1</v>
      </c>
      <c r="I24" s="449">
        <v>0</v>
      </c>
      <c r="J24" s="110">
        <f t="shared" si="2"/>
        <v>28</v>
      </c>
      <c r="K24" s="444">
        <v>7</v>
      </c>
      <c r="L24" s="444">
        <v>11</v>
      </c>
      <c r="M24" s="449">
        <v>10</v>
      </c>
    </row>
    <row r="25" spans="1:14" ht="20.100000000000001" customHeight="1" x14ac:dyDescent="0.15">
      <c r="A25" s="1032" t="s">
        <v>98</v>
      </c>
      <c r="B25" s="461">
        <f t="shared" si="0"/>
        <v>36</v>
      </c>
      <c r="C25" s="444">
        <v>8</v>
      </c>
      <c r="D25" s="444">
        <v>18</v>
      </c>
      <c r="E25" s="445">
        <v>10</v>
      </c>
      <c r="F25" s="461">
        <f t="shared" si="1"/>
        <v>2</v>
      </c>
      <c r="G25" s="444">
        <v>0</v>
      </c>
      <c r="H25" s="444">
        <v>1</v>
      </c>
      <c r="I25" s="449">
        <v>1</v>
      </c>
      <c r="J25" s="110">
        <f t="shared" si="2"/>
        <v>36</v>
      </c>
      <c r="K25" s="444">
        <v>8</v>
      </c>
      <c r="L25" s="444">
        <v>17</v>
      </c>
      <c r="M25" s="449">
        <v>11</v>
      </c>
    </row>
    <row r="26" spans="1:14" ht="20.100000000000001" customHeight="1" x14ac:dyDescent="0.15">
      <c r="A26" s="1032" t="s">
        <v>99</v>
      </c>
      <c r="B26" s="461">
        <f t="shared" si="0"/>
        <v>36</v>
      </c>
      <c r="C26" s="444">
        <v>9</v>
      </c>
      <c r="D26" s="444">
        <v>15</v>
      </c>
      <c r="E26" s="445">
        <v>12</v>
      </c>
      <c r="F26" s="461">
        <f t="shared" si="1"/>
        <v>1</v>
      </c>
      <c r="G26" s="444">
        <v>0</v>
      </c>
      <c r="H26" s="444">
        <v>0</v>
      </c>
      <c r="I26" s="449">
        <v>1</v>
      </c>
      <c r="J26" s="110">
        <f t="shared" si="2"/>
        <v>36</v>
      </c>
      <c r="K26" s="444">
        <v>10</v>
      </c>
      <c r="L26" s="444">
        <v>15</v>
      </c>
      <c r="M26" s="449">
        <v>11</v>
      </c>
    </row>
    <row r="27" spans="1:14" ht="20.100000000000001" customHeight="1" x14ac:dyDescent="0.15">
      <c r="A27" s="1032" t="s">
        <v>100</v>
      </c>
      <c r="B27" s="461">
        <f t="shared" si="0"/>
        <v>37</v>
      </c>
      <c r="C27" s="444">
        <v>7</v>
      </c>
      <c r="D27" s="444">
        <v>19</v>
      </c>
      <c r="E27" s="445">
        <v>11</v>
      </c>
      <c r="F27" s="461">
        <f t="shared" si="1"/>
        <v>1</v>
      </c>
      <c r="G27" s="444">
        <v>1</v>
      </c>
      <c r="H27" s="444">
        <v>0</v>
      </c>
      <c r="I27" s="449">
        <v>0</v>
      </c>
      <c r="J27" s="110">
        <f t="shared" si="2"/>
        <v>37</v>
      </c>
      <c r="K27" s="444">
        <v>6</v>
      </c>
      <c r="L27" s="444">
        <v>20</v>
      </c>
      <c r="M27" s="449">
        <v>11</v>
      </c>
    </row>
    <row r="28" spans="1:14" ht="20.100000000000001" customHeight="1" x14ac:dyDescent="0.15">
      <c r="A28" s="1032" t="s">
        <v>101</v>
      </c>
      <c r="B28" s="461">
        <f t="shared" si="0"/>
        <v>50</v>
      </c>
      <c r="C28" s="444">
        <v>11</v>
      </c>
      <c r="D28" s="444">
        <v>28</v>
      </c>
      <c r="E28" s="445">
        <v>11</v>
      </c>
      <c r="F28" s="461">
        <f t="shared" si="1"/>
        <v>1</v>
      </c>
      <c r="G28" s="444">
        <v>1</v>
      </c>
      <c r="H28" s="444">
        <v>0</v>
      </c>
      <c r="I28" s="449">
        <v>0</v>
      </c>
      <c r="J28" s="110">
        <f t="shared" si="2"/>
        <v>50</v>
      </c>
      <c r="K28" s="444">
        <v>10</v>
      </c>
      <c r="L28" s="444">
        <v>29</v>
      </c>
      <c r="M28" s="449">
        <v>11</v>
      </c>
    </row>
    <row r="29" spans="1:14" ht="20.100000000000001" customHeight="1" thickBot="1" x14ac:dyDescent="0.2">
      <c r="A29" s="1033" t="s">
        <v>102</v>
      </c>
      <c r="B29" s="459">
        <f t="shared" si="0"/>
        <v>35</v>
      </c>
      <c r="C29" s="768">
        <v>9</v>
      </c>
      <c r="D29" s="768">
        <v>14</v>
      </c>
      <c r="E29" s="1034">
        <v>12</v>
      </c>
      <c r="F29" s="459">
        <f t="shared" si="1"/>
        <v>0</v>
      </c>
      <c r="G29" s="768">
        <v>0</v>
      </c>
      <c r="H29" s="768">
        <v>0</v>
      </c>
      <c r="I29" s="769">
        <v>0</v>
      </c>
      <c r="J29" s="164">
        <f t="shared" si="2"/>
        <v>37</v>
      </c>
      <c r="K29" s="768">
        <v>9</v>
      </c>
      <c r="L29" s="768">
        <v>16</v>
      </c>
      <c r="M29" s="769">
        <v>12</v>
      </c>
    </row>
    <row r="30" spans="1:14" ht="20.100000000000001" customHeight="1" thickBot="1" x14ac:dyDescent="0.2">
      <c r="A30" s="1035" t="s">
        <v>12</v>
      </c>
      <c r="B30" s="158">
        <f>SUM(B6:B29)</f>
        <v>1111</v>
      </c>
      <c r="C30" s="158">
        <f t="shared" ref="C30:M30" si="3">SUM(C6:C29)</f>
        <v>278</v>
      </c>
      <c r="D30" s="158">
        <f t="shared" si="3"/>
        <v>565</v>
      </c>
      <c r="E30" s="159">
        <f t="shared" si="3"/>
        <v>268</v>
      </c>
      <c r="F30" s="160">
        <f t="shared" si="3"/>
        <v>16</v>
      </c>
      <c r="G30" s="158">
        <f t="shared" si="3"/>
        <v>3</v>
      </c>
      <c r="H30" s="158">
        <f t="shared" si="3"/>
        <v>9</v>
      </c>
      <c r="I30" s="161">
        <f t="shared" si="3"/>
        <v>4</v>
      </c>
      <c r="J30" s="90">
        <f t="shared" si="3"/>
        <v>1113</v>
      </c>
      <c r="K30" s="87">
        <f t="shared" si="3"/>
        <v>280</v>
      </c>
      <c r="L30" s="87">
        <f t="shared" si="3"/>
        <v>566</v>
      </c>
      <c r="M30" s="183">
        <f t="shared" si="3"/>
        <v>267</v>
      </c>
    </row>
    <row r="31" spans="1:14" x14ac:dyDescent="0.15">
      <c r="A31" s="565" t="s">
        <v>317</v>
      </c>
      <c r="B31" s="565"/>
      <c r="C31" s="565"/>
      <c r="D31" s="565"/>
      <c r="E31" s="565"/>
      <c r="F31" s="565"/>
      <c r="G31" s="565"/>
      <c r="H31" s="565"/>
      <c r="I31" s="565"/>
      <c r="J31" s="565"/>
      <c r="K31" s="565"/>
      <c r="L31" s="565"/>
      <c r="M31" s="565"/>
      <c r="N31" s="469"/>
    </row>
    <row r="32" spans="1:14" x14ac:dyDescent="0.15">
      <c r="B32" s="455"/>
      <c r="C32" s="455"/>
      <c r="D32" s="455"/>
      <c r="E32" s="455"/>
      <c r="F32" s="455"/>
      <c r="G32" s="455"/>
      <c r="H32" s="455"/>
      <c r="I32" s="455"/>
      <c r="J32" s="455"/>
      <c r="K32" s="455"/>
      <c r="L32" s="455"/>
      <c r="M32" s="455"/>
    </row>
    <row r="33" spans="2:13" x14ac:dyDescent="0.15">
      <c r="B33" s="455"/>
      <c r="C33" s="455"/>
      <c r="D33" s="455"/>
      <c r="E33" s="455"/>
      <c r="F33" s="455"/>
      <c r="G33" s="455"/>
      <c r="H33" s="455"/>
      <c r="I33" s="455"/>
      <c r="J33" s="455"/>
      <c r="K33" s="455"/>
      <c r="L33" s="455"/>
      <c r="M33" s="455"/>
    </row>
  </sheetData>
  <mergeCells count="4">
    <mergeCell ref="B3:D3"/>
    <mergeCell ref="F3:H3"/>
    <mergeCell ref="J3:L3"/>
    <mergeCell ref="A31:M31"/>
  </mergeCells>
  <phoneticPr fontId="2"/>
  <pageMargins left="0.59055118110236227" right="0.78740157480314965" top="0.98425196850393704" bottom="0.98425196850393704" header="0.51181102362204722" footer="0.51181102362204722"/>
  <pageSetup paperSize="9" scale="92" orientation="portrait" r:id="rId1"/>
  <headerFooter alignWithMargins="0">
    <oddFooter>&amp;C－30－</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Normal="100" zoomScaleSheetLayoutView="100" workbookViewId="0">
      <selection activeCell="K9" sqref="K9:K10"/>
    </sheetView>
  </sheetViews>
  <sheetFormatPr defaultRowHeight="13.5" x14ac:dyDescent="0.15"/>
  <cols>
    <col min="1" max="1" width="3.75" style="25" customWidth="1"/>
    <col min="2" max="2" width="4.625" style="25" customWidth="1"/>
    <col min="3" max="14" width="6.625" style="25" customWidth="1"/>
    <col min="15" max="15" width="5.5" style="25" customWidth="1"/>
    <col min="16" max="16384" width="9" style="25"/>
  </cols>
  <sheetData>
    <row r="1" spans="1:14" ht="14.25" x14ac:dyDescent="0.15">
      <c r="A1" s="1036" t="s">
        <v>155</v>
      </c>
      <c r="B1" s="574"/>
      <c r="C1" s="574"/>
      <c r="D1" s="574"/>
      <c r="E1" s="574"/>
      <c r="F1" s="574"/>
      <c r="G1" s="868"/>
      <c r="H1" s="868"/>
      <c r="I1" s="868"/>
      <c r="J1" s="868"/>
      <c r="K1" s="868"/>
      <c r="L1" s="868"/>
      <c r="M1" s="868"/>
      <c r="N1" s="868"/>
    </row>
    <row r="2" spans="1:14" ht="14.25" thickBot="1" x14ac:dyDescent="0.2">
      <c r="A2" s="1037" t="s">
        <v>242</v>
      </c>
      <c r="B2" s="1038"/>
      <c r="C2" s="1038"/>
      <c r="D2" s="1038"/>
      <c r="E2" s="1038"/>
      <c r="F2" s="1038"/>
      <c r="G2" s="868"/>
      <c r="H2" s="868"/>
      <c r="I2" s="868"/>
      <c r="J2" s="868"/>
      <c r="K2" s="868"/>
      <c r="L2" s="868"/>
      <c r="M2" s="868"/>
      <c r="N2" s="868"/>
    </row>
    <row r="3" spans="1:14" x14ac:dyDescent="0.15">
      <c r="A3" s="1039"/>
      <c r="B3" s="1040" t="s">
        <v>2</v>
      </c>
      <c r="C3" s="749" t="s">
        <v>194</v>
      </c>
      <c r="D3" s="576"/>
      <c r="E3" s="576"/>
      <c r="F3" s="1025" t="s">
        <v>207</v>
      </c>
      <c r="G3" s="749" t="s">
        <v>271</v>
      </c>
      <c r="H3" s="576"/>
      <c r="I3" s="576"/>
      <c r="J3" s="1025" t="s">
        <v>209</v>
      </c>
      <c r="K3" s="749" t="s">
        <v>272</v>
      </c>
      <c r="L3" s="576"/>
      <c r="M3" s="576"/>
      <c r="N3" s="1026" t="s">
        <v>209</v>
      </c>
    </row>
    <row r="4" spans="1:14" x14ac:dyDescent="0.15">
      <c r="A4" s="1041"/>
      <c r="B4" s="142"/>
      <c r="C4" s="131" t="s">
        <v>235</v>
      </c>
      <c r="D4" s="126"/>
      <c r="E4" s="126"/>
      <c r="F4" s="126"/>
      <c r="G4" s="131" t="s">
        <v>0</v>
      </c>
      <c r="H4" s="126"/>
      <c r="I4" s="126"/>
      <c r="J4" s="126"/>
      <c r="K4" s="131" t="s">
        <v>0</v>
      </c>
      <c r="L4" s="127"/>
      <c r="M4" s="127"/>
      <c r="N4" s="128"/>
    </row>
    <row r="5" spans="1:14" ht="14.25" thickBot="1" x14ac:dyDescent="0.2">
      <c r="A5" s="1042" t="s">
        <v>196</v>
      </c>
      <c r="B5" s="142"/>
      <c r="C5" s="129"/>
      <c r="D5" s="132" t="s">
        <v>240</v>
      </c>
      <c r="E5" s="133" t="s">
        <v>236</v>
      </c>
      <c r="F5" s="133" t="s">
        <v>230</v>
      </c>
      <c r="G5" s="130"/>
      <c r="H5" s="132" t="s">
        <v>240</v>
      </c>
      <c r="I5" s="133" t="s">
        <v>236</v>
      </c>
      <c r="J5" s="133" t="s">
        <v>230</v>
      </c>
      <c r="K5" s="130"/>
      <c r="L5" s="132" t="s">
        <v>240</v>
      </c>
      <c r="M5" s="133" t="s">
        <v>236</v>
      </c>
      <c r="N5" s="134" t="s">
        <v>230</v>
      </c>
    </row>
    <row r="6" spans="1:14" ht="15.95" customHeight="1" x14ac:dyDescent="0.15">
      <c r="A6" s="987"/>
      <c r="B6" s="1043">
        <v>0</v>
      </c>
      <c r="C6" s="92">
        <f>SUM(D6:F6)</f>
        <v>23</v>
      </c>
      <c r="D6" s="1044">
        <v>5</v>
      </c>
      <c r="E6" s="1045">
        <v>7</v>
      </c>
      <c r="F6" s="1045">
        <v>11</v>
      </c>
      <c r="G6" s="92">
        <f>SUM(H6:J6)</f>
        <v>0</v>
      </c>
      <c r="H6" s="1044">
        <v>0</v>
      </c>
      <c r="I6" s="1045">
        <v>0</v>
      </c>
      <c r="J6" s="1046">
        <v>0</v>
      </c>
      <c r="K6" s="93">
        <f>SUM(L6:N6)</f>
        <v>23</v>
      </c>
      <c r="L6" s="1044">
        <v>5</v>
      </c>
      <c r="M6" s="1045">
        <v>7</v>
      </c>
      <c r="N6" s="1046">
        <v>11</v>
      </c>
    </row>
    <row r="7" spans="1:14" ht="15.95" customHeight="1" x14ac:dyDescent="0.15">
      <c r="A7" s="233" t="s">
        <v>5</v>
      </c>
      <c r="B7" s="7">
        <v>1</v>
      </c>
      <c r="C7" s="92">
        <f t="shared" ref="C7:C29" si="0">SUM(D7:F7)</f>
        <v>24</v>
      </c>
      <c r="D7" s="1047">
        <v>10</v>
      </c>
      <c r="E7" s="1048">
        <v>7</v>
      </c>
      <c r="F7" s="1048">
        <v>7</v>
      </c>
      <c r="G7" s="92">
        <f t="shared" ref="G7:G29" si="1">SUM(H7:J7)</f>
        <v>1</v>
      </c>
      <c r="H7" s="1047">
        <v>0</v>
      </c>
      <c r="I7" s="1048">
        <v>0</v>
      </c>
      <c r="J7" s="1049">
        <v>1</v>
      </c>
      <c r="K7" s="93">
        <f t="shared" ref="K7:K29" si="2">SUM(L7:N7)</f>
        <v>24</v>
      </c>
      <c r="L7" s="1047">
        <v>11</v>
      </c>
      <c r="M7" s="1048">
        <v>7</v>
      </c>
      <c r="N7" s="1049">
        <v>6</v>
      </c>
    </row>
    <row r="8" spans="1:14" ht="15.95" customHeight="1" x14ac:dyDescent="0.15">
      <c r="A8" s="233"/>
      <c r="B8" s="7">
        <v>2</v>
      </c>
      <c r="C8" s="92">
        <f t="shared" si="0"/>
        <v>25</v>
      </c>
      <c r="D8" s="1047">
        <v>7</v>
      </c>
      <c r="E8" s="1048">
        <v>9</v>
      </c>
      <c r="F8" s="1048">
        <v>9</v>
      </c>
      <c r="G8" s="92">
        <f t="shared" si="1"/>
        <v>0</v>
      </c>
      <c r="H8" s="1047">
        <v>0</v>
      </c>
      <c r="I8" s="1048">
        <v>0</v>
      </c>
      <c r="J8" s="1049">
        <v>0</v>
      </c>
      <c r="K8" s="93">
        <f t="shared" si="2"/>
        <v>25</v>
      </c>
      <c r="L8" s="1047">
        <v>7</v>
      </c>
      <c r="M8" s="1048">
        <v>9</v>
      </c>
      <c r="N8" s="1049">
        <v>9</v>
      </c>
    </row>
    <row r="9" spans="1:14" ht="15.95" customHeight="1" x14ac:dyDescent="0.15">
      <c r="A9" s="233" t="s">
        <v>6</v>
      </c>
      <c r="B9" s="7">
        <v>3</v>
      </c>
      <c r="C9" s="92">
        <f t="shared" si="0"/>
        <v>11</v>
      </c>
      <c r="D9" s="1047">
        <v>1</v>
      </c>
      <c r="E9" s="1048">
        <v>4</v>
      </c>
      <c r="F9" s="1048">
        <v>6</v>
      </c>
      <c r="G9" s="92">
        <f t="shared" si="1"/>
        <v>1</v>
      </c>
      <c r="H9" s="1047">
        <v>0</v>
      </c>
      <c r="I9" s="1048">
        <v>0</v>
      </c>
      <c r="J9" s="1049">
        <v>1</v>
      </c>
      <c r="K9" s="93">
        <f t="shared" si="2"/>
        <v>11</v>
      </c>
      <c r="L9" s="1047">
        <v>1</v>
      </c>
      <c r="M9" s="1048">
        <v>5</v>
      </c>
      <c r="N9" s="1049">
        <v>5</v>
      </c>
    </row>
    <row r="10" spans="1:14" ht="15.95" customHeight="1" x14ac:dyDescent="0.15">
      <c r="A10" s="233"/>
      <c r="B10" s="7">
        <v>4</v>
      </c>
      <c r="C10" s="92">
        <f t="shared" si="0"/>
        <v>16</v>
      </c>
      <c r="D10" s="1047">
        <v>3</v>
      </c>
      <c r="E10" s="1048">
        <v>7</v>
      </c>
      <c r="F10" s="1048">
        <v>6</v>
      </c>
      <c r="G10" s="92">
        <f t="shared" si="1"/>
        <v>1</v>
      </c>
      <c r="H10" s="1047">
        <v>0</v>
      </c>
      <c r="I10" s="1048">
        <v>1</v>
      </c>
      <c r="J10" s="1049">
        <v>0</v>
      </c>
      <c r="K10" s="93">
        <f t="shared" si="2"/>
        <v>15</v>
      </c>
      <c r="L10" s="1047">
        <v>3</v>
      </c>
      <c r="M10" s="1048">
        <v>6</v>
      </c>
      <c r="N10" s="1049">
        <v>6</v>
      </c>
    </row>
    <row r="11" spans="1:14" ht="15.95" customHeight="1" x14ac:dyDescent="0.15">
      <c r="A11" s="1050"/>
      <c r="B11" s="7">
        <v>5</v>
      </c>
      <c r="C11" s="92">
        <f t="shared" si="0"/>
        <v>13</v>
      </c>
      <c r="D11" s="1047">
        <v>3</v>
      </c>
      <c r="E11" s="1048">
        <v>7</v>
      </c>
      <c r="F11" s="1048">
        <v>3</v>
      </c>
      <c r="G11" s="92">
        <f t="shared" si="1"/>
        <v>1</v>
      </c>
      <c r="H11" s="1047">
        <v>0</v>
      </c>
      <c r="I11" s="1048">
        <v>1</v>
      </c>
      <c r="J11" s="1049">
        <v>0</v>
      </c>
      <c r="K11" s="93">
        <f t="shared" si="2"/>
        <v>12</v>
      </c>
      <c r="L11" s="1047">
        <v>3</v>
      </c>
      <c r="M11" s="1048">
        <v>6</v>
      </c>
      <c r="N11" s="1049">
        <v>3</v>
      </c>
    </row>
    <row r="12" spans="1:14" ht="15.95" customHeight="1" x14ac:dyDescent="0.15">
      <c r="A12" s="1051"/>
      <c r="B12" s="234">
        <v>6</v>
      </c>
      <c r="C12" s="92">
        <f t="shared" si="0"/>
        <v>15</v>
      </c>
      <c r="D12" s="1047">
        <v>3</v>
      </c>
      <c r="E12" s="1048">
        <v>10</v>
      </c>
      <c r="F12" s="1048">
        <v>2</v>
      </c>
      <c r="G12" s="92">
        <f t="shared" si="1"/>
        <v>0</v>
      </c>
      <c r="H12" s="1047">
        <v>0</v>
      </c>
      <c r="I12" s="1048">
        <v>0</v>
      </c>
      <c r="J12" s="1049">
        <v>0</v>
      </c>
      <c r="K12" s="93">
        <f t="shared" si="2"/>
        <v>16</v>
      </c>
      <c r="L12" s="1047">
        <v>3</v>
      </c>
      <c r="M12" s="1048">
        <v>11</v>
      </c>
      <c r="N12" s="1049">
        <v>2</v>
      </c>
    </row>
    <row r="13" spans="1:14" ht="15.95" customHeight="1" x14ac:dyDescent="0.15">
      <c r="A13" s="1051"/>
      <c r="B13" s="234">
        <v>7</v>
      </c>
      <c r="C13" s="92">
        <f t="shared" si="0"/>
        <v>38</v>
      </c>
      <c r="D13" s="1047">
        <v>8</v>
      </c>
      <c r="E13" s="1048">
        <v>23</v>
      </c>
      <c r="F13" s="1048">
        <v>7</v>
      </c>
      <c r="G13" s="92">
        <f t="shared" si="1"/>
        <v>0</v>
      </c>
      <c r="H13" s="1047">
        <v>0</v>
      </c>
      <c r="I13" s="1048">
        <v>0</v>
      </c>
      <c r="J13" s="1049">
        <v>0</v>
      </c>
      <c r="K13" s="93">
        <f t="shared" si="2"/>
        <v>38</v>
      </c>
      <c r="L13" s="1047">
        <v>8</v>
      </c>
      <c r="M13" s="1048">
        <v>23</v>
      </c>
      <c r="N13" s="1049">
        <v>7</v>
      </c>
    </row>
    <row r="14" spans="1:14" ht="15.95" customHeight="1" x14ac:dyDescent="0.15">
      <c r="A14" s="1051"/>
      <c r="B14" s="234">
        <v>8</v>
      </c>
      <c r="C14" s="92">
        <f t="shared" si="0"/>
        <v>68</v>
      </c>
      <c r="D14" s="1047">
        <v>16</v>
      </c>
      <c r="E14" s="1048">
        <v>35</v>
      </c>
      <c r="F14" s="1048">
        <v>17</v>
      </c>
      <c r="G14" s="92">
        <f t="shared" si="1"/>
        <v>0</v>
      </c>
      <c r="H14" s="1047">
        <v>0</v>
      </c>
      <c r="I14" s="1048">
        <v>0</v>
      </c>
      <c r="J14" s="1049">
        <v>0</v>
      </c>
      <c r="K14" s="93">
        <f t="shared" si="2"/>
        <v>68</v>
      </c>
      <c r="L14" s="1047">
        <v>16</v>
      </c>
      <c r="M14" s="1048">
        <v>35</v>
      </c>
      <c r="N14" s="1049">
        <v>17</v>
      </c>
    </row>
    <row r="15" spans="1:14" ht="15.95" customHeight="1" x14ac:dyDescent="0.15">
      <c r="A15" s="1051"/>
      <c r="B15" s="234">
        <v>9</v>
      </c>
      <c r="C15" s="92">
        <f t="shared" si="0"/>
        <v>73</v>
      </c>
      <c r="D15" s="1047">
        <v>21</v>
      </c>
      <c r="E15" s="1048">
        <v>40</v>
      </c>
      <c r="F15" s="1048">
        <v>12</v>
      </c>
      <c r="G15" s="92">
        <f t="shared" si="1"/>
        <v>0</v>
      </c>
      <c r="H15" s="1047">
        <v>0</v>
      </c>
      <c r="I15" s="1048">
        <v>0</v>
      </c>
      <c r="J15" s="1049">
        <v>0</v>
      </c>
      <c r="K15" s="93">
        <f t="shared" si="2"/>
        <v>73</v>
      </c>
      <c r="L15" s="1047">
        <v>21</v>
      </c>
      <c r="M15" s="1048">
        <v>40</v>
      </c>
      <c r="N15" s="1049">
        <v>12</v>
      </c>
    </row>
    <row r="16" spans="1:14" ht="15.95" customHeight="1" x14ac:dyDescent="0.15">
      <c r="A16" s="1051"/>
      <c r="B16" s="234">
        <v>10</v>
      </c>
      <c r="C16" s="92">
        <f t="shared" si="0"/>
        <v>70</v>
      </c>
      <c r="D16" s="1047">
        <v>22</v>
      </c>
      <c r="E16" s="1048">
        <v>32</v>
      </c>
      <c r="F16" s="1048">
        <v>16</v>
      </c>
      <c r="G16" s="92">
        <f t="shared" si="1"/>
        <v>1</v>
      </c>
      <c r="H16" s="1047">
        <v>0</v>
      </c>
      <c r="I16" s="1048">
        <v>1</v>
      </c>
      <c r="J16" s="1049">
        <v>0</v>
      </c>
      <c r="K16" s="93">
        <f t="shared" si="2"/>
        <v>69</v>
      </c>
      <c r="L16" s="1047">
        <v>22</v>
      </c>
      <c r="M16" s="1048">
        <v>31</v>
      </c>
      <c r="N16" s="1049">
        <v>16</v>
      </c>
    </row>
    <row r="17" spans="1:14" ht="15.95" customHeight="1" x14ac:dyDescent="0.15">
      <c r="A17" s="1051"/>
      <c r="B17" s="234">
        <v>11</v>
      </c>
      <c r="C17" s="92">
        <f t="shared" si="0"/>
        <v>50</v>
      </c>
      <c r="D17" s="1047">
        <v>13</v>
      </c>
      <c r="E17" s="1048">
        <v>27</v>
      </c>
      <c r="F17" s="1048">
        <v>10</v>
      </c>
      <c r="G17" s="92">
        <f t="shared" si="1"/>
        <v>1</v>
      </c>
      <c r="H17" s="1047">
        <v>0</v>
      </c>
      <c r="I17" s="1048">
        <v>1</v>
      </c>
      <c r="J17" s="1049">
        <v>0</v>
      </c>
      <c r="K17" s="93">
        <f t="shared" si="2"/>
        <v>49</v>
      </c>
      <c r="L17" s="1047">
        <v>13</v>
      </c>
      <c r="M17" s="1048">
        <v>26</v>
      </c>
      <c r="N17" s="1049">
        <v>10</v>
      </c>
    </row>
    <row r="18" spans="1:14" ht="15.95" customHeight="1" x14ac:dyDescent="0.15">
      <c r="A18" s="1051"/>
      <c r="B18" s="234">
        <v>12</v>
      </c>
      <c r="C18" s="92">
        <f t="shared" si="0"/>
        <v>53</v>
      </c>
      <c r="D18" s="1047">
        <v>15</v>
      </c>
      <c r="E18" s="1048">
        <v>26</v>
      </c>
      <c r="F18" s="1048">
        <v>12</v>
      </c>
      <c r="G18" s="92">
        <f t="shared" si="1"/>
        <v>0</v>
      </c>
      <c r="H18" s="1047">
        <v>0</v>
      </c>
      <c r="I18" s="1048">
        <v>0</v>
      </c>
      <c r="J18" s="1049">
        <v>0</v>
      </c>
      <c r="K18" s="93">
        <f t="shared" si="2"/>
        <v>53</v>
      </c>
      <c r="L18" s="1047">
        <v>15</v>
      </c>
      <c r="M18" s="1048">
        <v>26</v>
      </c>
      <c r="N18" s="1049">
        <v>12</v>
      </c>
    </row>
    <row r="19" spans="1:14" ht="15.95" customHeight="1" x14ac:dyDescent="0.15">
      <c r="A19" s="1051"/>
      <c r="B19" s="234">
        <v>13</v>
      </c>
      <c r="C19" s="92">
        <f t="shared" si="0"/>
        <v>54</v>
      </c>
      <c r="D19" s="1047">
        <v>18</v>
      </c>
      <c r="E19" s="1048">
        <v>23</v>
      </c>
      <c r="F19" s="1048">
        <v>13</v>
      </c>
      <c r="G19" s="92">
        <f t="shared" si="1"/>
        <v>0</v>
      </c>
      <c r="H19" s="1047">
        <v>0</v>
      </c>
      <c r="I19" s="1048">
        <v>0</v>
      </c>
      <c r="J19" s="1049">
        <v>0</v>
      </c>
      <c r="K19" s="93">
        <f t="shared" si="2"/>
        <v>55</v>
      </c>
      <c r="L19" s="1047">
        <v>19</v>
      </c>
      <c r="M19" s="1048">
        <v>23</v>
      </c>
      <c r="N19" s="1049">
        <v>13</v>
      </c>
    </row>
    <row r="20" spans="1:14" ht="15.95" customHeight="1" x14ac:dyDescent="0.15">
      <c r="A20" s="1051"/>
      <c r="B20" s="234">
        <v>14</v>
      </c>
      <c r="C20" s="92">
        <f t="shared" si="0"/>
        <v>56</v>
      </c>
      <c r="D20" s="1047">
        <v>14</v>
      </c>
      <c r="E20" s="1048">
        <v>30</v>
      </c>
      <c r="F20" s="1048">
        <v>12</v>
      </c>
      <c r="G20" s="92">
        <f t="shared" si="1"/>
        <v>0</v>
      </c>
      <c r="H20" s="1047">
        <v>0</v>
      </c>
      <c r="I20" s="1048">
        <v>0</v>
      </c>
      <c r="J20" s="1049">
        <v>0</v>
      </c>
      <c r="K20" s="93">
        <f t="shared" si="2"/>
        <v>56</v>
      </c>
      <c r="L20" s="1047">
        <v>14</v>
      </c>
      <c r="M20" s="1048">
        <v>30</v>
      </c>
      <c r="N20" s="1049">
        <v>12</v>
      </c>
    </row>
    <row r="21" spans="1:14" ht="15.95" customHeight="1" x14ac:dyDescent="0.15">
      <c r="A21" s="1051"/>
      <c r="B21" s="234">
        <v>15</v>
      </c>
      <c r="C21" s="92">
        <f t="shared" si="0"/>
        <v>61</v>
      </c>
      <c r="D21" s="1047">
        <v>11</v>
      </c>
      <c r="E21" s="1048">
        <v>35</v>
      </c>
      <c r="F21" s="1048">
        <v>15</v>
      </c>
      <c r="G21" s="92">
        <f t="shared" si="1"/>
        <v>0</v>
      </c>
      <c r="H21" s="1047">
        <v>0</v>
      </c>
      <c r="I21" s="1048">
        <v>0</v>
      </c>
      <c r="J21" s="1049">
        <v>0</v>
      </c>
      <c r="K21" s="93">
        <f t="shared" si="2"/>
        <v>61</v>
      </c>
      <c r="L21" s="1047">
        <v>11</v>
      </c>
      <c r="M21" s="1048">
        <v>35</v>
      </c>
      <c r="N21" s="1049">
        <v>15</v>
      </c>
    </row>
    <row r="22" spans="1:14" ht="15.95" customHeight="1" x14ac:dyDescent="0.15">
      <c r="A22" s="1051"/>
      <c r="B22" s="234">
        <v>16</v>
      </c>
      <c r="C22" s="92">
        <f t="shared" si="0"/>
        <v>56</v>
      </c>
      <c r="D22" s="1047">
        <v>14</v>
      </c>
      <c r="E22" s="1048">
        <v>30</v>
      </c>
      <c r="F22" s="1048">
        <v>12</v>
      </c>
      <c r="G22" s="92">
        <f t="shared" si="1"/>
        <v>0</v>
      </c>
      <c r="H22" s="1047">
        <v>0</v>
      </c>
      <c r="I22" s="1048">
        <v>0</v>
      </c>
      <c r="J22" s="1049">
        <v>0</v>
      </c>
      <c r="K22" s="93">
        <f t="shared" si="2"/>
        <v>56</v>
      </c>
      <c r="L22" s="1047">
        <v>14</v>
      </c>
      <c r="M22" s="1048">
        <v>30</v>
      </c>
      <c r="N22" s="1049">
        <v>12</v>
      </c>
    </row>
    <row r="23" spans="1:14" ht="15.95" customHeight="1" x14ac:dyDescent="0.15">
      <c r="A23" s="1051"/>
      <c r="B23" s="234">
        <v>17</v>
      </c>
      <c r="C23" s="92">
        <f t="shared" si="0"/>
        <v>90</v>
      </c>
      <c r="D23" s="1047">
        <v>23</v>
      </c>
      <c r="E23" s="1048">
        <v>47</v>
      </c>
      <c r="F23" s="1048">
        <v>20</v>
      </c>
      <c r="G23" s="92">
        <f t="shared" si="1"/>
        <v>0</v>
      </c>
      <c r="H23" s="1047">
        <v>0</v>
      </c>
      <c r="I23" s="1048">
        <v>0</v>
      </c>
      <c r="J23" s="1049">
        <v>0</v>
      </c>
      <c r="K23" s="93">
        <f t="shared" si="2"/>
        <v>90</v>
      </c>
      <c r="L23" s="1047">
        <v>23</v>
      </c>
      <c r="M23" s="1048">
        <v>47</v>
      </c>
      <c r="N23" s="1049">
        <v>20</v>
      </c>
    </row>
    <row r="24" spans="1:14" ht="15.95" customHeight="1" x14ac:dyDescent="0.15">
      <c r="A24" s="765"/>
      <c r="B24" s="7">
        <v>18</v>
      </c>
      <c r="C24" s="92">
        <f t="shared" si="0"/>
        <v>97</v>
      </c>
      <c r="D24" s="1047">
        <v>28</v>
      </c>
      <c r="E24" s="1048">
        <v>47</v>
      </c>
      <c r="F24" s="1048">
        <v>22</v>
      </c>
      <c r="G24" s="92">
        <f t="shared" si="1"/>
        <v>3</v>
      </c>
      <c r="H24" s="1047">
        <v>2</v>
      </c>
      <c r="I24" s="1048">
        <v>1</v>
      </c>
      <c r="J24" s="1049">
        <v>0</v>
      </c>
      <c r="K24" s="93">
        <f t="shared" si="2"/>
        <v>99</v>
      </c>
      <c r="L24" s="1047">
        <v>27</v>
      </c>
      <c r="M24" s="1048">
        <v>48</v>
      </c>
      <c r="N24" s="1049">
        <v>24</v>
      </c>
    </row>
    <row r="25" spans="1:14" ht="15.95" customHeight="1" x14ac:dyDescent="0.15">
      <c r="A25" s="233" t="s">
        <v>5</v>
      </c>
      <c r="B25" s="7">
        <v>19</v>
      </c>
      <c r="C25" s="92">
        <f t="shared" si="0"/>
        <v>68</v>
      </c>
      <c r="D25" s="1047">
        <v>11</v>
      </c>
      <c r="E25" s="1048">
        <v>39</v>
      </c>
      <c r="F25" s="1048">
        <v>18</v>
      </c>
      <c r="G25" s="92">
        <f t="shared" si="1"/>
        <v>2</v>
      </c>
      <c r="H25" s="1047">
        <v>1</v>
      </c>
      <c r="I25" s="1048">
        <v>1</v>
      </c>
      <c r="J25" s="1049">
        <v>0</v>
      </c>
      <c r="K25" s="93">
        <f t="shared" si="2"/>
        <v>68</v>
      </c>
      <c r="L25" s="1047">
        <v>10</v>
      </c>
      <c r="M25" s="1048">
        <v>40</v>
      </c>
      <c r="N25" s="1049">
        <v>18</v>
      </c>
    </row>
    <row r="26" spans="1:14" ht="15.95" customHeight="1" x14ac:dyDescent="0.15">
      <c r="A26" s="233"/>
      <c r="B26" s="7">
        <v>20</v>
      </c>
      <c r="C26" s="92">
        <f t="shared" si="0"/>
        <v>40</v>
      </c>
      <c r="D26" s="1047">
        <v>4</v>
      </c>
      <c r="E26" s="1048">
        <v>22</v>
      </c>
      <c r="F26" s="1048">
        <v>14</v>
      </c>
      <c r="G26" s="92">
        <f t="shared" si="1"/>
        <v>1</v>
      </c>
      <c r="H26" s="1047">
        <v>0</v>
      </c>
      <c r="I26" s="1048">
        <v>0</v>
      </c>
      <c r="J26" s="1049">
        <v>1</v>
      </c>
      <c r="K26" s="93">
        <f t="shared" si="2"/>
        <v>40</v>
      </c>
      <c r="L26" s="1047">
        <v>4</v>
      </c>
      <c r="M26" s="1048">
        <v>22</v>
      </c>
      <c r="N26" s="1049">
        <v>14</v>
      </c>
    </row>
    <row r="27" spans="1:14" ht="15.95" customHeight="1" x14ac:dyDescent="0.15">
      <c r="A27" s="233" t="s">
        <v>6</v>
      </c>
      <c r="B27" s="7">
        <v>21</v>
      </c>
      <c r="C27" s="92">
        <f t="shared" si="0"/>
        <v>39</v>
      </c>
      <c r="D27" s="1047">
        <v>13</v>
      </c>
      <c r="E27" s="1048">
        <v>18</v>
      </c>
      <c r="F27" s="1048">
        <v>8</v>
      </c>
      <c r="G27" s="92">
        <f t="shared" si="1"/>
        <v>1</v>
      </c>
      <c r="H27" s="1047">
        <v>0</v>
      </c>
      <c r="I27" s="1048">
        <v>1</v>
      </c>
      <c r="J27" s="1049">
        <v>0</v>
      </c>
      <c r="K27" s="93">
        <f t="shared" si="2"/>
        <v>40</v>
      </c>
      <c r="L27" s="1047">
        <v>14</v>
      </c>
      <c r="M27" s="1048">
        <v>18</v>
      </c>
      <c r="N27" s="1049">
        <v>8</v>
      </c>
    </row>
    <row r="28" spans="1:14" ht="15.95" customHeight="1" x14ac:dyDescent="0.15">
      <c r="A28" s="233"/>
      <c r="B28" s="7">
        <v>22</v>
      </c>
      <c r="C28" s="92">
        <f t="shared" si="0"/>
        <v>39</v>
      </c>
      <c r="D28" s="1047">
        <v>8</v>
      </c>
      <c r="E28" s="1048">
        <v>22</v>
      </c>
      <c r="F28" s="1048">
        <v>9</v>
      </c>
      <c r="G28" s="92">
        <f t="shared" si="1"/>
        <v>1</v>
      </c>
      <c r="H28" s="1047">
        <v>0</v>
      </c>
      <c r="I28" s="1048">
        <v>1</v>
      </c>
      <c r="J28" s="1049">
        <v>0</v>
      </c>
      <c r="K28" s="93">
        <f t="shared" si="2"/>
        <v>40</v>
      </c>
      <c r="L28" s="1047">
        <v>8</v>
      </c>
      <c r="M28" s="1048">
        <v>23</v>
      </c>
      <c r="N28" s="1049">
        <v>9</v>
      </c>
    </row>
    <row r="29" spans="1:14" ht="15.95" customHeight="1" thickBot="1" x14ac:dyDescent="0.2">
      <c r="A29" s="233"/>
      <c r="B29" s="1052">
        <v>23</v>
      </c>
      <c r="C29" s="165">
        <f t="shared" si="0"/>
        <v>32</v>
      </c>
      <c r="D29" s="1053">
        <v>7</v>
      </c>
      <c r="E29" s="1054">
        <v>18</v>
      </c>
      <c r="F29" s="1054">
        <v>7</v>
      </c>
      <c r="G29" s="165">
        <f t="shared" si="1"/>
        <v>2</v>
      </c>
      <c r="H29" s="1053">
        <v>0</v>
      </c>
      <c r="I29" s="1054">
        <v>1</v>
      </c>
      <c r="J29" s="1055">
        <v>1</v>
      </c>
      <c r="K29" s="166">
        <f t="shared" si="2"/>
        <v>32</v>
      </c>
      <c r="L29" s="1053">
        <v>8</v>
      </c>
      <c r="M29" s="1054">
        <v>18</v>
      </c>
      <c r="N29" s="1055">
        <v>6</v>
      </c>
    </row>
    <row r="30" spans="1:14" ht="15.95" customHeight="1" x14ac:dyDescent="0.15">
      <c r="A30" s="1056" t="s">
        <v>3</v>
      </c>
      <c r="B30" s="578"/>
      <c r="C30" s="94">
        <f>SUM(C12:C23)</f>
        <v>684</v>
      </c>
      <c r="D30" s="168">
        <f>SUM(D12:D23)</f>
        <v>178</v>
      </c>
      <c r="E30" s="168">
        <f>SUM(E12:E23)</f>
        <v>358</v>
      </c>
      <c r="F30" s="96">
        <f>SUM(F12:F23)</f>
        <v>148</v>
      </c>
      <c r="G30" s="94">
        <f>SUM(G12:G23)</f>
        <v>2</v>
      </c>
      <c r="H30" s="168">
        <f t="shared" ref="H30:N30" si="3">SUM(H12:H23)</f>
        <v>0</v>
      </c>
      <c r="I30" s="168">
        <f t="shared" si="3"/>
        <v>2</v>
      </c>
      <c r="J30" s="96">
        <f t="shared" si="3"/>
        <v>0</v>
      </c>
      <c r="K30" s="95">
        <f t="shared" si="3"/>
        <v>684</v>
      </c>
      <c r="L30" s="168">
        <f t="shared" si="3"/>
        <v>179</v>
      </c>
      <c r="M30" s="168">
        <f t="shared" si="3"/>
        <v>357</v>
      </c>
      <c r="N30" s="96">
        <f t="shared" si="3"/>
        <v>148</v>
      </c>
    </row>
    <row r="31" spans="1:14" ht="15.95" customHeight="1" x14ac:dyDescent="0.15">
      <c r="A31" s="1057" t="s">
        <v>4</v>
      </c>
      <c r="B31" s="580"/>
      <c r="C31" s="97">
        <f>C32-C30</f>
        <v>427</v>
      </c>
      <c r="D31" s="167">
        <f>D32-D30</f>
        <v>100</v>
      </c>
      <c r="E31" s="167">
        <f>E32-E30</f>
        <v>207</v>
      </c>
      <c r="F31" s="99">
        <f>F32-F30</f>
        <v>120</v>
      </c>
      <c r="G31" s="97">
        <f t="shared" ref="G31:N31" si="4">G32-G30</f>
        <v>14</v>
      </c>
      <c r="H31" s="167">
        <f t="shared" si="4"/>
        <v>3</v>
      </c>
      <c r="I31" s="167">
        <f t="shared" si="4"/>
        <v>7</v>
      </c>
      <c r="J31" s="99">
        <f t="shared" si="4"/>
        <v>4</v>
      </c>
      <c r="K31" s="98">
        <f t="shared" si="4"/>
        <v>429</v>
      </c>
      <c r="L31" s="167">
        <f t="shared" si="4"/>
        <v>101</v>
      </c>
      <c r="M31" s="167">
        <f t="shared" si="4"/>
        <v>209</v>
      </c>
      <c r="N31" s="99">
        <f t="shared" si="4"/>
        <v>119</v>
      </c>
    </row>
    <row r="32" spans="1:14" ht="15.95" customHeight="1" thickBot="1" x14ac:dyDescent="0.2">
      <c r="A32" s="1058" t="s">
        <v>280</v>
      </c>
      <c r="B32" s="582"/>
      <c r="C32" s="100">
        <f>SUM(C6:C29)</f>
        <v>1111</v>
      </c>
      <c r="D32" s="169">
        <f>SUM(D6:D29)</f>
        <v>278</v>
      </c>
      <c r="E32" s="169">
        <f>SUM(E6:E29)</f>
        <v>565</v>
      </c>
      <c r="F32" s="102">
        <f>SUM(F6:F29)</f>
        <v>268</v>
      </c>
      <c r="G32" s="100">
        <f t="shared" ref="G32:N32" si="5">SUM(G6:G29)</f>
        <v>16</v>
      </c>
      <c r="H32" s="169">
        <f t="shared" si="5"/>
        <v>3</v>
      </c>
      <c r="I32" s="169">
        <f t="shared" si="5"/>
        <v>9</v>
      </c>
      <c r="J32" s="102">
        <f t="shared" si="5"/>
        <v>4</v>
      </c>
      <c r="K32" s="101">
        <f t="shared" si="5"/>
        <v>1113</v>
      </c>
      <c r="L32" s="169">
        <f t="shared" si="5"/>
        <v>280</v>
      </c>
      <c r="M32" s="169">
        <f t="shared" si="5"/>
        <v>566</v>
      </c>
      <c r="N32" s="102">
        <f t="shared" si="5"/>
        <v>267</v>
      </c>
    </row>
    <row r="33" spans="1:13" x14ac:dyDescent="0.15">
      <c r="A33" s="25" t="s">
        <v>318</v>
      </c>
      <c r="B33" s="468"/>
      <c r="C33" s="468"/>
      <c r="D33" s="468"/>
      <c r="E33" s="468"/>
      <c r="F33" s="468"/>
      <c r="G33" s="468"/>
      <c r="H33" s="468"/>
      <c r="I33" s="468"/>
      <c r="J33" s="468"/>
      <c r="K33" s="468"/>
      <c r="L33" s="468"/>
      <c r="M33" s="455"/>
    </row>
    <row r="34" spans="1:13" x14ac:dyDescent="0.15">
      <c r="B34" s="455"/>
      <c r="C34" s="455"/>
      <c r="D34" s="455"/>
      <c r="E34" s="455"/>
      <c r="F34" s="455"/>
      <c r="G34" s="455"/>
      <c r="H34" s="455"/>
      <c r="I34" s="455"/>
      <c r="J34" s="455"/>
      <c r="K34" s="455"/>
      <c r="L34" s="455"/>
      <c r="M34" s="455"/>
    </row>
  </sheetData>
  <mergeCells count="8">
    <mergeCell ref="K3:M3"/>
    <mergeCell ref="A30:B30"/>
    <mergeCell ref="A31:B31"/>
    <mergeCell ref="A32:B32"/>
    <mergeCell ref="A1:F1"/>
    <mergeCell ref="A2:F2"/>
    <mergeCell ref="C3:E3"/>
    <mergeCell ref="G3:I3"/>
  </mergeCells>
  <phoneticPr fontId="2"/>
  <pageMargins left="0.78740157480314965" right="0.59055118110236227" top="0.98425196850393704" bottom="0.98425196850393704" header="0.51181102362204722" footer="0.51181102362204722"/>
  <pageSetup paperSize="9" scale="99" orientation="portrait" r:id="rId1"/>
  <headerFooter alignWithMargins="0">
    <oddFooter xml:space="preserve">&amp;C－31－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Normal="100" zoomScaleSheetLayoutView="100" workbookViewId="0">
      <selection activeCell="K9" sqref="K9:K10"/>
    </sheetView>
  </sheetViews>
  <sheetFormatPr defaultRowHeight="13.5" x14ac:dyDescent="0.15"/>
  <cols>
    <col min="1" max="1" width="2" style="25" customWidth="1"/>
    <col min="2" max="2" width="15" style="25" customWidth="1"/>
    <col min="3" max="4" width="7.875" style="25" customWidth="1"/>
    <col min="5" max="5" width="8.625" style="25" customWidth="1"/>
    <col min="6" max="7" width="7.875" style="25" customWidth="1"/>
    <col min="8" max="8" width="8.625" style="25" customWidth="1"/>
    <col min="9" max="10" width="7.875" style="25" customWidth="1"/>
    <col min="11" max="11" width="8.625" style="25" customWidth="1"/>
    <col min="12" max="16384" width="9" style="25"/>
  </cols>
  <sheetData>
    <row r="1" spans="1:11" ht="15" thickBot="1" x14ac:dyDescent="0.2">
      <c r="A1" s="22" t="s">
        <v>36</v>
      </c>
    </row>
    <row r="2" spans="1:11" ht="20.25" customHeight="1" x14ac:dyDescent="0.15">
      <c r="A2" s="656"/>
      <c r="B2" s="657" t="s">
        <v>161</v>
      </c>
      <c r="C2" s="658" t="s">
        <v>189</v>
      </c>
      <c r="D2" s="659"/>
      <c r="E2" s="660"/>
      <c r="F2" s="658" t="s">
        <v>188</v>
      </c>
      <c r="G2" s="659"/>
      <c r="H2" s="660"/>
      <c r="I2" s="658" t="s">
        <v>190</v>
      </c>
      <c r="J2" s="659"/>
      <c r="K2" s="660"/>
    </row>
    <row r="3" spans="1:11" ht="21" customHeight="1" x14ac:dyDescent="0.15">
      <c r="A3" s="388"/>
      <c r="B3" s="347"/>
      <c r="C3" s="661" t="s">
        <v>1</v>
      </c>
      <c r="D3" s="662" t="s">
        <v>250</v>
      </c>
      <c r="E3" s="663" t="s">
        <v>251</v>
      </c>
      <c r="F3" s="661" t="s">
        <v>252</v>
      </c>
      <c r="G3" s="662" t="s">
        <v>249</v>
      </c>
      <c r="H3" s="663" t="s">
        <v>246</v>
      </c>
      <c r="I3" s="661" t="s">
        <v>1</v>
      </c>
      <c r="J3" s="662" t="s">
        <v>249</v>
      </c>
      <c r="K3" s="663" t="s">
        <v>246</v>
      </c>
    </row>
    <row r="4" spans="1:11" ht="21" customHeight="1" thickBot="1" x14ac:dyDescent="0.2">
      <c r="A4" s="664" t="s">
        <v>162</v>
      </c>
      <c r="B4" s="353"/>
      <c r="C4" s="665" t="s">
        <v>207</v>
      </c>
      <c r="D4" s="666" t="s">
        <v>209</v>
      </c>
      <c r="E4" s="667" t="s">
        <v>209</v>
      </c>
      <c r="F4" s="665" t="s">
        <v>207</v>
      </c>
      <c r="G4" s="666" t="s">
        <v>209</v>
      </c>
      <c r="H4" s="667" t="s">
        <v>209</v>
      </c>
      <c r="I4" s="668" t="s">
        <v>207</v>
      </c>
      <c r="J4" s="666" t="s">
        <v>209</v>
      </c>
      <c r="K4" s="667" t="s">
        <v>209</v>
      </c>
    </row>
    <row r="5" spans="1:11" ht="23.25" customHeight="1" thickBot="1" x14ac:dyDescent="0.2">
      <c r="A5" s="664" t="s">
        <v>37</v>
      </c>
      <c r="B5" s="352"/>
      <c r="C5" s="669">
        <f>C6+C10+C18+C22</f>
        <v>3321</v>
      </c>
      <c r="D5" s="670">
        <f t="shared" ref="D5:K5" si="0">D6+D10+D18+D22</f>
        <v>20</v>
      </c>
      <c r="E5" s="671">
        <f t="shared" si="0"/>
        <v>3907</v>
      </c>
      <c r="F5" s="669">
        <f t="shared" si="0"/>
        <v>6759</v>
      </c>
      <c r="G5" s="670">
        <f t="shared" si="0"/>
        <v>14</v>
      </c>
      <c r="H5" s="672">
        <f t="shared" si="0"/>
        <v>7793</v>
      </c>
      <c r="I5" s="673">
        <f>I6+I10+I18+I22</f>
        <v>10080</v>
      </c>
      <c r="J5" s="670">
        <f t="shared" si="0"/>
        <v>34</v>
      </c>
      <c r="K5" s="672">
        <f t="shared" si="0"/>
        <v>11700</v>
      </c>
    </row>
    <row r="6" spans="1:11" ht="24" customHeight="1" x14ac:dyDescent="0.15">
      <c r="A6" s="674" t="s">
        <v>191</v>
      </c>
      <c r="B6" s="675"/>
      <c r="C6" s="219">
        <f t="shared" ref="C6:K6" si="1">SUM(C7:C9)</f>
        <v>333</v>
      </c>
      <c r="D6" s="206">
        <f t="shared" si="1"/>
        <v>8</v>
      </c>
      <c r="E6" s="220">
        <f t="shared" si="1"/>
        <v>333</v>
      </c>
      <c r="F6" s="219">
        <f t="shared" si="1"/>
        <v>778</v>
      </c>
      <c r="G6" s="206">
        <f t="shared" si="1"/>
        <v>8</v>
      </c>
      <c r="H6" s="207">
        <f t="shared" si="1"/>
        <v>780</v>
      </c>
      <c r="I6" s="205">
        <f t="shared" si="1"/>
        <v>1111</v>
      </c>
      <c r="J6" s="206">
        <f t="shared" si="1"/>
        <v>16</v>
      </c>
      <c r="K6" s="207">
        <f t="shared" si="1"/>
        <v>1113</v>
      </c>
    </row>
    <row r="7" spans="1:11" ht="22.5" customHeight="1" x14ac:dyDescent="0.15">
      <c r="A7" s="614"/>
      <c r="B7" s="676" t="s">
        <v>38</v>
      </c>
      <c r="C7" s="677">
        <v>251</v>
      </c>
      <c r="D7" s="678">
        <v>5</v>
      </c>
      <c r="E7" s="679">
        <v>253</v>
      </c>
      <c r="F7" s="677">
        <v>43</v>
      </c>
      <c r="G7" s="678">
        <v>0</v>
      </c>
      <c r="H7" s="680">
        <v>43</v>
      </c>
      <c r="I7" s="681">
        <f>C7+F7</f>
        <v>294</v>
      </c>
      <c r="J7" s="681">
        <f t="shared" ref="J7:J9" si="2">D7+G7</f>
        <v>5</v>
      </c>
      <c r="K7" s="682">
        <f t="shared" ref="K7:K9" si="3">E7+H7</f>
        <v>296</v>
      </c>
    </row>
    <row r="8" spans="1:11" ht="22.5" customHeight="1" x14ac:dyDescent="0.15">
      <c r="A8" s="614"/>
      <c r="B8" s="683" t="s">
        <v>325</v>
      </c>
      <c r="C8" s="677">
        <v>41</v>
      </c>
      <c r="D8" s="678">
        <v>2</v>
      </c>
      <c r="E8" s="679">
        <v>40</v>
      </c>
      <c r="F8" s="677">
        <v>230</v>
      </c>
      <c r="G8" s="678">
        <v>2</v>
      </c>
      <c r="H8" s="680">
        <v>230</v>
      </c>
      <c r="I8" s="681">
        <f t="shared" ref="I8:I9" si="4">C8+F8</f>
        <v>271</v>
      </c>
      <c r="J8" s="681">
        <f t="shared" si="2"/>
        <v>4</v>
      </c>
      <c r="K8" s="682">
        <f t="shared" si="3"/>
        <v>270</v>
      </c>
    </row>
    <row r="9" spans="1:11" ht="22.5" customHeight="1" thickBot="1" x14ac:dyDescent="0.2">
      <c r="A9" s="684"/>
      <c r="B9" s="685" t="s">
        <v>18</v>
      </c>
      <c r="C9" s="686">
        <v>41</v>
      </c>
      <c r="D9" s="687">
        <v>1</v>
      </c>
      <c r="E9" s="688">
        <v>40</v>
      </c>
      <c r="F9" s="686">
        <v>505</v>
      </c>
      <c r="G9" s="687">
        <v>6</v>
      </c>
      <c r="H9" s="689">
        <v>507</v>
      </c>
      <c r="I9" s="681">
        <f t="shared" si="4"/>
        <v>546</v>
      </c>
      <c r="J9" s="681">
        <f t="shared" si="2"/>
        <v>7</v>
      </c>
      <c r="K9" s="682">
        <f t="shared" si="3"/>
        <v>547</v>
      </c>
    </row>
    <row r="10" spans="1:11" ht="21.75" customHeight="1" x14ac:dyDescent="0.15">
      <c r="A10" s="690" t="s">
        <v>192</v>
      </c>
      <c r="B10" s="691"/>
      <c r="C10" s="219">
        <f t="shared" ref="C10:K10" si="5">SUM(C11:C17)</f>
        <v>2960</v>
      </c>
      <c r="D10" s="206">
        <f t="shared" si="5"/>
        <v>9</v>
      </c>
      <c r="E10" s="220">
        <f t="shared" si="5"/>
        <v>3541</v>
      </c>
      <c r="F10" s="219">
        <f t="shared" si="5"/>
        <v>5901</v>
      </c>
      <c r="G10" s="206">
        <f t="shared" si="5"/>
        <v>5</v>
      </c>
      <c r="H10" s="207">
        <f t="shared" si="5"/>
        <v>6924</v>
      </c>
      <c r="I10" s="205">
        <f t="shared" si="5"/>
        <v>8861</v>
      </c>
      <c r="J10" s="206">
        <f t="shared" si="5"/>
        <v>14</v>
      </c>
      <c r="K10" s="207">
        <f t="shared" si="5"/>
        <v>10465</v>
      </c>
    </row>
    <row r="11" spans="1:11" ht="23.25" customHeight="1" x14ac:dyDescent="0.15">
      <c r="A11" s="614"/>
      <c r="B11" s="7" t="s">
        <v>39</v>
      </c>
      <c r="C11" s="677">
        <v>560</v>
      </c>
      <c r="D11" s="678">
        <v>5</v>
      </c>
      <c r="E11" s="679">
        <v>630</v>
      </c>
      <c r="F11" s="677">
        <v>2168</v>
      </c>
      <c r="G11" s="678">
        <v>2</v>
      </c>
      <c r="H11" s="680">
        <v>2338</v>
      </c>
      <c r="I11" s="681">
        <f t="shared" ref="I11:I17" si="6">C11+F11</f>
        <v>2728</v>
      </c>
      <c r="J11" s="681">
        <f t="shared" ref="J11:J17" si="7">D11+G11</f>
        <v>7</v>
      </c>
      <c r="K11" s="682">
        <f t="shared" ref="K11:K17" si="8">E11+H11</f>
        <v>2968</v>
      </c>
    </row>
    <row r="12" spans="1:11" ht="22.5" customHeight="1" x14ac:dyDescent="0.15">
      <c r="A12" s="614"/>
      <c r="B12" s="7" t="s">
        <v>40</v>
      </c>
      <c r="C12" s="677">
        <v>686</v>
      </c>
      <c r="D12" s="678">
        <v>2</v>
      </c>
      <c r="E12" s="679">
        <v>822</v>
      </c>
      <c r="F12" s="677">
        <v>204</v>
      </c>
      <c r="G12" s="678">
        <v>0</v>
      </c>
      <c r="H12" s="680">
        <v>207</v>
      </c>
      <c r="I12" s="681">
        <f t="shared" si="6"/>
        <v>890</v>
      </c>
      <c r="J12" s="681">
        <f t="shared" si="7"/>
        <v>2</v>
      </c>
      <c r="K12" s="682">
        <f t="shared" si="8"/>
        <v>1029</v>
      </c>
    </row>
    <row r="13" spans="1:11" ht="22.5" customHeight="1" x14ac:dyDescent="0.15">
      <c r="A13" s="614"/>
      <c r="B13" s="7" t="s">
        <v>41</v>
      </c>
      <c r="C13" s="677">
        <v>516</v>
      </c>
      <c r="D13" s="678">
        <v>1</v>
      </c>
      <c r="E13" s="679">
        <v>539</v>
      </c>
      <c r="F13" s="677">
        <v>306</v>
      </c>
      <c r="G13" s="678">
        <v>0</v>
      </c>
      <c r="H13" s="680">
        <v>320</v>
      </c>
      <c r="I13" s="681">
        <f t="shared" si="6"/>
        <v>822</v>
      </c>
      <c r="J13" s="681">
        <f t="shared" si="7"/>
        <v>1</v>
      </c>
      <c r="K13" s="682">
        <f t="shared" si="8"/>
        <v>859</v>
      </c>
    </row>
    <row r="14" spans="1:11" ht="22.5" customHeight="1" x14ac:dyDescent="0.15">
      <c r="A14" s="614"/>
      <c r="B14" s="7" t="s">
        <v>42</v>
      </c>
      <c r="C14" s="677">
        <v>845</v>
      </c>
      <c r="D14" s="678">
        <v>0</v>
      </c>
      <c r="E14" s="679">
        <v>1158</v>
      </c>
      <c r="F14" s="677">
        <v>1822</v>
      </c>
      <c r="G14" s="678">
        <v>0</v>
      </c>
      <c r="H14" s="680">
        <v>2513</v>
      </c>
      <c r="I14" s="681">
        <f t="shared" si="6"/>
        <v>2667</v>
      </c>
      <c r="J14" s="681">
        <f t="shared" si="7"/>
        <v>0</v>
      </c>
      <c r="K14" s="682">
        <f t="shared" si="8"/>
        <v>3671</v>
      </c>
    </row>
    <row r="15" spans="1:11" ht="24" customHeight="1" x14ac:dyDescent="0.15">
      <c r="A15" s="614"/>
      <c r="B15" s="7" t="s">
        <v>24</v>
      </c>
      <c r="C15" s="677">
        <v>13</v>
      </c>
      <c r="D15" s="678">
        <v>0</v>
      </c>
      <c r="E15" s="679">
        <v>18</v>
      </c>
      <c r="F15" s="677">
        <v>68</v>
      </c>
      <c r="G15" s="678">
        <v>0</v>
      </c>
      <c r="H15" s="680">
        <v>78</v>
      </c>
      <c r="I15" s="681">
        <f t="shared" si="6"/>
        <v>81</v>
      </c>
      <c r="J15" s="681">
        <f t="shared" si="7"/>
        <v>0</v>
      </c>
      <c r="K15" s="682">
        <f t="shared" si="8"/>
        <v>96</v>
      </c>
    </row>
    <row r="16" spans="1:11" ht="24" customHeight="1" x14ac:dyDescent="0.15">
      <c r="A16" s="614"/>
      <c r="B16" s="7" t="s">
        <v>43</v>
      </c>
      <c r="C16" s="677">
        <v>101</v>
      </c>
      <c r="D16" s="678">
        <v>0</v>
      </c>
      <c r="E16" s="679">
        <v>115</v>
      </c>
      <c r="F16" s="677">
        <v>278</v>
      </c>
      <c r="G16" s="678">
        <v>0</v>
      </c>
      <c r="H16" s="680">
        <v>317</v>
      </c>
      <c r="I16" s="681">
        <f t="shared" si="6"/>
        <v>379</v>
      </c>
      <c r="J16" s="681">
        <f t="shared" si="7"/>
        <v>0</v>
      </c>
      <c r="K16" s="682">
        <f t="shared" si="8"/>
        <v>432</v>
      </c>
    </row>
    <row r="17" spans="1:11" ht="22.5" customHeight="1" thickBot="1" x14ac:dyDescent="0.2">
      <c r="A17" s="614"/>
      <c r="B17" s="692" t="s">
        <v>18</v>
      </c>
      <c r="C17" s="686">
        <v>239</v>
      </c>
      <c r="D17" s="687">
        <v>1</v>
      </c>
      <c r="E17" s="688">
        <v>259</v>
      </c>
      <c r="F17" s="686">
        <v>1055</v>
      </c>
      <c r="G17" s="687">
        <v>3</v>
      </c>
      <c r="H17" s="689">
        <v>1151</v>
      </c>
      <c r="I17" s="681">
        <f t="shared" si="6"/>
        <v>1294</v>
      </c>
      <c r="J17" s="681">
        <f t="shared" si="7"/>
        <v>4</v>
      </c>
      <c r="K17" s="682">
        <f t="shared" si="8"/>
        <v>1410</v>
      </c>
    </row>
    <row r="18" spans="1:11" ht="23.25" customHeight="1" x14ac:dyDescent="0.15">
      <c r="A18" s="674" t="s">
        <v>193</v>
      </c>
      <c r="B18" s="232"/>
      <c r="C18" s="219">
        <f t="shared" ref="C18:K18" si="9">SUM(C19:C21)</f>
        <v>28</v>
      </c>
      <c r="D18" s="206">
        <f t="shared" si="9"/>
        <v>3</v>
      </c>
      <c r="E18" s="207">
        <f t="shared" si="9"/>
        <v>33</v>
      </c>
      <c r="F18" s="219">
        <f t="shared" si="9"/>
        <v>79</v>
      </c>
      <c r="G18" s="206">
        <f t="shared" si="9"/>
        <v>1</v>
      </c>
      <c r="H18" s="207">
        <f t="shared" si="9"/>
        <v>88</v>
      </c>
      <c r="I18" s="205">
        <f t="shared" si="9"/>
        <v>107</v>
      </c>
      <c r="J18" s="206">
        <f t="shared" si="9"/>
        <v>4</v>
      </c>
      <c r="K18" s="207">
        <f t="shared" si="9"/>
        <v>121</v>
      </c>
    </row>
    <row r="19" spans="1:11" ht="22.5" customHeight="1" x14ac:dyDescent="0.15">
      <c r="A19" s="614" t="s">
        <v>208</v>
      </c>
      <c r="B19" s="7" t="s">
        <v>31</v>
      </c>
      <c r="C19" s="693">
        <v>14</v>
      </c>
      <c r="D19" s="678">
        <v>2</v>
      </c>
      <c r="E19" s="680">
        <v>17</v>
      </c>
      <c r="F19" s="677">
        <v>19</v>
      </c>
      <c r="G19" s="678">
        <v>0</v>
      </c>
      <c r="H19" s="680">
        <v>27</v>
      </c>
      <c r="I19" s="681">
        <f t="shared" ref="I19:I22" si="10">C19+F19</f>
        <v>33</v>
      </c>
      <c r="J19" s="681">
        <f t="shared" ref="J19:J22" si="11">D19+G19</f>
        <v>2</v>
      </c>
      <c r="K19" s="682">
        <f t="shared" ref="K19:K22" si="12">E19+H19</f>
        <v>44</v>
      </c>
    </row>
    <row r="20" spans="1:11" ht="22.5" customHeight="1" x14ac:dyDescent="0.15">
      <c r="A20" s="614"/>
      <c r="B20" s="7" t="s">
        <v>33</v>
      </c>
      <c r="C20" s="677">
        <v>0</v>
      </c>
      <c r="D20" s="678">
        <v>0</v>
      </c>
      <c r="E20" s="680">
        <v>0</v>
      </c>
      <c r="F20" s="677">
        <v>8</v>
      </c>
      <c r="G20" s="678">
        <v>1</v>
      </c>
      <c r="H20" s="680">
        <v>7</v>
      </c>
      <c r="I20" s="681">
        <f t="shared" si="10"/>
        <v>8</v>
      </c>
      <c r="J20" s="681">
        <f t="shared" si="11"/>
        <v>1</v>
      </c>
      <c r="K20" s="682">
        <f t="shared" si="12"/>
        <v>7</v>
      </c>
    </row>
    <row r="21" spans="1:11" ht="22.5" customHeight="1" thickBot="1" x14ac:dyDescent="0.2">
      <c r="A21" s="614"/>
      <c r="B21" s="692" t="s">
        <v>18</v>
      </c>
      <c r="C21" s="686">
        <v>14</v>
      </c>
      <c r="D21" s="687">
        <v>1</v>
      </c>
      <c r="E21" s="689">
        <v>16</v>
      </c>
      <c r="F21" s="686">
        <v>52</v>
      </c>
      <c r="G21" s="687">
        <v>0</v>
      </c>
      <c r="H21" s="689">
        <v>54</v>
      </c>
      <c r="I21" s="681">
        <f t="shared" si="10"/>
        <v>66</v>
      </c>
      <c r="J21" s="681">
        <f t="shared" si="11"/>
        <v>1</v>
      </c>
      <c r="K21" s="682">
        <f t="shared" si="12"/>
        <v>70</v>
      </c>
    </row>
    <row r="22" spans="1:11" ht="23.25" customHeight="1" thickBot="1" x14ac:dyDescent="0.2">
      <c r="A22" s="694" t="s">
        <v>299</v>
      </c>
      <c r="B22" s="695"/>
      <c r="C22" s="696">
        <v>0</v>
      </c>
      <c r="D22" s="697">
        <v>0</v>
      </c>
      <c r="E22" s="698">
        <v>0</v>
      </c>
      <c r="F22" s="696">
        <v>1</v>
      </c>
      <c r="G22" s="697">
        <v>0</v>
      </c>
      <c r="H22" s="699">
        <v>1</v>
      </c>
      <c r="I22" s="669">
        <f t="shared" si="10"/>
        <v>1</v>
      </c>
      <c r="J22" s="673">
        <f t="shared" si="11"/>
        <v>0</v>
      </c>
      <c r="K22" s="672">
        <f t="shared" si="12"/>
        <v>1</v>
      </c>
    </row>
  </sheetData>
  <mergeCells count="3">
    <mergeCell ref="C2:E2"/>
    <mergeCell ref="F2:H2"/>
    <mergeCell ref="I2:K2"/>
  </mergeCells>
  <phoneticPr fontId="2"/>
  <pageMargins left="0.59055118110236227" right="0.78740157480314965" top="0.98425196850393704" bottom="0.98425196850393704" header="0.51181102362204722" footer="0.51181102362204722"/>
  <pageSetup paperSize="9" scale="98" orientation="portrait" r:id="rId1"/>
  <headerFooter alignWithMargins="0">
    <oddFooter>&amp;C－14－</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view="pageBreakPreview" zoomScaleNormal="100" zoomScaleSheetLayoutView="100" workbookViewId="0">
      <selection activeCell="K9" sqref="K9:K10"/>
    </sheetView>
  </sheetViews>
  <sheetFormatPr defaultRowHeight="13.5" x14ac:dyDescent="0.15"/>
  <cols>
    <col min="1" max="1" width="10.5" style="25" customWidth="1"/>
    <col min="2" max="14" width="6.375" style="25" customWidth="1"/>
    <col min="15" max="15" width="1.5" style="25" customWidth="1"/>
    <col min="16" max="16384" width="9" style="25"/>
  </cols>
  <sheetData>
    <row r="1" spans="1:14" ht="14.25" x14ac:dyDescent="0.15">
      <c r="A1" s="22" t="s">
        <v>296</v>
      </c>
      <c r="B1" s="23"/>
      <c r="C1" s="23"/>
      <c r="D1" s="23"/>
      <c r="E1" s="23"/>
      <c r="F1" s="23"/>
      <c r="G1" s="23"/>
      <c r="H1" s="23"/>
      <c r="I1" s="23"/>
      <c r="J1" s="23"/>
      <c r="K1" s="23"/>
      <c r="L1" s="23"/>
      <c r="M1" s="23"/>
      <c r="N1" s="23"/>
    </row>
    <row r="2" spans="1:14" ht="8.25" customHeight="1" x14ac:dyDescent="0.15">
      <c r="A2" s="989"/>
      <c r="B2" s="990"/>
      <c r="C2" s="990"/>
      <c r="D2" s="990"/>
      <c r="E2" s="990"/>
      <c r="F2" s="990"/>
      <c r="G2" s="990"/>
      <c r="H2" s="990"/>
      <c r="I2" s="990"/>
      <c r="J2" s="990"/>
      <c r="K2" s="990"/>
      <c r="L2" s="23"/>
      <c r="M2" s="23"/>
      <c r="N2" s="23"/>
    </row>
    <row r="3" spans="1:14" ht="15" thickBot="1" x14ac:dyDescent="0.2">
      <c r="A3" s="22" t="s">
        <v>289</v>
      </c>
      <c r="B3" s="23"/>
      <c r="C3" s="23"/>
      <c r="D3" s="23"/>
      <c r="E3" s="23"/>
      <c r="F3" s="23"/>
      <c r="G3" s="23"/>
      <c r="H3" s="23"/>
      <c r="I3" s="23"/>
      <c r="J3" s="23"/>
      <c r="K3" s="23"/>
      <c r="L3" s="23"/>
      <c r="M3" s="23"/>
      <c r="N3" s="23"/>
    </row>
    <row r="4" spans="1:14" ht="15" customHeight="1" x14ac:dyDescent="0.15">
      <c r="A4" s="1059" t="s">
        <v>174</v>
      </c>
      <c r="B4" s="541" t="s">
        <v>197</v>
      </c>
      <c r="C4" s="722" t="s">
        <v>351</v>
      </c>
      <c r="D4" s="517" t="s">
        <v>352</v>
      </c>
      <c r="E4" s="517" t="s">
        <v>353</v>
      </c>
      <c r="F4" s="517" t="s">
        <v>354</v>
      </c>
      <c r="G4" s="517" t="s">
        <v>355</v>
      </c>
      <c r="H4" s="517" t="s">
        <v>356</v>
      </c>
      <c r="I4" s="517" t="s">
        <v>357</v>
      </c>
      <c r="J4" s="517" t="s">
        <v>358</v>
      </c>
      <c r="K4" s="517" t="s">
        <v>359</v>
      </c>
      <c r="L4" s="723" t="s">
        <v>360</v>
      </c>
      <c r="M4" s="499" t="s">
        <v>362</v>
      </c>
    </row>
    <row r="5" spans="1:14" ht="18.75" customHeight="1" thickBot="1" x14ac:dyDescent="0.2">
      <c r="A5" s="1060" t="s">
        <v>2</v>
      </c>
      <c r="B5" s="1061"/>
      <c r="C5" s="1062"/>
      <c r="D5" s="1062"/>
      <c r="E5" s="1062"/>
      <c r="F5" s="1062"/>
      <c r="G5" s="1062"/>
      <c r="H5" s="1062"/>
      <c r="I5" s="1062"/>
      <c r="J5" s="1062"/>
      <c r="K5" s="1062"/>
      <c r="L5" s="1063"/>
      <c r="M5" s="566"/>
    </row>
    <row r="6" spans="1:14" ht="36.75" customHeight="1" x14ac:dyDescent="0.15">
      <c r="A6" s="1064" t="s">
        <v>201</v>
      </c>
      <c r="B6" s="1065">
        <v>3067</v>
      </c>
      <c r="C6" s="1066">
        <v>6559</v>
      </c>
      <c r="D6" s="1067">
        <v>6505</v>
      </c>
      <c r="E6" s="1068">
        <v>6110</v>
      </c>
      <c r="F6" s="1066">
        <v>5992</v>
      </c>
      <c r="G6" s="1069">
        <v>5587</v>
      </c>
      <c r="H6" s="1069">
        <v>5172</v>
      </c>
      <c r="I6" s="1069">
        <v>4916</v>
      </c>
      <c r="J6" s="398">
        <v>4720</v>
      </c>
      <c r="K6" s="398">
        <v>4458</v>
      </c>
      <c r="L6" s="399">
        <v>4367</v>
      </c>
      <c r="M6" s="1070">
        <v>4174</v>
      </c>
    </row>
    <row r="7" spans="1:14" ht="36.75" customHeight="1" x14ac:dyDescent="0.15">
      <c r="A7" s="1071" t="s">
        <v>275</v>
      </c>
      <c r="B7" s="1072">
        <v>33</v>
      </c>
      <c r="C7" s="1073">
        <v>19</v>
      </c>
      <c r="D7" s="1074">
        <v>21</v>
      </c>
      <c r="E7" s="1073">
        <v>14</v>
      </c>
      <c r="F7" s="1075">
        <v>20</v>
      </c>
      <c r="G7" s="1076">
        <v>15</v>
      </c>
      <c r="H7" s="1076">
        <v>13</v>
      </c>
      <c r="I7" s="1076">
        <v>19</v>
      </c>
      <c r="J7" s="400">
        <v>8</v>
      </c>
      <c r="K7" s="400">
        <v>13</v>
      </c>
      <c r="L7" s="401">
        <v>7</v>
      </c>
      <c r="M7" s="1077">
        <v>11</v>
      </c>
    </row>
    <row r="8" spans="1:14" ht="36.75" customHeight="1" x14ac:dyDescent="0.15">
      <c r="A8" s="1071" t="s">
        <v>276</v>
      </c>
      <c r="B8" s="1078">
        <v>3182</v>
      </c>
      <c r="C8" s="402">
        <v>6831</v>
      </c>
      <c r="D8" s="402">
        <v>6735</v>
      </c>
      <c r="E8" s="403">
        <v>6331</v>
      </c>
      <c r="F8" s="402">
        <v>6185</v>
      </c>
      <c r="G8" s="1076">
        <v>5789</v>
      </c>
      <c r="H8" s="1076">
        <v>5335</v>
      </c>
      <c r="I8" s="1076">
        <v>5060</v>
      </c>
      <c r="J8" s="400">
        <v>4913</v>
      </c>
      <c r="K8" s="400">
        <v>4644</v>
      </c>
      <c r="L8" s="401">
        <v>4552</v>
      </c>
      <c r="M8" s="1077">
        <v>4327</v>
      </c>
    </row>
    <row r="9" spans="1:14" ht="36.75" customHeight="1" x14ac:dyDescent="0.15">
      <c r="A9" s="1079" t="s">
        <v>264</v>
      </c>
      <c r="B9" s="1080">
        <v>280</v>
      </c>
      <c r="C9" s="401">
        <v>64</v>
      </c>
      <c r="D9" s="404">
        <v>62</v>
      </c>
      <c r="E9" s="401">
        <v>65</v>
      </c>
      <c r="F9" s="405">
        <v>51</v>
      </c>
      <c r="G9" s="400">
        <v>49</v>
      </c>
      <c r="H9" s="400">
        <v>51</v>
      </c>
      <c r="I9" s="400">
        <v>51</v>
      </c>
      <c r="J9" s="400">
        <v>49</v>
      </c>
      <c r="K9" s="400">
        <v>44</v>
      </c>
      <c r="L9" s="401">
        <v>44</v>
      </c>
      <c r="M9" s="1077">
        <v>34</v>
      </c>
    </row>
    <row r="10" spans="1:14" ht="36.75" customHeight="1" thickBot="1" x14ac:dyDescent="0.2">
      <c r="A10" s="1081" t="s">
        <v>274</v>
      </c>
      <c r="B10" s="1082">
        <f>B7/B9*100</f>
        <v>11.785714285714285</v>
      </c>
      <c r="C10" s="406">
        <f t="shared" ref="C10:L10" si="0">C7/C9*100</f>
        <v>29.6875</v>
      </c>
      <c r="D10" s="406">
        <f t="shared" si="0"/>
        <v>33.87096774193548</v>
      </c>
      <c r="E10" s="406">
        <f t="shared" si="0"/>
        <v>21.53846153846154</v>
      </c>
      <c r="F10" s="406">
        <f t="shared" si="0"/>
        <v>39.215686274509807</v>
      </c>
      <c r="G10" s="406">
        <f t="shared" si="0"/>
        <v>30.612244897959183</v>
      </c>
      <c r="H10" s="1083">
        <f t="shared" si="0"/>
        <v>25.490196078431371</v>
      </c>
      <c r="I10" s="1084">
        <f t="shared" si="0"/>
        <v>37.254901960784316</v>
      </c>
      <c r="J10" s="1084">
        <f t="shared" si="0"/>
        <v>16.326530612244898</v>
      </c>
      <c r="K10" s="1084">
        <f t="shared" si="0"/>
        <v>29.545454545454547</v>
      </c>
      <c r="L10" s="293">
        <f t="shared" si="0"/>
        <v>15.909090909090908</v>
      </c>
      <c r="M10" s="292">
        <f>M7/M9*100</f>
        <v>32.352941176470587</v>
      </c>
    </row>
    <row r="11" spans="1:14" x14ac:dyDescent="0.15">
      <c r="A11" s="359" t="s">
        <v>319</v>
      </c>
      <c r="B11" s="337"/>
      <c r="C11" s="337"/>
      <c r="D11" s="337"/>
      <c r="E11" s="337"/>
      <c r="F11" s="337"/>
      <c r="G11" s="337"/>
      <c r="H11" s="337"/>
      <c r="I11" s="337"/>
      <c r="J11" s="337"/>
      <c r="K11" s="337"/>
      <c r="L11" s="337"/>
      <c r="M11" s="337"/>
      <c r="N11" s="337"/>
    </row>
    <row r="12" spans="1:14" x14ac:dyDescent="0.15">
      <c r="A12" s="337"/>
      <c r="B12" s="337"/>
      <c r="C12" s="337"/>
      <c r="D12" s="337"/>
      <c r="E12" s="337"/>
      <c r="F12" s="337"/>
      <c r="G12" s="337"/>
      <c r="H12" s="337"/>
      <c r="I12" s="337"/>
      <c r="J12" s="337"/>
      <c r="K12" s="337"/>
      <c r="L12" s="337"/>
      <c r="M12" s="337"/>
      <c r="N12" s="337"/>
    </row>
    <row r="13" spans="1:14" ht="15" thickBot="1" x14ac:dyDescent="0.2">
      <c r="A13" s="22" t="s">
        <v>286</v>
      </c>
      <c r="B13" s="56"/>
      <c r="C13" s="56"/>
      <c r="D13" s="56"/>
      <c r="E13" s="56"/>
      <c r="F13" s="56"/>
      <c r="G13" s="56"/>
      <c r="H13" s="56"/>
      <c r="I13" s="56"/>
      <c r="J13" s="56"/>
      <c r="K13" s="56"/>
      <c r="L13" s="56"/>
      <c r="M13" s="56"/>
      <c r="N13" s="56"/>
    </row>
    <row r="14" spans="1:14" ht="27.75" customHeight="1" thickBot="1" x14ac:dyDescent="0.2">
      <c r="A14" s="1085" t="s">
        <v>199</v>
      </c>
      <c r="B14" s="1086">
        <v>1</v>
      </c>
      <c r="C14" s="373">
        <v>2</v>
      </c>
      <c r="D14" s="373">
        <v>3</v>
      </c>
      <c r="E14" s="373">
        <v>4</v>
      </c>
      <c r="F14" s="373">
        <v>5</v>
      </c>
      <c r="G14" s="373">
        <v>6</v>
      </c>
      <c r="H14" s="373">
        <v>7</v>
      </c>
      <c r="I14" s="373">
        <v>8</v>
      </c>
      <c r="J14" s="373">
        <v>9</v>
      </c>
      <c r="K14" s="373">
        <v>10</v>
      </c>
      <c r="L14" s="373">
        <v>11</v>
      </c>
      <c r="M14" s="373">
        <v>12</v>
      </c>
      <c r="N14" s="1087" t="s">
        <v>12</v>
      </c>
    </row>
    <row r="15" spans="1:14" ht="27" customHeight="1" x14ac:dyDescent="0.15">
      <c r="A15" s="1088" t="s">
        <v>200</v>
      </c>
      <c r="B15" s="1089">
        <v>285</v>
      </c>
      <c r="C15" s="1090">
        <v>320</v>
      </c>
      <c r="D15" s="1090">
        <v>399</v>
      </c>
      <c r="E15" s="1090">
        <v>363</v>
      </c>
      <c r="F15" s="1090">
        <v>342</v>
      </c>
      <c r="G15" s="1090">
        <v>313</v>
      </c>
      <c r="H15" s="1090">
        <v>323</v>
      </c>
      <c r="I15" s="1090">
        <v>334</v>
      </c>
      <c r="J15" s="1090">
        <v>366</v>
      </c>
      <c r="K15" s="1090">
        <v>385</v>
      </c>
      <c r="L15" s="1090">
        <v>373</v>
      </c>
      <c r="M15" s="1090">
        <v>371</v>
      </c>
      <c r="N15" s="116">
        <f>SUM(B15:M15)</f>
        <v>4174</v>
      </c>
    </row>
    <row r="16" spans="1:14" ht="27" customHeight="1" x14ac:dyDescent="0.15">
      <c r="A16" s="15" t="s">
        <v>270</v>
      </c>
      <c r="B16" s="318">
        <v>1</v>
      </c>
      <c r="C16" s="354">
        <v>1</v>
      </c>
      <c r="D16" s="354">
        <v>1</v>
      </c>
      <c r="E16" s="354">
        <v>0</v>
      </c>
      <c r="F16" s="354">
        <v>1</v>
      </c>
      <c r="G16" s="354">
        <v>0</v>
      </c>
      <c r="H16" s="354">
        <v>0</v>
      </c>
      <c r="I16" s="354">
        <v>1</v>
      </c>
      <c r="J16" s="354">
        <v>1</v>
      </c>
      <c r="K16" s="354">
        <v>1</v>
      </c>
      <c r="L16" s="354">
        <v>0</v>
      </c>
      <c r="M16" s="354">
        <v>4</v>
      </c>
      <c r="N16" s="355">
        <f>SUM(B16:M16)</f>
        <v>11</v>
      </c>
    </row>
    <row r="17" spans="1:14" ht="27" customHeight="1" thickBot="1" x14ac:dyDescent="0.2">
      <c r="A17" s="16" t="s">
        <v>273</v>
      </c>
      <c r="B17" s="1091">
        <v>291</v>
      </c>
      <c r="C17" s="1092">
        <v>334</v>
      </c>
      <c r="D17" s="1092">
        <v>415</v>
      </c>
      <c r="E17" s="1092">
        <v>385</v>
      </c>
      <c r="F17" s="1092">
        <v>357</v>
      </c>
      <c r="G17" s="1092">
        <v>322</v>
      </c>
      <c r="H17" s="1092">
        <v>342</v>
      </c>
      <c r="I17" s="1092">
        <v>343</v>
      </c>
      <c r="J17" s="1092">
        <v>383</v>
      </c>
      <c r="K17" s="1092">
        <v>400</v>
      </c>
      <c r="L17" s="1092">
        <v>377</v>
      </c>
      <c r="M17" s="1092">
        <v>378</v>
      </c>
      <c r="N17" s="156">
        <f>SUM(B17:M17)</f>
        <v>4327</v>
      </c>
    </row>
    <row r="18" spans="1:14" x14ac:dyDescent="0.15">
      <c r="A18" s="359" t="s">
        <v>320</v>
      </c>
      <c r="B18" s="337"/>
      <c r="C18" s="337"/>
      <c r="D18" s="337"/>
      <c r="E18" s="337"/>
      <c r="F18" s="337"/>
      <c r="G18" s="337"/>
      <c r="H18" s="337"/>
      <c r="I18" s="337"/>
      <c r="J18" s="337"/>
      <c r="K18" s="337"/>
      <c r="L18" s="337"/>
      <c r="M18" s="337"/>
      <c r="N18" s="337"/>
    </row>
    <row r="19" spans="1:14" x14ac:dyDescent="0.15">
      <c r="A19" s="10"/>
      <c r="B19" s="337"/>
      <c r="C19" s="337"/>
      <c r="D19" s="337"/>
      <c r="E19" s="337"/>
      <c r="F19" s="337"/>
      <c r="G19" s="337"/>
      <c r="H19" s="337"/>
      <c r="I19" s="337"/>
      <c r="J19" s="337"/>
      <c r="K19" s="337"/>
      <c r="L19" s="337"/>
      <c r="M19" s="337"/>
      <c r="N19" s="337"/>
    </row>
    <row r="20" spans="1:14" x14ac:dyDescent="0.15">
      <c r="A20" s="337"/>
      <c r="B20" s="337"/>
      <c r="C20" s="337"/>
      <c r="D20" s="337"/>
      <c r="E20" s="337"/>
      <c r="F20" s="337"/>
      <c r="G20" s="337"/>
      <c r="H20" s="337"/>
      <c r="I20" s="337"/>
      <c r="J20" s="337"/>
      <c r="K20" s="337"/>
      <c r="L20" s="337"/>
      <c r="M20" s="337"/>
      <c r="N20" s="337"/>
    </row>
    <row r="21" spans="1:14" x14ac:dyDescent="0.15">
      <c r="A21" s="337"/>
      <c r="B21" s="337"/>
      <c r="C21" s="337"/>
      <c r="D21" s="337"/>
      <c r="E21" s="337"/>
      <c r="F21" s="337"/>
      <c r="G21" s="337"/>
      <c r="H21" s="337"/>
      <c r="I21" s="337"/>
      <c r="J21" s="337"/>
      <c r="K21" s="337"/>
      <c r="L21" s="337"/>
      <c r="M21" s="337"/>
      <c r="N21" s="337"/>
    </row>
    <row r="22" spans="1:14" x14ac:dyDescent="0.15">
      <c r="A22" s="337"/>
      <c r="B22" s="337"/>
      <c r="C22" s="337"/>
      <c r="D22" s="337"/>
      <c r="E22" s="337"/>
      <c r="F22" s="337"/>
      <c r="G22" s="337"/>
      <c r="H22" s="337"/>
      <c r="I22" s="337"/>
      <c r="J22" s="337"/>
      <c r="K22" s="337"/>
      <c r="L22" s="337"/>
      <c r="M22" s="337"/>
      <c r="N22" s="337"/>
    </row>
    <row r="23" spans="1:14" x14ac:dyDescent="0.15">
      <c r="A23" s="337"/>
      <c r="B23" s="337"/>
      <c r="C23" s="337"/>
      <c r="D23" s="337"/>
      <c r="E23" s="337"/>
      <c r="F23" s="337"/>
      <c r="G23" s="337"/>
      <c r="H23" s="337"/>
      <c r="I23" s="337"/>
      <c r="J23" s="337"/>
      <c r="K23" s="337"/>
      <c r="L23" s="337"/>
      <c r="M23" s="337"/>
      <c r="N23" s="337"/>
    </row>
    <row r="24" spans="1:14" x14ac:dyDescent="0.15">
      <c r="A24" s="337"/>
      <c r="B24" s="337"/>
      <c r="C24" s="337"/>
      <c r="D24" s="337"/>
      <c r="E24" s="337"/>
      <c r="F24" s="337"/>
      <c r="G24" s="337"/>
      <c r="H24" s="337"/>
      <c r="I24" s="337"/>
      <c r="J24" s="337"/>
      <c r="K24" s="337"/>
      <c r="L24" s="337"/>
      <c r="M24" s="337"/>
      <c r="N24" s="337"/>
    </row>
    <row r="25" spans="1:14" x14ac:dyDescent="0.15">
      <c r="A25" s="337"/>
      <c r="B25" s="337"/>
      <c r="C25" s="337"/>
      <c r="D25" s="337"/>
      <c r="E25" s="337"/>
      <c r="F25" s="337"/>
      <c r="G25" s="337"/>
      <c r="H25" s="337"/>
      <c r="I25" s="337"/>
      <c r="J25" s="337"/>
      <c r="K25" s="337"/>
      <c r="L25" s="337"/>
      <c r="M25" s="337"/>
      <c r="N25" s="337"/>
    </row>
    <row r="26" spans="1:14" x14ac:dyDescent="0.15">
      <c r="A26" s="337"/>
      <c r="B26" s="337"/>
      <c r="C26" s="337"/>
      <c r="D26" s="337"/>
      <c r="E26" s="337"/>
      <c r="F26" s="337"/>
      <c r="G26" s="337"/>
      <c r="H26" s="337"/>
      <c r="I26" s="337"/>
      <c r="J26" s="337"/>
      <c r="K26" s="337"/>
      <c r="L26" s="337"/>
      <c r="M26" s="337"/>
      <c r="N26" s="337"/>
    </row>
    <row r="27" spans="1:14" x14ac:dyDescent="0.15">
      <c r="A27" s="337"/>
      <c r="B27" s="337"/>
      <c r="C27" s="337"/>
      <c r="D27" s="337"/>
      <c r="E27" s="337"/>
      <c r="F27" s="337"/>
      <c r="G27" s="337"/>
      <c r="H27" s="337"/>
      <c r="I27" s="337"/>
      <c r="J27" s="337"/>
      <c r="K27" s="337"/>
      <c r="L27" s="337"/>
      <c r="M27" s="337"/>
      <c r="N27" s="337"/>
    </row>
    <row r="28" spans="1:14" x14ac:dyDescent="0.15">
      <c r="A28" s="337"/>
      <c r="B28" s="337"/>
      <c r="C28" s="337"/>
      <c r="D28" s="337"/>
      <c r="E28" s="337"/>
      <c r="F28" s="337"/>
      <c r="G28" s="337"/>
      <c r="H28" s="337"/>
      <c r="I28" s="337"/>
      <c r="J28" s="337"/>
      <c r="K28" s="337"/>
      <c r="L28" s="337"/>
      <c r="M28" s="337"/>
      <c r="N28" s="337"/>
    </row>
    <row r="29" spans="1:14" x14ac:dyDescent="0.15">
      <c r="A29" s="337"/>
      <c r="B29" s="337"/>
      <c r="C29" s="337"/>
      <c r="D29" s="337"/>
      <c r="E29" s="337"/>
      <c r="F29" s="337"/>
      <c r="G29" s="337"/>
      <c r="H29" s="337"/>
      <c r="I29" s="337"/>
      <c r="J29" s="337"/>
      <c r="K29" s="337"/>
      <c r="L29" s="337"/>
      <c r="M29" s="337"/>
      <c r="N29" s="337"/>
    </row>
    <row r="30" spans="1:14" x14ac:dyDescent="0.15">
      <c r="A30" s="337"/>
      <c r="B30" s="337"/>
      <c r="C30" s="337"/>
      <c r="D30" s="337"/>
      <c r="E30" s="337"/>
      <c r="F30" s="337"/>
      <c r="G30" s="337"/>
      <c r="H30" s="337"/>
      <c r="I30" s="337"/>
      <c r="J30" s="337"/>
      <c r="K30" s="337"/>
      <c r="L30" s="337"/>
      <c r="M30" s="337"/>
      <c r="N30" s="337"/>
    </row>
    <row r="31" spans="1:14" x14ac:dyDescent="0.15">
      <c r="A31" s="23"/>
      <c r="B31" s="23"/>
      <c r="C31" s="23"/>
      <c r="D31" s="23"/>
      <c r="E31" s="23"/>
      <c r="F31" s="23"/>
      <c r="G31" s="23"/>
      <c r="H31" s="23"/>
      <c r="I31" s="23"/>
      <c r="J31" s="23"/>
      <c r="K31" s="23"/>
      <c r="L31" s="23"/>
      <c r="M31" s="23"/>
      <c r="N31" s="23"/>
    </row>
    <row r="32" spans="1:14" x14ac:dyDescent="0.15">
      <c r="A32" s="23"/>
      <c r="B32" s="23"/>
      <c r="C32" s="23"/>
      <c r="D32" s="23"/>
      <c r="E32" s="23"/>
      <c r="F32" s="23"/>
      <c r="G32" s="23"/>
      <c r="H32" s="23"/>
      <c r="I32" s="23"/>
      <c r="J32" s="23"/>
      <c r="K32" s="23"/>
      <c r="L32" s="23"/>
      <c r="M32" s="23"/>
      <c r="N32" s="23"/>
    </row>
    <row r="33" spans="1:14" x14ac:dyDescent="0.15">
      <c r="A33" s="23"/>
      <c r="B33" s="23"/>
      <c r="C33" s="23"/>
      <c r="D33" s="23"/>
      <c r="E33" s="23"/>
      <c r="F33" s="23"/>
      <c r="G33" s="23"/>
      <c r="H33" s="23"/>
      <c r="I33" s="23"/>
      <c r="J33" s="23"/>
      <c r="K33" s="23"/>
      <c r="L33" s="23"/>
      <c r="M33" s="23"/>
      <c r="N33" s="23"/>
    </row>
    <row r="34" spans="1:14" x14ac:dyDescent="0.15">
      <c r="A34" s="23"/>
      <c r="B34" s="23"/>
      <c r="C34" s="23"/>
      <c r="D34" s="23"/>
      <c r="E34" s="23"/>
      <c r="F34" s="23"/>
      <c r="G34" s="23"/>
      <c r="H34" s="23"/>
      <c r="I34" s="23"/>
      <c r="J34" s="23"/>
      <c r="K34" s="23"/>
      <c r="L34" s="23"/>
      <c r="M34" s="23"/>
      <c r="N34" s="23"/>
    </row>
    <row r="35" spans="1:14" x14ac:dyDescent="0.15">
      <c r="A35" s="23"/>
      <c r="B35" s="23"/>
      <c r="C35" s="23"/>
      <c r="D35" s="23"/>
      <c r="E35" s="23"/>
      <c r="F35" s="23"/>
      <c r="G35" s="23"/>
      <c r="H35" s="23"/>
      <c r="I35" s="23"/>
      <c r="J35" s="23"/>
      <c r="K35" s="23"/>
      <c r="L35" s="23"/>
      <c r="M35" s="23"/>
      <c r="N35" s="23"/>
    </row>
    <row r="36" spans="1:14" x14ac:dyDescent="0.15">
      <c r="A36" s="23"/>
      <c r="B36" s="23"/>
      <c r="C36" s="23"/>
      <c r="D36" s="23"/>
      <c r="E36" s="23"/>
      <c r="F36" s="23"/>
      <c r="G36" s="23"/>
      <c r="H36" s="23"/>
      <c r="I36" s="23"/>
      <c r="J36" s="23"/>
      <c r="K36" s="23"/>
      <c r="L36" s="23"/>
      <c r="M36" s="23"/>
      <c r="N36" s="23"/>
    </row>
  </sheetData>
  <mergeCells count="12">
    <mergeCell ref="I4:I5"/>
    <mergeCell ref="B4:B5"/>
    <mergeCell ref="M4:M5"/>
    <mergeCell ref="C4:C5"/>
    <mergeCell ref="K4:K5"/>
    <mergeCell ref="L4:L5"/>
    <mergeCell ref="D4:D5"/>
    <mergeCell ref="E4:E5"/>
    <mergeCell ref="J4:J5"/>
    <mergeCell ref="F4:F5"/>
    <mergeCell ref="G4:G5"/>
    <mergeCell ref="H4:H5"/>
  </mergeCells>
  <phoneticPr fontId="2"/>
  <pageMargins left="0.78740157480314965" right="0.59055118110236227" top="0.82677165354330717" bottom="0.59055118110236227" header="0.51181102362204722" footer="0.51181102362204722"/>
  <pageSetup paperSize="9" scale="95" orientation="portrait" r:id="rId1"/>
  <headerFooter alignWithMargins="0">
    <oddFooter>&amp;C－32－</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zoomScalePageLayoutView="85" workbookViewId="0">
      <selection activeCell="K9" sqref="K9:K10"/>
    </sheetView>
  </sheetViews>
  <sheetFormatPr defaultRowHeight="13.5" x14ac:dyDescent="0.15"/>
  <cols>
    <col min="1" max="2" width="3.5" style="25" customWidth="1"/>
    <col min="3" max="3" width="22.875" style="25" customWidth="1"/>
    <col min="4" max="6" width="13.125" style="25" customWidth="1"/>
    <col min="7" max="16384" width="9" style="25"/>
  </cols>
  <sheetData>
    <row r="1" spans="1:6" ht="15" thickBot="1" x14ac:dyDescent="0.2">
      <c r="A1" s="22" t="s">
        <v>160</v>
      </c>
      <c r="B1" s="24"/>
      <c r="C1" s="24"/>
      <c r="D1" s="24"/>
      <c r="E1" s="24"/>
      <c r="F1" s="24"/>
    </row>
    <row r="2" spans="1:6" ht="24" customHeight="1" thickBot="1" x14ac:dyDescent="0.2">
      <c r="A2" s="584" t="s">
        <v>167</v>
      </c>
      <c r="B2" s="290"/>
      <c r="C2" s="1093" t="s">
        <v>2</v>
      </c>
      <c r="D2" s="463" t="s">
        <v>201</v>
      </c>
      <c r="E2" s="462" t="s">
        <v>266</v>
      </c>
      <c r="F2" s="1094" t="s">
        <v>267</v>
      </c>
    </row>
    <row r="3" spans="1:6" ht="20.100000000000001" customHeight="1" thickBot="1" x14ac:dyDescent="0.2">
      <c r="A3" s="20" t="s">
        <v>145</v>
      </c>
      <c r="B3" s="21"/>
      <c r="C3" s="21"/>
      <c r="D3" s="1095">
        <f>SUM(D4:D24)</f>
        <v>4174</v>
      </c>
      <c r="E3" s="1096">
        <f>SUM(E4:E24)</f>
        <v>11</v>
      </c>
      <c r="F3" s="1097">
        <f>SUM(F4:F24)</f>
        <v>4327</v>
      </c>
    </row>
    <row r="4" spans="1:6" ht="20.100000000000001" customHeight="1" x14ac:dyDescent="0.15">
      <c r="A4" s="464"/>
      <c r="B4" s="222" t="s">
        <v>13</v>
      </c>
      <c r="C4" s="223"/>
      <c r="D4" s="1098">
        <v>53</v>
      </c>
      <c r="E4" s="276">
        <v>0</v>
      </c>
      <c r="F4" s="1099">
        <v>53</v>
      </c>
    </row>
    <row r="5" spans="1:6" ht="20.100000000000001" customHeight="1" x14ac:dyDescent="0.15">
      <c r="A5" s="297" t="s">
        <v>146</v>
      </c>
      <c r="B5" s="9" t="s">
        <v>14</v>
      </c>
      <c r="C5" s="19"/>
      <c r="D5" s="1100">
        <v>39</v>
      </c>
      <c r="E5" s="203">
        <v>0</v>
      </c>
      <c r="F5" s="952">
        <v>39</v>
      </c>
    </row>
    <row r="6" spans="1:6" ht="20.100000000000001" customHeight="1" x14ac:dyDescent="0.15">
      <c r="A6" s="297"/>
      <c r="B6" s="567" t="s">
        <v>277</v>
      </c>
      <c r="C6" s="9" t="s">
        <v>15</v>
      </c>
      <c r="D6" s="1100">
        <v>20</v>
      </c>
      <c r="E6" s="203">
        <v>0</v>
      </c>
      <c r="F6" s="952">
        <v>20</v>
      </c>
    </row>
    <row r="7" spans="1:6" ht="20.100000000000001" customHeight="1" x14ac:dyDescent="0.15">
      <c r="A7" s="297" t="s">
        <v>21</v>
      </c>
      <c r="B7" s="513"/>
      <c r="C7" s="9" t="s">
        <v>16</v>
      </c>
      <c r="D7" s="1100">
        <v>2</v>
      </c>
      <c r="E7" s="203">
        <v>0</v>
      </c>
      <c r="F7" s="952">
        <v>2</v>
      </c>
    </row>
    <row r="8" spans="1:6" ht="20.100000000000001" customHeight="1" x14ac:dyDescent="0.15">
      <c r="A8" s="297"/>
      <c r="B8" s="513"/>
      <c r="C8" s="375" t="s">
        <v>328</v>
      </c>
      <c r="D8" s="1100">
        <v>0</v>
      </c>
      <c r="E8" s="203">
        <v>0</v>
      </c>
      <c r="F8" s="952">
        <v>0</v>
      </c>
    </row>
    <row r="9" spans="1:6" ht="20.100000000000001" customHeight="1" x14ac:dyDescent="0.15">
      <c r="A9" s="297" t="s">
        <v>22</v>
      </c>
      <c r="B9" s="494"/>
      <c r="C9" s="375" t="s">
        <v>18</v>
      </c>
      <c r="D9" s="1100">
        <v>36</v>
      </c>
      <c r="E9" s="203">
        <v>0</v>
      </c>
      <c r="F9" s="952">
        <v>36</v>
      </c>
    </row>
    <row r="10" spans="1:6" ht="20.100000000000001" customHeight="1" x14ac:dyDescent="0.15">
      <c r="A10" s="297"/>
      <c r="B10" s="9" t="s">
        <v>150</v>
      </c>
      <c r="C10" s="19"/>
      <c r="D10" s="1100">
        <v>0</v>
      </c>
      <c r="E10" s="203">
        <v>0</v>
      </c>
      <c r="F10" s="952">
        <v>0</v>
      </c>
    </row>
    <row r="11" spans="1:6" ht="20.100000000000001" customHeight="1" x14ac:dyDescent="0.15">
      <c r="A11" s="297" t="s">
        <v>23</v>
      </c>
      <c r="B11" s="9" t="s">
        <v>19</v>
      </c>
      <c r="C11" s="19"/>
      <c r="D11" s="1100">
        <v>1</v>
      </c>
      <c r="E11" s="203">
        <v>0</v>
      </c>
      <c r="F11" s="952">
        <v>1</v>
      </c>
    </row>
    <row r="12" spans="1:6" ht="20.100000000000001" customHeight="1" x14ac:dyDescent="0.15">
      <c r="A12" s="297"/>
      <c r="B12" s="9" t="s">
        <v>151</v>
      </c>
      <c r="C12" s="19"/>
      <c r="D12" s="1100">
        <v>3</v>
      </c>
      <c r="E12" s="203">
        <v>0</v>
      </c>
      <c r="F12" s="952">
        <v>3</v>
      </c>
    </row>
    <row r="13" spans="1:6" ht="20.100000000000001" customHeight="1" thickBot="1" x14ac:dyDescent="0.2">
      <c r="A13" s="297"/>
      <c r="B13" s="11" t="s">
        <v>18</v>
      </c>
      <c r="C13" s="105"/>
      <c r="D13" s="1101">
        <v>49</v>
      </c>
      <c r="E13" s="281">
        <v>0</v>
      </c>
      <c r="F13" s="1102">
        <v>49</v>
      </c>
    </row>
    <row r="14" spans="1:6" ht="20.100000000000001" customHeight="1" x14ac:dyDescent="0.15">
      <c r="A14" s="464"/>
      <c r="B14" s="222" t="s">
        <v>24</v>
      </c>
      <c r="C14" s="223"/>
      <c r="D14" s="1098">
        <v>66</v>
      </c>
      <c r="E14" s="276">
        <v>0</v>
      </c>
      <c r="F14" s="1099">
        <v>79</v>
      </c>
    </row>
    <row r="15" spans="1:6" ht="20.100000000000001" customHeight="1" x14ac:dyDescent="0.15">
      <c r="A15" s="386" t="s">
        <v>22</v>
      </c>
      <c r="B15" s="567" t="s">
        <v>278</v>
      </c>
      <c r="C15" s="9" t="s">
        <v>25</v>
      </c>
      <c r="D15" s="1100">
        <v>24</v>
      </c>
      <c r="E15" s="203">
        <v>0</v>
      </c>
      <c r="F15" s="952">
        <v>24</v>
      </c>
    </row>
    <row r="16" spans="1:6" ht="20.100000000000001" customHeight="1" x14ac:dyDescent="0.15">
      <c r="A16" s="386" t="s">
        <v>44</v>
      </c>
      <c r="B16" s="494"/>
      <c r="C16" s="9" t="s">
        <v>18</v>
      </c>
      <c r="D16" s="1100">
        <v>19</v>
      </c>
      <c r="E16" s="203">
        <v>0</v>
      </c>
      <c r="F16" s="952">
        <v>19</v>
      </c>
    </row>
    <row r="17" spans="1:6" ht="20.100000000000001" customHeight="1" x14ac:dyDescent="0.15">
      <c r="A17" s="386" t="s">
        <v>23</v>
      </c>
      <c r="B17" s="9" t="s">
        <v>39</v>
      </c>
      <c r="C17" s="19"/>
      <c r="D17" s="1100">
        <v>2147</v>
      </c>
      <c r="E17" s="203">
        <v>6</v>
      </c>
      <c r="F17" s="952">
        <v>2243</v>
      </c>
    </row>
    <row r="18" spans="1:6" ht="20.100000000000001" customHeight="1" x14ac:dyDescent="0.15">
      <c r="A18" s="386"/>
      <c r="B18" s="9" t="s">
        <v>157</v>
      </c>
      <c r="C18" s="19"/>
      <c r="D18" s="1100">
        <v>122</v>
      </c>
      <c r="E18" s="203">
        <v>0</v>
      </c>
      <c r="F18" s="952">
        <v>125</v>
      </c>
    </row>
    <row r="19" spans="1:6" ht="20.100000000000001" customHeight="1" x14ac:dyDescent="0.15">
      <c r="A19" s="386" t="s">
        <v>27</v>
      </c>
      <c r="B19" s="9" t="s">
        <v>26</v>
      </c>
      <c r="C19" s="19"/>
      <c r="D19" s="1100">
        <v>81</v>
      </c>
      <c r="E19" s="203">
        <v>0</v>
      </c>
      <c r="F19" s="952">
        <v>86</v>
      </c>
    </row>
    <row r="20" spans="1:6" ht="20.100000000000001" customHeight="1" x14ac:dyDescent="0.15">
      <c r="A20" s="386" t="s">
        <v>219</v>
      </c>
      <c r="B20" s="9" t="s">
        <v>158</v>
      </c>
      <c r="C20" s="19"/>
      <c r="D20" s="1100">
        <v>603</v>
      </c>
      <c r="E20" s="203">
        <v>1</v>
      </c>
      <c r="F20" s="952">
        <v>617</v>
      </c>
    </row>
    <row r="21" spans="1:6" ht="20.100000000000001" customHeight="1" x14ac:dyDescent="0.15">
      <c r="A21" s="386" t="s">
        <v>28</v>
      </c>
      <c r="B21" s="9" t="s">
        <v>159</v>
      </c>
      <c r="C21" s="19"/>
      <c r="D21" s="1100">
        <v>406</v>
      </c>
      <c r="E21" s="203">
        <v>1</v>
      </c>
      <c r="F21" s="952">
        <v>418</v>
      </c>
    </row>
    <row r="22" spans="1:6" ht="20.100000000000001" customHeight="1" thickBot="1" x14ac:dyDescent="0.2">
      <c r="A22" s="387"/>
      <c r="B22" s="376" t="s">
        <v>18</v>
      </c>
      <c r="C22" s="351"/>
      <c r="D22" s="1103">
        <v>493</v>
      </c>
      <c r="E22" s="1104">
        <v>3</v>
      </c>
      <c r="F22" s="1105">
        <v>503</v>
      </c>
    </row>
    <row r="23" spans="1:6" ht="20.100000000000001" customHeight="1" thickBot="1" x14ac:dyDescent="0.2">
      <c r="A23" s="388" t="s">
        <v>11</v>
      </c>
      <c r="B23" s="138"/>
      <c r="C23" s="347"/>
      <c r="D23" s="1106">
        <v>10</v>
      </c>
      <c r="E23" s="1107">
        <v>0</v>
      </c>
      <c r="F23" s="953">
        <v>10</v>
      </c>
    </row>
    <row r="24" spans="1:6" ht="20.100000000000001" customHeight="1" thickBot="1" x14ac:dyDescent="0.2">
      <c r="A24" s="342" t="s">
        <v>238</v>
      </c>
      <c r="B24" s="343"/>
      <c r="C24" s="343"/>
      <c r="D24" s="1108">
        <v>0</v>
      </c>
      <c r="E24" s="1096">
        <v>0</v>
      </c>
      <c r="F24" s="1109">
        <v>0</v>
      </c>
    </row>
    <row r="25" spans="1:6" x14ac:dyDescent="0.15">
      <c r="A25" s="568" t="s">
        <v>321</v>
      </c>
      <c r="B25" s="568"/>
      <c r="C25" s="569"/>
      <c r="D25" s="569"/>
      <c r="E25" s="569"/>
      <c r="F25" s="569"/>
    </row>
  </sheetData>
  <mergeCells count="3">
    <mergeCell ref="B6:B9"/>
    <mergeCell ref="B15:B16"/>
    <mergeCell ref="A25:F25"/>
  </mergeCells>
  <phoneticPr fontId="2"/>
  <pageMargins left="1.5" right="0.78740157480314965" top="0.98425196850393704" bottom="0.98425196850393704" header="0.51181102362204722" footer="0.51181102362204722"/>
  <pageSetup paperSize="9" orientation="portrait" r:id="rId1"/>
  <headerFooter alignWithMargins="0">
    <oddFooter>&amp;C－33－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K9" sqref="K9:K10"/>
    </sheetView>
  </sheetViews>
  <sheetFormatPr defaultRowHeight="13.5" x14ac:dyDescent="0.15"/>
  <cols>
    <col min="1" max="1" width="9.75" customWidth="1"/>
    <col min="2" max="2" width="6.625" customWidth="1"/>
    <col min="3" max="5" width="7.625" customWidth="1"/>
    <col min="6" max="6" width="6.625" customWidth="1"/>
    <col min="7" max="9" width="7.625" customWidth="1"/>
    <col min="10" max="10" width="6.625" customWidth="1"/>
    <col min="11" max="13" width="7.625" customWidth="1"/>
  </cols>
  <sheetData>
    <row r="1" spans="1:14" s="6" customFormat="1" ht="14.25" x14ac:dyDescent="0.15">
      <c r="A1" s="6" t="s">
        <v>156</v>
      </c>
    </row>
    <row r="2" spans="1:14" s="6" customFormat="1" ht="15" thickBot="1" x14ac:dyDescent="0.2">
      <c r="A2" s="6" t="s">
        <v>243</v>
      </c>
    </row>
    <row r="3" spans="1:14" x14ac:dyDescent="0.15">
      <c r="A3" s="139" t="s">
        <v>2</v>
      </c>
      <c r="B3" s="480" t="s">
        <v>194</v>
      </c>
      <c r="C3" s="564"/>
      <c r="D3" s="564"/>
      <c r="E3" s="103" t="s">
        <v>207</v>
      </c>
      <c r="F3" s="480" t="s">
        <v>271</v>
      </c>
      <c r="G3" s="564"/>
      <c r="H3" s="564"/>
      <c r="I3" s="103" t="s">
        <v>209</v>
      </c>
      <c r="J3" s="480" t="s">
        <v>272</v>
      </c>
      <c r="K3" s="564"/>
      <c r="L3" s="564"/>
      <c r="M3" s="104" t="s">
        <v>209</v>
      </c>
      <c r="N3" s="1"/>
    </row>
    <row r="4" spans="1:14" x14ac:dyDescent="0.15">
      <c r="A4" s="140"/>
      <c r="B4" s="135" t="s">
        <v>235</v>
      </c>
      <c r="C4" s="105"/>
      <c r="D4" s="105"/>
      <c r="E4" s="105"/>
      <c r="F4" s="135" t="s">
        <v>235</v>
      </c>
      <c r="G4" s="105"/>
      <c r="H4" s="105"/>
      <c r="I4" s="105"/>
      <c r="J4" s="135" t="s">
        <v>235</v>
      </c>
      <c r="K4" s="105"/>
      <c r="L4" s="105"/>
      <c r="M4" s="106"/>
      <c r="N4" s="1"/>
    </row>
    <row r="5" spans="1:14" ht="14.25" thickBot="1" x14ac:dyDescent="0.2">
      <c r="A5" s="141" t="s">
        <v>154</v>
      </c>
      <c r="B5" s="171"/>
      <c r="C5" s="172" t="s">
        <v>239</v>
      </c>
      <c r="D5" s="173" t="s">
        <v>10</v>
      </c>
      <c r="E5" s="173" t="s">
        <v>18</v>
      </c>
      <c r="F5" s="174"/>
      <c r="G5" s="172" t="s">
        <v>239</v>
      </c>
      <c r="H5" s="173" t="s">
        <v>10</v>
      </c>
      <c r="I5" s="173" t="s">
        <v>18</v>
      </c>
      <c r="J5" s="174"/>
      <c r="K5" s="172" t="s">
        <v>239</v>
      </c>
      <c r="L5" s="173" t="s">
        <v>10</v>
      </c>
      <c r="M5" s="175" t="s">
        <v>18</v>
      </c>
      <c r="N5" s="1"/>
    </row>
    <row r="6" spans="1:14" ht="20.100000000000001" customHeight="1" x14ac:dyDescent="0.15">
      <c r="A6" s="154" t="s">
        <v>79</v>
      </c>
      <c r="B6" s="162">
        <f>SUM(C6:E6)</f>
        <v>365</v>
      </c>
      <c r="C6" s="442">
        <v>29</v>
      </c>
      <c r="D6" s="442">
        <v>334</v>
      </c>
      <c r="E6" s="443">
        <v>2</v>
      </c>
      <c r="F6" s="436">
        <f>SUM(G6:I6)</f>
        <v>1</v>
      </c>
      <c r="G6" s="442">
        <v>0</v>
      </c>
      <c r="H6" s="442">
        <v>1</v>
      </c>
      <c r="I6" s="448">
        <v>0</v>
      </c>
      <c r="J6" s="163">
        <f>SUM(K6:M6)</f>
        <v>377</v>
      </c>
      <c r="K6" s="399">
        <v>29</v>
      </c>
      <c r="L6" s="399">
        <v>346</v>
      </c>
      <c r="M6" s="451">
        <v>2</v>
      </c>
      <c r="N6" s="1"/>
    </row>
    <row r="7" spans="1:14" ht="20.100000000000001" customHeight="1" x14ac:dyDescent="0.15">
      <c r="A7" s="148" t="s">
        <v>80</v>
      </c>
      <c r="B7" s="86">
        <f t="shared" ref="B7:B29" si="0">SUM(C7:E7)</f>
        <v>103</v>
      </c>
      <c r="C7" s="444">
        <v>2</v>
      </c>
      <c r="D7" s="444">
        <v>101</v>
      </c>
      <c r="E7" s="445">
        <v>0</v>
      </c>
      <c r="F7" s="437">
        <f t="shared" ref="F7:F29" si="1">SUM(G7:I7)</f>
        <v>0</v>
      </c>
      <c r="G7" s="444">
        <v>0</v>
      </c>
      <c r="H7" s="444">
        <v>0</v>
      </c>
      <c r="I7" s="449">
        <v>0</v>
      </c>
      <c r="J7" s="110">
        <f t="shared" ref="J7:J29" si="2">SUM(K7:M7)</f>
        <v>109</v>
      </c>
      <c r="K7" s="401">
        <v>2</v>
      </c>
      <c r="L7" s="401">
        <v>107</v>
      </c>
      <c r="M7" s="452">
        <v>0</v>
      </c>
      <c r="N7" s="1"/>
    </row>
    <row r="8" spans="1:14" ht="20.100000000000001" customHeight="1" x14ac:dyDescent="0.15">
      <c r="A8" s="148" t="s">
        <v>81</v>
      </c>
      <c r="B8" s="86">
        <f t="shared" si="0"/>
        <v>100</v>
      </c>
      <c r="C8" s="444">
        <v>2</v>
      </c>
      <c r="D8" s="444">
        <v>98</v>
      </c>
      <c r="E8" s="445">
        <v>0</v>
      </c>
      <c r="F8" s="437">
        <f t="shared" si="1"/>
        <v>1</v>
      </c>
      <c r="G8" s="444">
        <v>0</v>
      </c>
      <c r="H8" s="444">
        <v>1</v>
      </c>
      <c r="I8" s="449">
        <v>0</v>
      </c>
      <c r="J8" s="110">
        <f t="shared" si="2"/>
        <v>103</v>
      </c>
      <c r="K8" s="401">
        <v>2</v>
      </c>
      <c r="L8" s="401">
        <v>101</v>
      </c>
      <c r="M8" s="452">
        <v>0</v>
      </c>
      <c r="N8" s="1"/>
    </row>
    <row r="9" spans="1:14" ht="20.100000000000001" customHeight="1" x14ac:dyDescent="0.15">
      <c r="A9" s="148" t="s">
        <v>82</v>
      </c>
      <c r="B9" s="86">
        <f t="shared" si="0"/>
        <v>34</v>
      </c>
      <c r="C9" s="444">
        <v>2</v>
      </c>
      <c r="D9" s="444">
        <v>32</v>
      </c>
      <c r="E9" s="445">
        <v>0</v>
      </c>
      <c r="F9" s="437">
        <f t="shared" si="1"/>
        <v>0</v>
      </c>
      <c r="G9" s="444">
        <v>0</v>
      </c>
      <c r="H9" s="444">
        <v>0</v>
      </c>
      <c r="I9" s="449">
        <v>0</v>
      </c>
      <c r="J9" s="110">
        <f t="shared" si="2"/>
        <v>35</v>
      </c>
      <c r="K9" s="401">
        <v>2</v>
      </c>
      <c r="L9" s="401">
        <v>33</v>
      </c>
      <c r="M9" s="452">
        <v>0</v>
      </c>
      <c r="N9" s="1"/>
    </row>
    <row r="10" spans="1:14" ht="20.100000000000001" customHeight="1" x14ac:dyDescent="0.15">
      <c r="A10" s="148" t="s">
        <v>83</v>
      </c>
      <c r="B10" s="86">
        <f t="shared" si="0"/>
        <v>447</v>
      </c>
      <c r="C10" s="444">
        <v>30</v>
      </c>
      <c r="D10" s="444">
        <v>415</v>
      </c>
      <c r="E10" s="445">
        <v>2</v>
      </c>
      <c r="F10" s="437">
        <f t="shared" si="1"/>
        <v>1</v>
      </c>
      <c r="G10" s="444">
        <v>0</v>
      </c>
      <c r="H10" s="444">
        <v>1</v>
      </c>
      <c r="I10" s="449">
        <v>0</v>
      </c>
      <c r="J10" s="110">
        <f t="shared" si="2"/>
        <v>456</v>
      </c>
      <c r="K10" s="401">
        <v>30</v>
      </c>
      <c r="L10" s="401">
        <v>424</v>
      </c>
      <c r="M10" s="452">
        <v>2</v>
      </c>
      <c r="N10" s="1"/>
    </row>
    <row r="11" spans="1:14" ht="20.100000000000001" customHeight="1" x14ac:dyDescent="0.15">
      <c r="A11" s="148" t="s">
        <v>84</v>
      </c>
      <c r="B11" s="86">
        <f t="shared" si="0"/>
        <v>201</v>
      </c>
      <c r="C11" s="444">
        <v>11</v>
      </c>
      <c r="D11" s="444">
        <v>189</v>
      </c>
      <c r="E11" s="445">
        <v>1</v>
      </c>
      <c r="F11" s="437">
        <f t="shared" si="1"/>
        <v>0</v>
      </c>
      <c r="G11" s="444">
        <v>0</v>
      </c>
      <c r="H11" s="444">
        <v>0</v>
      </c>
      <c r="I11" s="449">
        <v>0</v>
      </c>
      <c r="J11" s="110">
        <f t="shared" si="2"/>
        <v>206</v>
      </c>
      <c r="K11" s="401">
        <v>11</v>
      </c>
      <c r="L11" s="401">
        <v>194</v>
      </c>
      <c r="M11" s="452">
        <v>1</v>
      </c>
      <c r="N11" s="1"/>
    </row>
    <row r="12" spans="1:14" ht="20.100000000000001" customHeight="1" x14ac:dyDescent="0.15">
      <c r="A12" s="148" t="s">
        <v>85</v>
      </c>
      <c r="B12" s="86">
        <f t="shared" si="0"/>
        <v>86</v>
      </c>
      <c r="C12" s="444">
        <v>2</v>
      </c>
      <c r="D12" s="444">
        <v>83</v>
      </c>
      <c r="E12" s="445">
        <v>1</v>
      </c>
      <c r="F12" s="437">
        <f t="shared" si="1"/>
        <v>1</v>
      </c>
      <c r="G12" s="444">
        <v>0</v>
      </c>
      <c r="H12" s="444">
        <v>1</v>
      </c>
      <c r="I12" s="449">
        <v>0</v>
      </c>
      <c r="J12" s="110">
        <f t="shared" si="2"/>
        <v>90</v>
      </c>
      <c r="K12" s="401">
        <v>2</v>
      </c>
      <c r="L12" s="401">
        <v>87</v>
      </c>
      <c r="M12" s="452">
        <v>1</v>
      </c>
      <c r="N12" s="1"/>
    </row>
    <row r="13" spans="1:14" ht="20.100000000000001" customHeight="1" x14ac:dyDescent="0.15">
      <c r="A13" s="148" t="s">
        <v>86</v>
      </c>
      <c r="B13" s="86">
        <f t="shared" si="0"/>
        <v>66</v>
      </c>
      <c r="C13" s="444">
        <v>5</v>
      </c>
      <c r="D13" s="444">
        <v>61</v>
      </c>
      <c r="E13" s="445">
        <v>0</v>
      </c>
      <c r="F13" s="437">
        <f t="shared" si="1"/>
        <v>0</v>
      </c>
      <c r="G13" s="444">
        <v>0</v>
      </c>
      <c r="H13" s="444">
        <v>0</v>
      </c>
      <c r="I13" s="449">
        <v>0</v>
      </c>
      <c r="J13" s="110">
        <f t="shared" si="2"/>
        <v>67</v>
      </c>
      <c r="K13" s="401">
        <v>5</v>
      </c>
      <c r="L13" s="401">
        <v>62</v>
      </c>
      <c r="M13" s="452">
        <v>0</v>
      </c>
      <c r="N13" s="1"/>
    </row>
    <row r="14" spans="1:14" ht="20.100000000000001" customHeight="1" x14ac:dyDescent="0.15">
      <c r="A14" s="148" t="s">
        <v>87</v>
      </c>
      <c r="B14" s="86">
        <f t="shared" si="0"/>
        <v>152</v>
      </c>
      <c r="C14" s="444">
        <v>10</v>
      </c>
      <c r="D14" s="444">
        <v>142</v>
      </c>
      <c r="E14" s="445">
        <v>0</v>
      </c>
      <c r="F14" s="437">
        <f t="shared" si="1"/>
        <v>0</v>
      </c>
      <c r="G14" s="444">
        <v>0</v>
      </c>
      <c r="H14" s="444">
        <v>0</v>
      </c>
      <c r="I14" s="449">
        <v>0</v>
      </c>
      <c r="J14" s="110">
        <f t="shared" si="2"/>
        <v>164</v>
      </c>
      <c r="K14" s="401">
        <v>10</v>
      </c>
      <c r="L14" s="401">
        <v>154</v>
      </c>
      <c r="M14" s="452">
        <v>0</v>
      </c>
      <c r="N14" s="1"/>
    </row>
    <row r="15" spans="1:14" ht="20.100000000000001" customHeight="1" x14ac:dyDescent="0.15">
      <c r="A15" s="148" t="s">
        <v>88</v>
      </c>
      <c r="B15" s="86">
        <f t="shared" si="0"/>
        <v>146</v>
      </c>
      <c r="C15" s="444">
        <v>5</v>
      </c>
      <c r="D15" s="444">
        <v>141</v>
      </c>
      <c r="E15" s="445">
        <v>0</v>
      </c>
      <c r="F15" s="437">
        <f>SUM(G15:I15)</f>
        <v>1</v>
      </c>
      <c r="G15" s="444">
        <v>0</v>
      </c>
      <c r="H15" s="444">
        <v>1</v>
      </c>
      <c r="I15" s="449">
        <v>0</v>
      </c>
      <c r="J15" s="110">
        <f t="shared" si="2"/>
        <v>147</v>
      </c>
      <c r="K15" s="401">
        <v>5</v>
      </c>
      <c r="L15" s="401">
        <v>142</v>
      </c>
      <c r="M15" s="452">
        <v>0</v>
      </c>
      <c r="N15" s="1"/>
    </row>
    <row r="16" spans="1:14" ht="20.100000000000001" customHeight="1" x14ac:dyDescent="0.15">
      <c r="A16" s="148" t="s">
        <v>89</v>
      </c>
      <c r="B16" s="86">
        <f t="shared" si="0"/>
        <v>87</v>
      </c>
      <c r="C16" s="444">
        <v>2</v>
      </c>
      <c r="D16" s="444">
        <v>85</v>
      </c>
      <c r="E16" s="445">
        <v>0</v>
      </c>
      <c r="F16" s="437">
        <f t="shared" si="1"/>
        <v>0</v>
      </c>
      <c r="G16" s="444">
        <v>0</v>
      </c>
      <c r="H16" s="444">
        <v>0</v>
      </c>
      <c r="I16" s="449">
        <v>0</v>
      </c>
      <c r="J16" s="110">
        <f t="shared" si="2"/>
        <v>92</v>
      </c>
      <c r="K16" s="401">
        <v>2</v>
      </c>
      <c r="L16" s="401">
        <v>90</v>
      </c>
      <c r="M16" s="452">
        <v>0</v>
      </c>
      <c r="N16" s="1"/>
    </row>
    <row r="17" spans="1:14" ht="20.100000000000001" customHeight="1" x14ac:dyDescent="0.15">
      <c r="A17" s="148" t="s">
        <v>90</v>
      </c>
      <c r="B17" s="86">
        <f t="shared" si="0"/>
        <v>230</v>
      </c>
      <c r="C17" s="444">
        <v>14</v>
      </c>
      <c r="D17" s="444">
        <v>216</v>
      </c>
      <c r="E17" s="445">
        <v>0</v>
      </c>
      <c r="F17" s="437">
        <f t="shared" si="1"/>
        <v>0</v>
      </c>
      <c r="G17" s="444">
        <v>0</v>
      </c>
      <c r="H17" s="444">
        <v>0</v>
      </c>
      <c r="I17" s="449">
        <v>0</v>
      </c>
      <c r="J17" s="110">
        <f t="shared" si="2"/>
        <v>238</v>
      </c>
      <c r="K17" s="401">
        <v>14</v>
      </c>
      <c r="L17" s="401">
        <v>224</v>
      </c>
      <c r="M17" s="452">
        <v>0</v>
      </c>
      <c r="N17" s="1"/>
    </row>
    <row r="18" spans="1:14" ht="20.100000000000001" customHeight="1" x14ac:dyDescent="0.15">
      <c r="A18" s="148" t="s">
        <v>91</v>
      </c>
      <c r="B18" s="86">
        <f t="shared" si="0"/>
        <v>142</v>
      </c>
      <c r="C18" s="444">
        <v>7</v>
      </c>
      <c r="D18" s="444">
        <v>134</v>
      </c>
      <c r="E18" s="445">
        <v>1</v>
      </c>
      <c r="F18" s="437">
        <f t="shared" si="1"/>
        <v>0</v>
      </c>
      <c r="G18" s="444">
        <v>0</v>
      </c>
      <c r="H18" s="444">
        <v>0</v>
      </c>
      <c r="I18" s="449">
        <v>0</v>
      </c>
      <c r="J18" s="110">
        <f t="shared" si="2"/>
        <v>145</v>
      </c>
      <c r="K18" s="401">
        <v>7</v>
      </c>
      <c r="L18" s="401">
        <v>137</v>
      </c>
      <c r="M18" s="452">
        <v>1</v>
      </c>
      <c r="N18" s="1"/>
    </row>
    <row r="19" spans="1:14" ht="20.100000000000001" customHeight="1" x14ac:dyDescent="0.15">
      <c r="A19" s="148" t="s">
        <v>92</v>
      </c>
      <c r="B19" s="86">
        <f t="shared" si="0"/>
        <v>157</v>
      </c>
      <c r="C19" s="444">
        <v>7</v>
      </c>
      <c r="D19" s="444">
        <v>149</v>
      </c>
      <c r="E19" s="445">
        <v>1</v>
      </c>
      <c r="F19" s="437">
        <f t="shared" si="1"/>
        <v>1</v>
      </c>
      <c r="G19" s="444">
        <v>0</v>
      </c>
      <c r="H19" s="444">
        <v>1</v>
      </c>
      <c r="I19" s="449">
        <v>0</v>
      </c>
      <c r="J19" s="110">
        <f t="shared" si="2"/>
        <v>165</v>
      </c>
      <c r="K19" s="401">
        <v>7</v>
      </c>
      <c r="L19" s="401">
        <v>157</v>
      </c>
      <c r="M19" s="452">
        <v>1</v>
      </c>
      <c r="N19" s="1"/>
    </row>
    <row r="20" spans="1:14" ht="20.100000000000001" customHeight="1" x14ac:dyDescent="0.15">
      <c r="A20" s="148" t="s">
        <v>93</v>
      </c>
      <c r="B20" s="86">
        <f t="shared" si="0"/>
        <v>240</v>
      </c>
      <c r="C20" s="444">
        <v>8</v>
      </c>
      <c r="D20" s="444">
        <v>231</v>
      </c>
      <c r="E20" s="445">
        <v>1</v>
      </c>
      <c r="F20" s="437">
        <f t="shared" si="1"/>
        <v>0</v>
      </c>
      <c r="G20" s="444">
        <v>0</v>
      </c>
      <c r="H20" s="444">
        <v>0</v>
      </c>
      <c r="I20" s="449">
        <v>0</v>
      </c>
      <c r="J20" s="110">
        <f t="shared" si="2"/>
        <v>247</v>
      </c>
      <c r="K20" s="401">
        <v>8</v>
      </c>
      <c r="L20" s="401">
        <v>238</v>
      </c>
      <c r="M20" s="452">
        <v>1</v>
      </c>
      <c r="N20" s="1"/>
    </row>
    <row r="21" spans="1:14" ht="20.100000000000001" customHeight="1" x14ac:dyDescent="0.15">
      <c r="A21" s="148" t="s">
        <v>94</v>
      </c>
      <c r="B21" s="86">
        <f t="shared" si="0"/>
        <v>94</v>
      </c>
      <c r="C21" s="444">
        <v>6</v>
      </c>
      <c r="D21" s="444">
        <v>88</v>
      </c>
      <c r="E21" s="445">
        <v>0</v>
      </c>
      <c r="F21" s="437">
        <f t="shared" si="1"/>
        <v>1</v>
      </c>
      <c r="G21" s="444">
        <v>0</v>
      </c>
      <c r="H21" s="444">
        <v>1</v>
      </c>
      <c r="I21" s="449">
        <v>0</v>
      </c>
      <c r="J21" s="110">
        <f t="shared" si="2"/>
        <v>96</v>
      </c>
      <c r="K21" s="401">
        <v>6</v>
      </c>
      <c r="L21" s="401">
        <v>90</v>
      </c>
      <c r="M21" s="452">
        <v>0</v>
      </c>
      <c r="N21" s="1"/>
    </row>
    <row r="22" spans="1:14" ht="20.100000000000001" customHeight="1" x14ac:dyDescent="0.15">
      <c r="A22" s="148" t="s">
        <v>95</v>
      </c>
      <c r="B22" s="86">
        <f t="shared" si="0"/>
        <v>218</v>
      </c>
      <c r="C22" s="444">
        <v>18</v>
      </c>
      <c r="D22" s="444">
        <v>200</v>
      </c>
      <c r="E22" s="445">
        <v>0</v>
      </c>
      <c r="F22" s="437">
        <f t="shared" si="1"/>
        <v>1</v>
      </c>
      <c r="G22" s="444">
        <v>0</v>
      </c>
      <c r="H22" s="444">
        <v>1</v>
      </c>
      <c r="I22" s="449">
        <v>0</v>
      </c>
      <c r="J22" s="110">
        <f t="shared" si="2"/>
        <v>226</v>
      </c>
      <c r="K22" s="401">
        <v>18</v>
      </c>
      <c r="L22" s="401">
        <v>208</v>
      </c>
      <c r="M22" s="452">
        <v>0</v>
      </c>
      <c r="N22" s="1"/>
    </row>
    <row r="23" spans="1:14" ht="20.100000000000001" customHeight="1" x14ac:dyDescent="0.15">
      <c r="A23" s="148" t="s">
        <v>96</v>
      </c>
      <c r="B23" s="86">
        <f t="shared" si="0"/>
        <v>122</v>
      </c>
      <c r="C23" s="444">
        <v>2</v>
      </c>
      <c r="D23" s="444">
        <v>120</v>
      </c>
      <c r="E23" s="445">
        <v>0</v>
      </c>
      <c r="F23" s="437">
        <f t="shared" si="1"/>
        <v>0</v>
      </c>
      <c r="G23" s="444">
        <v>0</v>
      </c>
      <c r="H23" s="444">
        <v>0</v>
      </c>
      <c r="I23" s="449">
        <v>0</v>
      </c>
      <c r="J23" s="110">
        <f t="shared" si="2"/>
        <v>128</v>
      </c>
      <c r="K23" s="401">
        <v>2</v>
      </c>
      <c r="L23" s="401">
        <v>126</v>
      </c>
      <c r="M23" s="452">
        <v>0</v>
      </c>
      <c r="N23" s="1"/>
    </row>
    <row r="24" spans="1:14" ht="20.100000000000001" customHeight="1" x14ac:dyDescent="0.15">
      <c r="A24" s="148" t="s">
        <v>97</v>
      </c>
      <c r="B24" s="86">
        <f t="shared" si="0"/>
        <v>112</v>
      </c>
      <c r="C24" s="444">
        <v>12</v>
      </c>
      <c r="D24" s="444">
        <v>100</v>
      </c>
      <c r="E24" s="445">
        <v>0</v>
      </c>
      <c r="F24" s="437">
        <f t="shared" si="1"/>
        <v>0</v>
      </c>
      <c r="G24" s="444">
        <v>0</v>
      </c>
      <c r="H24" s="444">
        <v>0</v>
      </c>
      <c r="I24" s="449">
        <v>0</v>
      </c>
      <c r="J24" s="110">
        <f t="shared" si="2"/>
        <v>118</v>
      </c>
      <c r="K24" s="401">
        <v>12</v>
      </c>
      <c r="L24" s="401">
        <v>106</v>
      </c>
      <c r="M24" s="452">
        <v>0</v>
      </c>
      <c r="N24" s="1"/>
    </row>
    <row r="25" spans="1:14" ht="20.100000000000001" customHeight="1" x14ac:dyDescent="0.15">
      <c r="A25" s="148" t="s">
        <v>98</v>
      </c>
      <c r="B25" s="86">
        <f t="shared" si="0"/>
        <v>190</v>
      </c>
      <c r="C25" s="444">
        <v>6</v>
      </c>
      <c r="D25" s="444">
        <v>184</v>
      </c>
      <c r="E25" s="445">
        <v>0</v>
      </c>
      <c r="F25" s="437">
        <f t="shared" si="1"/>
        <v>1</v>
      </c>
      <c r="G25" s="444">
        <v>0</v>
      </c>
      <c r="H25" s="444">
        <v>1</v>
      </c>
      <c r="I25" s="449">
        <v>0</v>
      </c>
      <c r="J25" s="110">
        <f t="shared" si="2"/>
        <v>195</v>
      </c>
      <c r="K25" s="401">
        <v>6</v>
      </c>
      <c r="L25" s="401">
        <v>189</v>
      </c>
      <c r="M25" s="452">
        <v>0</v>
      </c>
      <c r="N25" s="1"/>
    </row>
    <row r="26" spans="1:14" ht="20.100000000000001" customHeight="1" x14ac:dyDescent="0.15">
      <c r="A26" s="148" t="s">
        <v>99</v>
      </c>
      <c r="B26" s="86">
        <f t="shared" si="0"/>
        <v>208</v>
      </c>
      <c r="C26" s="444">
        <v>8</v>
      </c>
      <c r="D26" s="444">
        <v>200</v>
      </c>
      <c r="E26" s="445">
        <v>0</v>
      </c>
      <c r="F26" s="437">
        <f t="shared" si="1"/>
        <v>0</v>
      </c>
      <c r="G26" s="444">
        <v>0</v>
      </c>
      <c r="H26" s="444">
        <v>0</v>
      </c>
      <c r="I26" s="449">
        <v>0</v>
      </c>
      <c r="J26" s="110">
        <f t="shared" si="2"/>
        <v>215</v>
      </c>
      <c r="K26" s="401">
        <v>8</v>
      </c>
      <c r="L26" s="401">
        <v>207</v>
      </c>
      <c r="M26" s="452">
        <v>0</v>
      </c>
      <c r="N26" s="1"/>
    </row>
    <row r="27" spans="1:14" ht="20.100000000000001" customHeight="1" x14ac:dyDescent="0.15">
      <c r="A27" s="148" t="s">
        <v>100</v>
      </c>
      <c r="B27" s="86">
        <f t="shared" si="0"/>
        <v>176</v>
      </c>
      <c r="C27" s="444">
        <v>5</v>
      </c>
      <c r="D27" s="444">
        <v>171</v>
      </c>
      <c r="E27" s="445">
        <v>0</v>
      </c>
      <c r="F27" s="437">
        <f t="shared" si="1"/>
        <v>1</v>
      </c>
      <c r="G27" s="444">
        <v>0</v>
      </c>
      <c r="H27" s="444">
        <v>1</v>
      </c>
      <c r="I27" s="449">
        <v>0</v>
      </c>
      <c r="J27" s="110">
        <f t="shared" si="2"/>
        <v>191</v>
      </c>
      <c r="K27" s="401">
        <v>5</v>
      </c>
      <c r="L27" s="401">
        <v>186</v>
      </c>
      <c r="M27" s="452">
        <v>0</v>
      </c>
      <c r="N27" s="1"/>
    </row>
    <row r="28" spans="1:14" ht="20.100000000000001" customHeight="1" x14ac:dyDescent="0.15">
      <c r="A28" s="148" t="s">
        <v>101</v>
      </c>
      <c r="B28" s="86">
        <f t="shared" si="0"/>
        <v>351</v>
      </c>
      <c r="C28" s="444">
        <v>7</v>
      </c>
      <c r="D28" s="444">
        <v>343</v>
      </c>
      <c r="E28" s="445">
        <v>1</v>
      </c>
      <c r="F28" s="437">
        <f t="shared" si="1"/>
        <v>0</v>
      </c>
      <c r="G28" s="444">
        <v>0</v>
      </c>
      <c r="H28" s="444">
        <v>0</v>
      </c>
      <c r="I28" s="449">
        <v>0</v>
      </c>
      <c r="J28" s="110">
        <f t="shared" si="2"/>
        <v>370</v>
      </c>
      <c r="K28" s="401">
        <v>7</v>
      </c>
      <c r="L28" s="401">
        <v>362</v>
      </c>
      <c r="M28" s="452">
        <v>1</v>
      </c>
      <c r="N28" s="1"/>
    </row>
    <row r="29" spans="1:14" ht="20.100000000000001" customHeight="1" thickBot="1" x14ac:dyDescent="0.2">
      <c r="A29" s="157" t="s">
        <v>102</v>
      </c>
      <c r="B29" s="111">
        <f t="shared" si="0"/>
        <v>147</v>
      </c>
      <c r="C29" s="446">
        <v>3</v>
      </c>
      <c r="D29" s="446">
        <v>144</v>
      </c>
      <c r="E29" s="447">
        <v>0</v>
      </c>
      <c r="F29" s="438">
        <f t="shared" si="1"/>
        <v>1</v>
      </c>
      <c r="G29" s="446">
        <v>0</v>
      </c>
      <c r="H29" s="446">
        <v>1</v>
      </c>
      <c r="I29" s="450">
        <v>0</v>
      </c>
      <c r="J29" s="112">
        <f t="shared" si="2"/>
        <v>147</v>
      </c>
      <c r="K29" s="453">
        <v>3</v>
      </c>
      <c r="L29" s="453">
        <v>144</v>
      </c>
      <c r="M29" s="454">
        <v>0</v>
      </c>
      <c r="N29" s="1"/>
    </row>
    <row r="30" spans="1:14" ht="20.100000000000001" customHeight="1" thickBot="1" x14ac:dyDescent="0.2">
      <c r="A30" s="170" t="s">
        <v>12</v>
      </c>
      <c r="B30" s="90">
        <f>SUM(B6:B29)</f>
        <v>4174</v>
      </c>
      <c r="C30" s="88">
        <f t="shared" ref="C30:M30" si="3">SUM(C6:C29)</f>
        <v>203</v>
      </c>
      <c r="D30" s="88">
        <f t="shared" si="3"/>
        <v>3961</v>
      </c>
      <c r="E30" s="89">
        <f t="shared" si="3"/>
        <v>10</v>
      </c>
      <c r="F30" s="90">
        <f t="shared" si="3"/>
        <v>11</v>
      </c>
      <c r="G30" s="88">
        <f t="shared" si="3"/>
        <v>0</v>
      </c>
      <c r="H30" s="88">
        <f t="shared" si="3"/>
        <v>11</v>
      </c>
      <c r="I30" s="91">
        <f t="shared" si="3"/>
        <v>0</v>
      </c>
      <c r="J30" s="87">
        <f t="shared" si="3"/>
        <v>4327</v>
      </c>
      <c r="K30" s="88">
        <f t="shared" si="3"/>
        <v>203</v>
      </c>
      <c r="L30" s="88">
        <f t="shared" si="3"/>
        <v>4114</v>
      </c>
      <c r="M30" s="91">
        <f t="shared" si="3"/>
        <v>10</v>
      </c>
      <c r="N30" s="1"/>
    </row>
    <row r="31" spans="1:14" x14ac:dyDescent="0.15">
      <c r="A31" s="359" t="s">
        <v>322</v>
      </c>
      <c r="B31" s="5"/>
      <c r="C31" s="18"/>
      <c r="D31" s="18"/>
      <c r="E31" s="18"/>
      <c r="F31" s="18"/>
      <c r="G31" s="18"/>
      <c r="H31" s="18"/>
      <c r="I31" s="18"/>
      <c r="J31" s="18"/>
      <c r="K31" s="18"/>
      <c r="L31" s="18"/>
      <c r="M31" s="18"/>
      <c r="N31" s="1"/>
    </row>
    <row r="32" spans="1:14" ht="13.5" customHeight="1" x14ac:dyDescent="0.15">
      <c r="A32" s="570"/>
      <c r="B32" s="570"/>
      <c r="C32" s="570"/>
      <c r="D32" s="570"/>
      <c r="E32" s="570"/>
      <c r="F32" s="570"/>
      <c r="G32" s="570"/>
      <c r="H32" s="570"/>
      <c r="I32" s="570"/>
      <c r="J32" s="570"/>
      <c r="K32" s="570"/>
      <c r="L32" s="17"/>
      <c r="M32" s="1"/>
      <c r="N32" s="1"/>
    </row>
    <row r="33" spans="1:14" x14ac:dyDescent="0.15">
      <c r="A33" s="570"/>
      <c r="B33" s="570"/>
      <c r="C33" s="570"/>
      <c r="D33" s="570"/>
      <c r="E33" s="570"/>
      <c r="F33" s="570"/>
      <c r="G33" s="570"/>
      <c r="H33" s="570"/>
      <c r="I33" s="570"/>
      <c r="J33" s="570"/>
      <c r="K33" s="570"/>
      <c r="L33" s="17"/>
      <c r="M33" s="1"/>
      <c r="N33" s="1"/>
    </row>
    <row r="34" spans="1:14" x14ac:dyDescent="0.15">
      <c r="A34" s="1"/>
      <c r="B34" s="1"/>
      <c r="C34" s="1"/>
      <c r="D34" s="1"/>
      <c r="E34" s="1"/>
      <c r="F34" s="1"/>
      <c r="G34" s="1"/>
      <c r="H34" s="1"/>
      <c r="I34" s="1"/>
      <c r="J34" s="1"/>
      <c r="K34" s="1"/>
      <c r="L34" s="1"/>
      <c r="M34" s="1"/>
      <c r="N34" s="1"/>
    </row>
    <row r="35" spans="1:14" x14ac:dyDescent="0.15">
      <c r="A35" s="1"/>
      <c r="B35" s="1"/>
      <c r="C35" s="1"/>
      <c r="D35" s="1"/>
      <c r="E35" s="1"/>
      <c r="F35" s="1"/>
      <c r="G35" s="1"/>
      <c r="H35" s="1"/>
      <c r="I35" s="1"/>
      <c r="J35" s="1"/>
      <c r="K35" s="1"/>
      <c r="L35" s="1"/>
      <c r="M35" s="1"/>
      <c r="N35" s="1"/>
    </row>
    <row r="36" spans="1:14" x14ac:dyDescent="0.15">
      <c r="A36" s="1"/>
      <c r="B36" s="1"/>
      <c r="C36" s="1"/>
      <c r="D36" s="1"/>
      <c r="E36" s="1"/>
      <c r="F36" s="1"/>
      <c r="G36" s="1"/>
      <c r="H36" s="1"/>
      <c r="I36" s="1"/>
      <c r="J36" s="1"/>
      <c r="K36" s="1"/>
      <c r="L36" s="1"/>
      <c r="M36" s="1"/>
      <c r="N36" s="1"/>
    </row>
    <row r="37" spans="1:14" x14ac:dyDescent="0.15">
      <c r="A37" s="1"/>
      <c r="B37" s="1"/>
      <c r="C37" s="1"/>
      <c r="D37" s="1"/>
      <c r="E37" s="1"/>
      <c r="F37" s="1"/>
      <c r="G37" s="1"/>
      <c r="H37" s="1"/>
      <c r="I37" s="1"/>
      <c r="J37" s="1"/>
      <c r="K37" s="1"/>
      <c r="L37" s="1"/>
      <c r="M37" s="1"/>
      <c r="N37" s="1"/>
    </row>
    <row r="38" spans="1:14" x14ac:dyDescent="0.15">
      <c r="A38" s="1"/>
      <c r="B38" s="1"/>
      <c r="C38" s="1"/>
      <c r="D38" s="1"/>
      <c r="E38" s="1"/>
      <c r="F38" s="1"/>
      <c r="G38" s="1"/>
      <c r="H38" s="1"/>
      <c r="I38" s="1"/>
      <c r="J38" s="1"/>
      <c r="K38" s="1"/>
      <c r="L38" s="1"/>
      <c r="M38" s="1"/>
      <c r="N38" s="1"/>
    </row>
    <row r="39" spans="1:14" x14ac:dyDescent="0.15">
      <c r="A39" s="1"/>
      <c r="B39" s="1"/>
      <c r="C39" s="1"/>
      <c r="D39" s="1"/>
      <c r="E39" s="1"/>
      <c r="F39" s="1"/>
      <c r="G39" s="1"/>
      <c r="H39" s="1"/>
      <c r="I39" s="1"/>
      <c r="J39" s="1"/>
      <c r="K39" s="1"/>
      <c r="L39" s="1"/>
      <c r="M39" s="1"/>
      <c r="N39" s="1"/>
    </row>
    <row r="40" spans="1:14" x14ac:dyDescent="0.15">
      <c r="A40" s="1"/>
      <c r="B40" s="1"/>
      <c r="C40" s="1"/>
      <c r="D40" s="1"/>
      <c r="E40" s="1"/>
      <c r="F40" s="1"/>
      <c r="G40" s="1"/>
      <c r="H40" s="1"/>
      <c r="I40" s="1"/>
      <c r="J40" s="1"/>
      <c r="K40" s="1"/>
      <c r="L40" s="1"/>
      <c r="M40" s="1"/>
      <c r="N40" s="1"/>
    </row>
    <row r="41" spans="1:14" x14ac:dyDescent="0.15">
      <c r="A41" s="1"/>
      <c r="B41" s="1"/>
      <c r="C41" s="1"/>
      <c r="D41" s="1"/>
      <c r="E41" s="1"/>
      <c r="F41" s="1"/>
      <c r="G41" s="1"/>
      <c r="H41" s="1"/>
      <c r="I41" s="1"/>
      <c r="J41" s="1"/>
      <c r="K41" s="1"/>
      <c r="L41" s="1"/>
      <c r="M41" s="1"/>
      <c r="N41" s="1"/>
    </row>
  </sheetData>
  <mergeCells count="4">
    <mergeCell ref="A32:K33"/>
    <mergeCell ref="B3:D3"/>
    <mergeCell ref="F3:H3"/>
    <mergeCell ref="J3:L3"/>
  </mergeCells>
  <phoneticPr fontId="2"/>
  <pageMargins left="0.59" right="0.56000000000000005" top="0.98425196850393704" bottom="0.98425196850393704" header="0.51181102362204722" footer="0.51181102362204722"/>
  <pageSetup paperSize="9" scale="91" orientation="portrait" r:id="rId1"/>
  <headerFooter alignWithMargins="0">
    <oddFooter>&amp;C－34－</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view="pageBreakPreview" zoomScaleNormal="100" zoomScaleSheetLayoutView="100" workbookViewId="0">
      <selection activeCell="K9" sqref="K9:K10"/>
    </sheetView>
  </sheetViews>
  <sheetFormatPr defaultRowHeight="13.5" x14ac:dyDescent="0.15"/>
  <cols>
    <col min="1" max="1" width="3" style="25" customWidth="1"/>
    <col min="2" max="2" width="3.875" style="25" customWidth="1"/>
    <col min="3" max="3" width="7.125" style="25" customWidth="1"/>
    <col min="4" max="6" width="7.625" style="25" customWidth="1"/>
    <col min="7" max="7" width="7.125" style="25" customWidth="1"/>
    <col min="8" max="10" width="7.625" style="25" customWidth="1"/>
    <col min="11" max="11" width="7.125" style="25" customWidth="1"/>
    <col min="12" max="14" width="7.625" style="25" customWidth="1"/>
    <col min="15" max="15" width="4.625" style="25" customWidth="1"/>
    <col min="16" max="16384" width="9" style="25"/>
  </cols>
  <sheetData>
    <row r="1" spans="1:14" s="22" customFormat="1" ht="14.25" x14ac:dyDescent="0.15">
      <c r="A1" s="22" t="s">
        <v>309</v>
      </c>
    </row>
    <row r="2" spans="1:14" s="22" customFormat="1" ht="15" thickBot="1" x14ac:dyDescent="0.2">
      <c r="A2" s="22" t="s">
        <v>310</v>
      </c>
    </row>
    <row r="3" spans="1:14" x14ac:dyDescent="0.15">
      <c r="A3" s="1110"/>
      <c r="B3" s="1111" t="s">
        <v>2</v>
      </c>
      <c r="C3" s="575" t="s">
        <v>194</v>
      </c>
      <c r="D3" s="576"/>
      <c r="E3" s="576"/>
      <c r="F3" s="396" t="s">
        <v>207</v>
      </c>
      <c r="G3" s="575" t="s">
        <v>271</v>
      </c>
      <c r="H3" s="576"/>
      <c r="I3" s="576"/>
      <c r="J3" s="396" t="s">
        <v>209</v>
      </c>
      <c r="K3" s="575" t="s">
        <v>272</v>
      </c>
      <c r="L3" s="576"/>
      <c r="M3" s="576"/>
      <c r="N3" s="397" t="s">
        <v>209</v>
      </c>
    </row>
    <row r="4" spans="1:14" x14ac:dyDescent="0.15">
      <c r="A4" s="1112"/>
      <c r="B4" s="1113"/>
      <c r="C4" s="136" t="s">
        <v>235</v>
      </c>
      <c r="D4" s="107"/>
      <c r="E4" s="107"/>
      <c r="F4" s="107"/>
      <c r="G4" s="136" t="s">
        <v>235</v>
      </c>
      <c r="H4" s="107"/>
      <c r="I4" s="107"/>
      <c r="J4" s="107"/>
      <c r="K4" s="136" t="s">
        <v>235</v>
      </c>
      <c r="L4" s="107"/>
      <c r="M4" s="107"/>
      <c r="N4" s="108"/>
    </row>
    <row r="5" spans="1:14" ht="14.25" thickBot="1" x14ac:dyDescent="0.2">
      <c r="A5" s="1114" t="s">
        <v>196</v>
      </c>
      <c r="B5" s="1113"/>
      <c r="C5" s="85"/>
      <c r="D5" s="132" t="s">
        <v>239</v>
      </c>
      <c r="E5" s="133" t="s">
        <v>10</v>
      </c>
      <c r="F5" s="133" t="s">
        <v>18</v>
      </c>
      <c r="G5" s="85"/>
      <c r="H5" s="132" t="s">
        <v>239</v>
      </c>
      <c r="I5" s="133" t="s">
        <v>10</v>
      </c>
      <c r="J5" s="133" t="s">
        <v>18</v>
      </c>
      <c r="K5" s="85"/>
      <c r="L5" s="132" t="s">
        <v>239</v>
      </c>
      <c r="M5" s="133" t="s">
        <v>10</v>
      </c>
      <c r="N5" s="134" t="s">
        <v>18</v>
      </c>
    </row>
    <row r="6" spans="1:14" ht="20.100000000000001" customHeight="1" x14ac:dyDescent="0.15">
      <c r="A6" s="208"/>
      <c r="B6" s="209">
        <v>0</v>
      </c>
      <c r="C6" s="458">
        <f>SUM(D6:F6)</f>
        <v>59</v>
      </c>
      <c r="D6" s="1115">
        <v>3</v>
      </c>
      <c r="E6" s="1116">
        <v>55</v>
      </c>
      <c r="F6" s="1116">
        <v>1</v>
      </c>
      <c r="G6" s="458">
        <f>SUM(H6:J6)</f>
        <v>0</v>
      </c>
      <c r="H6" s="1115">
        <v>0</v>
      </c>
      <c r="I6" s="1116">
        <v>0</v>
      </c>
      <c r="J6" s="1117">
        <v>0</v>
      </c>
      <c r="K6" s="109">
        <f>SUM(L6:N6)</f>
        <v>62</v>
      </c>
      <c r="L6" s="1115">
        <v>3</v>
      </c>
      <c r="M6" s="1116">
        <v>58</v>
      </c>
      <c r="N6" s="1117">
        <v>1</v>
      </c>
    </row>
    <row r="7" spans="1:14" ht="20.100000000000001" customHeight="1" x14ac:dyDescent="0.15">
      <c r="A7" s="208" t="s">
        <v>5</v>
      </c>
      <c r="B7" s="210">
        <v>1</v>
      </c>
      <c r="C7" s="458">
        <f t="shared" ref="C7:C29" si="0">SUM(D7:F7)</f>
        <v>42</v>
      </c>
      <c r="D7" s="1118">
        <v>5</v>
      </c>
      <c r="E7" s="1119">
        <v>37</v>
      </c>
      <c r="F7" s="1119">
        <v>0</v>
      </c>
      <c r="G7" s="458">
        <f t="shared" ref="G7:G29" si="1">SUM(H7:J7)</f>
        <v>0</v>
      </c>
      <c r="H7" s="1118">
        <v>0</v>
      </c>
      <c r="I7" s="1119">
        <v>0</v>
      </c>
      <c r="J7" s="1120">
        <v>0</v>
      </c>
      <c r="K7" s="109">
        <f t="shared" ref="K7:K29" si="2">SUM(L7:N7)</f>
        <v>44</v>
      </c>
      <c r="L7" s="1118">
        <v>5</v>
      </c>
      <c r="M7" s="1119">
        <v>39</v>
      </c>
      <c r="N7" s="1120">
        <v>0</v>
      </c>
    </row>
    <row r="8" spans="1:14" ht="20.100000000000001" customHeight="1" x14ac:dyDescent="0.15">
      <c r="A8" s="208"/>
      <c r="B8" s="210">
        <v>2</v>
      </c>
      <c r="C8" s="458">
        <f t="shared" si="0"/>
        <v>28</v>
      </c>
      <c r="D8" s="1118">
        <v>1</v>
      </c>
      <c r="E8" s="1119">
        <v>27</v>
      </c>
      <c r="F8" s="1119">
        <v>0</v>
      </c>
      <c r="G8" s="458">
        <f t="shared" si="1"/>
        <v>1</v>
      </c>
      <c r="H8" s="1118">
        <v>0</v>
      </c>
      <c r="I8" s="1119">
        <v>1</v>
      </c>
      <c r="J8" s="1120">
        <v>0</v>
      </c>
      <c r="K8" s="109">
        <f t="shared" si="2"/>
        <v>28</v>
      </c>
      <c r="L8" s="1118">
        <v>1</v>
      </c>
      <c r="M8" s="1119">
        <v>27</v>
      </c>
      <c r="N8" s="1120">
        <v>0</v>
      </c>
    </row>
    <row r="9" spans="1:14" ht="20.100000000000001" customHeight="1" x14ac:dyDescent="0.15">
      <c r="A9" s="208" t="s">
        <v>6</v>
      </c>
      <c r="B9" s="210">
        <v>3</v>
      </c>
      <c r="C9" s="458">
        <f t="shared" si="0"/>
        <v>18</v>
      </c>
      <c r="D9" s="1118">
        <v>0</v>
      </c>
      <c r="E9" s="1119">
        <v>17</v>
      </c>
      <c r="F9" s="1119">
        <v>1</v>
      </c>
      <c r="G9" s="458">
        <f t="shared" si="1"/>
        <v>0</v>
      </c>
      <c r="H9" s="1118">
        <v>0</v>
      </c>
      <c r="I9" s="1119">
        <v>0</v>
      </c>
      <c r="J9" s="1120">
        <v>0</v>
      </c>
      <c r="K9" s="109">
        <f t="shared" si="2"/>
        <v>20</v>
      </c>
      <c r="L9" s="1118">
        <v>0</v>
      </c>
      <c r="M9" s="1119">
        <v>19</v>
      </c>
      <c r="N9" s="1120">
        <v>1</v>
      </c>
    </row>
    <row r="10" spans="1:14" ht="20.100000000000001" customHeight="1" x14ac:dyDescent="0.15">
      <c r="A10" s="208"/>
      <c r="B10" s="210">
        <v>4</v>
      </c>
      <c r="C10" s="458">
        <f t="shared" si="0"/>
        <v>15</v>
      </c>
      <c r="D10" s="1118">
        <v>2</v>
      </c>
      <c r="E10" s="1119">
        <v>13</v>
      </c>
      <c r="F10" s="1119">
        <v>0</v>
      </c>
      <c r="G10" s="458">
        <f t="shared" si="1"/>
        <v>0</v>
      </c>
      <c r="H10" s="1118">
        <v>0</v>
      </c>
      <c r="I10" s="1119">
        <v>0</v>
      </c>
      <c r="J10" s="1120">
        <v>0</v>
      </c>
      <c r="K10" s="109">
        <f t="shared" si="2"/>
        <v>15</v>
      </c>
      <c r="L10" s="1118">
        <v>2</v>
      </c>
      <c r="M10" s="1119">
        <v>13</v>
      </c>
      <c r="N10" s="1120">
        <v>0</v>
      </c>
    </row>
    <row r="11" spans="1:14" ht="20.100000000000001" customHeight="1" x14ac:dyDescent="0.15">
      <c r="A11" s="211"/>
      <c r="B11" s="210">
        <v>5</v>
      </c>
      <c r="C11" s="458">
        <f t="shared" si="0"/>
        <v>31</v>
      </c>
      <c r="D11" s="1118">
        <v>0</v>
      </c>
      <c r="E11" s="1119">
        <v>31</v>
      </c>
      <c r="F11" s="1119">
        <v>0</v>
      </c>
      <c r="G11" s="458">
        <f t="shared" si="1"/>
        <v>1</v>
      </c>
      <c r="H11" s="1118">
        <v>0</v>
      </c>
      <c r="I11" s="1119">
        <v>1</v>
      </c>
      <c r="J11" s="1120">
        <v>0</v>
      </c>
      <c r="K11" s="109">
        <f t="shared" si="2"/>
        <v>32</v>
      </c>
      <c r="L11" s="1118">
        <v>0</v>
      </c>
      <c r="M11" s="1119">
        <v>32</v>
      </c>
      <c r="N11" s="1120">
        <v>0</v>
      </c>
    </row>
    <row r="12" spans="1:14" ht="20.100000000000001" customHeight="1" x14ac:dyDescent="0.15">
      <c r="A12" s="212"/>
      <c r="B12" s="213">
        <v>6</v>
      </c>
      <c r="C12" s="458">
        <f t="shared" si="0"/>
        <v>74</v>
      </c>
      <c r="D12" s="1118">
        <v>1</v>
      </c>
      <c r="E12" s="1119">
        <v>73</v>
      </c>
      <c r="F12" s="1119">
        <v>0</v>
      </c>
      <c r="G12" s="458">
        <f t="shared" si="1"/>
        <v>2</v>
      </c>
      <c r="H12" s="1118">
        <v>0</v>
      </c>
      <c r="I12" s="1119">
        <v>2</v>
      </c>
      <c r="J12" s="1120">
        <v>0</v>
      </c>
      <c r="K12" s="109">
        <f t="shared" si="2"/>
        <v>72</v>
      </c>
      <c r="L12" s="1118">
        <v>1</v>
      </c>
      <c r="M12" s="1119">
        <v>71</v>
      </c>
      <c r="N12" s="1120">
        <v>0</v>
      </c>
    </row>
    <row r="13" spans="1:14" ht="20.100000000000001" customHeight="1" x14ac:dyDescent="0.15">
      <c r="A13" s="212"/>
      <c r="B13" s="213">
        <v>7</v>
      </c>
      <c r="C13" s="458">
        <f t="shared" si="0"/>
        <v>222</v>
      </c>
      <c r="D13" s="1118">
        <v>8</v>
      </c>
      <c r="E13" s="1119">
        <v>214</v>
      </c>
      <c r="F13" s="1119">
        <v>0</v>
      </c>
      <c r="G13" s="458">
        <f t="shared" si="1"/>
        <v>0</v>
      </c>
      <c r="H13" s="1118">
        <v>0</v>
      </c>
      <c r="I13" s="1119">
        <v>0</v>
      </c>
      <c r="J13" s="1120">
        <v>0</v>
      </c>
      <c r="K13" s="109">
        <f t="shared" si="2"/>
        <v>231</v>
      </c>
      <c r="L13" s="1118">
        <v>8</v>
      </c>
      <c r="M13" s="1119">
        <v>223</v>
      </c>
      <c r="N13" s="1120">
        <v>0</v>
      </c>
    </row>
    <row r="14" spans="1:14" ht="20.100000000000001" customHeight="1" x14ac:dyDescent="0.15">
      <c r="A14" s="212"/>
      <c r="B14" s="213">
        <v>8</v>
      </c>
      <c r="C14" s="458">
        <f t="shared" si="0"/>
        <v>430</v>
      </c>
      <c r="D14" s="1118">
        <v>14</v>
      </c>
      <c r="E14" s="1119">
        <v>416</v>
      </c>
      <c r="F14" s="1119">
        <v>0</v>
      </c>
      <c r="G14" s="458">
        <f t="shared" si="1"/>
        <v>1</v>
      </c>
      <c r="H14" s="1118">
        <v>0</v>
      </c>
      <c r="I14" s="1119">
        <v>1</v>
      </c>
      <c r="J14" s="1120">
        <v>0</v>
      </c>
      <c r="K14" s="109">
        <f t="shared" si="2"/>
        <v>456</v>
      </c>
      <c r="L14" s="1118">
        <v>14</v>
      </c>
      <c r="M14" s="1119">
        <v>442</v>
      </c>
      <c r="N14" s="1120">
        <v>0</v>
      </c>
    </row>
    <row r="15" spans="1:14" ht="20.100000000000001" customHeight="1" x14ac:dyDescent="0.15">
      <c r="A15" s="212"/>
      <c r="B15" s="213">
        <v>9</v>
      </c>
      <c r="C15" s="458">
        <f t="shared" si="0"/>
        <v>305</v>
      </c>
      <c r="D15" s="1118">
        <v>18</v>
      </c>
      <c r="E15" s="1119">
        <v>286</v>
      </c>
      <c r="F15" s="1119">
        <v>1</v>
      </c>
      <c r="G15" s="458">
        <f t="shared" si="1"/>
        <v>0</v>
      </c>
      <c r="H15" s="1118">
        <v>0</v>
      </c>
      <c r="I15" s="1119">
        <v>0</v>
      </c>
      <c r="J15" s="1120">
        <v>0</v>
      </c>
      <c r="K15" s="109">
        <f t="shared" si="2"/>
        <v>315</v>
      </c>
      <c r="L15" s="1118">
        <v>18</v>
      </c>
      <c r="M15" s="1119">
        <v>296</v>
      </c>
      <c r="N15" s="1120">
        <v>1</v>
      </c>
    </row>
    <row r="16" spans="1:14" ht="20.100000000000001" customHeight="1" x14ac:dyDescent="0.15">
      <c r="A16" s="212"/>
      <c r="B16" s="213">
        <v>10</v>
      </c>
      <c r="C16" s="458">
        <f t="shared" si="0"/>
        <v>299</v>
      </c>
      <c r="D16" s="1118">
        <v>10</v>
      </c>
      <c r="E16" s="1119">
        <v>288</v>
      </c>
      <c r="F16" s="1119">
        <v>1</v>
      </c>
      <c r="G16" s="458">
        <f t="shared" si="1"/>
        <v>1</v>
      </c>
      <c r="H16" s="1118">
        <v>0</v>
      </c>
      <c r="I16" s="1119">
        <v>1</v>
      </c>
      <c r="J16" s="1120">
        <v>0</v>
      </c>
      <c r="K16" s="109">
        <f t="shared" si="2"/>
        <v>312</v>
      </c>
      <c r="L16" s="1118">
        <v>10</v>
      </c>
      <c r="M16" s="1119">
        <v>301</v>
      </c>
      <c r="N16" s="1120">
        <v>1</v>
      </c>
    </row>
    <row r="17" spans="1:14" ht="20.100000000000001" customHeight="1" x14ac:dyDescent="0.15">
      <c r="A17" s="212"/>
      <c r="B17" s="213">
        <v>11</v>
      </c>
      <c r="C17" s="458">
        <f t="shared" si="0"/>
        <v>232</v>
      </c>
      <c r="D17" s="1118">
        <v>8</v>
      </c>
      <c r="E17" s="1119">
        <v>224</v>
      </c>
      <c r="F17" s="1119">
        <v>0</v>
      </c>
      <c r="G17" s="458">
        <f t="shared" si="1"/>
        <v>0</v>
      </c>
      <c r="H17" s="1118">
        <v>0</v>
      </c>
      <c r="I17" s="1119">
        <v>0</v>
      </c>
      <c r="J17" s="1120">
        <v>0</v>
      </c>
      <c r="K17" s="109">
        <f t="shared" si="2"/>
        <v>237</v>
      </c>
      <c r="L17" s="1118">
        <v>8</v>
      </c>
      <c r="M17" s="1119">
        <v>229</v>
      </c>
      <c r="N17" s="1120">
        <v>0</v>
      </c>
    </row>
    <row r="18" spans="1:14" ht="20.100000000000001" customHeight="1" x14ac:dyDescent="0.15">
      <c r="A18" s="212"/>
      <c r="B18" s="213">
        <v>12</v>
      </c>
      <c r="C18" s="458">
        <f t="shared" si="0"/>
        <v>233</v>
      </c>
      <c r="D18" s="1118">
        <v>15</v>
      </c>
      <c r="E18" s="1119">
        <v>217</v>
      </c>
      <c r="F18" s="1119">
        <v>1</v>
      </c>
      <c r="G18" s="458">
        <f t="shared" si="1"/>
        <v>0</v>
      </c>
      <c r="H18" s="1118">
        <v>0</v>
      </c>
      <c r="I18" s="1119">
        <v>0</v>
      </c>
      <c r="J18" s="1120">
        <v>0</v>
      </c>
      <c r="K18" s="109">
        <f t="shared" si="2"/>
        <v>237</v>
      </c>
      <c r="L18" s="1118">
        <v>15</v>
      </c>
      <c r="M18" s="1119">
        <v>221</v>
      </c>
      <c r="N18" s="1120">
        <v>1</v>
      </c>
    </row>
    <row r="19" spans="1:14" ht="20.100000000000001" customHeight="1" x14ac:dyDescent="0.15">
      <c r="A19" s="212"/>
      <c r="B19" s="213">
        <v>13</v>
      </c>
      <c r="C19" s="458">
        <f t="shared" si="0"/>
        <v>246</v>
      </c>
      <c r="D19" s="1118">
        <v>15</v>
      </c>
      <c r="E19" s="1119">
        <v>231</v>
      </c>
      <c r="F19" s="1119">
        <v>0</v>
      </c>
      <c r="G19" s="458">
        <f t="shared" si="1"/>
        <v>1</v>
      </c>
      <c r="H19" s="1118">
        <v>0</v>
      </c>
      <c r="I19" s="1119">
        <v>1</v>
      </c>
      <c r="J19" s="1120">
        <v>0</v>
      </c>
      <c r="K19" s="109">
        <f t="shared" si="2"/>
        <v>249</v>
      </c>
      <c r="L19" s="1118">
        <v>15</v>
      </c>
      <c r="M19" s="1119">
        <v>234</v>
      </c>
      <c r="N19" s="1120">
        <v>0</v>
      </c>
    </row>
    <row r="20" spans="1:14" ht="20.100000000000001" customHeight="1" x14ac:dyDescent="0.15">
      <c r="A20" s="212"/>
      <c r="B20" s="213">
        <v>14</v>
      </c>
      <c r="C20" s="458">
        <f t="shared" si="0"/>
        <v>215</v>
      </c>
      <c r="D20" s="1118">
        <v>12</v>
      </c>
      <c r="E20" s="1119">
        <v>202</v>
      </c>
      <c r="F20" s="1119">
        <v>1</v>
      </c>
      <c r="G20" s="458">
        <f t="shared" si="1"/>
        <v>1</v>
      </c>
      <c r="H20" s="1118">
        <v>0</v>
      </c>
      <c r="I20" s="1119">
        <v>1</v>
      </c>
      <c r="J20" s="1120">
        <v>0</v>
      </c>
      <c r="K20" s="109">
        <f t="shared" si="2"/>
        <v>223</v>
      </c>
      <c r="L20" s="1118">
        <v>12</v>
      </c>
      <c r="M20" s="1119">
        <v>210</v>
      </c>
      <c r="N20" s="1120">
        <v>1</v>
      </c>
    </row>
    <row r="21" spans="1:14" ht="20.100000000000001" customHeight="1" x14ac:dyDescent="0.15">
      <c r="A21" s="212"/>
      <c r="B21" s="213">
        <v>15</v>
      </c>
      <c r="C21" s="458">
        <f t="shared" si="0"/>
        <v>244</v>
      </c>
      <c r="D21" s="1118">
        <v>6</v>
      </c>
      <c r="E21" s="1119">
        <v>237</v>
      </c>
      <c r="F21" s="1119">
        <v>1</v>
      </c>
      <c r="G21" s="458">
        <f t="shared" si="1"/>
        <v>1</v>
      </c>
      <c r="H21" s="1118">
        <v>0</v>
      </c>
      <c r="I21" s="1119">
        <v>1</v>
      </c>
      <c r="J21" s="1120">
        <v>0</v>
      </c>
      <c r="K21" s="109">
        <f t="shared" si="2"/>
        <v>247</v>
      </c>
      <c r="L21" s="1118">
        <v>6</v>
      </c>
      <c r="M21" s="1119">
        <v>240</v>
      </c>
      <c r="N21" s="1120">
        <v>1</v>
      </c>
    </row>
    <row r="22" spans="1:14" ht="20.100000000000001" customHeight="1" x14ac:dyDescent="0.15">
      <c r="A22" s="212"/>
      <c r="B22" s="213">
        <v>16</v>
      </c>
      <c r="C22" s="458">
        <f t="shared" si="0"/>
        <v>292</v>
      </c>
      <c r="D22" s="1118">
        <v>14</v>
      </c>
      <c r="E22" s="1119">
        <v>277</v>
      </c>
      <c r="F22" s="1119">
        <v>1</v>
      </c>
      <c r="G22" s="458">
        <f t="shared" si="1"/>
        <v>0</v>
      </c>
      <c r="H22" s="1118">
        <v>0</v>
      </c>
      <c r="I22" s="1119">
        <v>0</v>
      </c>
      <c r="J22" s="1120">
        <v>0</v>
      </c>
      <c r="K22" s="109">
        <f t="shared" si="2"/>
        <v>305</v>
      </c>
      <c r="L22" s="1118">
        <v>14</v>
      </c>
      <c r="M22" s="1119">
        <v>290</v>
      </c>
      <c r="N22" s="1120">
        <v>1</v>
      </c>
    </row>
    <row r="23" spans="1:14" ht="20.100000000000001" customHeight="1" x14ac:dyDescent="0.15">
      <c r="A23" s="212"/>
      <c r="B23" s="213">
        <v>17</v>
      </c>
      <c r="C23" s="458">
        <f t="shared" si="0"/>
        <v>327</v>
      </c>
      <c r="D23" s="1118">
        <v>16</v>
      </c>
      <c r="E23" s="1119">
        <v>311</v>
      </c>
      <c r="F23" s="1119">
        <v>0</v>
      </c>
      <c r="G23" s="458">
        <f t="shared" si="1"/>
        <v>1</v>
      </c>
      <c r="H23" s="1118">
        <v>0</v>
      </c>
      <c r="I23" s="1119">
        <v>1</v>
      </c>
      <c r="J23" s="1120">
        <v>0</v>
      </c>
      <c r="K23" s="109">
        <f t="shared" si="2"/>
        <v>344</v>
      </c>
      <c r="L23" s="1118">
        <v>16</v>
      </c>
      <c r="M23" s="1119">
        <v>328</v>
      </c>
      <c r="N23" s="1120">
        <v>0</v>
      </c>
    </row>
    <row r="24" spans="1:14" ht="20.100000000000001" customHeight="1" x14ac:dyDescent="0.15">
      <c r="A24" s="214"/>
      <c r="B24" s="210">
        <v>18</v>
      </c>
      <c r="C24" s="458">
        <f t="shared" si="0"/>
        <v>281</v>
      </c>
      <c r="D24" s="1118">
        <v>17</v>
      </c>
      <c r="E24" s="1119">
        <v>264</v>
      </c>
      <c r="F24" s="1119">
        <v>0</v>
      </c>
      <c r="G24" s="458">
        <f t="shared" si="1"/>
        <v>0</v>
      </c>
      <c r="H24" s="1118">
        <v>0</v>
      </c>
      <c r="I24" s="1119">
        <v>0</v>
      </c>
      <c r="J24" s="1120">
        <v>0</v>
      </c>
      <c r="K24" s="109">
        <f t="shared" si="2"/>
        <v>296</v>
      </c>
      <c r="L24" s="1118">
        <v>17</v>
      </c>
      <c r="M24" s="1119">
        <v>279</v>
      </c>
      <c r="N24" s="1120">
        <v>0</v>
      </c>
    </row>
    <row r="25" spans="1:14" ht="20.100000000000001" customHeight="1" x14ac:dyDescent="0.15">
      <c r="A25" s="208" t="s">
        <v>5</v>
      </c>
      <c r="B25" s="210">
        <v>19</v>
      </c>
      <c r="C25" s="458">
        <f t="shared" si="0"/>
        <v>213</v>
      </c>
      <c r="D25" s="1118">
        <v>11</v>
      </c>
      <c r="E25" s="1119">
        <v>201</v>
      </c>
      <c r="F25" s="1119">
        <v>1</v>
      </c>
      <c r="G25" s="458">
        <f t="shared" si="1"/>
        <v>0</v>
      </c>
      <c r="H25" s="1118">
        <v>0</v>
      </c>
      <c r="I25" s="1119">
        <v>0</v>
      </c>
      <c r="J25" s="1120">
        <v>0</v>
      </c>
      <c r="K25" s="109">
        <f t="shared" si="2"/>
        <v>225</v>
      </c>
      <c r="L25" s="1118">
        <v>11</v>
      </c>
      <c r="M25" s="1119">
        <v>213</v>
      </c>
      <c r="N25" s="1120">
        <v>1</v>
      </c>
    </row>
    <row r="26" spans="1:14" ht="20.100000000000001" customHeight="1" x14ac:dyDescent="0.15">
      <c r="A26" s="208"/>
      <c r="B26" s="210">
        <v>20</v>
      </c>
      <c r="C26" s="458">
        <f t="shared" si="0"/>
        <v>131</v>
      </c>
      <c r="D26" s="1118">
        <v>5</v>
      </c>
      <c r="E26" s="1119">
        <v>126</v>
      </c>
      <c r="F26" s="1119">
        <v>0</v>
      </c>
      <c r="G26" s="458">
        <f t="shared" si="1"/>
        <v>0</v>
      </c>
      <c r="H26" s="1118">
        <v>0</v>
      </c>
      <c r="I26" s="1119">
        <v>0</v>
      </c>
      <c r="J26" s="1120">
        <v>0</v>
      </c>
      <c r="K26" s="109">
        <f t="shared" si="2"/>
        <v>135</v>
      </c>
      <c r="L26" s="1118">
        <v>5</v>
      </c>
      <c r="M26" s="1119">
        <v>130</v>
      </c>
      <c r="N26" s="1120">
        <v>0</v>
      </c>
    </row>
    <row r="27" spans="1:14" ht="20.100000000000001" customHeight="1" x14ac:dyDescent="0.15">
      <c r="A27" s="208" t="s">
        <v>6</v>
      </c>
      <c r="B27" s="210">
        <v>21</v>
      </c>
      <c r="C27" s="458">
        <f t="shared" si="0"/>
        <v>92</v>
      </c>
      <c r="D27" s="1118">
        <v>7</v>
      </c>
      <c r="E27" s="1119">
        <v>84</v>
      </c>
      <c r="F27" s="1119">
        <v>1</v>
      </c>
      <c r="G27" s="458">
        <f t="shared" si="1"/>
        <v>1</v>
      </c>
      <c r="H27" s="1118">
        <v>0</v>
      </c>
      <c r="I27" s="1119">
        <v>1</v>
      </c>
      <c r="J27" s="1120">
        <v>0</v>
      </c>
      <c r="K27" s="109">
        <f t="shared" si="2"/>
        <v>93</v>
      </c>
      <c r="L27" s="1118">
        <v>7</v>
      </c>
      <c r="M27" s="1119">
        <v>85</v>
      </c>
      <c r="N27" s="1120">
        <v>1</v>
      </c>
    </row>
    <row r="28" spans="1:14" ht="20.100000000000001" customHeight="1" x14ac:dyDescent="0.15">
      <c r="A28" s="208"/>
      <c r="B28" s="210">
        <v>22</v>
      </c>
      <c r="C28" s="458">
        <f t="shared" si="0"/>
        <v>86</v>
      </c>
      <c r="D28" s="1118">
        <v>6</v>
      </c>
      <c r="E28" s="1119">
        <v>80</v>
      </c>
      <c r="F28" s="1119">
        <v>0</v>
      </c>
      <c r="G28" s="458">
        <f t="shared" si="1"/>
        <v>0</v>
      </c>
      <c r="H28" s="1118">
        <v>0</v>
      </c>
      <c r="I28" s="1119">
        <v>0</v>
      </c>
      <c r="J28" s="1120">
        <v>0</v>
      </c>
      <c r="K28" s="109">
        <f t="shared" si="2"/>
        <v>88</v>
      </c>
      <c r="L28" s="1118">
        <v>6</v>
      </c>
      <c r="M28" s="1119">
        <v>82</v>
      </c>
      <c r="N28" s="1120">
        <v>0</v>
      </c>
    </row>
    <row r="29" spans="1:14" ht="20.100000000000001" customHeight="1" thickBot="1" x14ac:dyDescent="0.2">
      <c r="A29" s="208"/>
      <c r="B29" s="215">
        <v>23</v>
      </c>
      <c r="C29" s="177">
        <f t="shared" si="0"/>
        <v>59</v>
      </c>
      <c r="D29" s="1121">
        <v>9</v>
      </c>
      <c r="E29" s="1122">
        <v>50</v>
      </c>
      <c r="F29" s="1122">
        <v>0</v>
      </c>
      <c r="G29" s="177">
        <f t="shared" si="1"/>
        <v>0</v>
      </c>
      <c r="H29" s="1121">
        <v>0</v>
      </c>
      <c r="I29" s="1122">
        <v>0</v>
      </c>
      <c r="J29" s="1120">
        <v>0</v>
      </c>
      <c r="K29" s="178">
        <f t="shared" si="2"/>
        <v>61</v>
      </c>
      <c r="L29" s="1121">
        <v>9</v>
      </c>
      <c r="M29" s="1122">
        <v>52</v>
      </c>
      <c r="N29" s="1123">
        <v>0</v>
      </c>
    </row>
    <row r="30" spans="1:14" ht="20.100000000000001" customHeight="1" x14ac:dyDescent="0.15">
      <c r="A30" s="577" t="s">
        <v>3</v>
      </c>
      <c r="B30" s="578"/>
      <c r="C30" s="113">
        <f>SUM(C12:C23)</f>
        <v>3119</v>
      </c>
      <c r="D30" s="114">
        <f t="shared" ref="D30:N30" si="3">SUM(D12:D23)</f>
        <v>137</v>
      </c>
      <c r="E30" s="114">
        <f t="shared" si="3"/>
        <v>2976</v>
      </c>
      <c r="F30" s="115">
        <f t="shared" si="3"/>
        <v>6</v>
      </c>
      <c r="G30" s="113">
        <f t="shared" si="3"/>
        <v>8</v>
      </c>
      <c r="H30" s="114">
        <f t="shared" si="3"/>
        <v>0</v>
      </c>
      <c r="I30" s="114">
        <f t="shared" si="3"/>
        <v>8</v>
      </c>
      <c r="J30" s="116">
        <f t="shared" si="3"/>
        <v>0</v>
      </c>
      <c r="K30" s="176">
        <f t="shared" si="3"/>
        <v>3228</v>
      </c>
      <c r="L30" s="114">
        <f t="shared" si="3"/>
        <v>137</v>
      </c>
      <c r="M30" s="114">
        <f t="shared" si="3"/>
        <v>3085</v>
      </c>
      <c r="N30" s="116">
        <f t="shared" si="3"/>
        <v>6</v>
      </c>
    </row>
    <row r="31" spans="1:14" ht="20.100000000000001" customHeight="1" x14ac:dyDescent="0.15">
      <c r="A31" s="579" t="s">
        <v>4</v>
      </c>
      <c r="B31" s="580"/>
      <c r="C31" s="117">
        <f>C32-C30</f>
        <v>1055</v>
      </c>
      <c r="D31" s="118">
        <f t="shared" ref="D31:N31" si="4">D32-D30</f>
        <v>66</v>
      </c>
      <c r="E31" s="118">
        <f t="shared" si="4"/>
        <v>985</v>
      </c>
      <c r="F31" s="119">
        <f t="shared" si="4"/>
        <v>4</v>
      </c>
      <c r="G31" s="117">
        <f t="shared" si="4"/>
        <v>3</v>
      </c>
      <c r="H31" s="118">
        <f t="shared" si="4"/>
        <v>0</v>
      </c>
      <c r="I31" s="118">
        <f t="shared" si="4"/>
        <v>3</v>
      </c>
      <c r="J31" s="120">
        <f t="shared" si="4"/>
        <v>0</v>
      </c>
      <c r="K31" s="179">
        <f t="shared" si="4"/>
        <v>1099</v>
      </c>
      <c r="L31" s="118">
        <f t="shared" si="4"/>
        <v>66</v>
      </c>
      <c r="M31" s="118">
        <f t="shared" si="4"/>
        <v>1029</v>
      </c>
      <c r="N31" s="120">
        <f t="shared" si="4"/>
        <v>4</v>
      </c>
    </row>
    <row r="32" spans="1:14" ht="20.100000000000001" customHeight="1" thickBot="1" x14ac:dyDescent="0.2">
      <c r="A32" s="581" t="s">
        <v>0</v>
      </c>
      <c r="B32" s="582"/>
      <c r="C32" s="121">
        <f>SUM(C6:C29)</f>
        <v>4174</v>
      </c>
      <c r="D32" s="122">
        <f t="shared" ref="D32:N32" si="5">SUM(D6:D29)</f>
        <v>203</v>
      </c>
      <c r="E32" s="122">
        <f t="shared" si="5"/>
        <v>3961</v>
      </c>
      <c r="F32" s="123">
        <f t="shared" si="5"/>
        <v>10</v>
      </c>
      <c r="G32" s="121">
        <f t="shared" si="5"/>
        <v>11</v>
      </c>
      <c r="H32" s="122">
        <f t="shared" si="5"/>
        <v>0</v>
      </c>
      <c r="I32" s="122">
        <f t="shared" si="5"/>
        <v>11</v>
      </c>
      <c r="J32" s="124">
        <f t="shared" si="5"/>
        <v>0</v>
      </c>
      <c r="K32" s="125">
        <f t="shared" si="5"/>
        <v>4327</v>
      </c>
      <c r="L32" s="122">
        <f t="shared" si="5"/>
        <v>203</v>
      </c>
      <c r="M32" s="122">
        <f t="shared" si="5"/>
        <v>4114</v>
      </c>
      <c r="N32" s="124">
        <f t="shared" si="5"/>
        <v>10</v>
      </c>
    </row>
    <row r="33" spans="1:14" x14ac:dyDescent="0.15">
      <c r="A33" s="571" t="s">
        <v>322</v>
      </c>
      <c r="B33" s="571"/>
      <c r="C33" s="572"/>
      <c r="D33" s="572"/>
      <c r="E33" s="572"/>
      <c r="F33" s="572"/>
      <c r="G33" s="572"/>
      <c r="H33" s="572"/>
      <c r="I33" s="572"/>
      <c r="J33" s="572"/>
      <c r="K33" s="572"/>
      <c r="L33" s="573"/>
      <c r="M33" s="573"/>
      <c r="N33" s="573"/>
    </row>
    <row r="34" spans="1:14" x14ac:dyDescent="0.15">
      <c r="A34" s="481"/>
      <c r="B34" s="481"/>
      <c r="C34" s="481"/>
      <c r="D34" s="481"/>
      <c r="E34" s="481"/>
      <c r="F34" s="481"/>
      <c r="G34" s="481"/>
      <c r="H34" s="481"/>
      <c r="I34" s="481"/>
      <c r="J34" s="481"/>
      <c r="K34" s="481"/>
      <c r="L34" s="574"/>
      <c r="M34" s="574"/>
      <c r="N34" s="574"/>
    </row>
  </sheetData>
  <mergeCells count="7">
    <mergeCell ref="A33:N34"/>
    <mergeCell ref="C3:E3"/>
    <mergeCell ref="G3:I3"/>
    <mergeCell ref="K3:M3"/>
    <mergeCell ref="A30:B30"/>
    <mergeCell ref="A31:B31"/>
    <mergeCell ref="A32:B32"/>
  </mergeCells>
  <phoneticPr fontId="2"/>
  <pageMargins left="0.78740157480314965" right="0.59055118110236227" top="0.98425196850393704" bottom="0.98425196850393704" header="0.51181102362204722" footer="0.51181102362204722"/>
  <pageSetup paperSize="9" scale="91" orientation="portrait" r:id="rId1"/>
  <headerFooter alignWithMargins="0">
    <oddFooter>&amp;C－35－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topLeftCell="A10" zoomScaleNormal="100" zoomScaleSheetLayoutView="100" workbookViewId="0">
      <selection activeCell="K9" sqref="K9:K10"/>
    </sheetView>
  </sheetViews>
  <sheetFormatPr defaultRowHeight="13.5" x14ac:dyDescent="0.15"/>
  <cols>
    <col min="1" max="1" width="4.25" style="25" customWidth="1"/>
    <col min="2" max="2" width="6.875" style="25" customWidth="1"/>
    <col min="3" max="3" width="3" style="25" customWidth="1"/>
    <col min="4" max="4" width="3.5" style="25" customWidth="1"/>
    <col min="5" max="5" width="20.75" style="25" customWidth="1"/>
    <col min="6" max="6" width="10.75" style="25" customWidth="1"/>
    <col min="7" max="8" width="10.625" style="25" customWidth="1"/>
    <col min="9" max="16384" width="9" style="25"/>
  </cols>
  <sheetData>
    <row r="1" spans="1:11" ht="14.25" x14ac:dyDescent="0.15">
      <c r="A1" s="22" t="s">
        <v>281</v>
      </c>
    </row>
    <row r="2" spans="1:11" ht="14.25" customHeight="1" x14ac:dyDescent="0.15">
      <c r="B2" s="481"/>
      <c r="C2" s="700"/>
      <c r="D2" s="700"/>
      <c r="E2" s="700"/>
      <c r="F2" s="700"/>
      <c r="G2" s="700"/>
      <c r="H2" s="700"/>
      <c r="I2" s="700"/>
      <c r="J2" s="700"/>
      <c r="K2" s="469"/>
    </row>
    <row r="3" spans="1:11" ht="15" thickBot="1" x14ac:dyDescent="0.2">
      <c r="C3" s="65" t="s">
        <v>45</v>
      </c>
    </row>
    <row r="4" spans="1:11" ht="6" customHeight="1" x14ac:dyDescent="0.15">
      <c r="C4" s="701"/>
      <c r="D4" s="702"/>
      <c r="E4" s="703"/>
      <c r="F4" s="380"/>
      <c r="G4" s="381"/>
      <c r="H4" s="380"/>
    </row>
    <row r="5" spans="1:11" x14ac:dyDescent="0.15">
      <c r="C5" s="704"/>
      <c r="D5" s="705"/>
      <c r="E5" s="706" t="s">
        <v>2</v>
      </c>
      <c r="F5" s="382" t="s">
        <v>1</v>
      </c>
      <c r="G5" s="383" t="s">
        <v>250</v>
      </c>
      <c r="H5" s="382" t="s">
        <v>251</v>
      </c>
    </row>
    <row r="6" spans="1:11" ht="14.25" thickBot="1" x14ac:dyDescent="0.2">
      <c r="C6" s="618" t="s">
        <v>163</v>
      </c>
      <c r="D6" s="619"/>
      <c r="E6" s="707"/>
      <c r="F6" s="384" t="s">
        <v>207</v>
      </c>
      <c r="G6" s="385" t="s">
        <v>209</v>
      </c>
      <c r="H6" s="384" t="s">
        <v>209</v>
      </c>
    </row>
    <row r="7" spans="1:11" ht="15.95" customHeight="1" x14ac:dyDescent="0.15">
      <c r="C7" s="221"/>
      <c r="D7" s="222" t="s">
        <v>46</v>
      </c>
      <c r="E7" s="223"/>
      <c r="F7" s="708">
        <v>292</v>
      </c>
      <c r="G7" s="708">
        <v>7</v>
      </c>
      <c r="H7" s="708">
        <v>353</v>
      </c>
    </row>
    <row r="8" spans="1:11" ht="15.95" customHeight="1" x14ac:dyDescent="0.15">
      <c r="C8" s="224"/>
      <c r="D8" s="375" t="s">
        <v>47</v>
      </c>
      <c r="E8" s="709"/>
      <c r="F8" s="710">
        <v>6</v>
      </c>
      <c r="G8" s="710">
        <v>0</v>
      </c>
      <c r="H8" s="710">
        <v>9</v>
      </c>
    </row>
    <row r="9" spans="1:11" ht="15.95" customHeight="1" x14ac:dyDescent="0.15">
      <c r="C9" s="224"/>
      <c r="D9" s="375" t="s">
        <v>48</v>
      </c>
      <c r="E9" s="19"/>
      <c r="F9" s="710">
        <v>22</v>
      </c>
      <c r="G9" s="710">
        <v>0</v>
      </c>
      <c r="H9" s="710">
        <v>28</v>
      </c>
    </row>
    <row r="10" spans="1:11" ht="15.95" customHeight="1" x14ac:dyDescent="0.15">
      <c r="C10" s="224" t="s">
        <v>22</v>
      </c>
      <c r="D10" s="9" t="s">
        <v>49</v>
      </c>
      <c r="E10" s="19"/>
      <c r="F10" s="710">
        <v>2</v>
      </c>
      <c r="G10" s="710">
        <v>1</v>
      </c>
      <c r="H10" s="710">
        <v>2</v>
      </c>
    </row>
    <row r="11" spans="1:11" ht="15.95" customHeight="1" x14ac:dyDescent="0.15">
      <c r="C11" s="224"/>
      <c r="D11" s="9" t="s">
        <v>50</v>
      </c>
      <c r="E11" s="19"/>
      <c r="F11" s="710">
        <v>8</v>
      </c>
      <c r="G11" s="710">
        <v>1</v>
      </c>
      <c r="H11" s="710">
        <v>8</v>
      </c>
    </row>
    <row r="12" spans="1:11" ht="15.95" customHeight="1" x14ac:dyDescent="0.15">
      <c r="C12" s="224"/>
      <c r="D12" s="375" t="s">
        <v>51</v>
      </c>
      <c r="E12" s="19"/>
      <c r="F12" s="710">
        <v>4</v>
      </c>
      <c r="G12" s="710">
        <v>0</v>
      </c>
      <c r="H12" s="710">
        <v>5</v>
      </c>
    </row>
    <row r="13" spans="1:11" ht="15.95" customHeight="1" x14ac:dyDescent="0.15">
      <c r="C13" s="224"/>
      <c r="D13" s="9" t="s">
        <v>43</v>
      </c>
      <c r="E13" s="19"/>
      <c r="F13" s="710">
        <v>5</v>
      </c>
      <c r="G13" s="710">
        <v>0</v>
      </c>
      <c r="H13" s="710">
        <v>5</v>
      </c>
    </row>
    <row r="14" spans="1:11" ht="15.95" customHeight="1" x14ac:dyDescent="0.15">
      <c r="C14" s="224"/>
      <c r="D14" s="9" t="s">
        <v>52</v>
      </c>
      <c r="E14" s="19"/>
      <c r="F14" s="710">
        <v>0</v>
      </c>
      <c r="G14" s="710">
        <v>0</v>
      </c>
      <c r="H14" s="710">
        <v>0</v>
      </c>
    </row>
    <row r="15" spans="1:11" ht="15.95" customHeight="1" x14ac:dyDescent="0.15">
      <c r="C15" s="224" t="s">
        <v>23</v>
      </c>
      <c r="D15" s="9" t="s">
        <v>40</v>
      </c>
      <c r="E15" s="19"/>
      <c r="F15" s="710">
        <v>21</v>
      </c>
      <c r="G15" s="710">
        <v>0</v>
      </c>
      <c r="H15" s="710">
        <v>27</v>
      </c>
    </row>
    <row r="16" spans="1:11" ht="15.95" customHeight="1" x14ac:dyDescent="0.15">
      <c r="C16" s="224"/>
      <c r="D16" s="9" t="s">
        <v>41</v>
      </c>
      <c r="E16" s="19"/>
      <c r="F16" s="710">
        <v>7</v>
      </c>
      <c r="G16" s="710">
        <v>0</v>
      </c>
      <c r="H16" s="710">
        <v>7</v>
      </c>
    </row>
    <row r="17" spans="3:13" ht="15.95" customHeight="1" x14ac:dyDescent="0.15">
      <c r="C17" s="224"/>
      <c r="D17" s="9" t="s">
        <v>53</v>
      </c>
      <c r="E17" s="19"/>
      <c r="F17" s="710">
        <v>20</v>
      </c>
      <c r="G17" s="710">
        <v>0</v>
      </c>
      <c r="H17" s="710">
        <v>21</v>
      </c>
    </row>
    <row r="18" spans="3:13" ht="15.95" customHeight="1" x14ac:dyDescent="0.15">
      <c r="C18" s="224"/>
      <c r="D18" s="9" t="s">
        <v>54</v>
      </c>
      <c r="E18" s="19"/>
      <c r="F18" s="711">
        <v>348</v>
      </c>
      <c r="G18" s="710">
        <v>1</v>
      </c>
      <c r="H18" s="710">
        <v>370</v>
      </c>
    </row>
    <row r="19" spans="3:13" ht="15.95" customHeight="1" x14ac:dyDescent="0.15">
      <c r="C19" s="224"/>
      <c r="D19" s="9" t="s">
        <v>55</v>
      </c>
      <c r="E19" s="19"/>
      <c r="F19" s="711">
        <v>123</v>
      </c>
      <c r="G19" s="710">
        <v>3</v>
      </c>
      <c r="H19" s="710">
        <v>121</v>
      </c>
    </row>
    <row r="20" spans="3:13" ht="15.95" customHeight="1" x14ac:dyDescent="0.15">
      <c r="C20" s="224" t="s">
        <v>74</v>
      </c>
      <c r="D20" s="9" t="s">
        <v>56</v>
      </c>
      <c r="E20" s="19"/>
      <c r="F20" s="710">
        <v>136</v>
      </c>
      <c r="G20" s="710">
        <v>1</v>
      </c>
      <c r="H20" s="710">
        <v>142</v>
      </c>
    </row>
    <row r="21" spans="3:13" ht="15.95" customHeight="1" x14ac:dyDescent="0.15">
      <c r="C21" s="224"/>
      <c r="D21" s="9" t="s">
        <v>57</v>
      </c>
      <c r="E21" s="19"/>
      <c r="F21" s="710">
        <v>221</v>
      </c>
      <c r="G21" s="710">
        <v>0</v>
      </c>
      <c r="H21" s="710">
        <v>270</v>
      </c>
    </row>
    <row r="22" spans="3:13" ht="15.95" customHeight="1" x14ac:dyDescent="0.15">
      <c r="C22" s="224"/>
      <c r="D22" s="9" t="s">
        <v>58</v>
      </c>
      <c r="E22" s="19"/>
      <c r="F22" s="710">
        <v>0</v>
      </c>
      <c r="G22" s="710">
        <v>0</v>
      </c>
      <c r="H22" s="710">
        <v>0</v>
      </c>
    </row>
    <row r="23" spans="3:13" ht="15.95" customHeight="1" x14ac:dyDescent="0.15">
      <c r="C23" s="224"/>
      <c r="D23" s="9" t="s">
        <v>59</v>
      </c>
      <c r="E23" s="19"/>
      <c r="F23" s="710">
        <v>0</v>
      </c>
      <c r="G23" s="710">
        <v>0</v>
      </c>
      <c r="H23" s="710">
        <v>0</v>
      </c>
    </row>
    <row r="24" spans="3:13" ht="15.95" customHeight="1" x14ac:dyDescent="0.15">
      <c r="C24" s="224"/>
      <c r="D24" s="9" t="s">
        <v>60</v>
      </c>
      <c r="E24" s="19"/>
      <c r="F24" s="710">
        <v>1</v>
      </c>
      <c r="G24" s="710">
        <v>0</v>
      </c>
      <c r="H24" s="710">
        <v>1</v>
      </c>
    </row>
    <row r="25" spans="3:13" ht="15.95" customHeight="1" x14ac:dyDescent="0.15">
      <c r="C25" s="224"/>
      <c r="D25" s="9" t="s">
        <v>61</v>
      </c>
      <c r="E25" s="19"/>
      <c r="F25" s="710">
        <v>3</v>
      </c>
      <c r="G25" s="710">
        <v>0</v>
      </c>
      <c r="H25" s="710">
        <v>4</v>
      </c>
    </row>
    <row r="26" spans="3:13" ht="15.95" customHeight="1" x14ac:dyDescent="0.15">
      <c r="C26" s="224"/>
      <c r="D26" s="482" t="s">
        <v>67</v>
      </c>
      <c r="E26" s="19" t="s">
        <v>62</v>
      </c>
      <c r="F26" s="712">
        <v>583</v>
      </c>
      <c r="G26" s="712">
        <v>2</v>
      </c>
      <c r="H26" s="712">
        <v>757</v>
      </c>
    </row>
    <row r="27" spans="3:13" ht="15.95" customHeight="1" x14ac:dyDescent="0.15">
      <c r="C27" s="225"/>
      <c r="D27" s="482"/>
      <c r="E27" s="19" t="s">
        <v>63</v>
      </c>
      <c r="F27" s="713">
        <v>1322</v>
      </c>
      <c r="G27" s="713">
        <v>5</v>
      </c>
      <c r="H27" s="713">
        <v>1758</v>
      </c>
    </row>
    <row r="28" spans="3:13" ht="15.95" customHeight="1" x14ac:dyDescent="0.15">
      <c r="C28" s="226"/>
      <c r="D28" s="482"/>
      <c r="E28" s="19" t="s">
        <v>64</v>
      </c>
      <c r="F28" s="713">
        <v>1110</v>
      </c>
      <c r="G28" s="713">
        <v>1</v>
      </c>
      <c r="H28" s="713">
        <v>1343</v>
      </c>
    </row>
    <row r="29" spans="3:13" ht="15.95" customHeight="1" x14ac:dyDescent="0.15">
      <c r="C29" s="226"/>
      <c r="D29" s="482"/>
      <c r="E29" s="19" t="s">
        <v>65</v>
      </c>
      <c r="F29" s="713">
        <v>5284</v>
      </c>
      <c r="G29" s="713">
        <v>5</v>
      </c>
      <c r="H29" s="713">
        <v>5862</v>
      </c>
    </row>
    <row r="30" spans="3:13" ht="15.95" customHeight="1" x14ac:dyDescent="0.15">
      <c r="C30" s="226"/>
      <c r="D30" s="482"/>
      <c r="E30" s="19" t="s">
        <v>18</v>
      </c>
      <c r="F30" s="710">
        <v>113</v>
      </c>
      <c r="G30" s="710">
        <v>2</v>
      </c>
      <c r="H30" s="710">
        <v>133</v>
      </c>
      <c r="K30" s="714"/>
    </row>
    <row r="31" spans="3:13" ht="15.95" customHeight="1" x14ac:dyDescent="0.15">
      <c r="C31" s="224"/>
      <c r="D31" s="78" t="s">
        <v>66</v>
      </c>
      <c r="E31" s="227"/>
      <c r="F31" s="710">
        <v>232</v>
      </c>
      <c r="G31" s="710">
        <v>1</v>
      </c>
      <c r="H31" s="710">
        <v>243</v>
      </c>
      <c r="J31" s="715"/>
      <c r="K31" s="714"/>
      <c r="L31" s="714"/>
      <c r="M31" s="714"/>
    </row>
    <row r="32" spans="3:13" ht="15.95" customHeight="1" thickBot="1" x14ac:dyDescent="0.2">
      <c r="C32" s="224"/>
      <c r="D32" s="228" t="s">
        <v>12</v>
      </c>
      <c r="E32" s="229"/>
      <c r="F32" s="230">
        <f>SUM(F7:F31)</f>
        <v>9863</v>
      </c>
      <c r="G32" s="230">
        <f>SUM(G7:G31)</f>
        <v>30</v>
      </c>
      <c r="H32" s="230">
        <f>SUM(H7:H31)</f>
        <v>11469</v>
      </c>
      <c r="K32" s="715"/>
      <c r="L32" s="715"/>
    </row>
    <row r="33" spans="3:8" ht="15.95" customHeight="1" x14ac:dyDescent="0.15">
      <c r="C33" s="231"/>
      <c r="D33" s="8" t="s">
        <v>46</v>
      </c>
      <c r="E33" s="232"/>
      <c r="F33" s="716">
        <v>3</v>
      </c>
      <c r="G33" s="716">
        <v>2</v>
      </c>
      <c r="H33" s="716">
        <v>1</v>
      </c>
    </row>
    <row r="34" spans="3:8" ht="15.95" customHeight="1" x14ac:dyDescent="0.15">
      <c r="C34" s="233"/>
      <c r="D34" s="7" t="s">
        <v>48</v>
      </c>
      <c r="E34" s="234"/>
      <c r="F34" s="717">
        <v>1</v>
      </c>
      <c r="G34" s="717">
        <v>1</v>
      </c>
      <c r="H34" s="717">
        <v>0</v>
      </c>
    </row>
    <row r="35" spans="3:8" ht="15.95" customHeight="1" x14ac:dyDescent="0.15">
      <c r="C35" s="233" t="s">
        <v>75</v>
      </c>
      <c r="D35" s="483" t="s">
        <v>129</v>
      </c>
      <c r="E35" s="19" t="s">
        <v>68</v>
      </c>
      <c r="F35" s="713">
        <v>0</v>
      </c>
      <c r="G35" s="713">
        <v>0</v>
      </c>
      <c r="H35" s="713">
        <v>0</v>
      </c>
    </row>
    <row r="36" spans="3:8" ht="15.95" customHeight="1" x14ac:dyDescent="0.15">
      <c r="C36" s="235"/>
      <c r="D36" s="483"/>
      <c r="E36" s="19" t="s">
        <v>69</v>
      </c>
      <c r="F36" s="713">
        <v>2</v>
      </c>
      <c r="G36" s="713">
        <v>1</v>
      </c>
      <c r="H36" s="713">
        <v>2</v>
      </c>
    </row>
    <row r="37" spans="3:8" ht="15.95" customHeight="1" x14ac:dyDescent="0.15">
      <c r="C37" s="235" t="s">
        <v>76</v>
      </c>
      <c r="D37" s="483"/>
      <c r="E37" s="19" t="s">
        <v>70</v>
      </c>
      <c r="F37" s="713">
        <v>0</v>
      </c>
      <c r="G37" s="713">
        <v>0</v>
      </c>
      <c r="H37" s="713">
        <v>0</v>
      </c>
    </row>
    <row r="38" spans="3:8" ht="15.95" customHeight="1" x14ac:dyDescent="0.15">
      <c r="C38" s="235"/>
      <c r="D38" s="9" t="s">
        <v>71</v>
      </c>
      <c r="E38" s="19"/>
      <c r="F38" s="713">
        <v>0</v>
      </c>
      <c r="G38" s="713">
        <v>0</v>
      </c>
      <c r="H38" s="713">
        <v>0</v>
      </c>
    </row>
    <row r="39" spans="3:8" ht="15.95" customHeight="1" x14ac:dyDescent="0.15">
      <c r="C39" s="235" t="s">
        <v>77</v>
      </c>
      <c r="D39" s="9" t="s">
        <v>72</v>
      </c>
      <c r="E39" s="19"/>
      <c r="F39" s="713">
        <v>0</v>
      </c>
      <c r="G39" s="713">
        <v>0</v>
      </c>
      <c r="H39" s="713">
        <v>0</v>
      </c>
    </row>
    <row r="40" spans="3:8" ht="15.95" customHeight="1" x14ac:dyDescent="0.15">
      <c r="C40" s="235"/>
      <c r="D40" s="9" t="s">
        <v>73</v>
      </c>
      <c r="E40" s="19"/>
      <c r="F40" s="713">
        <v>0</v>
      </c>
      <c r="G40" s="713">
        <v>0</v>
      </c>
      <c r="H40" s="713">
        <v>0</v>
      </c>
    </row>
    <row r="41" spans="3:8" ht="15.95" customHeight="1" x14ac:dyDescent="0.15">
      <c r="C41" s="235"/>
      <c r="D41" s="11" t="s">
        <v>66</v>
      </c>
      <c r="E41" s="105"/>
      <c r="F41" s="389">
        <v>1</v>
      </c>
      <c r="G41" s="389">
        <v>0</v>
      </c>
      <c r="H41" s="389">
        <v>1</v>
      </c>
    </row>
    <row r="42" spans="3:8" ht="15.95" customHeight="1" thickBot="1" x14ac:dyDescent="0.2">
      <c r="C42" s="226"/>
      <c r="D42" s="229" t="s">
        <v>12</v>
      </c>
      <c r="E42" s="127"/>
      <c r="F42" s="389">
        <f>SUM(F33:F41)</f>
        <v>7</v>
      </c>
      <c r="G42" s="389">
        <f>SUM(G33:G41)</f>
        <v>4</v>
      </c>
      <c r="H42" s="389">
        <f>SUM(H33:H41)</f>
        <v>4</v>
      </c>
    </row>
    <row r="43" spans="3:8" ht="15.95" customHeight="1" thickBot="1" x14ac:dyDescent="0.2">
      <c r="C43" s="485" t="s">
        <v>18</v>
      </c>
      <c r="D43" s="486"/>
      <c r="E43" s="487"/>
      <c r="F43" s="718">
        <v>210</v>
      </c>
      <c r="G43" s="718">
        <v>0</v>
      </c>
      <c r="H43" s="718">
        <v>227</v>
      </c>
    </row>
    <row r="44" spans="3:8" ht="15.95" customHeight="1" thickBot="1" x14ac:dyDescent="0.2">
      <c r="C44" s="236"/>
      <c r="D44" s="77" t="s">
        <v>12</v>
      </c>
      <c r="E44" s="77"/>
      <c r="F44" s="237">
        <f>F32+F42+F43</f>
        <v>10080</v>
      </c>
      <c r="G44" s="237">
        <f>G32+G42+G43</f>
        <v>34</v>
      </c>
      <c r="H44" s="237">
        <f>H32+H42+H43</f>
        <v>11700</v>
      </c>
    </row>
    <row r="45" spans="3:8" ht="2.4500000000000002" customHeight="1" x14ac:dyDescent="0.15">
      <c r="C45" s="142"/>
      <c r="D45" s="142"/>
      <c r="E45" s="142"/>
      <c r="F45" s="238"/>
      <c r="G45" s="238"/>
      <c r="H45" s="238"/>
    </row>
    <row r="46" spans="3:8" x14ac:dyDescent="0.15">
      <c r="C46" s="488" t="s">
        <v>282</v>
      </c>
      <c r="D46" s="488"/>
      <c r="E46" s="484" t="s">
        <v>301</v>
      </c>
      <c r="F46" s="484"/>
      <c r="G46" s="484"/>
      <c r="H46" s="484"/>
    </row>
    <row r="47" spans="3:8" x14ac:dyDescent="0.15">
      <c r="C47" s="489"/>
      <c r="D47" s="489"/>
      <c r="E47" s="484"/>
      <c r="F47" s="484"/>
      <c r="G47" s="484"/>
      <c r="H47" s="484"/>
    </row>
    <row r="48" spans="3:8" x14ac:dyDescent="0.15">
      <c r="C48" s="24"/>
      <c r="D48" s="24"/>
      <c r="E48" s="24"/>
      <c r="F48" s="24"/>
      <c r="G48" s="24"/>
      <c r="H48" s="24"/>
    </row>
    <row r="49" spans="3:8" x14ac:dyDescent="0.15">
      <c r="C49" s="24"/>
      <c r="D49" s="24"/>
      <c r="E49" s="24"/>
      <c r="F49" s="24"/>
      <c r="G49" s="24"/>
      <c r="H49" s="24"/>
    </row>
    <row r="50" spans="3:8" x14ac:dyDescent="0.15">
      <c r="C50" s="24"/>
      <c r="D50" s="24"/>
      <c r="E50" s="24"/>
      <c r="F50" s="24"/>
      <c r="G50" s="24"/>
      <c r="H50" s="24"/>
    </row>
    <row r="51" spans="3:8" x14ac:dyDescent="0.15">
      <c r="C51" s="24"/>
      <c r="D51" s="24"/>
      <c r="E51" s="24"/>
      <c r="F51" s="24"/>
      <c r="G51" s="24"/>
      <c r="H51" s="24"/>
    </row>
    <row r="52" spans="3:8" x14ac:dyDescent="0.15">
      <c r="C52" s="24"/>
      <c r="D52" s="24"/>
      <c r="E52" s="24"/>
      <c r="F52" s="24"/>
      <c r="G52" s="24"/>
      <c r="H52" s="24"/>
    </row>
    <row r="53" spans="3:8" x14ac:dyDescent="0.15">
      <c r="C53" s="24"/>
      <c r="D53" s="24"/>
      <c r="E53" s="24"/>
      <c r="F53" s="24"/>
      <c r="G53" s="24"/>
      <c r="H53" s="24"/>
    </row>
    <row r="54" spans="3:8" x14ac:dyDescent="0.15">
      <c r="C54" s="24"/>
      <c r="D54" s="24"/>
      <c r="E54" s="24"/>
      <c r="F54" s="24"/>
      <c r="G54" s="24"/>
      <c r="H54" s="24"/>
    </row>
    <row r="55" spans="3:8" x14ac:dyDescent="0.15">
      <c r="C55" s="24"/>
      <c r="D55" s="24"/>
      <c r="E55" s="24"/>
      <c r="F55" s="24"/>
      <c r="G55" s="24"/>
      <c r="H55" s="24"/>
    </row>
    <row r="56" spans="3:8" x14ac:dyDescent="0.15">
      <c r="C56" s="24"/>
      <c r="D56" s="24"/>
      <c r="E56" s="24"/>
      <c r="F56" s="24"/>
      <c r="G56" s="24"/>
      <c r="H56" s="24"/>
    </row>
    <row r="57" spans="3:8" x14ac:dyDescent="0.15">
      <c r="C57" s="24"/>
      <c r="D57" s="24"/>
      <c r="E57" s="24"/>
      <c r="F57" s="24"/>
      <c r="G57" s="24"/>
      <c r="H57" s="24"/>
    </row>
    <row r="58" spans="3:8" x14ac:dyDescent="0.15">
      <c r="C58" s="24"/>
      <c r="D58" s="24"/>
      <c r="E58" s="24"/>
      <c r="F58" s="24"/>
      <c r="G58" s="24"/>
      <c r="H58" s="24"/>
    </row>
    <row r="59" spans="3:8" x14ac:dyDescent="0.15">
      <c r="C59" s="24"/>
      <c r="D59" s="24"/>
      <c r="E59" s="24"/>
      <c r="F59" s="24"/>
      <c r="G59" s="24"/>
      <c r="H59" s="24"/>
    </row>
    <row r="60" spans="3:8" x14ac:dyDescent="0.15">
      <c r="C60" s="24"/>
      <c r="D60" s="24"/>
      <c r="E60" s="24"/>
      <c r="F60" s="24"/>
      <c r="G60" s="24"/>
      <c r="H60" s="24"/>
    </row>
    <row r="61" spans="3:8" x14ac:dyDescent="0.15">
      <c r="C61" s="24"/>
      <c r="D61" s="24"/>
      <c r="E61" s="24"/>
      <c r="F61" s="24"/>
      <c r="G61" s="24"/>
      <c r="H61" s="24"/>
    </row>
    <row r="62" spans="3:8" x14ac:dyDescent="0.15">
      <c r="C62" s="24"/>
      <c r="D62" s="24"/>
      <c r="E62" s="24"/>
      <c r="F62" s="24"/>
      <c r="G62" s="24"/>
      <c r="H62" s="24"/>
    </row>
    <row r="63" spans="3:8" x14ac:dyDescent="0.15">
      <c r="C63" s="24"/>
      <c r="D63" s="24"/>
      <c r="E63" s="24"/>
      <c r="F63" s="24"/>
      <c r="G63" s="24"/>
      <c r="H63" s="24"/>
    </row>
    <row r="64" spans="3:8" x14ac:dyDescent="0.15">
      <c r="C64" s="24"/>
      <c r="D64" s="24"/>
      <c r="E64" s="24"/>
      <c r="F64" s="24"/>
      <c r="G64" s="24"/>
      <c r="H64" s="24"/>
    </row>
    <row r="65" spans="3:8" x14ac:dyDescent="0.15">
      <c r="C65" s="24"/>
      <c r="D65" s="24"/>
      <c r="E65" s="24"/>
      <c r="F65" s="24"/>
      <c r="G65" s="24"/>
      <c r="H65" s="24"/>
    </row>
    <row r="66" spans="3:8" x14ac:dyDescent="0.15">
      <c r="C66" s="24"/>
      <c r="D66" s="24"/>
      <c r="E66" s="24"/>
      <c r="F66" s="24"/>
      <c r="G66" s="24"/>
      <c r="H66" s="24"/>
    </row>
    <row r="67" spans="3:8" x14ac:dyDescent="0.15">
      <c r="C67" s="24"/>
      <c r="D67" s="24"/>
      <c r="E67" s="24"/>
      <c r="F67" s="24"/>
      <c r="G67" s="24"/>
      <c r="H67" s="24"/>
    </row>
    <row r="68" spans="3:8" x14ac:dyDescent="0.15">
      <c r="C68" s="24"/>
      <c r="D68" s="24"/>
      <c r="E68" s="24"/>
      <c r="F68" s="24"/>
      <c r="G68" s="24"/>
      <c r="H68" s="24"/>
    </row>
    <row r="69" spans="3:8" x14ac:dyDescent="0.15">
      <c r="C69" s="24"/>
      <c r="D69" s="24"/>
      <c r="E69" s="24"/>
      <c r="F69" s="24"/>
      <c r="G69" s="24"/>
      <c r="H69" s="24"/>
    </row>
    <row r="70" spans="3:8" x14ac:dyDescent="0.15">
      <c r="C70" s="24"/>
      <c r="D70" s="24"/>
      <c r="E70" s="24"/>
      <c r="F70" s="24"/>
      <c r="G70" s="24"/>
      <c r="H70" s="24"/>
    </row>
    <row r="71" spans="3:8" x14ac:dyDescent="0.15">
      <c r="C71" s="24"/>
      <c r="D71" s="24"/>
      <c r="E71" s="24"/>
      <c r="F71" s="24"/>
      <c r="G71" s="24"/>
      <c r="H71" s="24"/>
    </row>
    <row r="72" spans="3:8" x14ac:dyDescent="0.15">
      <c r="C72" s="24"/>
      <c r="D72" s="24"/>
      <c r="E72" s="24"/>
      <c r="F72" s="24"/>
      <c r="G72" s="24"/>
      <c r="H72" s="24"/>
    </row>
    <row r="73" spans="3:8" x14ac:dyDescent="0.15">
      <c r="C73" s="24"/>
      <c r="D73" s="24"/>
      <c r="E73" s="24"/>
      <c r="F73" s="24"/>
      <c r="G73" s="24"/>
      <c r="H73" s="24"/>
    </row>
    <row r="74" spans="3:8" x14ac:dyDescent="0.15">
      <c r="C74" s="24"/>
      <c r="D74" s="24"/>
      <c r="E74" s="24"/>
      <c r="F74" s="24"/>
      <c r="G74" s="24"/>
      <c r="H74" s="24"/>
    </row>
    <row r="75" spans="3:8" x14ac:dyDescent="0.15">
      <c r="C75" s="24"/>
      <c r="D75" s="24"/>
      <c r="E75" s="24"/>
      <c r="F75" s="24"/>
      <c r="G75" s="24"/>
      <c r="H75" s="24"/>
    </row>
    <row r="76" spans="3:8" x14ac:dyDescent="0.15">
      <c r="C76" s="24"/>
      <c r="D76" s="24"/>
      <c r="E76" s="24"/>
      <c r="F76" s="24"/>
      <c r="G76" s="24"/>
      <c r="H76" s="24"/>
    </row>
    <row r="77" spans="3:8" x14ac:dyDescent="0.15">
      <c r="C77" s="24"/>
      <c r="D77" s="24"/>
      <c r="E77" s="24"/>
      <c r="F77" s="24"/>
      <c r="G77" s="24"/>
      <c r="H77" s="24"/>
    </row>
    <row r="78" spans="3:8" x14ac:dyDescent="0.15">
      <c r="C78" s="24"/>
      <c r="D78" s="24"/>
      <c r="E78" s="24"/>
      <c r="F78" s="24"/>
      <c r="G78" s="24"/>
      <c r="H78" s="24"/>
    </row>
    <row r="79" spans="3:8" x14ac:dyDescent="0.15">
      <c r="C79" s="24"/>
      <c r="D79" s="24"/>
      <c r="E79" s="24"/>
      <c r="F79" s="24"/>
      <c r="G79" s="24"/>
      <c r="H79" s="24"/>
    </row>
    <row r="80" spans="3:8" x14ac:dyDescent="0.15">
      <c r="C80" s="24"/>
      <c r="D80" s="24"/>
      <c r="E80" s="24"/>
      <c r="F80" s="24"/>
      <c r="G80" s="24"/>
      <c r="H80" s="24"/>
    </row>
    <row r="81" spans="3:8" x14ac:dyDescent="0.15">
      <c r="C81" s="24"/>
      <c r="D81" s="24"/>
      <c r="E81" s="24"/>
      <c r="F81" s="24"/>
      <c r="G81" s="24"/>
      <c r="H81" s="24"/>
    </row>
    <row r="82" spans="3:8" x14ac:dyDescent="0.15">
      <c r="C82" s="24"/>
      <c r="D82" s="24"/>
      <c r="E82" s="24"/>
      <c r="F82" s="24"/>
      <c r="G82" s="24"/>
      <c r="H82" s="24"/>
    </row>
    <row r="83" spans="3:8" x14ac:dyDescent="0.15">
      <c r="C83" s="24"/>
      <c r="D83" s="24"/>
      <c r="E83" s="24"/>
      <c r="F83" s="24"/>
      <c r="G83" s="24"/>
      <c r="H83" s="24"/>
    </row>
    <row r="84" spans="3:8" x14ac:dyDescent="0.15">
      <c r="C84" s="24"/>
      <c r="D84" s="24"/>
      <c r="E84" s="24"/>
      <c r="F84" s="24"/>
      <c r="G84" s="24"/>
      <c r="H84" s="24"/>
    </row>
    <row r="85" spans="3:8" x14ac:dyDescent="0.15">
      <c r="C85" s="24"/>
      <c r="D85" s="24"/>
      <c r="E85" s="24"/>
      <c r="F85" s="24"/>
      <c r="G85" s="24"/>
      <c r="H85" s="24"/>
    </row>
    <row r="86" spans="3:8" x14ac:dyDescent="0.15">
      <c r="C86" s="24"/>
      <c r="D86" s="24"/>
      <c r="E86" s="24"/>
      <c r="F86" s="24"/>
      <c r="G86" s="24"/>
      <c r="H86" s="24"/>
    </row>
    <row r="87" spans="3:8" x14ac:dyDescent="0.15">
      <c r="C87" s="24"/>
      <c r="D87" s="24"/>
      <c r="E87" s="24"/>
      <c r="F87" s="24"/>
      <c r="G87" s="24"/>
      <c r="H87" s="24"/>
    </row>
    <row r="88" spans="3:8" x14ac:dyDescent="0.15">
      <c r="C88" s="24"/>
      <c r="D88" s="24"/>
      <c r="E88" s="24"/>
      <c r="F88" s="24"/>
      <c r="G88" s="24"/>
      <c r="H88" s="24"/>
    </row>
    <row r="89" spans="3:8" x14ac:dyDescent="0.15">
      <c r="C89" s="24"/>
      <c r="D89" s="24"/>
      <c r="E89" s="24"/>
      <c r="F89" s="24"/>
      <c r="G89" s="24"/>
      <c r="H89" s="24"/>
    </row>
    <row r="90" spans="3:8" x14ac:dyDescent="0.15">
      <c r="C90" s="24"/>
      <c r="D90" s="24"/>
      <c r="E90" s="24"/>
      <c r="F90" s="24"/>
      <c r="G90" s="24"/>
      <c r="H90" s="24"/>
    </row>
    <row r="91" spans="3:8" x14ac:dyDescent="0.15">
      <c r="C91" s="24"/>
      <c r="D91" s="24"/>
      <c r="E91" s="24"/>
      <c r="F91" s="24"/>
      <c r="G91" s="24"/>
      <c r="H91" s="24"/>
    </row>
    <row r="92" spans="3:8" x14ac:dyDescent="0.15">
      <c r="C92" s="24"/>
      <c r="D92" s="24"/>
      <c r="E92" s="24"/>
      <c r="F92" s="24"/>
      <c r="G92" s="24"/>
      <c r="H92" s="24"/>
    </row>
    <row r="93" spans="3:8" x14ac:dyDescent="0.15">
      <c r="C93" s="24"/>
      <c r="D93" s="24"/>
      <c r="E93" s="24"/>
      <c r="F93" s="24"/>
      <c r="G93" s="24"/>
      <c r="H93" s="24"/>
    </row>
    <row r="94" spans="3:8" x14ac:dyDescent="0.15">
      <c r="C94" s="24"/>
      <c r="D94" s="24"/>
      <c r="E94" s="24"/>
      <c r="F94" s="24"/>
      <c r="G94" s="24"/>
      <c r="H94" s="24"/>
    </row>
    <row r="95" spans="3:8" x14ac:dyDescent="0.15">
      <c r="C95" s="24"/>
      <c r="D95" s="24"/>
      <c r="E95" s="24"/>
      <c r="F95" s="24"/>
      <c r="G95" s="24"/>
      <c r="H95" s="24"/>
    </row>
    <row r="96" spans="3:8" x14ac:dyDescent="0.15">
      <c r="C96" s="24"/>
      <c r="D96" s="24"/>
      <c r="E96" s="24"/>
      <c r="F96" s="24"/>
      <c r="G96" s="24"/>
      <c r="H96" s="24"/>
    </row>
    <row r="97" spans="3:8" x14ac:dyDescent="0.15">
      <c r="C97" s="24"/>
      <c r="D97" s="24"/>
      <c r="E97" s="24"/>
      <c r="F97" s="24"/>
      <c r="G97" s="24"/>
      <c r="H97" s="24"/>
    </row>
    <row r="98" spans="3:8" x14ac:dyDescent="0.15">
      <c r="C98" s="24"/>
      <c r="D98" s="24"/>
      <c r="E98" s="24"/>
      <c r="F98" s="24"/>
      <c r="G98" s="24"/>
      <c r="H98" s="24"/>
    </row>
    <row r="99" spans="3:8" x14ac:dyDescent="0.15">
      <c r="C99" s="24"/>
      <c r="D99" s="24"/>
      <c r="E99" s="24"/>
      <c r="F99" s="24"/>
      <c r="G99" s="24"/>
      <c r="H99" s="24"/>
    </row>
    <row r="100" spans="3:8" x14ac:dyDescent="0.15">
      <c r="C100" s="24"/>
      <c r="D100" s="24"/>
      <c r="E100" s="24"/>
      <c r="F100" s="24"/>
      <c r="G100" s="24"/>
      <c r="H100" s="24"/>
    </row>
    <row r="101" spans="3:8" x14ac:dyDescent="0.15">
      <c r="C101" s="24"/>
      <c r="D101" s="24"/>
      <c r="E101" s="24"/>
      <c r="F101" s="24"/>
      <c r="G101" s="24"/>
      <c r="H101" s="24"/>
    </row>
    <row r="102" spans="3:8" x14ac:dyDescent="0.15">
      <c r="C102" s="24"/>
      <c r="D102" s="24"/>
      <c r="E102" s="24"/>
      <c r="F102" s="24"/>
      <c r="G102" s="24"/>
      <c r="H102" s="24"/>
    </row>
    <row r="103" spans="3:8" x14ac:dyDescent="0.15">
      <c r="C103" s="24"/>
      <c r="D103" s="24"/>
      <c r="E103" s="24"/>
      <c r="F103" s="24"/>
      <c r="G103" s="24"/>
      <c r="H103" s="24"/>
    </row>
    <row r="104" spans="3:8" x14ac:dyDescent="0.15">
      <c r="C104" s="24"/>
      <c r="D104" s="24"/>
      <c r="E104" s="24"/>
      <c r="F104" s="24"/>
      <c r="G104" s="24"/>
      <c r="H104" s="24"/>
    </row>
    <row r="105" spans="3:8" x14ac:dyDescent="0.15">
      <c r="C105" s="24"/>
      <c r="D105" s="24"/>
      <c r="E105" s="24"/>
      <c r="F105" s="24"/>
      <c r="G105" s="24"/>
      <c r="H105" s="24"/>
    </row>
    <row r="106" spans="3:8" x14ac:dyDescent="0.15">
      <c r="C106" s="24"/>
      <c r="D106" s="24"/>
      <c r="E106" s="24"/>
      <c r="F106" s="24"/>
      <c r="G106" s="24"/>
      <c r="H106" s="24"/>
    </row>
    <row r="107" spans="3:8" x14ac:dyDescent="0.15">
      <c r="C107" s="24"/>
      <c r="D107" s="24"/>
      <c r="E107" s="24"/>
      <c r="F107" s="24"/>
      <c r="G107" s="24"/>
      <c r="H107" s="24"/>
    </row>
    <row r="108" spans="3:8" x14ac:dyDescent="0.15">
      <c r="C108" s="24"/>
      <c r="D108" s="24"/>
      <c r="E108" s="24"/>
      <c r="F108" s="24"/>
      <c r="G108" s="24"/>
      <c r="H108" s="24"/>
    </row>
    <row r="109" spans="3:8" x14ac:dyDescent="0.15">
      <c r="C109" s="24"/>
      <c r="D109" s="24"/>
      <c r="E109" s="24"/>
      <c r="F109" s="24"/>
      <c r="G109" s="24"/>
      <c r="H109" s="24"/>
    </row>
    <row r="110" spans="3:8" x14ac:dyDescent="0.15">
      <c r="C110" s="24"/>
      <c r="D110" s="24"/>
      <c r="E110" s="24"/>
      <c r="F110" s="24"/>
      <c r="G110" s="24"/>
      <c r="H110" s="24"/>
    </row>
    <row r="111" spans="3:8" x14ac:dyDescent="0.15">
      <c r="C111" s="24"/>
      <c r="D111" s="24"/>
      <c r="E111" s="24"/>
      <c r="F111" s="24"/>
      <c r="G111" s="24"/>
      <c r="H111" s="24"/>
    </row>
    <row r="112" spans="3:8" x14ac:dyDescent="0.15">
      <c r="C112" s="24"/>
      <c r="D112" s="24"/>
      <c r="E112" s="24"/>
      <c r="F112" s="24"/>
      <c r="G112" s="24"/>
      <c r="H112" s="24"/>
    </row>
    <row r="113" spans="3:8" x14ac:dyDescent="0.15">
      <c r="C113" s="24"/>
      <c r="D113" s="24"/>
      <c r="E113" s="24"/>
      <c r="F113" s="24"/>
      <c r="G113" s="24"/>
      <c r="H113" s="24"/>
    </row>
    <row r="114" spans="3:8" x14ac:dyDescent="0.15">
      <c r="C114" s="24"/>
      <c r="D114" s="24"/>
      <c r="E114" s="24"/>
      <c r="F114" s="24"/>
      <c r="G114" s="24"/>
      <c r="H114" s="24"/>
    </row>
  </sheetData>
  <mergeCells count="6">
    <mergeCell ref="B2:J2"/>
    <mergeCell ref="D26:D30"/>
    <mergeCell ref="D35:D37"/>
    <mergeCell ref="E46:H47"/>
    <mergeCell ref="C43:E43"/>
    <mergeCell ref="C46:D47"/>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Normal="100" zoomScaleSheetLayoutView="100" workbookViewId="0">
      <selection activeCell="K9" sqref="K9:K10"/>
    </sheetView>
  </sheetViews>
  <sheetFormatPr defaultRowHeight="13.5" x14ac:dyDescent="0.15"/>
  <sheetData>
    <row r="1" spans="1:13" s="76" customFormat="1" ht="17.25" x14ac:dyDescent="0.2">
      <c r="A1" s="316" t="s">
        <v>226</v>
      </c>
      <c r="B1" s="75"/>
    </row>
    <row r="2" spans="1:13" ht="14.25" x14ac:dyDescent="0.15">
      <c r="A2" s="6" t="s">
        <v>227</v>
      </c>
      <c r="B2" s="6"/>
    </row>
    <row r="5" spans="1:13" x14ac:dyDescent="0.15">
      <c r="J5" s="390"/>
      <c r="K5" s="374"/>
      <c r="L5" s="374"/>
      <c r="M5" s="374"/>
    </row>
    <row r="8" spans="1:13" x14ac:dyDescent="0.15">
      <c r="B8" s="364"/>
      <c r="C8" s="364"/>
      <c r="D8" s="364"/>
      <c r="E8" s="364"/>
    </row>
    <row r="9" spans="1:13" x14ac:dyDescent="0.15">
      <c r="B9" s="364"/>
      <c r="C9" s="364"/>
      <c r="D9" s="364"/>
      <c r="E9" s="364"/>
    </row>
    <row r="10" spans="1:13" x14ac:dyDescent="0.15">
      <c r="B10" s="25"/>
      <c r="C10" s="25"/>
      <c r="D10" s="25"/>
      <c r="E10" s="25"/>
    </row>
    <row r="11" spans="1:13" x14ac:dyDescent="0.15">
      <c r="B11" s="364"/>
      <c r="C11" s="364"/>
      <c r="D11" s="364"/>
      <c r="E11" s="364"/>
    </row>
    <row r="12" spans="1:13" x14ac:dyDescent="0.15">
      <c r="B12" s="364"/>
      <c r="C12" s="364"/>
      <c r="D12" s="364"/>
      <c r="E12" s="364"/>
    </row>
    <row r="13" spans="1:13" x14ac:dyDescent="0.15">
      <c r="B13" s="25"/>
      <c r="C13" s="25"/>
      <c r="D13" s="25"/>
      <c r="E13" s="25"/>
    </row>
    <row r="14" spans="1:13" x14ac:dyDescent="0.15">
      <c r="B14" s="364"/>
      <c r="C14" s="364"/>
      <c r="D14" s="364"/>
      <c r="E14" s="364"/>
    </row>
    <row r="15" spans="1:13" x14ac:dyDescent="0.15">
      <c r="B15" s="364"/>
      <c r="C15" s="364"/>
      <c r="D15" s="364"/>
      <c r="E15" s="364"/>
    </row>
    <row r="55" spans="1:23" ht="39.75" customHeight="1" x14ac:dyDescent="0.15"/>
    <row r="57" spans="1:23" x14ac:dyDescent="0.15">
      <c r="A57" s="25" t="s">
        <v>220</v>
      </c>
      <c r="B57" s="25"/>
      <c r="C57" s="25"/>
      <c r="D57" s="25"/>
      <c r="E57" s="25"/>
      <c r="F57" s="25"/>
      <c r="G57" s="25"/>
      <c r="H57" s="25"/>
      <c r="I57" s="25"/>
      <c r="J57" s="25"/>
      <c r="K57" s="25"/>
      <c r="L57" s="25"/>
      <c r="M57" s="25"/>
      <c r="N57" s="25"/>
      <c r="O57" s="25"/>
      <c r="P57" s="25"/>
      <c r="Q57" s="25"/>
      <c r="R57" s="25"/>
      <c r="S57" s="25"/>
      <c r="T57" s="25"/>
      <c r="U57" s="25"/>
      <c r="V57" s="25"/>
      <c r="W57" s="25"/>
    </row>
    <row r="58" spans="1:23" ht="14.25" x14ac:dyDescent="0.15">
      <c r="A58" s="26" t="s">
        <v>174</v>
      </c>
      <c r="B58" s="495">
        <v>12</v>
      </c>
      <c r="C58" s="495">
        <v>13</v>
      </c>
      <c r="D58" s="495">
        <v>14</v>
      </c>
      <c r="E58" s="495">
        <v>15</v>
      </c>
      <c r="F58" s="495">
        <v>16</v>
      </c>
      <c r="G58" s="495">
        <v>17</v>
      </c>
      <c r="H58" s="495">
        <v>18</v>
      </c>
      <c r="I58" s="493">
        <v>19</v>
      </c>
      <c r="J58" s="493">
        <v>20</v>
      </c>
      <c r="K58" s="493">
        <v>21</v>
      </c>
      <c r="L58" s="493">
        <v>22</v>
      </c>
      <c r="M58" s="493">
        <v>23</v>
      </c>
      <c r="N58" s="493">
        <v>24</v>
      </c>
      <c r="O58" s="493">
        <v>25</v>
      </c>
      <c r="P58" s="493">
        <v>26</v>
      </c>
      <c r="Q58" s="493">
        <v>27</v>
      </c>
      <c r="R58" s="493">
        <v>28</v>
      </c>
      <c r="S58" s="492">
        <v>29</v>
      </c>
      <c r="T58" s="491">
        <v>30</v>
      </c>
      <c r="U58" s="490" t="s">
        <v>338</v>
      </c>
    </row>
    <row r="59" spans="1:23" ht="14.25" x14ac:dyDescent="0.15">
      <c r="A59" s="27" t="s">
        <v>2</v>
      </c>
      <c r="B59" s="496"/>
      <c r="C59" s="496"/>
      <c r="D59" s="496"/>
      <c r="E59" s="496"/>
      <c r="F59" s="496"/>
      <c r="G59" s="496"/>
      <c r="H59" s="496"/>
      <c r="I59" s="494"/>
      <c r="J59" s="494"/>
      <c r="K59" s="494"/>
      <c r="L59" s="494"/>
      <c r="M59" s="494"/>
      <c r="N59" s="494"/>
      <c r="O59" s="494"/>
      <c r="P59" s="494"/>
      <c r="Q59" s="494"/>
      <c r="R59" s="494"/>
      <c r="S59" s="492"/>
      <c r="T59" s="491"/>
      <c r="U59" s="479"/>
    </row>
    <row r="60" spans="1:23" ht="15" thickBot="1" x14ac:dyDescent="0.2">
      <c r="A60" s="28" t="s">
        <v>198</v>
      </c>
      <c r="B60" s="29">
        <v>100</v>
      </c>
      <c r="C60" s="30">
        <v>101</v>
      </c>
      <c r="D60" s="29">
        <v>107</v>
      </c>
      <c r="E60" s="30">
        <v>86</v>
      </c>
      <c r="F60" s="29">
        <v>91</v>
      </c>
      <c r="G60" s="31">
        <v>80</v>
      </c>
      <c r="H60" s="32">
        <v>75</v>
      </c>
      <c r="I60" s="32">
        <v>73</v>
      </c>
      <c r="J60" s="29">
        <v>61</v>
      </c>
      <c r="K60" s="149">
        <v>64</v>
      </c>
      <c r="L60" s="263">
        <v>62</v>
      </c>
      <c r="M60" s="264">
        <v>65</v>
      </c>
      <c r="N60" s="263">
        <v>51</v>
      </c>
      <c r="O60" s="263">
        <v>49</v>
      </c>
      <c r="P60" s="263">
        <v>51</v>
      </c>
      <c r="Q60" s="263">
        <v>51</v>
      </c>
      <c r="R60" s="263">
        <v>49</v>
      </c>
      <c r="S60" s="413">
        <v>44</v>
      </c>
      <c r="T60" s="263">
        <v>44</v>
      </c>
      <c r="U60" s="263">
        <f>SUM(U61:U63)</f>
        <v>34</v>
      </c>
      <c r="V60" s="147" t="s">
        <v>329</v>
      </c>
    </row>
    <row r="61" spans="1:23" ht="14.25" x14ac:dyDescent="0.15">
      <c r="A61" s="33" t="s">
        <v>221</v>
      </c>
      <c r="B61" s="34">
        <v>28</v>
      </c>
      <c r="C61" s="35">
        <v>27</v>
      </c>
      <c r="D61" s="34">
        <v>39</v>
      </c>
      <c r="E61" s="35">
        <v>28</v>
      </c>
      <c r="F61" s="34">
        <v>27</v>
      </c>
      <c r="G61" s="36">
        <v>30</v>
      </c>
      <c r="H61" s="37">
        <v>22</v>
      </c>
      <c r="I61" s="37">
        <v>30</v>
      </c>
      <c r="J61" s="146">
        <v>25</v>
      </c>
      <c r="K61" s="150">
        <v>35</v>
      </c>
      <c r="L61" s="269">
        <v>23</v>
      </c>
      <c r="M61" s="270">
        <v>18</v>
      </c>
      <c r="N61" s="269">
        <v>19</v>
      </c>
      <c r="O61" s="269">
        <v>21</v>
      </c>
      <c r="P61" s="269">
        <v>30</v>
      </c>
      <c r="Q61" s="269">
        <v>21</v>
      </c>
      <c r="R61" s="269">
        <v>23</v>
      </c>
      <c r="S61" s="414">
        <v>20</v>
      </c>
      <c r="T61" s="269">
        <v>15</v>
      </c>
      <c r="U61" s="431">
        <v>25</v>
      </c>
      <c r="V61" s="407" t="s">
        <v>221</v>
      </c>
    </row>
    <row r="62" spans="1:23" ht="14.25" x14ac:dyDescent="0.15">
      <c r="A62" s="38" t="s">
        <v>222</v>
      </c>
      <c r="B62" s="29">
        <v>2</v>
      </c>
      <c r="C62" s="30">
        <v>4</v>
      </c>
      <c r="D62" s="29">
        <v>4</v>
      </c>
      <c r="E62" s="30">
        <v>3</v>
      </c>
      <c r="F62" s="29">
        <v>5</v>
      </c>
      <c r="G62" s="31">
        <v>0</v>
      </c>
      <c r="H62" s="32">
        <v>0</v>
      </c>
      <c r="I62" s="32">
        <v>1</v>
      </c>
      <c r="J62" s="143">
        <v>0</v>
      </c>
      <c r="K62" s="151">
        <v>0</v>
      </c>
      <c r="L62" s="144">
        <v>1</v>
      </c>
      <c r="M62" s="261">
        <v>1</v>
      </c>
      <c r="N62" s="144">
        <v>1</v>
      </c>
      <c r="O62" s="144">
        <v>1</v>
      </c>
      <c r="P62" s="144">
        <v>2</v>
      </c>
      <c r="Q62" s="144">
        <v>0</v>
      </c>
      <c r="R62" s="144">
        <v>2</v>
      </c>
      <c r="S62" s="412">
        <v>0</v>
      </c>
      <c r="T62" s="144">
        <v>3</v>
      </c>
      <c r="U62" s="432">
        <v>0</v>
      </c>
      <c r="V62" s="408" t="s">
        <v>222</v>
      </c>
    </row>
    <row r="63" spans="1:23" ht="14.25" thickBot="1" x14ac:dyDescent="0.2">
      <c r="A63" s="39" t="s">
        <v>18</v>
      </c>
      <c r="B63" s="40">
        <v>70</v>
      </c>
      <c r="C63" s="40">
        <v>70</v>
      </c>
      <c r="D63" s="40">
        <v>64</v>
      </c>
      <c r="E63" s="40">
        <v>55</v>
      </c>
      <c r="F63" s="40">
        <v>59</v>
      </c>
      <c r="G63" s="40">
        <v>50</v>
      </c>
      <c r="H63" s="41">
        <v>53</v>
      </c>
      <c r="I63" s="41">
        <v>42</v>
      </c>
      <c r="J63" s="147">
        <v>36</v>
      </c>
      <c r="K63" s="152">
        <v>29</v>
      </c>
      <c r="L63" s="147">
        <v>38</v>
      </c>
      <c r="M63" s="259">
        <v>46</v>
      </c>
      <c r="N63" s="147">
        <v>31</v>
      </c>
      <c r="O63" s="147">
        <v>27</v>
      </c>
      <c r="P63" s="147">
        <v>19</v>
      </c>
      <c r="Q63" s="147">
        <v>30</v>
      </c>
      <c r="R63" s="147">
        <v>24</v>
      </c>
      <c r="S63" s="391">
        <v>24</v>
      </c>
      <c r="T63" s="147">
        <v>26</v>
      </c>
      <c r="U63" s="433">
        <v>9</v>
      </c>
      <c r="V63" s="409" t="s">
        <v>18</v>
      </c>
    </row>
    <row r="64" spans="1:23" ht="14.25" x14ac:dyDescent="0.15">
      <c r="A64" s="33" t="s">
        <v>223</v>
      </c>
      <c r="B64" s="266">
        <v>35</v>
      </c>
      <c r="C64" s="265">
        <v>41</v>
      </c>
      <c r="D64" s="266">
        <v>53</v>
      </c>
      <c r="E64" s="265">
        <v>25</v>
      </c>
      <c r="F64" s="266">
        <v>34</v>
      </c>
      <c r="G64" s="267">
        <v>27</v>
      </c>
      <c r="H64" s="268">
        <v>20</v>
      </c>
      <c r="I64" s="268">
        <v>32</v>
      </c>
      <c r="J64" s="145">
        <v>19</v>
      </c>
      <c r="K64" s="153">
        <v>25</v>
      </c>
      <c r="L64" s="356">
        <v>17</v>
      </c>
      <c r="M64" s="260">
        <v>21</v>
      </c>
      <c r="N64" s="192">
        <v>11</v>
      </c>
      <c r="O64" s="192">
        <v>16</v>
      </c>
      <c r="P64" s="192">
        <v>28</v>
      </c>
      <c r="Q64" s="192">
        <v>16</v>
      </c>
      <c r="R64" s="419">
        <v>20</v>
      </c>
      <c r="S64" s="420">
        <v>17</v>
      </c>
      <c r="T64" s="192">
        <v>15</v>
      </c>
      <c r="U64" s="434">
        <v>15</v>
      </c>
      <c r="V64" s="407" t="s">
        <v>223</v>
      </c>
    </row>
    <row r="65" spans="1:22" ht="14.25" x14ac:dyDescent="0.15">
      <c r="A65" s="38" t="s">
        <v>224</v>
      </c>
      <c r="B65" s="42">
        <v>25</v>
      </c>
      <c r="C65" s="43">
        <v>23</v>
      </c>
      <c r="D65" s="42">
        <v>20</v>
      </c>
      <c r="E65" s="43">
        <v>25</v>
      </c>
      <c r="F65" s="42">
        <v>25</v>
      </c>
      <c r="G65" s="44">
        <v>24</v>
      </c>
      <c r="H65" s="45">
        <v>22</v>
      </c>
      <c r="I65" s="45">
        <v>18</v>
      </c>
      <c r="J65" s="143">
        <v>18</v>
      </c>
      <c r="K65" s="151">
        <v>19</v>
      </c>
      <c r="L65" s="357">
        <v>21</v>
      </c>
      <c r="M65" s="261">
        <v>14</v>
      </c>
      <c r="N65" s="144">
        <v>20</v>
      </c>
      <c r="O65" s="144">
        <v>15</v>
      </c>
      <c r="P65" s="144">
        <v>13</v>
      </c>
      <c r="Q65" s="144">
        <v>19</v>
      </c>
      <c r="R65" s="421">
        <v>8</v>
      </c>
      <c r="S65" s="422">
        <v>13</v>
      </c>
      <c r="T65" s="144">
        <v>8</v>
      </c>
      <c r="U65" s="435">
        <v>11</v>
      </c>
      <c r="V65" s="410" t="s">
        <v>224</v>
      </c>
    </row>
    <row r="66" spans="1:22" ht="14.25" x14ac:dyDescent="0.15">
      <c r="A66" s="46" t="s">
        <v>225</v>
      </c>
      <c r="B66" s="47">
        <v>20</v>
      </c>
      <c r="C66" s="48">
        <v>19</v>
      </c>
      <c r="D66" s="47">
        <v>25</v>
      </c>
      <c r="E66" s="48">
        <v>18</v>
      </c>
      <c r="F66" s="47">
        <v>21</v>
      </c>
      <c r="G66" s="49">
        <v>18</v>
      </c>
      <c r="H66" s="50">
        <v>14</v>
      </c>
      <c r="I66" s="50">
        <v>14</v>
      </c>
      <c r="J66" s="145">
        <v>16</v>
      </c>
      <c r="K66" s="153">
        <v>7</v>
      </c>
      <c r="L66" s="358">
        <v>18</v>
      </c>
      <c r="M66" s="260">
        <v>12</v>
      </c>
      <c r="N66" s="144">
        <v>14</v>
      </c>
      <c r="O66" s="144">
        <v>9</v>
      </c>
      <c r="P66" s="144">
        <v>7</v>
      </c>
      <c r="Q66" s="144">
        <v>10</v>
      </c>
      <c r="R66" s="421">
        <v>12</v>
      </c>
      <c r="S66" s="422">
        <v>8</v>
      </c>
      <c r="T66" s="144">
        <v>11</v>
      </c>
      <c r="U66" s="434">
        <v>4</v>
      </c>
      <c r="V66" s="411" t="s">
        <v>225</v>
      </c>
    </row>
    <row r="67" spans="1:22" ht="14.25" x14ac:dyDescent="0.15">
      <c r="A67" s="51" t="s">
        <v>253</v>
      </c>
      <c r="B67" s="52">
        <v>9</v>
      </c>
      <c r="C67" s="53">
        <v>11</v>
      </c>
      <c r="D67" s="52">
        <v>9</v>
      </c>
      <c r="E67" s="53">
        <v>9</v>
      </c>
      <c r="F67" s="52">
        <v>8</v>
      </c>
      <c r="G67" s="54">
        <v>5</v>
      </c>
      <c r="H67" s="55">
        <v>14</v>
      </c>
      <c r="I67" s="55">
        <v>8</v>
      </c>
      <c r="J67" s="143">
        <v>11</v>
      </c>
      <c r="K67" s="151">
        <v>7</v>
      </c>
      <c r="L67" s="357">
        <v>3</v>
      </c>
      <c r="M67" s="261">
        <v>6</v>
      </c>
      <c r="N67" s="144">
        <v>5</v>
      </c>
      <c r="O67" s="144">
        <v>6</v>
      </c>
      <c r="P67" s="144">
        <v>1</v>
      </c>
      <c r="Q67" s="144">
        <v>3</v>
      </c>
      <c r="R67" s="421">
        <v>3</v>
      </c>
      <c r="S67" s="422">
        <v>1</v>
      </c>
      <c r="T67" s="144">
        <v>6</v>
      </c>
      <c r="U67" s="435">
        <v>0</v>
      </c>
      <c r="V67" s="410" t="s">
        <v>253</v>
      </c>
    </row>
    <row r="68" spans="1:22" ht="14.25" x14ac:dyDescent="0.15">
      <c r="A68" s="51" t="s">
        <v>18</v>
      </c>
      <c r="B68" s="262">
        <v>11</v>
      </c>
      <c r="C68" s="262">
        <v>7</v>
      </c>
      <c r="D68" s="262">
        <v>7</v>
      </c>
      <c r="E68" s="262">
        <v>9</v>
      </c>
      <c r="F68" s="262">
        <v>3</v>
      </c>
      <c r="G68" s="262">
        <v>6</v>
      </c>
      <c r="H68" s="262">
        <v>5</v>
      </c>
      <c r="I68" s="262">
        <v>1</v>
      </c>
      <c r="J68" s="262">
        <v>2</v>
      </c>
      <c r="K68" s="262">
        <v>6</v>
      </c>
      <c r="L68" s="262">
        <v>3</v>
      </c>
      <c r="M68" s="262">
        <v>12</v>
      </c>
      <c r="N68" s="262">
        <v>1</v>
      </c>
      <c r="O68" s="262">
        <v>5</v>
      </c>
      <c r="P68" s="262">
        <v>2</v>
      </c>
      <c r="Q68" s="144">
        <v>3</v>
      </c>
      <c r="R68" s="423">
        <v>6</v>
      </c>
      <c r="S68" s="423">
        <v>5</v>
      </c>
      <c r="T68" s="144">
        <v>4</v>
      </c>
      <c r="U68" s="435">
        <v>4</v>
      </c>
      <c r="V68" s="410" t="s">
        <v>18</v>
      </c>
    </row>
  </sheetData>
  <mergeCells count="20">
    <mergeCell ref="B58:B59"/>
    <mergeCell ref="C58:C59"/>
    <mergeCell ref="D58:D59"/>
    <mergeCell ref="E58:E59"/>
    <mergeCell ref="L58:L59"/>
    <mergeCell ref="F58:F59"/>
    <mergeCell ref="G58:G59"/>
    <mergeCell ref="H58:H59"/>
    <mergeCell ref="I58:I59"/>
    <mergeCell ref="U58:U59"/>
    <mergeCell ref="T58:T59"/>
    <mergeCell ref="S58:S59"/>
    <mergeCell ref="J58:J59"/>
    <mergeCell ref="K58:K59"/>
    <mergeCell ref="M58:M59"/>
    <mergeCell ref="Q58:Q59"/>
    <mergeCell ref="R58:R59"/>
    <mergeCell ref="P58:P59"/>
    <mergeCell ref="N58:N59"/>
    <mergeCell ref="O58:O59"/>
  </mergeCells>
  <phoneticPr fontId="2"/>
  <pageMargins left="0.98425196850393704" right="0.39370078740157483" top="0.98425196850393704" bottom="0.98425196850393704" header="0.51181102362204722" footer="0.51181102362204722"/>
  <pageSetup paperSize="9" scale="99" orientation="portrait" r:id="rId1"/>
  <headerFooter alignWithMargins="0">
    <oddFooter>&amp;C-16-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31"/>
  <sheetViews>
    <sheetView view="pageBreakPreview" topLeftCell="A16" zoomScaleNormal="100" zoomScaleSheetLayoutView="100" workbookViewId="0">
      <selection activeCell="K9" sqref="K9:K10"/>
    </sheetView>
  </sheetViews>
  <sheetFormatPr defaultRowHeight="13.5" x14ac:dyDescent="0.15"/>
  <cols>
    <col min="1" max="1" width="7.875" style="25" customWidth="1"/>
    <col min="2" max="2" width="8.5" style="25" customWidth="1"/>
    <col min="3" max="3" width="6.625" style="25" customWidth="1"/>
    <col min="4" max="4" width="6.25" style="25" customWidth="1"/>
    <col min="5" max="5" width="6.5" style="25" customWidth="1"/>
    <col min="6" max="6" width="6.125" style="25" customWidth="1"/>
    <col min="7" max="9" width="6.375" style="25" customWidth="1"/>
    <col min="10" max="10" width="6.5" style="25" customWidth="1"/>
    <col min="11" max="11" width="6.625" style="25" customWidth="1"/>
    <col min="12" max="13" width="6.5" style="25" customWidth="1"/>
    <col min="14" max="14" width="6.625" style="25" customWidth="1"/>
    <col min="15" max="15" width="6.25" style="25" customWidth="1"/>
    <col min="16" max="16" width="1" style="25" customWidth="1"/>
    <col min="17" max="17" width="1.75" style="25" customWidth="1"/>
    <col min="18" max="30" width="5.625" style="25" customWidth="1"/>
    <col min="31" max="16384" width="9" style="25"/>
  </cols>
  <sheetData>
    <row r="1" spans="1:30" ht="14.25" x14ac:dyDescent="0.15">
      <c r="A1" s="22" t="s">
        <v>292</v>
      </c>
      <c r="B1" s="23"/>
      <c r="C1" s="23"/>
      <c r="D1" s="23"/>
      <c r="E1" s="23"/>
      <c r="F1" s="23"/>
      <c r="G1" s="23"/>
      <c r="H1" s="23"/>
      <c r="I1" s="23"/>
      <c r="J1" s="23"/>
      <c r="K1" s="56"/>
      <c r="L1" s="56"/>
      <c r="M1" s="56"/>
      <c r="N1" s="56"/>
      <c r="O1" s="56"/>
    </row>
    <row r="2" spans="1:30" x14ac:dyDescent="0.15">
      <c r="A2" s="23"/>
      <c r="B2" s="23"/>
      <c r="C2" s="23"/>
      <c r="D2" s="23"/>
      <c r="E2" s="23"/>
      <c r="F2" s="23"/>
      <c r="G2" s="23"/>
      <c r="H2" s="23"/>
      <c r="I2" s="23"/>
      <c r="J2" s="23"/>
      <c r="K2" s="56"/>
      <c r="L2" s="56"/>
      <c r="M2" s="56"/>
      <c r="N2" s="56"/>
      <c r="O2" s="56"/>
    </row>
    <row r="3" spans="1:30" ht="15" thickBot="1" x14ac:dyDescent="0.2">
      <c r="A3" s="65" t="s">
        <v>290</v>
      </c>
      <c r="B3" s="23"/>
      <c r="C3" s="23"/>
      <c r="D3" s="23"/>
      <c r="E3" s="23"/>
      <c r="F3" s="23"/>
      <c r="G3" s="23"/>
      <c r="H3" s="23"/>
      <c r="I3" s="23"/>
      <c r="J3" s="23"/>
      <c r="K3" s="56"/>
      <c r="L3" s="56"/>
      <c r="M3" s="56"/>
      <c r="N3" s="56"/>
      <c r="O3" s="56"/>
    </row>
    <row r="4" spans="1:30" ht="24.75" customHeight="1" x14ac:dyDescent="0.15">
      <c r="A4" s="719" t="s">
        <v>174</v>
      </c>
      <c r="B4" s="720"/>
      <c r="C4" s="721" t="s">
        <v>197</v>
      </c>
      <c r="D4" s="722" t="s">
        <v>332</v>
      </c>
      <c r="E4" s="517" t="s">
        <v>339</v>
      </c>
      <c r="F4" s="517" t="s">
        <v>340</v>
      </c>
      <c r="G4" s="517" t="s">
        <v>341</v>
      </c>
      <c r="H4" s="517" t="s">
        <v>342</v>
      </c>
      <c r="I4" s="517" t="s">
        <v>343</v>
      </c>
      <c r="J4" s="517" t="s">
        <v>344</v>
      </c>
      <c r="K4" s="517" t="s">
        <v>345</v>
      </c>
      <c r="L4" s="723" t="s">
        <v>346</v>
      </c>
      <c r="M4" s="723" t="s">
        <v>347</v>
      </c>
      <c r="N4" s="517" t="s">
        <v>348</v>
      </c>
      <c r="O4" s="499" t="s">
        <v>349</v>
      </c>
    </row>
    <row r="5" spans="1:30" ht="21" customHeight="1" thickBot="1" x14ac:dyDescent="0.2">
      <c r="A5" s="724" t="s">
        <v>2</v>
      </c>
      <c r="B5" s="725"/>
      <c r="C5" s="542"/>
      <c r="D5" s="726"/>
      <c r="E5" s="726"/>
      <c r="F5" s="726"/>
      <c r="G5" s="726"/>
      <c r="H5" s="726"/>
      <c r="I5" s="726"/>
      <c r="J5" s="726"/>
      <c r="K5" s="726"/>
      <c r="L5" s="727"/>
      <c r="M5" s="727"/>
      <c r="N5" s="726"/>
      <c r="O5" s="500"/>
    </row>
    <row r="6" spans="1:30" ht="26.25" customHeight="1" x14ac:dyDescent="0.15">
      <c r="A6" s="728" t="s">
        <v>262</v>
      </c>
      <c r="B6" s="729"/>
      <c r="C6" s="730">
        <v>78</v>
      </c>
      <c r="D6" s="731">
        <v>25</v>
      </c>
      <c r="E6" s="732">
        <v>35</v>
      </c>
      <c r="F6" s="733">
        <v>23</v>
      </c>
      <c r="G6" s="734">
        <v>18</v>
      </c>
      <c r="H6" s="734">
        <v>19</v>
      </c>
      <c r="I6" s="184">
        <v>21</v>
      </c>
      <c r="J6" s="184">
        <v>30</v>
      </c>
      <c r="K6" s="184">
        <v>21</v>
      </c>
      <c r="L6" s="184">
        <v>23</v>
      </c>
      <c r="M6" s="184">
        <v>20</v>
      </c>
      <c r="N6" s="184">
        <v>15</v>
      </c>
      <c r="O6" s="735">
        <f>O25</f>
        <v>25</v>
      </c>
    </row>
    <row r="7" spans="1:30" ht="26.25" customHeight="1" x14ac:dyDescent="0.15">
      <c r="A7" s="736" t="s">
        <v>263</v>
      </c>
      <c r="B7" s="737"/>
      <c r="C7" s="180" t="s">
        <v>210</v>
      </c>
      <c r="D7" s="738">
        <v>2140</v>
      </c>
      <c r="E7" s="181">
        <v>2102</v>
      </c>
      <c r="F7" s="182">
        <v>2104</v>
      </c>
      <c r="G7" s="739">
        <v>1922</v>
      </c>
      <c r="H7" s="739">
        <v>2004</v>
      </c>
      <c r="I7" s="185">
        <v>1987</v>
      </c>
      <c r="J7" s="185">
        <v>1993</v>
      </c>
      <c r="K7" s="185">
        <v>2066</v>
      </c>
      <c r="L7" s="185">
        <v>2017</v>
      </c>
      <c r="M7" s="185">
        <v>1832</v>
      </c>
      <c r="N7" s="185">
        <v>1859</v>
      </c>
      <c r="O7" s="740">
        <f>O26</f>
        <v>1631</v>
      </c>
    </row>
    <row r="8" spans="1:30" ht="26.25" customHeight="1" x14ac:dyDescent="0.15">
      <c r="A8" s="741" t="s">
        <v>264</v>
      </c>
      <c r="B8" s="737"/>
      <c r="C8" s="318">
        <v>280</v>
      </c>
      <c r="D8" s="354">
        <v>61</v>
      </c>
      <c r="E8" s="320">
        <v>64</v>
      </c>
      <c r="F8" s="319">
        <v>62</v>
      </c>
      <c r="G8" s="739">
        <v>65</v>
      </c>
      <c r="H8" s="739">
        <v>51</v>
      </c>
      <c r="I8" s="185">
        <v>49</v>
      </c>
      <c r="J8" s="185">
        <v>51</v>
      </c>
      <c r="K8" s="185">
        <v>51</v>
      </c>
      <c r="L8" s="185">
        <v>49</v>
      </c>
      <c r="M8" s="185">
        <v>44</v>
      </c>
      <c r="N8" s="185">
        <v>44</v>
      </c>
      <c r="O8" s="740">
        <v>34</v>
      </c>
    </row>
    <row r="9" spans="1:30" ht="47.25" customHeight="1" thickBot="1" x14ac:dyDescent="0.2">
      <c r="A9" s="742" t="s">
        <v>211</v>
      </c>
      <c r="B9" s="725"/>
      <c r="C9" s="366">
        <f t="shared" ref="C9" si="0">C6/C8*100</f>
        <v>27.857142857142858</v>
      </c>
      <c r="D9" s="367">
        <v>40.983606557377051</v>
      </c>
      <c r="E9" s="367">
        <v>54.6875</v>
      </c>
      <c r="F9" s="367">
        <v>37.096774193548384</v>
      </c>
      <c r="G9" s="367">
        <v>27.692307692307693</v>
      </c>
      <c r="H9" s="743">
        <v>37.254901960784316</v>
      </c>
      <c r="I9" s="186">
        <v>42.857142857142854</v>
      </c>
      <c r="J9" s="186">
        <v>58.82352941176471</v>
      </c>
      <c r="K9" s="186">
        <v>41.17647058823529</v>
      </c>
      <c r="L9" s="186">
        <v>46.938775510204081</v>
      </c>
      <c r="M9" s="186">
        <v>45.454545454545453</v>
      </c>
      <c r="N9" s="186">
        <v>34.090909090909086</v>
      </c>
      <c r="O9" s="199">
        <f>O6/O8*100</f>
        <v>73.529411764705884</v>
      </c>
    </row>
    <row r="10" spans="1:30" ht="27.75" customHeight="1" x14ac:dyDescent="0.15">
      <c r="A10" s="571" t="s">
        <v>350</v>
      </c>
      <c r="B10" s="509"/>
      <c r="C10" s="509"/>
      <c r="D10" s="509"/>
      <c r="E10" s="509"/>
      <c r="F10" s="509"/>
      <c r="G10" s="509"/>
      <c r="H10" s="509"/>
      <c r="I10" s="509"/>
      <c r="J10" s="509"/>
      <c r="K10" s="509"/>
      <c r="L10" s="509"/>
      <c r="M10" s="509"/>
      <c r="N10" s="509"/>
      <c r="O10" s="509"/>
    </row>
    <row r="11" spans="1:30" ht="30" customHeight="1" x14ac:dyDescent="0.15">
      <c r="A11" s="337"/>
      <c r="B11" s="337"/>
      <c r="C11" s="337"/>
      <c r="D11" s="337"/>
      <c r="E11" s="337"/>
      <c r="F11" s="337"/>
      <c r="G11" s="337"/>
      <c r="H11" s="337"/>
      <c r="I11" s="337"/>
      <c r="J11" s="337"/>
      <c r="K11" s="10"/>
      <c r="L11" s="56"/>
      <c r="M11" s="56"/>
      <c r="N11" s="56"/>
      <c r="O11" s="56"/>
    </row>
    <row r="12" spans="1:30" ht="15" thickBot="1" x14ac:dyDescent="0.2">
      <c r="A12" s="65" t="s">
        <v>291</v>
      </c>
      <c r="B12" s="56"/>
      <c r="C12" s="56"/>
      <c r="D12" s="56"/>
      <c r="E12" s="56"/>
      <c r="F12" s="56"/>
      <c r="G12" s="56"/>
      <c r="H12" s="56"/>
      <c r="I12" s="56"/>
      <c r="J12" s="56"/>
      <c r="K12" s="56"/>
      <c r="L12" s="56"/>
      <c r="M12" s="56"/>
      <c r="N12" s="744" t="s">
        <v>209</v>
      </c>
      <c r="O12" s="745"/>
    </row>
    <row r="13" spans="1:30" x14ac:dyDescent="0.15">
      <c r="A13" s="746" t="s">
        <v>126</v>
      </c>
      <c r="B13" s="747"/>
      <c r="C13" s="510">
        <v>1</v>
      </c>
      <c r="D13" s="512">
        <v>2</v>
      </c>
      <c r="E13" s="512">
        <v>3</v>
      </c>
      <c r="F13" s="512">
        <v>4</v>
      </c>
      <c r="G13" s="512">
        <v>5</v>
      </c>
      <c r="H13" s="512">
        <v>6</v>
      </c>
      <c r="I13" s="512">
        <v>7</v>
      </c>
      <c r="J13" s="512">
        <v>8</v>
      </c>
      <c r="K13" s="512">
        <v>9</v>
      </c>
      <c r="L13" s="512">
        <v>10</v>
      </c>
      <c r="M13" s="512">
        <v>11</v>
      </c>
      <c r="N13" s="748">
        <v>12</v>
      </c>
      <c r="O13" s="749" t="s">
        <v>12</v>
      </c>
      <c r="P13" s="750"/>
    </row>
    <row r="14" spans="1:30" ht="14.25" thickBot="1" x14ac:dyDescent="0.2">
      <c r="A14" s="751" t="s">
        <v>127</v>
      </c>
      <c r="B14" s="725"/>
      <c r="C14" s="511"/>
      <c r="D14" s="513"/>
      <c r="E14" s="513"/>
      <c r="F14" s="513"/>
      <c r="G14" s="513"/>
      <c r="H14" s="513"/>
      <c r="I14" s="513"/>
      <c r="J14" s="513"/>
      <c r="K14" s="513"/>
      <c r="L14" s="513"/>
      <c r="M14" s="513"/>
      <c r="N14" s="752"/>
      <c r="O14" s="753"/>
      <c r="P14" s="754"/>
    </row>
    <row r="15" spans="1:30" x14ac:dyDescent="0.15">
      <c r="A15" s="457" t="s">
        <v>212</v>
      </c>
      <c r="B15" s="755" t="s">
        <v>254</v>
      </c>
      <c r="C15" s="756">
        <v>1</v>
      </c>
      <c r="D15" s="757">
        <v>1</v>
      </c>
      <c r="E15" s="757">
        <v>2</v>
      </c>
      <c r="F15" s="757">
        <v>0</v>
      </c>
      <c r="G15" s="757">
        <v>0</v>
      </c>
      <c r="H15" s="757">
        <v>0</v>
      </c>
      <c r="I15" s="757">
        <v>0</v>
      </c>
      <c r="J15" s="757">
        <v>0</v>
      </c>
      <c r="K15" s="757">
        <v>0</v>
      </c>
      <c r="L15" s="757">
        <v>0</v>
      </c>
      <c r="M15" s="757">
        <v>0</v>
      </c>
      <c r="N15" s="758">
        <v>2</v>
      </c>
      <c r="O15" s="497">
        <f t="shared" ref="O15:O26" si="1">SUM(C15:N15)</f>
        <v>6</v>
      </c>
      <c r="P15" s="498"/>
      <c r="R15" s="759"/>
      <c r="S15" s="759"/>
      <c r="T15" s="759"/>
      <c r="U15" s="759"/>
      <c r="V15" s="759"/>
      <c r="W15" s="759"/>
      <c r="X15" s="759"/>
      <c r="Y15" s="759"/>
      <c r="Z15" s="759"/>
      <c r="AA15" s="759"/>
      <c r="AB15" s="759"/>
      <c r="AC15" s="759"/>
      <c r="AD15" s="760"/>
    </row>
    <row r="16" spans="1:30" x14ac:dyDescent="0.15">
      <c r="A16" s="761" t="s">
        <v>168</v>
      </c>
      <c r="B16" s="762" t="s">
        <v>255</v>
      </c>
      <c r="C16" s="763">
        <v>36</v>
      </c>
      <c r="D16" s="444">
        <v>51</v>
      </c>
      <c r="E16" s="444">
        <v>44</v>
      </c>
      <c r="F16" s="444">
        <v>57</v>
      </c>
      <c r="G16" s="444">
        <v>41</v>
      </c>
      <c r="H16" s="444">
        <v>31</v>
      </c>
      <c r="I16" s="444">
        <v>46</v>
      </c>
      <c r="J16" s="444">
        <v>44</v>
      </c>
      <c r="K16" s="444">
        <v>55</v>
      </c>
      <c r="L16" s="444">
        <v>54</v>
      </c>
      <c r="M16" s="444">
        <v>44</v>
      </c>
      <c r="N16" s="449">
        <v>39</v>
      </c>
      <c r="O16" s="505">
        <f t="shared" si="1"/>
        <v>542</v>
      </c>
      <c r="P16" s="506"/>
      <c r="R16" s="764"/>
      <c r="S16" s="764"/>
      <c r="T16" s="764"/>
      <c r="U16" s="764"/>
      <c r="V16" s="764"/>
      <c r="W16" s="764"/>
      <c r="X16" s="764"/>
      <c r="Y16" s="764"/>
      <c r="Z16" s="764"/>
      <c r="AA16" s="764"/>
      <c r="AB16" s="764"/>
      <c r="AC16" s="764"/>
      <c r="AD16" s="760"/>
    </row>
    <row r="17" spans="1:30" x14ac:dyDescent="0.15">
      <c r="A17" s="765" t="s">
        <v>213</v>
      </c>
      <c r="B17" s="766" t="s">
        <v>249</v>
      </c>
      <c r="C17" s="763">
        <v>1</v>
      </c>
      <c r="D17" s="444">
        <v>0</v>
      </c>
      <c r="E17" s="444">
        <v>0</v>
      </c>
      <c r="F17" s="444">
        <v>0</v>
      </c>
      <c r="G17" s="444">
        <v>1</v>
      </c>
      <c r="H17" s="444">
        <v>0</v>
      </c>
      <c r="I17" s="444">
        <v>0</v>
      </c>
      <c r="J17" s="444">
        <v>1</v>
      </c>
      <c r="K17" s="444">
        <v>0</v>
      </c>
      <c r="L17" s="444">
        <v>0</v>
      </c>
      <c r="M17" s="444">
        <v>0</v>
      </c>
      <c r="N17" s="449">
        <v>4</v>
      </c>
      <c r="O17" s="505">
        <f t="shared" si="1"/>
        <v>7</v>
      </c>
      <c r="P17" s="506"/>
      <c r="R17" s="760"/>
      <c r="S17" s="760"/>
      <c r="T17" s="760"/>
      <c r="U17" s="760"/>
      <c r="V17" s="760"/>
      <c r="W17" s="760"/>
      <c r="X17" s="760"/>
      <c r="Y17" s="760"/>
      <c r="Z17" s="760"/>
      <c r="AA17" s="760"/>
      <c r="AB17" s="760"/>
      <c r="AC17" s="760"/>
      <c r="AD17" s="760"/>
    </row>
    <row r="18" spans="1:30" x14ac:dyDescent="0.15">
      <c r="A18" s="761" t="s">
        <v>170</v>
      </c>
      <c r="B18" s="762" t="s">
        <v>246</v>
      </c>
      <c r="C18" s="763">
        <v>44</v>
      </c>
      <c r="D18" s="444">
        <v>31</v>
      </c>
      <c r="E18" s="444">
        <v>47</v>
      </c>
      <c r="F18" s="444">
        <v>42</v>
      </c>
      <c r="G18" s="444">
        <v>40</v>
      </c>
      <c r="H18" s="444">
        <v>39</v>
      </c>
      <c r="I18" s="444">
        <v>31</v>
      </c>
      <c r="J18" s="444">
        <v>36</v>
      </c>
      <c r="K18" s="444">
        <v>39</v>
      </c>
      <c r="L18" s="444">
        <v>29</v>
      </c>
      <c r="M18" s="444">
        <v>53</v>
      </c>
      <c r="N18" s="449">
        <v>54</v>
      </c>
      <c r="O18" s="505">
        <f t="shared" si="1"/>
        <v>485</v>
      </c>
      <c r="P18" s="506"/>
      <c r="R18" s="359"/>
      <c r="S18" s="359"/>
      <c r="T18" s="359"/>
      <c r="U18" s="359"/>
      <c r="V18" s="359"/>
      <c r="W18" s="359"/>
      <c r="X18" s="359"/>
      <c r="Y18" s="359"/>
      <c r="Z18" s="359"/>
      <c r="AA18" s="359"/>
      <c r="AB18" s="359"/>
      <c r="AC18" s="359"/>
      <c r="AD18" s="359"/>
    </row>
    <row r="19" spans="1:30" x14ac:dyDescent="0.15">
      <c r="A19" s="765" t="s">
        <v>214</v>
      </c>
      <c r="B19" s="766" t="s">
        <v>249</v>
      </c>
      <c r="C19" s="763">
        <v>0</v>
      </c>
      <c r="D19" s="444">
        <v>0</v>
      </c>
      <c r="E19" s="444">
        <v>0</v>
      </c>
      <c r="F19" s="444">
        <v>0</v>
      </c>
      <c r="G19" s="444">
        <v>1</v>
      </c>
      <c r="H19" s="444">
        <v>0</v>
      </c>
      <c r="I19" s="444">
        <v>1</v>
      </c>
      <c r="J19" s="444">
        <v>0</v>
      </c>
      <c r="K19" s="444">
        <v>0</v>
      </c>
      <c r="L19" s="444">
        <v>1</v>
      </c>
      <c r="M19" s="444">
        <v>0</v>
      </c>
      <c r="N19" s="449">
        <v>0</v>
      </c>
      <c r="O19" s="505">
        <f t="shared" si="1"/>
        <v>3</v>
      </c>
      <c r="P19" s="506"/>
      <c r="R19" s="759"/>
      <c r="S19" s="759"/>
      <c r="T19" s="759"/>
      <c r="U19" s="759"/>
      <c r="V19" s="759"/>
      <c r="W19" s="759"/>
      <c r="X19" s="759"/>
      <c r="Y19" s="759"/>
      <c r="Z19" s="759"/>
      <c r="AA19" s="759"/>
      <c r="AB19" s="759"/>
      <c r="AC19" s="759"/>
      <c r="AD19" s="760"/>
    </row>
    <row r="20" spans="1:30" x14ac:dyDescent="0.15">
      <c r="A20" s="761" t="s">
        <v>169</v>
      </c>
      <c r="B20" s="762" t="s">
        <v>246</v>
      </c>
      <c r="C20" s="763">
        <v>23</v>
      </c>
      <c r="D20" s="444">
        <v>34</v>
      </c>
      <c r="E20" s="444">
        <v>34</v>
      </c>
      <c r="F20" s="444">
        <v>34</v>
      </c>
      <c r="G20" s="444">
        <v>18</v>
      </c>
      <c r="H20" s="444">
        <v>33</v>
      </c>
      <c r="I20" s="444">
        <v>36</v>
      </c>
      <c r="J20" s="444">
        <v>30</v>
      </c>
      <c r="K20" s="444">
        <v>20</v>
      </c>
      <c r="L20" s="444">
        <v>25</v>
      </c>
      <c r="M20" s="444">
        <v>25</v>
      </c>
      <c r="N20" s="449">
        <v>24</v>
      </c>
      <c r="O20" s="505">
        <f t="shared" si="1"/>
        <v>336</v>
      </c>
      <c r="P20" s="506"/>
      <c r="R20" s="764"/>
      <c r="S20" s="764"/>
      <c r="T20" s="764"/>
      <c r="U20" s="764"/>
      <c r="V20" s="764"/>
      <c r="W20" s="764"/>
      <c r="X20" s="764"/>
      <c r="Y20" s="764"/>
      <c r="Z20" s="764"/>
      <c r="AA20" s="764"/>
      <c r="AB20" s="764"/>
      <c r="AC20" s="764"/>
      <c r="AD20" s="760"/>
    </row>
    <row r="21" spans="1:30" x14ac:dyDescent="0.15">
      <c r="A21" s="765" t="s">
        <v>215</v>
      </c>
      <c r="B21" s="766" t="s">
        <v>249</v>
      </c>
      <c r="C21" s="763">
        <v>0</v>
      </c>
      <c r="D21" s="444">
        <v>2</v>
      </c>
      <c r="E21" s="444">
        <v>0</v>
      </c>
      <c r="F21" s="444">
        <v>0</v>
      </c>
      <c r="G21" s="444">
        <v>0</v>
      </c>
      <c r="H21" s="444">
        <v>0</v>
      </c>
      <c r="I21" s="444">
        <v>0</v>
      </c>
      <c r="J21" s="444">
        <v>0</v>
      </c>
      <c r="K21" s="444">
        <v>1</v>
      </c>
      <c r="L21" s="444">
        <v>0</v>
      </c>
      <c r="M21" s="444">
        <v>0</v>
      </c>
      <c r="N21" s="449">
        <v>1</v>
      </c>
      <c r="O21" s="505">
        <f t="shared" si="1"/>
        <v>4</v>
      </c>
      <c r="P21" s="506"/>
      <c r="R21" s="760"/>
      <c r="S21" s="760"/>
      <c r="T21" s="760"/>
      <c r="U21" s="760"/>
      <c r="V21" s="760"/>
      <c r="W21" s="760"/>
      <c r="X21" s="760"/>
      <c r="Y21" s="760"/>
      <c r="Z21" s="760"/>
      <c r="AA21" s="760"/>
      <c r="AB21" s="760"/>
      <c r="AC21" s="760"/>
      <c r="AD21" s="760"/>
    </row>
    <row r="22" spans="1:30" x14ac:dyDescent="0.15">
      <c r="A22" s="761" t="s">
        <v>171</v>
      </c>
      <c r="B22" s="762" t="s">
        <v>246</v>
      </c>
      <c r="C22" s="763">
        <v>14</v>
      </c>
      <c r="D22" s="444">
        <v>10</v>
      </c>
      <c r="E22" s="444">
        <v>18</v>
      </c>
      <c r="F22" s="444">
        <v>17</v>
      </c>
      <c r="G22" s="444">
        <v>8</v>
      </c>
      <c r="H22" s="444">
        <v>14</v>
      </c>
      <c r="I22" s="444">
        <v>12</v>
      </c>
      <c r="J22" s="444">
        <v>12</v>
      </c>
      <c r="K22" s="444">
        <v>23</v>
      </c>
      <c r="L22" s="444">
        <v>11</v>
      </c>
      <c r="M22" s="444">
        <v>21</v>
      </c>
      <c r="N22" s="449">
        <v>21</v>
      </c>
      <c r="O22" s="505">
        <f t="shared" si="1"/>
        <v>181</v>
      </c>
      <c r="P22" s="506"/>
    </row>
    <row r="23" spans="1:30" x14ac:dyDescent="0.15">
      <c r="A23" s="765" t="s">
        <v>172</v>
      </c>
      <c r="B23" s="766" t="s">
        <v>249</v>
      </c>
      <c r="C23" s="763">
        <v>0</v>
      </c>
      <c r="D23" s="444">
        <v>0</v>
      </c>
      <c r="E23" s="444">
        <v>1</v>
      </c>
      <c r="F23" s="444">
        <v>0</v>
      </c>
      <c r="G23" s="444">
        <v>0</v>
      </c>
      <c r="H23" s="444">
        <v>0</v>
      </c>
      <c r="I23" s="444">
        <v>2</v>
      </c>
      <c r="J23" s="444">
        <v>0</v>
      </c>
      <c r="K23" s="444">
        <v>0</v>
      </c>
      <c r="L23" s="444">
        <v>1</v>
      </c>
      <c r="M23" s="444">
        <v>0</v>
      </c>
      <c r="N23" s="449">
        <v>1</v>
      </c>
      <c r="O23" s="505">
        <f t="shared" si="1"/>
        <v>5</v>
      </c>
      <c r="P23" s="506"/>
    </row>
    <row r="24" spans="1:30" ht="14.25" thickBot="1" x14ac:dyDescent="0.2">
      <c r="A24" s="761" t="s">
        <v>173</v>
      </c>
      <c r="B24" s="762" t="s">
        <v>246</v>
      </c>
      <c r="C24" s="767">
        <v>6</v>
      </c>
      <c r="D24" s="768">
        <v>7</v>
      </c>
      <c r="E24" s="768">
        <v>8</v>
      </c>
      <c r="F24" s="768">
        <v>8</v>
      </c>
      <c r="G24" s="768">
        <v>7</v>
      </c>
      <c r="H24" s="768">
        <v>8</v>
      </c>
      <c r="I24" s="768">
        <v>5</v>
      </c>
      <c r="J24" s="768">
        <v>4</v>
      </c>
      <c r="K24" s="768">
        <v>7</v>
      </c>
      <c r="L24" s="768">
        <v>11</v>
      </c>
      <c r="M24" s="768">
        <v>8</v>
      </c>
      <c r="N24" s="769">
        <v>8</v>
      </c>
      <c r="O24" s="507">
        <f t="shared" si="1"/>
        <v>87</v>
      </c>
      <c r="P24" s="508"/>
    </row>
    <row r="25" spans="1:30" x14ac:dyDescent="0.15">
      <c r="A25" s="770" t="s">
        <v>12</v>
      </c>
      <c r="B25" s="771" t="s">
        <v>249</v>
      </c>
      <c r="C25" s="460">
        <f>C15+C17+C19+C21+C23</f>
        <v>2</v>
      </c>
      <c r="D25" s="239">
        <f t="shared" ref="D25:N25" si="2">D15+D17+D19+D21+D23</f>
        <v>3</v>
      </c>
      <c r="E25" s="239">
        <f t="shared" si="2"/>
        <v>3</v>
      </c>
      <c r="F25" s="239">
        <f t="shared" si="2"/>
        <v>0</v>
      </c>
      <c r="G25" s="239">
        <f t="shared" si="2"/>
        <v>2</v>
      </c>
      <c r="H25" s="239">
        <f t="shared" si="2"/>
        <v>0</v>
      </c>
      <c r="I25" s="239">
        <f t="shared" si="2"/>
        <v>3</v>
      </c>
      <c r="J25" s="239">
        <f t="shared" si="2"/>
        <v>1</v>
      </c>
      <c r="K25" s="239">
        <f t="shared" si="2"/>
        <v>1</v>
      </c>
      <c r="L25" s="239">
        <f t="shared" si="2"/>
        <v>2</v>
      </c>
      <c r="M25" s="239">
        <f t="shared" si="2"/>
        <v>0</v>
      </c>
      <c r="N25" s="240">
        <f t="shared" si="2"/>
        <v>8</v>
      </c>
      <c r="O25" s="497">
        <f t="shared" si="1"/>
        <v>25</v>
      </c>
      <c r="P25" s="498"/>
    </row>
    <row r="26" spans="1:30" ht="14.25" thickBot="1" x14ac:dyDescent="0.2">
      <c r="A26" s="772"/>
      <c r="B26" s="773" t="s">
        <v>246</v>
      </c>
      <c r="C26" s="459">
        <f>C16+C18+C20+C22+C24</f>
        <v>123</v>
      </c>
      <c r="D26" s="241">
        <f t="shared" ref="D26:N26" si="3">D16+D18+D20+D22+D24</f>
        <v>133</v>
      </c>
      <c r="E26" s="241">
        <f t="shared" si="3"/>
        <v>151</v>
      </c>
      <c r="F26" s="241">
        <f t="shared" si="3"/>
        <v>158</v>
      </c>
      <c r="G26" s="241">
        <f t="shared" si="3"/>
        <v>114</v>
      </c>
      <c r="H26" s="241">
        <f t="shared" si="3"/>
        <v>125</v>
      </c>
      <c r="I26" s="241">
        <f t="shared" si="3"/>
        <v>130</v>
      </c>
      <c r="J26" s="241">
        <f t="shared" si="3"/>
        <v>126</v>
      </c>
      <c r="K26" s="241">
        <f t="shared" si="3"/>
        <v>144</v>
      </c>
      <c r="L26" s="241">
        <f t="shared" si="3"/>
        <v>130</v>
      </c>
      <c r="M26" s="241">
        <f t="shared" si="3"/>
        <v>151</v>
      </c>
      <c r="N26" s="242">
        <f t="shared" si="3"/>
        <v>146</v>
      </c>
      <c r="O26" s="503">
        <f t="shared" si="1"/>
        <v>1631</v>
      </c>
      <c r="P26" s="504"/>
    </row>
    <row r="27" spans="1:30" x14ac:dyDescent="0.15">
      <c r="A27" s="774" t="s">
        <v>124</v>
      </c>
      <c r="B27" s="771" t="s">
        <v>249</v>
      </c>
      <c r="C27" s="460">
        <v>5</v>
      </c>
      <c r="D27" s="239">
        <v>10</v>
      </c>
      <c r="E27" s="239">
        <v>11</v>
      </c>
      <c r="F27" s="239">
        <v>3</v>
      </c>
      <c r="G27" s="239">
        <v>4</v>
      </c>
      <c r="H27" s="239">
        <v>2</v>
      </c>
      <c r="I27" s="239">
        <v>5</v>
      </c>
      <c r="J27" s="239">
        <v>4</v>
      </c>
      <c r="K27" s="239">
        <v>5</v>
      </c>
      <c r="L27" s="239">
        <v>4</v>
      </c>
      <c r="M27" s="239">
        <v>7</v>
      </c>
      <c r="N27" s="240">
        <v>14</v>
      </c>
      <c r="O27" s="501">
        <f>SUM(C27:N27)</f>
        <v>74</v>
      </c>
      <c r="P27" s="502"/>
    </row>
    <row r="28" spans="1:30" ht="14.25" thickBot="1" x14ac:dyDescent="0.2">
      <c r="A28" s="392" t="s">
        <v>125</v>
      </c>
      <c r="B28" s="773" t="s">
        <v>246</v>
      </c>
      <c r="C28" s="459">
        <v>435</v>
      </c>
      <c r="D28" s="241">
        <v>417</v>
      </c>
      <c r="E28" s="241">
        <v>468</v>
      </c>
      <c r="F28" s="241">
        <v>508</v>
      </c>
      <c r="G28" s="241">
        <v>423</v>
      </c>
      <c r="H28" s="241">
        <v>387</v>
      </c>
      <c r="I28" s="241">
        <v>405</v>
      </c>
      <c r="J28" s="241">
        <v>436</v>
      </c>
      <c r="K28" s="241">
        <v>456</v>
      </c>
      <c r="L28" s="241">
        <v>443</v>
      </c>
      <c r="M28" s="241">
        <v>492</v>
      </c>
      <c r="N28" s="242">
        <v>551</v>
      </c>
      <c r="O28" s="503">
        <f>SUM(C28:N28)</f>
        <v>5421</v>
      </c>
      <c r="P28" s="504"/>
    </row>
    <row r="29" spans="1:30" x14ac:dyDescent="0.15">
      <c r="A29" s="691" t="s">
        <v>302</v>
      </c>
      <c r="B29" s="775"/>
      <c r="C29" s="776"/>
      <c r="D29" s="776"/>
      <c r="E29" s="776"/>
      <c r="F29" s="776"/>
      <c r="G29" s="776"/>
      <c r="H29" s="776"/>
      <c r="I29" s="776"/>
      <c r="J29" s="776"/>
      <c r="K29" s="776"/>
      <c r="L29" s="776"/>
      <c r="M29" s="776"/>
      <c r="N29" s="776"/>
      <c r="O29" s="777"/>
    </row>
    <row r="30" spans="1:30" ht="30" customHeight="1" x14ac:dyDescent="0.15">
      <c r="A30" s="23"/>
      <c r="B30" s="23"/>
      <c r="C30" s="23"/>
      <c r="D30" s="23"/>
      <c r="E30" s="23"/>
      <c r="F30" s="23"/>
      <c r="G30" s="23"/>
      <c r="H30" s="23"/>
      <c r="I30" s="23"/>
      <c r="J30" s="23"/>
      <c r="K30" s="56"/>
      <c r="L30" s="56"/>
      <c r="M30" s="56"/>
      <c r="N30" s="56"/>
      <c r="O30" s="56"/>
    </row>
    <row r="31" spans="1:30" x14ac:dyDescent="0.15">
      <c r="A31" s="23"/>
      <c r="B31" s="23"/>
      <c r="C31" s="23"/>
      <c r="D31" s="23"/>
      <c r="E31" s="23"/>
      <c r="F31" s="23"/>
      <c r="G31" s="23"/>
      <c r="H31" s="23"/>
      <c r="I31" s="23"/>
      <c r="J31" s="23"/>
    </row>
  </sheetData>
  <mergeCells count="51">
    <mergeCell ref="A25:A26"/>
    <mergeCell ref="K13:K14"/>
    <mergeCell ref="M13:M14"/>
    <mergeCell ref="A13:B13"/>
    <mergeCell ref="A14:B14"/>
    <mergeCell ref="C13:C14"/>
    <mergeCell ref="E13:E14"/>
    <mergeCell ref="J13:J14"/>
    <mergeCell ref="F13:F14"/>
    <mergeCell ref="G13:G14"/>
    <mergeCell ref="H13:H14"/>
    <mergeCell ref="I13:I14"/>
    <mergeCell ref="D13:D14"/>
    <mergeCell ref="A6:B6"/>
    <mergeCell ref="A7:B7"/>
    <mergeCell ref="A8:B8"/>
    <mergeCell ref="A9:B9"/>
    <mergeCell ref="A10:O10"/>
    <mergeCell ref="K4:K5"/>
    <mergeCell ref="A4:B4"/>
    <mergeCell ref="A5:B5"/>
    <mergeCell ref="C4:C5"/>
    <mergeCell ref="J4:J5"/>
    <mergeCell ref="I4:I5"/>
    <mergeCell ref="D4:D5"/>
    <mergeCell ref="E4:E5"/>
    <mergeCell ref="H4:H5"/>
    <mergeCell ref="F4:F5"/>
    <mergeCell ref="G4:G5"/>
    <mergeCell ref="O27:P27"/>
    <mergeCell ref="O28:P28"/>
    <mergeCell ref="O25:P25"/>
    <mergeCell ref="O16:P16"/>
    <mergeCell ref="O17:P17"/>
    <mergeCell ref="O23:P23"/>
    <mergeCell ref="O24:P24"/>
    <mergeCell ref="O18:P18"/>
    <mergeCell ref="O19:P19"/>
    <mergeCell ref="O20:P20"/>
    <mergeCell ref="O26:P26"/>
    <mergeCell ref="O21:P21"/>
    <mergeCell ref="O22:P22"/>
    <mergeCell ref="L4:L5"/>
    <mergeCell ref="O15:P15"/>
    <mergeCell ref="M4:M5"/>
    <mergeCell ref="O4:O5"/>
    <mergeCell ref="N4:N5"/>
    <mergeCell ref="N13:N14"/>
    <mergeCell ref="O13:P14"/>
    <mergeCell ref="L13:L14"/>
    <mergeCell ref="N12:O12"/>
  </mergeCells>
  <phoneticPr fontId="2"/>
  <pageMargins left="0.65" right="0.53" top="0.98425196850393704" bottom="0.98425196850393704" header="0.51181102362204722" footer="0.51181102362204722"/>
  <pageSetup paperSize="9" scale="90" orientation="portrait" r:id="rId1"/>
  <headerFooter alignWithMargins="0">
    <oddFooter>&amp;C－17－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view="pageBreakPreview" zoomScaleNormal="100" zoomScaleSheetLayoutView="100" workbookViewId="0">
      <selection activeCell="K9" sqref="K9:K10"/>
    </sheetView>
  </sheetViews>
  <sheetFormatPr defaultRowHeight="13.5" x14ac:dyDescent="0.15"/>
  <cols>
    <col min="1" max="1" width="7" style="25" customWidth="1"/>
    <col min="2" max="2" width="6" style="25" customWidth="1"/>
    <col min="3" max="3" width="7.5" style="25" customWidth="1"/>
    <col min="4" max="4" width="6" style="25" customWidth="1"/>
    <col min="5" max="5" width="7.5" style="25" customWidth="1"/>
    <col min="6" max="6" width="6" style="25" customWidth="1"/>
    <col min="7" max="7" width="7.5" style="25" customWidth="1"/>
    <col min="8" max="8" width="6" style="25" customWidth="1"/>
    <col min="9" max="9" width="7.5" style="25" customWidth="1"/>
    <col min="10" max="10" width="6" style="25" customWidth="1"/>
    <col min="11" max="11" width="7.5" style="25" customWidth="1"/>
    <col min="12" max="12" width="6" style="25" customWidth="1"/>
    <col min="13" max="13" width="7.5" style="25" customWidth="1"/>
    <col min="14" max="14" width="4.625" style="25" customWidth="1"/>
    <col min="15" max="16384" width="9" style="25"/>
  </cols>
  <sheetData>
    <row r="1" spans="1:25" ht="14.25" x14ac:dyDescent="0.15">
      <c r="A1" s="22" t="s">
        <v>78</v>
      </c>
    </row>
    <row r="2" spans="1:25" ht="14.25" thickBot="1" x14ac:dyDescent="0.2">
      <c r="A2" s="56"/>
      <c r="B2" s="56"/>
      <c r="C2" s="56"/>
      <c r="D2" s="56"/>
      <c r="E2" s="56"/>
      <c r="F2" s="56"/>
      <c r="G2" s="56"/>
      <c r="H2" s="56"/>
      <c r="I2" s="56"/>
      <c r="J2" s="56"/>
      <c r="K2" s="56"/>
      <c r="L2" s="744" t="s">
        <v>209</v>
      </c>
      <c r="M2" s="744"/>
    </row>
    <row r="3" spans="1:25" x14ac:dyDescent="0.15">
      <c r="A3" s="778" t="s">
        <v>2</v>
      </c>
      <c r="B3" s="779" t="s">
        <v>261</v>
      </c>
      <c r="C3" s="780"/>
      <c r="D3" s="781" t="s">
        <v>106</v>
      </c>
      <c r="E3" s="782"/>
      <c r="F3" s="782"/>
      <c r="G3" s="782"/>
      <c r="H3" s="782"/>
      <c r="I3" s="782"/>
      <c r="J3" s="782"/>
      <c r="K3" s="782"/>
      <c r="L3" s="782"/>
      <c r="M3" s="783"/>
      <c r="N3" s="24"/>
    </row>
    <row r="4" spans="1:25" ht="27" customHeight="1" x14ac:dyDescent="0.15">
      <c r="A4" s="784"/>
      <c r="B4" s="785"/>
      <c r="C4" s="786"/>
      <c r="D4" s="787" t="s">
        <v>105</v>
      </c>
      <c r="E4" s="788"/>
      <c r="F4" s="787" t="s">
        <v>231</v>
      </c>
      <c r="G4" s="788"/>
      <c r="H4" s="789" t="s">
        <v>233</v>
      </c>
      <c r="I4" s="790"/>
      <c r="J4" s="791" t="s">
        <v>232</v>
      </c>
      <c r="K4" s="792"/>
      <c r="L4" s="793" t="s">
        <v>18</v>
      </c>
      <c r="M4" s="794"/>
      <c r="N4" s="24"/>
    </row>
    <row r="5" spans="1:25" ht="14.25" thickBot="1" x14ac:dyDescent="0.2">
      <c r="A5" s="795" t="s">
        <v>107</v>
      </c>
      <c r="B5" s="796" t="s">
        <v>254</v>
      </c>
      <c r="C5" s="797" t="s">
        <v>256</v>
      </c>
      <c r="D5" s="798" t="s">
        <v>254</v>
      </c>
      <c r="E5" s="799" t="s">
        <v>256</v>
      </c>
      <c r="F5" s="798" t="s">
        <v>254</v>
      </c>
      <c r="G5" s="799" t="s">
        <v>256</v>
      </c>
      <c r="H5" s="798" t="s">
        <v>254</v>
      </c>
      <c r="I5" s="799" t="s">
        <v>256</v>
      </c>
      <c r="J5" s="798" t="s">
        <v>254</v>
      </c>
      <c r="K5" s="799" t="s">
        <v>256</v>
      </c>
      <c r="L5" s="798" t="s">
        <v>254</v>
      </c>
      <c r="M5" s="799" t="s">
        <v>256</v>
      </c>
      <c r="N5" s="24"/>
    </row>
    <row r="6" spans="1:25" ht="20.100000000000001" customHeight="1" x14ac:dyDescent="0.15">
      <c r="A6" s="800" t="s">
        <v>79</v>
      </c>
      <c r="B6" s="424">
        <f t="shared" ref="B6:B29" si="0">D6+F6+H6+J6+L6</f>
        <v>1</v>
      </c>
      <c r="C6" s="425">
        <f t="shared" ref="C6:C29" si="1">E6+G6+I6+K6+M6</f>
        <v>130</v>
      </c>
      <c r="D6" s="801">
        <v>1</v>
      </c>
      <c r="E6" s="802">
        <v>19</v>
      </c>
      <c r="F6" s="424">
        <v>0</v>
      </c>
      <c r="G6" s="425">
        <v>43</v>
      </c>
      <c r="H6" s="801">
        <v>0</v>
      </c>
      <c r="I6" s="802">
        <v>8</v>
      </c>
      <c r="J6" s="424">
        <v>0</v>
      </c>
      <c r="K6" s="425">
        <v>60</v>
      </c>
      <c r="L6" s="801">
        <v>0</v>
      </c>
      <c r="M6" s="425">
        <v>0</v>
      </c>
      <c r="N6" s="24"/>
      <c r="W6" s="25">
        <v>94</v>
      </c>
      <c r="X6" s="25">
        <v>0</v>
      </c>
      <c r="Y6" s="25">
        <v>0</v>
      </c>
    </row>
    <row r="7" spans="1:25" ht="20.100000000000001" customHeight="1" x14ac:dyDescent="0.15">
      <c r="A7" s="803" t="s">
        <v>80</v>
      </c>
      <c r="B7" s="327">
        <f t="shared" si="0"/>
        <v>0</v>
      </c>
      <c r="C7" s="426">
        <f t="shared" si="1"/>
        <v>44</v>
      </c>
      <c r="D7" s="804">
        <v>0</v>
      </c>
      <c r="E7" s="805">
        <v>8</v>
      </c>
      <c r="F7" s="327">
        <v>0</v>
      </c>
      <c r="G7" s="426">
        <v>23</v>
      </c>
      <c r="H7" s="804">
        <v>0</v>
      </c>
      <c r="I7" s="805">
        <v>3</v>
      </c>
      <c r="J7" s="327">
        <v>0</v>
      </c>
      <c r="K7" s="426">
        <v>10</v>
      </c>
      <c r="L7" s="804">
        <v>0</v>
      </c>
      <c r="M7" s="426">
        <v>0</v>
      </c>
      <c r="N7" s="24"/>
      <c r="W7" s="25">
        <v>14</v>
      </c>
      <c r="X7" s="25">
        <v>0</v>
      </c>
      <c r="Y7" s="25">
        <v>0</v>
      </c>
    </row>
    <row r="8" spans="1:25" ht="20.100000000000001" customHeight="1" x14ac:dyDescent="0.15">
      <c r="A8" s="803" t="s">
        <v>81</v>
      </c>
      <c r="B8" s="327">
        <f t="shared" si="0"/>
        <v>1</v>
      </c>
      <c r="C8" s="426">
        <f t="shared" si="1"/>
        <v>31</v>
      </c>
      <c r="D8" s="804">
        <v>0</v>
      </c>
      <c r="E8" s="805">
        <v>0</v>
      </c>
      <c r="F8" s="327">
        <v>1</v>
      </c>
      <c r="G8" s="426">
        <v>15</v>
      </c>
      <c r="H8" s="804">
        <v>0</v>
      </c>
      <c r="I8" s="805">
        <v>5</v>
      </c>
      <c r="J8" s="327">
        <v>0</v>
      </c>
      <c r="K8" s="426">
        <v>11</v>
      </c>
      <c r="L8" s="804">
        <v>0</v>
      </c>
      <c r="M8" s="426">
        <v>0</v>
      </c>
      <c r="N8" s="24"/>
      <c r="W8" s="25">
        <v>25</v>
      </c>
      <c r="X8" s="25">
        <v>0</v>
      </c>
      <c r="Y8" s="25">
        <v>0</v>
      </c>
    </row>
    <row r="9" spans="1:25" ht="20.100000000000001" customHeight="1" x14ac:dyDescent="0.15">
      <c r="A9" s="803" t="s">
        <v>82</v>
      </c>
      <c r="B9" s="327">
        <f t="shared" si="0"/>
        <v>0</v>
      </c>
      <c r="C9" s="426">
        <f t="shared" si="1"/>
        <v>16</v>
      </c>
      <c r="D9" s="804">
        <v>0</v>
      </c>
      <c r="E9" s="805">
        <v>2</v>
      </c>
      <c r="F9" s="327">
        <v>0</v>
      </c>
      <c r="G9" s="426">
        <v>7</v>
      </c>
      <c r="H9" s="804">
        <v>0</v>
      </c>
      <c r="I9" s="805">
        <v>1</v>
      </c>
      <c r="J9" s="327">
        <v>0</v>
      </c>
      <c r="K9" s="426">
        <v>6</v>
      </c>
      <c r="L9" s="804">
        <v>0</v>
      </c>
      <c r="M9" s="426">
        <v>0</v>
      </c>
      <c r="N9" s="24"/>
      <c r="W9" s="25">
        <v>7</v>
      </c>
      <c r="X9" s="25">
        <v>0</v>
      </c>
      <c r="Y9" s="25">
        <v>0</v>
      </c>
    </row>
    <row r="10" spans="1:25" ht="20.100000000000001" customHeight="1" x14ac:dyDescent="0.15">
      <c r="A10" s="803" t="s">
        <v>83</v>
      </c>
      <c r="B10" s="327">
        <f t="shared" si="0"/>
        <v>1</v>
      </c>
      <c r="C10" s="426">
        <f t="shared" si="1"/>
        <v>131</v>
      </c>
      <c r="D10" s="804">
        <v>0</v>
      </c>
      <c r="E10" s="805">
        <v>25</v>
      </c>
      <c r="F10" s="327">
        <v>1</v>
      </c>
      <c r="G10" s="426">
        <v>26</v>
      </c>
      <c r="H10" s="804">
        <v>0</v>
      </c>
      <c r="I10" s="805">
        <v>7</v>
      </c>
      <c r="J10" s="327">
        <v>0</v>
      </c>
      <c r="K10" s="426">
        <v>73</v>
      </c>
      <c r="L10" s="804">
        <v>0</v>
      </c>
      <c r="M10" s="426">
        <v>0</v>
      </c>
      <c r="N10" s="24"/>
      <c r="W10" s="25">
        <v>71</v>
      </c>
      <c r="X10" s="25">
        <v>0</v>
      </c>
      <c r="Y10" s="25">
        <v>0</v>
      </c>
    </row>
    <row r="11" spans="1:25" ht="20.100000000000001" customHeight="1" x14ac:dyDescent="0.15">
      <c r="A11" s="803" t="s">
        <v>84</v>
      </c>
      <c r="B11" s="327">
        <f t="shared" si="0"/>
        <v>0</v>
      </c>
      <c r="C11" s="426">
        <f t="shared" si="1"/>
        <v>55</v>
      </c>
      <c r="D11" s="804">
        <v>0</v>
      </c>
      <c r="E11" s="805">
        <v>8</v>
      </c>
      <c r="F11" s="327">
        <v>0</v>
      </c>
      <c r="G11" s="426">
        <v>14</v>
      </c>
      <c r="H11" s="804">
        <v>0</v>
      </c>
      <c r="I11" s="805">
        <v>4</v>
      </c>
      <c r="J11" s="327">
        <v>0</v>
      </c>
      <c r="K11" s="426">
        <v>29</v>
      </c>
      <c r="L11" s="804">
        <v>0</v>
      </c>
      <c r="M11" s="426">
        <v>0</v>
      </c>
      <c r="N11" s="24"/>
      <c r="W11" s="25">
        <v>29</v>
      </c>
      <c r="X11" s="25">
        <v>0</v>
      </c>
      <c r="Y11" s="25">
        <v>0</v>
      </c>
    </row>
    <row r="12" spans="1:25" ht="20.100000000000001" customHeight="1" x14ac:dyDescent="0.15">
      <c r="A12" s="803" t="s">
        <v>85</v>
      </c>
      <c r="B12" s="327">
        <f t="shared" si="0"/>
        <v>2</v>
      </c>
      <c r="C12" s="426">
        <f t="shared" si="1"/>
        <v>42</v>
      </c>
      <c r="D12" s="804">
        <v>0</v>
      </c>
      <c r="E12" s="805">
        <v>6</v>
      </c>
      <c r="F12" s="327">
        <v>1</v>
      </c>
      <c r="G12" s="426">
        <v>22</v>
      </c>
      <c r="H12" s="804">
        <v>0</v>
      </c>
      <c r="I12" s="805">
        <v>3</v>
      </c>
      <c r="J12" s="327">
        <v>1</v>
      </c>
      <c r="K12" s="426">
        <v>11</v>
      </c>
      <c r="L12" s="804">
        <v>0</v>
      </c>
      <c r="M12" s="426">
        <v>0</v>
      </c>
      <c r="N12" s="24"/>
      <c r="W12" s="25">
        <v>15</v>
      </c>
      <c r="X12" s="25">
        <v>0</v>
      </c>
      <c r="Y12" s="25">
        <v>0</v>
      </c>
    </row>
    <row r="13" spans="1:25" ht="20.100000000000001" customHeight="1" x14ac:dyDescent="0.15">
      <c r="A13" s="803" t="s">
        <v>86</v>
      </c>
      <c r="B13" s="327">
        <f t="shared" si="0"/>
        <v>1</v>
      </c>
      <c r="C13" s="426">
        <f t="shared" si="1"/>
        <v>35</v>
      </c>
      <c r="D13" s="804">
        <v>1</v>
      </c>
      <c r="E13" s="805">
        <v>10</v>
      </c>
      <c r="F13" s="327">
        <v>0</v>
      </c>
      <c r="G13" s="426">
        <v>15</v>
      </c>
      <c r="H13" s="804">
        <v>0</v>
      </c>
      <c r="I13" s="805">
        <v>0</v>
      </c>
      <c r="J13" s="327">
        <v>0</v>
      </c>
      <c r="K13" s="426">
        <v>10</v>
      </c>
      <c r="L13" s="804">
        <v>0</v>
      </c>
      <c r="M13" s="426">
        <v>0</v>
      </c>
      <c r="N13" s="24"/>
      <c r="W13" s="25">
        <v>6</v>
      </c>
      <c r="X13" s="25">
        <v>0</v>
      </c>
      <c r="Y13" s="25">
        <v>0</v>
      </c>
    </row>
    <row r="14" spans="1:25" ht="20.100000000000001" customHeight="1" x14ac:dyDescent="0.15">
      <c r="A14" s="803" t="s">
        <v>87</v>
      </c>
      <c r="B14" s="327">
        <f t="shared" si="0"/>
        <v>0</v>
      </c>
      <c r="C14" s="426">
        <f t="shared" si="1"/>
        <v>67</v>
      </c>
      <c r="D14" s="804">
        <v>0</v>
      </c>
      <c r="E14" s="805">
        <v>11</v>
      </c>
      <c r="F14" s="327">
        <v>0</v>
      </c>
      <c r="G14" s="426">
        <v>20</v>
      </c>
      <c r="H14" s="804">
        <v>0</v>
      </c>
      <c r="I14" s="805">
        <v>1</v>
      </c>
      <c r="J14" s="327">
        <v>0</v>
      </c>
      <c r="K14" s="426">
        <v>35</v>
      </c>
      <c r="L14" s="804">
        <v>0</v>
      </c>
      <c r="M14" s="426">
        <v>0</v>
      </c>
      <c r="N14" s="24"/>
      <c r="W14" s="25">
        <v>32</v>
      </c>
      <c r="X14" s="25">
        <v>0</v>
      </c>
      <c r="Y14" s="25">
        <v>0</v>
      </c>
    </row>
    <row r="15" spans="1:25" ht="20.100000000000001" customHeight="1" x14ac:dyDescent="0.15">
      <c r="A15" s="803" t="s">
        <v>88</v>
      </c>
      <c r="B15" s="327">
        <f t="shared" si="0"/>
        <v>1</v>
      </c>
      <c r="C15" s="426">
        <f t="shared" si="1"/>
        <v>40</v>
      </c>
      <c r="D15" s="804">
        <v>0</v>
      </c>
      <c r="E15" s="805">
        <v>3</v>
      </c>
      <c r="F15" s="327">
        <v>1</v>
      </c>
      <c r="G15" s="426">
        <v>14</v>
      </c>
      <c r="H15" s="804">
        <v>0</v>
      </c>
      <c r="I15" s="805">
        <v>1</v>
      </c>
      <c r="J15" s="327">
        <v>0</v>
      </c>
      <c r="K15" s="426">
        <v>22</v>
      </c>
      <c r="L15" s="804">
        <v>0</v>
      </c>
      <c r="M15" s="426">
        <v>0</v>
      </c>
      <c r="N15" s="24"/>
      <c r="W15" s="25">
        <v>47</v>
      </c>
      <c r="X15" s="25">
        <v>0</v>
      </c>
      <c r="Y15" s="25">
        <v>0</v>
      </c>
    </row>
    <row r="16" spans="1:25" ht="20.100000000000001" customHeight="1" x14ac:dyDescent="0.15">
      <c r="A16" s="803" t="s">
        <v>89</v>
      </c>
      <c r="B16" s="327">
        <f t="shared" si="0"/>
        <v>0</v>
      </c>
      <c r="C16" s="426">
        <f t="shared" si="1"/>
        <v>27</v>
      </c>
      <c r="D16" s="804">
        <v>0</v>
      </c>
      <c r="E16" s="805">
        <v>7</v>
      </c>
      <c r="F16" s="327">
        <v>0</v>
      </c>
      <c r="G16" s="426">
        <v>15</v>
      </c>
      <c r="H16" s="804">
        <v>0</v>
      </c>
      <c r="I16" s="805">
        <v>2</v>
      </c>
      <c r="J16" s="327">
        <v>0</v>
      </c>
      <c r="K16" s="426">
        <v>3</v>
      </c>
      <c r="L16" s="804">
        <v>0</v>
      </c>
      <c r="M16" s="426">
        <v>0</v>
      </c>
      <c r="N16" s="24"/>
      <c r="W16" s="25">
        <v>15</v>
      </c>
      <c r="X16" s="25">
        <v>0</v>
      </c>
      <c r="Y16" s="25">
        <v>0</v>
      </c>
    </row>
    <row r="17" spans="1:25" ht="20.100000000000001" customHeight="1" x14ac:dyDescent="0.15">
      <c r="A17" s="803" t="s">
        <v>90</v>
      </c>
      <c r="B17" s="327">
        <f t="shared" si="0"/>
        <v>0</v>
      </c>
      <c r="C17" s="426">
        <f t="shared" si="1"/>
        <v>92</v>
      </c>
      <c r="D17" s="804">
        <v>0</v>
      </c>
      <c r="E17" s="805">
        <v>27</v>
      </c>
      <c r="F17" s="327">
        <v>0</v>
      </c>
      <c r="G17" s="426">
        <v>33</v>
      </c>
      <c r="H17" s="804">
        <v>0</v>
      </c>
      <c r="I17" s="805">
        <v>6</v>
      </c>
      <c r="J17" s="327">
        <v>0</v>
      </c>
      <c r="K17" s="426">
        <v>26</v>
      </c>
      <c r="L17" s="804">
        <v>0</v>
      </c>
      <c r="M17" s="426">
        <v>0</v>
      </c>
      <c r="N17" s="24"/>
      <c r="W17" s="25">
        <v>40</v>
      </c>
      <c r="X17" s="25">
        <v>0</v>
      </c>
      <c r="Y17" s="25">
        <v>0</v>
      </c>
    </row>
    <row r="18" spans="1:25" ht="20.100000000000001" customHeight="1" x14ac:dyDescent="0.15">
      <c r="A18" s="803" t="s">
        <v>91</v>
      </c>
      <c r="B18" s="327">
        <f t="shared" si="0"/>
        <v>1</v>
      </c>
      <c r="C18" s="426">
        <f t="shared" si="1"/>
        <v>51</v>
      </c>
      <c r="D18" s="804">
        <v>1</v>
      </c>
      <c r="E18" s="805">
        <v>10</v>
      </c>
      <c r="F18" s="327">
        <v>0</v>
      </c>
      <c r="G18" s="426">
        <v>27</v>
      </c>
      <c r="H18" s="804">
        <v>0</v>
      </c>
      <c r="I18" s="805">
        <v>6</v>
      </c>
      <c r="J18" s="327">
        <v>0</v>
      </c>
      <c r="K18" s="426">
        <v>8</v>
      </c>
      <c r="L18" s="804">
        <v>0</v>
      </c>
      <c r="M18" s="426">
        <v>0</v>
      </c>
      <c r="N18" s="24"/>
      <c r="W18" s="25">
        <v>35</v>
      </c>
      <c r="X18" s="25">
        <v>0</v>
      </c>
      <c r="Y18" s="25">
        <v>0</v>
      </c>
    </row>
    <row r="19" spans="1:25" ht="20.100000000000001" customHeight="1" x14ac:dyDescent="0.15">
      <c r="A19" s="803" t="s">
        <v>92</v>
      </c>
      <c r="B19" s="327">
        <f t="shared" si="0"/>
        <v>2</v>
      </c>
      <c r="C19" s="426">
        <f t="shared" si="1"/>
        <v>69</v>
      </c>
      <c r="D19" s="804">
        <v>1</v>
      </c>
      <c r="E19" s="805">
        <v>13</v>
      </c>
      <c r="F19" s="327">
        <v>1</v>
      </c>
      <c r="G19" s="426">
        <v>33</v>
      </c>
      <c r="H19" s="804">
        <v>0</v>
      </c>
      <c r="I19" s="805">
        <v>5</v>
      </c>
      <c r="J19" s="327">
        <v>0</v>
      </c>
      <c r="K19" s="426">
        <v>18</v>
      </c>
      <c r="L19" s="804">
        <v>0</v>
      </c>
      <c r="M19" s="426">
        <v>0</v>
      </c>
      <c r="N19" s="24"/>
      <c r="W19" s="25">
        <v>23</v>
      </c>
      <c r="X19" s="25">
        <v>0</v>
      </c>
      <c r="Y19" s="25">
        <v>0</v>
      </c>
    </row>
    <row r="20" spans="1:25" ht="20.100000000000001" customHeight="1" x14ac:dyDescent="0.15">
      <c r="A20" s="803" t="s">
        <v>93</v>
      </c>
      <c r="B20" s="327">
        <f t="shared" si="0"/>
        <v>2</v>
      </c>
      <c r="C20" s="426">
        <f t="shared" si="1"/>
        <v>103</v>
      </c>
      <c r="D20" s="804">
        <v>2</v>
      </c>
      <c r="E20" s="805">
        <v>18</v>
      </c>
      <c r="F20" s="327">
        <v>0</v>
      </c>
      <c r="G20" s="426">
        <v>60</v>
      </c>
      <c r="H20" s="804">
        <v>0</v>
      </c>
      <c r="I20" s="805">
        <v>7</v>
      </c>
      <c r="J20" s="327">
        <v>0</v>
      </c>
      <c r="K20" s="426">
        <v>18</v>
      </c>
      <c r="L20" s="804">
        <v>0</v>
      </c>
      <c r="M20" s="426">
        <v>0</v>
      </c>
      <c r="N20" s="24"/>
      <c r="W20" s="25">
        <v>23</v>
      </c>
      <c r="X20" s="25">
        <v>0</v>
      </c>
      <c r="Y20" s="25">
        <v>0</v>
      </c>
    </row>
    <row r="21" spans="1:25" ht="20.100000000000001" customHeight="1" x14ac:dyDescent="0.15">
      <c r="A21" s="803" t="s">
        <v>94</v>
      </c>
      <c r="B21" s="327">
        <f t="shared" si="0"/>
        <v>1</v>
      </c>
      <c r="C21" s="426">
        <f t="shared" si="1"/>
        <v>36</v>
      </c>
      <c r="D21" s="804">
        <v>0</v>
      </c>
      <c r="E21" s="805">
        <v>7</v>
      </c>
      <c r="F21" s="327">
        <v>1</v>
      </c>
      <c r="G21" s="426">
        <v>19</v>
      </c>
      <c r="H21" s="804">
        <v>0</v>
      </c>
      <c r="I21" s="805">
        <v>2</v>
      </c>
      <c r="J21" s="327">
        <v>0</v>
      </c>
      <c r="K21" s="426">
        <v>8</v>
      </c>
      <c r="L21" s="804">
        <v>0</v>
      </c>
      <c r="M21" s="426">
        <v>0</v>
      </c>
      <c r="N21" s="24"/>
      <c r="W21" s="25">
        <v>16</v>
      </c>
      <c r="X21" s="25">
        <v>0</v>
      </c>
      <c r="Y21" s="25">
        <v>0</v>
      </c>
    </row>
    <row r="22" spans="1:25" ht="20.100000000000001" customHeight="1" x14ac:dyDescent="0.15">
      <c r="A22" s="803" t="s">
        <v>95</v>
      </c>
      <c r="B22" s="327">
        <f t="shared" si="0"/>
        <v>2</v>
      </c>
      <c r="C22" s="426">
        <f t="shared" si="1"/>
        <v>100</v>
      </c>
      <c r="D22" s="804">
        <v>0</v>
      </c>
      <c r="E22" s="805">
        <v>18</v>
      </c>
      <c r="F22" s="327">
        <v>1</v>
      </c>
      <c r="G22" s="426">
        <v>50</v>
      </c>
      <c r="H22" s="804">
        <v>1</v>
      </c>
      <c r="I22" s="805">
        <v>2</v>
      </c>
      <c r="J22" s="327">
        <v>0</v>
      </c>
      <c r="K22" s="426">
        <v>30</v>
      </c>
      <c r="L22" s="804">
        <v>0</v>
      </c>
      <c r="M22" s="426">
        <v>0</v>
      </c>
      <c r="N22" s="24"/>
      <c r="W22" s="25">
        <v>28</v>
      </c>
      <c r="X22" s="25">
        <v>0</v>
      </c>
      <c r="Y22" s="25">
        <v>0</v>
      </c>
    </row>
    <row r="23" spans="1:25" ht="20.100000000000001" customHeight="1" x14ac:dyDescent="0.15">
      <c r="A23" s="803" t="s">
        <v>96</v>
      </c>
      <c r="B23" s="327">
        <f t="shared" si="0"/>
        <v>0</v>
      </c>
      <c r="C23" s="426">
        <f t="shared" si="1"/>
        <v>60</v>
      </c>
      <c r="D23" s="804">
        <v>0</v>
      </c>
      <c r="E23" s="805">
        <v>7</v>
      </c>
      <c r="F23" s="327">
        <v>0</v>
      </c>
      <c r="G23" s="426">
        <v>27</v>
      </c>
      <c r="H23" s="804">
        <v>0</v>
      </c>
      <c r="I23" s="805">
        <v>2</v>
      </c>
      <c r="J23" s="327">
        <v>0</v>
      </c>
      <c r="K23" s="426">
        <v>23</v>
      </c>
      <c r="L23" s="804">
        <v>0</v>
      </c>
      <c r="M23" s="426">
        <v>1</v>
      </c>
      <c r="N23" s="24"/>
      <c r="W23" s="25">
        <v>23</v>
      </c>
      <c r="X23" s="25">
        <v>0</v>
      </c>
      <c r="Y23" s="25">
        <v>0</v>
      </c>
    </row>
    <row r="24" spans="1:25" ht="20.100000000000001" customHeight="1" x14ac:dyDescent="0.15">
      <c r="A24" s="803" t="s">
        <v>97</v>
      </c>
      <c r="B24" s="327">
        <f t="shared" si="0"/>
        <v>1</v>
      </c>
      <c r="C24" s="426">
        <f t="shared" si="1"/>
        <v>52</v>
      </c>
      <c r="D24" s="804">
        <v>1</v>
      </c>
      <c r="E24" s="805">
        <v>9</v>
      </c>
      <c r="F24" s="327">
        <v>0</v>
      </c>
      <c r="G24" s="426">
        <v>21</v>
      </c>
      <c r="H24" s="804">
        <v>0</v>
      </c>
      <c r="I24" s="805">
        <v>3</v>
      </c>
      <c r="J24" s="327">
        <v>0</v>
      </c>
      <c r="K24" s="426">
        <v>19</v>
      </c>
      <c r="L24" s="804">
        <v>0</v>
      </c>
      <c r="M24" s="426">
        <v>0</v>
      </c>
      <c r="N24" s="24"/>
      <c r="W24" s="25">
        <v>19</v>
      </c>
      <c r="X24" s="25">
        <v>0</v>
      </c>
      <c r="Y24" s="25">
        <v>0</v>
      </c>
    </row>
    <row r="25" spans="1:25" ht="20.100000000000001" customHeight="1" x14ac:dyDescent="0.15">
      <c r="A25" s="803" t="s">
        <v>98</v>
      </c>
      <c r="B25" s="327">
        <f t="shared" si="0"/>
        <v>3</v>
      </c>
      <c r="C25" s="426">
        <f t="shared" si="1"/>
        <v>83</v>
      </c>
      <c r="D25" s="804">
        <v>2</v>
      </c>
      <c r="E25" s="805">
        <v>16</v>
      </c>
      <c r="F25" s="327">
        <v>1</v>
      </c>
      <c r="G25" s="426">
        <v>37</v>
      </c>
      <c r="H25" s="804">
        <v>0</v>
      </c>
      <c r="I25" s="805">
        <v>6</v>
      </c>
      <c r="J25" s="327">
        <v>0</v>
      </c>
      <c r="K25" s="426">
        <v>24</v>
      </c>
      <c r="L25" s="804">
        <v>0</v>
      </c>
      <c r="M25" s="426">
        <v>0</v>
      </c>
      <c r="N25" s="24"/>
      <c r="W25" s="25">
        <v>33</v>
      </c>
      <c r="X25" s="25">
        <v>0</v>
      </c>
      <c r="Y25" s="25">
        <v>0</v>
      </c>
    </row>
    <row r="26" spans="1:25" ht="20.100000000000001" customHeight="1" x14ac:dyDescent="0.15">
      <c r="A26" s="803" t="s">
        <v>99</v>
      </c>
      <c r="B26" s="327">
        <f t="shared" si="0"/>
        <v>1</v>
      </c>
      <c r="C26" s="426">
        <f t="shared" si="1"/>
        <v>72</v>
      </c>
      <c r="D26" s="804">
        <v>1</v>
      </c>
      <c r="E26" s="805">
        <v>12</v>
      </c>
      <c r="F26" s="327">
        <v>0</v>
      </c>
      <c r="G26" s="426">
        <v>39</v>
      </c>
      <c r="H26" s="804">
        <v>0</v>
      </c>
      <c r="I26" s="805">
        <v>2</v>
      </c>
      <c r="J26" s="327">
        <v>0</v>
      </c>
      <c r="K26" s="426">
        <v>19</v>
      </c>
      <c r="L26" s="804">
        <v>0</v>
      </c>
      <c r="M26" s="426">
        <v>0</v>
      </c>
      <c r="N26" s="24"/>
      <c r="W26" s="25">
        <v>34</v>
      </c>
      <c r="X26" s="25">
        <v>0</v>
      </c>
      <c r="Y26" s="25">
        <v>0</v>
      </c>
    </row>
    <row r="27" spans="1:25" ht="20.100000000000001" customHeight="1" x14ac:dyDescent="0.15">
      <c r="A27" s="803" t="s">
        <v>100</v>
      </c>
      <c r="B27" s="327">
        <f t="shared" si="0"/>
        <v>2</v>
      </c>
      <c r="C27" s="426">
        <f t="shared" si="1"/>
        <v>82</v>
      </c>
      <c r="D27" s="804">
        <v>1</v>
      </c>
      <c r="E27" s="805">
        <v>20</v>
      </c>
      <c r="F27" s="327">
        <v>1</v>
      </c>
      <c r="G27" s="426">
        <v>42</v>
      </c>
      <c r="H27" s="804">
        <v>0</v>
      </c>
      <c r="I27" s="805">
        <v>5</v>
      </c>
      <c r="J27" s="327">
        <v>0</v>
      </c>
      <c r="K27" s="426">
        <v>15</v>
      </c>
      <c r="L27" s="804">
        <v>0</v>
      </c>
      <c r="M27" s="426">
        <v>0</v>
      </c>
      <c r="N27" s="24"/>
      <c r="W27" s="25">
        <v>23</v>
      </c>
      <c r="X27" s="25">
        <v>0</v>
      </c>
      <c r="Y27" s="25">
        <v>0</v>
      </c>
    </row>
    <row r="28" spans="1:25" ht="20.100000000000001" customHeight="1" x14ac:dyDescent="0.15">
      <c r="A28" s="803" t="s">
        <v>101</v>
      </c>
      <c r="B28" s="327">
        <f t="shared" si="0"/>
        <v>2</v>
      </c>
      <c r="C28" s="426">
        <f t="shared" si="1"/>
        <v>157</v>
      </c>
      <c r="D28" s="804">
        <v>0</v>
      </c>
      <c r="E28" s="805">
        <v>15</v>
      </c>
      <c r="F28" s="327">
        <v>0</v>
      </c>
      <c r="G28" s="426">
        <v>85</v>
      </c>
      <c r="H28" s="804">
        <v>0</v>
      </c>
      <c r="I28" s="805">
        <v>6</v>
      </c>
      <c r="J28" s="327">
        <v>2</v>
      </c>
      <c r="K28" s="426">
        <v>51</v>
      </c>
      <c r="L28" s="804">
        <v>0</v>
      </c>
      <c r="M28" s="426">
        <v>0</v>
      </c>
      <c r="N28" s="24"/>
      <c r="W28" s="25">
        <v>71</v>
      </c>
      <c r="X28" s="25">
        <v>0</v>
      </c>
      <c r="Y28" s="25">
        <v>0</v>
      </c>
    </row>
    <row r="29" spans="1:25" ht="20.100000000000001" customHeight="1" thickBot="1" x14ac:dyDescent="0.2">
      <c r="A29" s="135" t="s">
        <v>102</v>
      </c>
      <c r="B29" s="427">
        <f t="shared" si="0"/>
        <v>1</v>
      </c>
      <c r="C29" s="428">
        <f t="shared" si="1"/>
        <v>56</v>
      </c>
      <c r="D29" s="324">
        <v>0</v>
      </c>
      <c r="E29" s="325">
        <v>5</v>
      </c>
      <c r="F29" s="427">
        <v>1</v>
      </c>
      <c r="G29" s="428">
        <v>30</v>
      </c>
      <c r="H29" s="324">
        <v>0</v>
      </c>
      <c r="I29" s="325">
        <v>2</v>
      </c>
      <c r="J29" s="427">
        <v>0</v>
      </c>
      <c r="K29" s="428">
        <v>19</v>
      </c>
      <c r="L29" s="324">
        <v>0</v>
      </c>
      <c r="M29" s="806">
        <v>0</v>
      </c>
      <c r="N29" s="24"/>
      <c r="W29" s="25">
        <v>26</v>
      </c>
      <c r="X29" s="25">
        <v>0</v>
      </c>
      <c r="Y29" s="25">
        <v>0</v>
      </c>
    </row>
    <row r="30" spans="1:25" ht="20.100000000000001" customHeight="1" thickBot="1" x14ac:dyDescent="0.2">
      <c r="A30" s="807" t="s">
        <v>235</v>
      </c>
      <c r="B30" s="429">
        <f>SUM(B6:B29)</f>
        <v>25</v>
      </c>
      <c r="C30" s="430">
        <f t="shared" ref="C30:M30" si="2">SUM(C6:C29)</f>
        <v>1631</v>
      </c>
      <c r="D30" s="415">
        <f t="shared" si="2"/>
        <v>11</v>
      </c>
      <c r="E30" s="416">
        <f t="shared" si="2"/>
        <v>276</v>
      </c>
      <c r="F30" s="415">
        <f t="shared" si="2"/>
        <v>10</v>
      </c>
      <c r="G30" s="417">
        <f t="shared" si="2"/>
        <v>717</v>
      </c>
      <c r="H30" s="418">
        <f>SUM(H6:H29)</f>
        <v>1</v>
      </c>
      <c r="I30" s="416">
        <f>SUM(I6:I29)</f>
        <v>89</v>
      </c>
      <c r="J30" s="415">
        <f t="shared" si="2"/>
        <v>3</v>
      </c>
      <c r="K30" s="417">
        <f t="shared" si="2"/>
        <v>548</v>
      </c>
      <c r="L30" s="418">
        <f t="shared" si="2"/>
        <v>0</v>
      </c>
      <c r="M30" s="417">
        <f t="shared" si="2"/>
        <v>1</v>
      </c>
      <c r="N30" s="24"/>
    </row>
    <row r="31" spans="1:25" x14ac:dyDescent="0.15">
      <c r="A31" s="137" t="s">
        <v>282</v>
      </c>
      <c r="B31" s="808" t="s">
        <v>283</v>
      </c>
      <c r="C31" s="808"/>
      <c r="D31" s="18"/>
      <c r="E31" s="18"/>
      <c r="F31" s="18"/>
      <c r="G31" s="18"/>
      <c r="H31" s="18"/>
      <c r="I31" s="18"/>
      <c r="J31" s="18"/>
      <c r="K31" s="18"/>
      <c r="L31" s="18"/>
      <c r="M31" s="18"/>
      <c r="N31" s="24"/>
    </row>
    <row r="32" spans="1:25" x14ac:dyDescent="0.15">
      <c r="A32" s="809"/>
      <c r="B32" s="24"/>
      <c r="C32" s="24"/>
      <c r="D32" s="24"/>
      <c r="E32" s="24"/>
      <c r="F32" s="24"/>
      <c r="G32" s="24"/>
      <c r="H32" s="24"/>
      <c r="I32" s="24"/>
      <c r="J32" s="24"/>
      <c r="K32" s="24"/>
      <c r="L32" s="24"/>
      <c r="M32" s="24"/>
      <c r="N32" s="24"/>
    </row>
    <row r="33" spans="1:14" x14ac:dyDescent="0.15">
      <c r="A33" s="24"/>
      <c r="B33" s="24"/>
      <c r="C33" s="24"/>
      <c r="D33" s="24"/>
      <c r="E33" s="24"/>
      <c r="F33" s="24"/>
      <c r="G33" s="24"/>
      <c r="H33" s="24"/>
      <c r="I33" s="24"/>
      <c r="J33" s="24"/>
      <c r="K33" s="24"/>
      <c r="L33" s="24"/>
      <c r="M33" s="24"/>
      <c r="N33" s="24"/>
    </row>
    <row r="34" spans="1:14" x14ac:dyDescent="0.15">
      <c r="A34" s="24"/>
      <c r="B34" s="24"/>
      <c r="C34" s="24"/>
      <c r="D34" s="24"/>
      <c r="E34" s="24"/>
      <c r="F34" s="24"/>
      <c r="G34" s="24"/>
      <c r="H34" s="24"/>
      <c r="I34" s="24"/>
      <c r="J34" s="24"/>
      <c r="K34" s="24"/>
      <c r="L34" s="24"/>
      <c r="M34" s="24"/>
      <c r="N34" s="24"/>
    </row>
    <row r="35" spans="1:14" x14ac:dyDescent="0.15">
      <c r="A35" s="24"/>
      <c r="B35" s="24"/>
      <c r="C35" s="24"/>
      <c r="D35" s="24"/>
      <c r="E35" s="24"/>
      <c r="F35" s="24"/>
      <c r="G35" s="24"/>
      <c r="H35" s="24"/>
      <c r="I35" s="24"/>
      <c r="J35" s="24"/>
      <c r="K35" s="24"/>
      <c r="L35" s="24"/>
      <c r="M35" s="24"/>
      <c r="N35" s="24"/>
    </row>
    <row r="36" spans="1:14" x14ac:dyDescent="0.15">
      <c r="A36" s="24"/>
      <c r="B36" s="24"/>
      <c r="C36" s="24"/>
      <c r="D36" s="24"/>
      <c r="E36" s="24"/>
      <c r="F36" s="24"/>
      <c r="G36" s="24"/>
      <c r="H36" s="24"/>
      <c r="I36" s="24"/>
      <c r="J36" s="24"/>
      <c r="K36" s="24"/>
      <c r="L36" s="24"/>
      <c r="M36" s="24"/>
      <c r="N36" s="24"/>
    </row>
  </sheetData>
  <mergeCells count="8">
    <mergeCell ref="L2:M2"/>
    <mergeCell ref="B3:C4"/>
    <mergeCell ref="L4:M4"/>
    <mergeCell ref="D3:M3"/>
    <mergeCell ref="D4:E4"/>
    <mergeCell ref="F4:G4"/>
    <mergeCell ref="J4:K4"/>
    <mergeCell ref="H4:I4"/>
  </mergeCells>
  <phoneticPr fontId="2"/>
  <pageMargins left="0.70866141732283472" right="0.59055118110236227" top="0.98425196850393704" bottom="0.98425196850393704" header="0.51181102362204722" footer="0.51181102362204722"/>
  <pageSetup paperSize="9" orientation="portrait" r:id="rId1"/>
  <headerFooter alignWithMargins="0">
    <oddFooter>&amp;C－18－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K9" sqref="K9:K10"/>
    </sheetView>
  </sheetViews>
  <sheetFormatPr defaultRowHeight="14.25" x14ac:dyDescent="0.2"/>
  <cols>
    <col min="1" max="1" width="2.625" style="811" customWidth="1"/>
    <col min="2" max="2" width="3" style="811" customWidth="1"/>
    <col min="3" max="3" width="30.5" style="811" customWidth="1"/>
    <col min="4" max="6" width="13.125" style="811" customWidth="1"/>
    <col min="7" max="16384" width="9" style="811"/>
  </cols>
  <sheetData>
    <row r="1" spans="1:6" ht="15" x14ac:dyDescent="0.2">
      <c r="A1" s="810" t="s">
        <v>364</v>
      </c>
    </row>
    <row r="2" spans="1:6" ht="15" thickBot="1" x14ac:dyDescent="0.25">
      <c r="A2" s="812"/>
      <c r="B2" s="812"/>
      <c r="C2" s="812"/>
      <c r="D2" s="812"/>
      <c r="E2" s="812"/>
      <c r="F2" s="812"/>
    </row>
    <row r="3" spans="1:6" x14ac:dyDescent="0.2">
      <c r="A3" s="813" t="s">
        <v>365</v>
      </c>
      <c r="B3" s="814"/>
      <c r="C3" s="815"/>
      <c r="D3" s="816" t="s">
        <v>366</v>
      </c>
      <c r="E3" s="817" t="s">
        <v>367</v>
      </c>
      <c r="F3" s="817" t="s">
        <v>368</v>
      </c>
    </row>
    <row r="4" spans="1:6" ht="15" thickBot="1" x14ac:dyDescent="0.25">
      <c r="A4" s="818" t="s">
        <v>369</v>
      </c>
      <c r="B4" s="819"/>
      <c r="C4" s="820"/>
      <c r="D4" s="821"/>
      <c r="E4" s="821"/>
      <c r="F4" s="821"/>
    </row>
    <row r="5" spans="1:6" ht="20.100000000000001" customHeight="1" x14ac:dyDescent="0.2">
      <c r="A5" s="822"/>
      <c r="B5" s="472" t="s">
        <v>370</v>
      </c>
      <c r="C5" s="823"/>
      <c r="D5" s="824">
        <v>2</v>
      </c>
      <c r="E5" s="825">
        <v>2</v>
      </c>
      <c r="F5" s="825">
        <v>0</v>
      </c>
    </row>
    <row r="6" spans="1:6" ht="20.100000000000001" customHeight="1" x14ac:dyDescent="0.2">
      <c r="A6" s="826"/>
      <c r="B6" s="471" t="s">
        <v>371</v>
      </c>
      <c r="C6" s="470"/>
      <c r="D6" s="827">
        <v>1</v>
      </c>
      <c r="E6" s="828">
        <v>1</v>
      </c>
      <c r="F6" s="828">
        <v>0</v>
      </c>
    </row>
    <row r="7" spans="1:6" ht="20.100000000000001" customHeight="1" x14ac:dyDescent="0.2">
      <c r="A7" s="826"/>
      <c r="B7" s="829" t="s">
        <v>372</v>
      </c>
      <c r="C7" s="470" t="s">
        <v>373</v>
      </c>
      <c r="D7" s="827">
        <v>0</v>
      </c>
      <c r="E7" s="828">
        <v>0</v>
      </c>
      <c r="F7" s="828">
        <v>0</v>
      </c>
    </row>
    <row r="8" spans="1:6" ht="20.100000000000001" customHeight="1" x14ac:dyDescent="0.2">
      <c r="A8" s="830" t="s">
        <v>374</v>
      </c>
      <c r="B8" s="829"/>
      <c r="C8" s="470" t="s">
        <v>400</v>
      </c>
      <c r="D8" s="827">
        <v>0</v>
      </c>
      <c r="E8" s="828">
        <v>0</v>
      </c>
      <c r="F8" s="828">
        <v>0</v>
      </c>
    </row>
    <row r="9" spans="1:6" ht="20.100000000000001" customHeight="1" x14ac:dyDescent="0.2">
      <c r="A9" s="830"/>
      <c r="B9" s="829"/>
      <c r="C9" s="470" t="s">
        <v>375</v>
      </c>
      <c r="D9" s="827">
        <v>0</v>
      </c>
      <c r="E9" s="828">
        <v>0</v>
      </c>
      <c r="F9" s="828">
        <v>0</v>
      </c>
    </row>
    <row r="10" spans="1:6" ht="20.100000000000001" customHeight="1" x14ac:dyDescent="0.2">
      <c r="A10" s="830" t="s">
        <v>376</v>
      </c>
      <c r="B10" s="829"/>
      <c r="C10" s="470" t="s">
        <v>377</v>
      </c>
      <c r="D10" s="827">
        <v>0</v>
      </c>
      <c r="E10" s="828">
        <v>0</v>
      </c>
      <c r="F10" s="828">
        <v>0</v>
      </c>
    </row>
    <row r="11" spans="1:6" ht="20.100000000000001" customHeight="1" x14ac:dyDescent="0.2">
      <c r="A11" s="830"/>
      <c r="B11" s="829"/>
      <c r="C11" s="470" t="s">
        <v>378</v>
      </c>
      <c r="D11" s="827">
        <v>0</v>
      </c>
      <c r="E11" s="828">
        <v>0</v>
      </c>
      <c r="F11" s="828">
        <v>0</v>
      </c>
    </row>
    <row r="12" spans="1:6" ht="20.100000000000001" customHeight="1" x14ac:dyDescent="0.2">
      <c r="A12" s="826" t="s">
        <v>379</v>
      </c>
      <c r="B12" s="471" t="s">
        <v>380</v>
      </c>
      <c r="C12" s="470"/>
      <c r="D12" s="827">
        <v>1</v>
      </c>
      <c r="E12" s="828">
        <v>0</v>
      </c>
      <c r="F12" s="828">
        <v>1</v>
      </c>
    </row>
    <row r="13" spans="1:6" ht="20.100000000000001" customHeight="1" x14ac:dyDescent="0.2">
      <c r="A13" s="826"/>
      <c r="B13" s="471" t="s">
        <v>381</v>
      </c>
      <c r="C13" s="470"/>
      <c r="D13" s="827">
        <v>0</v>
      </c>
      <c r="E13" s="828">
        <v>0</v>
      </c>
      <c r="F13" s="828">
        <v>0</v>
      </c>
    </row>
    <row r="14" spans="1:6" ht="20.100000000000001" customHeight="1" x14ac:dyDescent="0.2">
      <c r="A14" s="826"/>
      <c r="B14" s="471" t="s">
        <v>382</v>
      </c>
      <c r="C14" s="470"/>
      <c r="D14" s="827">
        <v>0</v>
      </c>
      <c r="E14" s="828">
        <v>0</v>
      </c>
      <c r="F14" s="828">
        <v>0</v>
      </c>
    </row>
    <row r="15" spans="1:6" ht="20.100000000000001" customHeight="1" thickBot="1" x14ac:dyDescent="0.25">
      <c r="A15" s="826"/>
      <c r="B15" s="471" t="s">
        <v>383</v>
      </c>
      <c r="C15" s="470"/>
      <c r="D15" s="827">
        <v>0</v>
      </c>
      <c r="E15" s="828">
        <v>0</v>
      </c>
      <c r="F15" s="828">
        <v>0</v>
      </c>
    </row>
    <row r="16" spans="1:6" ht="20.100000000000001" customHeight="1" x14ac:dyDescent="0.2">
      <c r="A16" s="831"/>
      <c r="B16" s="472" t="s">
        <v>370</v>
      </c>
      <c r="C16" s="823"/>
      <c r="D16" s="824">
        <v>10</v>
      </c>
      <c r="E16" s="825">
        <v>2</v>
      </c>
      <c r="F16" s="825">
        <v>11</v>
      </c>
    </row>
    <row r="17" spans="1:6" ht="20.100000000000001" customHeight="1" x14ac:dyDescent="0.2">
      <c r="A17" s="830" t="s">
        <v>384</v>
      </c>
      <c r="B17" s="471" t="s">
        <v>371</v>
      </c>
      <c r="C17" s="470"/>
      <c r="D17" s="827">
        <v>1</v>
      </c>
      <c r="E17" s="828">
        <v>0</v>
      </c>
      <c r="F17" s="828">
        <v>2</v>
      </c>
    </row>
    <row r="18" spans="1:6" ht="20.100000000000001" customHeight="1" x14ac:dyDescent="0.2">
      <c r="A18" s="830" t="s">
        <v>385</v>
      </c>
      <c r="B18" s="471" t="s">
        <v>386</v>
      </c>
      <c r="C18" s="470"/>
      <c r="D18" s="827">
        <v>1</v>
      </c>
      <c r="E18" s="828">
        <v>1</v>
      </c>
      <c r="F18" s="828">
        <v>0</v>
      </c>
    </row>
    <row r="19" spans="1:6" ht="20.100000000000001" customHeight="1" x14ac:dyDescent="0.2">
      <c r="A19" s="830" t="s">
        <v>387</v>
      </c>
      <c r="B19" s="471" t="s">
        <v>388</v>
      </c>
      <c r="C19" s="470"/>
      <c r="D19" s="827">
        <v>0</v>
      </c>
      <c r="E19" s="828">
        <v>0</v>
      </c>
      <c r="F19" s="828">
        <v>0</v>
      </c>
    </row>
    <row r="20" spans="1:6" ht="20.100000000000001" customHeight="1" x14ac:dyDescent="0.2">
      <c r="A20" s="830" t="s">
        <v>389</v>
      </c>
      <c r="B20" s="471" t="s">
        <v>390</v>
      </c>
      <c r="C20" s="470"/>
      <c r="D20" s="827">
        <v>0</v>
      </c>
      <c r="E20" s="828">
        <v>0</v>
      </c>
      <c r="F20" s="828">
        <v>0</v>
      </c>
    </row>
    <row r="21" spans="1:6" ht="20.100000000000001" customHeight="1" x14ac:dyDescent="0.2">
      <c r="A21" s="830" t="s">
        <v>391</v>
      </c>
      <c r="B21" s="471" t="s">
        <v>392</v>
      </c>
      <c r="C21" s="470"/>
      <c r="D21" s="827">
        <v>0</v>
      </c>
      <c r="E21" s="828">
        <v>0</v>
      </c>
      <c r="F21" s="828">
        <v>0</v>
      </c>
    </row>
    <row r="22" spans="1:6" ht="20.100000000000001" customHeight="1" x14ac:dyDescent="0.2">
      <c r="A22" s="830" t="s">
        <v>379</v>
      </c>
      <c r="B22" s="471" t="s">
        <v>393</v>
      </c>
      <c r="C22" s="470"/>
      <c r="D22" s="827">
        <v>4</v>
      </c>
      <c r="E22" s="828">
        <v>0</v>
      </c>
      <c r="F22" s="828">
        <v>5</v>
      </c>
    </row>
    <row r="23" spans="1:6" ht="20.100000000000001" customHeight="1" x14ac:dyDescent="0.2">
      <c r="A23" s="830"/>
      <c r="B23" s="471" t="s">
        <v>394</v>
      </c>
      <c r="C23" s="470"/>
      <c r="D23" s="827">
        <v>1</v>
      </c>
      <c r="E23" s="828">
        <v>0</v>
      </c>
      <c r="F23" s="828">
        <v>1</v>
      </c>
    </row>
    <row r="24" spans="1:6" ht="20.100000000000001" customHeight="1" x14ac:dyDescent="0.2">
      <c r="A24" s="830"/>
      <c r="B24" s="471" t="s">
        <v>395</v>
      </c>
      <c r="C24" s="470"/>
      <c r="D24" s="827">
        <v>29</v>
      </c>
      <c r="E24" s="828">
        <v>1</v>
      </c>
      <c r="F24" s="828">
        <v>29</v>
      </c>
    </row>
    <row r="25" spans="1:6" ht="20.100000000000001" customHeight="1" thickBot="1" x14ac:dyDescent="0.25">
      <c r="A25" s="830"/>
      <c r="B25" s="473" t="s">
        <v>383</v>
      </c>
      <c r="C25" s="832"/>
      <c r="D25" s="833">
        <v>22</v>
      </c>
      <c r="E25" s="834">
        <v>0</v>
      </c>
      <c r="F25" s="834">
        <v>22</v>
      </c>
    </row>
    <row r="26" spans="1:6" ht="20.100000000000001" customHeight="1" thickBot="1" x14ac:dyDescent="0.25">
      <c r="A26" s="474" t="s">
        <v>396</v>
      </c>
      <c r="B26" s="475"/>
      <c r="C26" s="476"/>
      <c r="D26" s="835">
        <v>1892</v>
      </c>
      <c r="E26" s="478">
        <v>7</v>
      </c>
      <c r="F26" s="478">
        <v>2133</v>
      </c>
    </row>
    <row r="27" spans="1:6" ht="20.100000000000001" customHeight="1" thickBot="1" x14ac:dyDescent="0.25">
      <c r="A27" s="836" t="s">
        <v>397</v>
      </c>
      <c r="B27" s="837"/>
      <c r="C27" s="837"/>
      <c r="D27" s="477">
        <f>SUM(D5:D26)</f>
        <v>1964</v>
      </c>
      <c r="E27" s="478">
        <f t="shared" ref="E27:F27" si="0">SUM(E5:E26)</f>
        <v>14</v>
      </c>
      <c r="F27" s="477">
        <f t="shared" si="0"/>
        <v>2204</v>
      </c>
    </row>
    <row r="28" spans="1:6" x14ac:dyDescent="0.2">
      <c r="A28" s="514" t="s">
        <v>399</v>
      </c>
      <c r="B28" s="514"/>
      <c r="C28" s="838" t="s">
        <v>398</v>
      </c>
    </row>
  </sheetData>
  <mergeCells count="7">
    <mergeCell ref="A28:B28"/>
    <mergeCell ref="E3:E4"/>
    <mergeCell ref="F3:F4"/>
    <mergeCell ref="B7:B11"/>
    <mergeCell ref="A4:C4"/>
    <mergeCell ref="A3:C3"/>
    <mergeCell ref="D3:D4"/>
  </mergeCells>
  <phoneticPr fontId="2"/>
  <pageMargins left="1.29" right="0.77" top="0.98425196850393704" bottom="0.98425196850393704" header="0.51181102362204722" footer="0.51181102362204722"/>
  <pageSetup paperSize="9" orientation="portrait" r:id="rId1"/>
  <headerFooter alignWithMargins="0">
    <oddFooter>&amp;C－19－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view="pageBreakPreview" zoomScaleNormal="100" zoomScaleSheetLayoutView="100" workbookViewId="0">
      <selection activeCell="K9" sqref="K9:K10"/>
    </sheetView>
  </sheetViews>
  <sheetFormatPr defaultRowHeight="13.5" x14ac:dyDescent="0.15"/>
  <cols>
    <col min="1" max="1" width="13.625" style="25" customWidth="1"/>
    <col min="2" max="2" width="6.5" style="25" customWidth="1"/>
    <col min="3" max="12" width="6.25" style="25" customWidth="1"/>
    <col min="13" max="14" width="7.125" style="25" customWidth="1"/>
    <col min="15" max="16" width="9" style="25"/>
    <col min="17" max="17" width="4.375" style="25" customWidth="1"/>
    <col min="18" max="18" width="5.625" style="25" customWidth="1"/>
    <col min="19" max="19" width="5.25" style="25" customWidth="1"/>
    <col min="20" max="20" width="6" style="25" customWidth="1"/>
    <col min="21" max="22" width="5.75" style="25" customWidth="1"/>
    <col min="23" max="23" width="5.625" style="25" customWidth="1"/>
    <col min="24" max="25" width="5.5" style="25" customWidth="1"/>
    <col min="26" max="26" width="5.375" style="25" customWidth="1"/>
    <col min="27" max="27" width="5.625" style="25" customWidth="1"/>
    <col min="28" max="28" width="5.75" style="25" customWidth="1"/>
    <col min="29" max="29" width="5.5" style="25" customWidth="1"/>
    <col min="30" max="16384" width="9" style="25"/>
  </cols>
  <sheetData>
    <row r="1" spans="1:43" ht="14.25" x14ac:dyDescent="0.15">
      <c r="A1" s="839" t="s">
        <v>294</v>
      </c>
      <c r="B1" s="23"/>
      <c r="C1" s="23"/>
      <c r="D1" s="23"/>
      <c r="E1" s="23"/>
      <c r="F1" s="23"/>
      <c r="G1" s="23"/>
      <c r="H1" s="23"/>
      <c r="I1" s="23"/>
      <c r="J1" s="23"/>
      <c r="K1" s="56"/>
      <c r="L1" s="56"/>
      <c r="M1" s="56"/>
      <c r="N1" s="56"/>
    </row>
    <row r="2" spans="1:43" x14ac:dyDescent="0.15">
      <c r="A2" s="23"/>
      <c r="B2" s="23"/>
      <c r="C2" s="23"/>
      <c r="D2" s="23"/>
      <c r="E2" s="23"/>
      <c r="F2" s="23"/>
      <c r="G2" s="23"/>
      <c r="H2" s="23"/>
      <c r="I2" s="23"/>
      <c r="J2" s="23"/>
      <c r="K2" s="56"/>
      <c r="L2" s="56"/>
      <c r="M2" s="56"/>
      <c r="N2" s="56"/>
    </row>
    <row r="3" spans="1:43" ht="15" thickBot="1" x14ac:dyDescent="0.2">
      <c r="A3" s="22" t="s">
        <v>293</v>
      </c>
      <c r="B3" s="23"/>
      <c r="C3" s="23"/>
      <c r="D3" s="23"/>
      <c r="E3" s="23"/>
      <c r="F3" s="23"/>
      <c r="G3" s="23"/>
      <c r="H3" s="23"/>
      <c r="I3" s="23"/>
      <c r="J3" s="23"/>
      <c r="K3" s="56"/>
      <c r="L3" s="56"/>
      <c r="M3" s="56"/>
      <c r="N3" s="56"/>
    </row>
    <row r="4" spans="1:43" x14ac:dyDescent="0.15">
      <c r="A4" s="66" t="s">
        <v>174</v>
      </c>
      <c r="B4" s="840" t="s">
        <v>197</v>
      </c>
      <c r="C4" s="722" t="s">
        <v>351</v>
      </c>
      <c r="D4" s="517" t="s">
        <v>352</v>
      </c>
      <c r="E4" s="517" t="s">
        <v>353</v>
      </c>
      <c r="F4" s="517" t="s">
        <v>354</v>
      </c>
      <c r="G4" s="517" t="s">
        <v>355</v>
      </c>
      <c r="H4" s="517" t="s">
        <v>356</v>
      </c>
      <c r="I4" s="517" t="s">
        <v>357</v>
      </c>
      <c r="J4" s="517" t="s">
        <v>358</v>
      </c>
      <c r="K4" s="841" t="s">
        <v>359</v>
      </c>
      <c r="L4" s="842" t="s">
        <v>360</v>
      </c>
      <c r="M4" s="499" t="s">
        <v>361</v>
      </c>
      <c r="O4" s="295"/>
      <c r="P4" s="843" t="s">
        <v>126</v>
      </c>
      <c r="Q4" s="57">
        <v>1</v>
      </c>
      <c r="R4" s="58">
        <v>2</v>
      </c>
      <c r="S4" s="58">
        <v>3</v>
      </c>
      <c r="T4" s="58">
        <v>4</v>
      </c>
      <c r="U4" s="58">
        <v>5</v>
      </c>
      <c r="V4" s="58">
        <v>6</v>
      </c>
      <c r="W4" s="58">
        <v>7</v>
      </c>
      <c r="X4" s="58">
        <v>8</v>
      </c>
      <c r="Y4" s="58">
        <v>9</v>
      </c>
      <c r="Z4" s="58">
        <v>10</v>
      </c>
      <c r="AA4" s="58">
        <v>11</v>
      </c>
      <c r="AB4" s="59">
        <v>12</v>
      </c>
      <c r="AC4" s="60" t="s">
        <v>12</v>
      </c>
      <c r="AE4" s="57">
        <v>1</v>
      </c>
      <c r="AF4" s="58">
        <v>2</v>
      </c>
      <c r="AG4" s="58">
        <v>3</v>
      </c>
      <c r="AH4" s="58">
        <v>4</v>
      </c>
      <c r="AI4" s="58">
        <v>5</v>
      </c>
      <c r="AJ4" s="58">
        <v>6</v>
      </c>
      <c r="AK4" s="58">
        <v>7</v>
      </c>
      <c r="AL4" s="58">
        <v>8</v>
      </c>
      <c r="AM4" s="58">
        <v>9</v>
      </c>
      <c r="AN4" s="58">
        <v>10</v>
      </c>
      <c r="AO4" s="58">
        <v>11</v>
      </c>
      <c r="AP4" s="59">
        <v>12</v>
      </c>
      <c r="AQ4" s="60" t="s">
        <v>12</v>
      </c>
    </row>
    <row r="5" spans="1:43" ht="14.25" thickBot="1" x14ac:dyDescent="0.2">
      <c r="A5" s="67" t="s">
        <v>2</v>
      </c>
      <c r="B5" s="844"/>
      <c r="C5" s="726"/>
      <c r="D5" s="726"/>
      <c r="E5" s="726"/>
      <c r="F5" s="726"/>
      <c r="G5" s="726"/>
      <c r="H5" s="726"/>
      <c r="I5" s="726"/>
      <c r="J5" s="518"/>
      <c r="K5" s="844"/>
      <c r="L5" s="845"/>
      <c r="M5" s="500"/>
      <c r="O5" s="296" t="s">
        <v>127</v>
      </c>
      <c r="P5" s="846"/>
      <c r="Q5" s="61"/>
      <c r="R5" s="62"/>
      <c r="S5" s="62"/>
      <c r="T5" s="62"/>
      <c r="U5" s="62"/>
      <c r="V5" s="62"/>
      <c r="W5" s="62"/>
      <c r="X5" s="62"/>
      <c r="Y5" s="62"/>
      <c r="Z5" s="62"/>
      <c r="AA5" s="62"/>
      <c r="AB5" s="63"/>
      <c r="AC5" s="64"/>
      <c r="AE5" s="61"/>
      <c r="AF5" s="62"/>
      <c r="AG5" s="62"/>
      <c r="AH5" s="62"/>
      <c r="AI5" s="62"/>
      <c r="AJ5" s="62"/>
      <c r="AK5" s="62"/>
      <c r="AL5" s="62"/>
      <c r="AM5" s="62"/>
      <c r="AN5" s="62"/>
      <c r="AO5" s="62"/>
      <c r="AP5" s="63"/>
      <c r="AQ5" s="64"/>
    </row>
    <row r="6" spans="1:43" x14ac:dyDescent="0.15">
      <c r="A6" s="847" t="s">
        <v>262</v>
      </c>
      <c r="B6" s="730">
        <v>42</v>
      </c>
      <c r="C6" s="848">
        <v>0</v>
      </c>
      <c r="D6" s="731">
        <v>1</v>
      </c>
      <c r="E6" s="732">
        <v>1</v>
      </c>
      <c r="F6" s="733">
        <v>1</v>
      </c>
      <c r="G6" s="187">
        <v>1</v>
      </c>
      <c r="H6" s="187">
        <v>2</v>
      </c>
      <c r="I6" s="187">
        <v>0</v>
      </c>
      <c r="J6" s="187">
        <v>2</v>
      </c>
      <c r="K6" s="200">
        <v>0</v>
      </c>
      <c r="L6" s="271">
        <v>3</v>
      </c>
      <c r="M6" s="849">
        <v>0</v>
      </c>
      <c r="O6" s="850" t="s">
        <v>108</v>
      </c>
      <c r="P6" s="851" t="s">
        <v>103</v>
      </c>
      <c r="Q6" s="852">
        <f>'★２１ページ子ども（年齢別）'!C5</f>
        <v>0</v>
      </c>
      <c r="R6" s="852">
        <f>'★２１ページ子ども（年齢別）'!D5</f>
        <v>0</v>
      </c>
      <c r="S6" s="852">
        <f>'★２１ページ子ども（年齢別）'!E5</f>
        <v>0</v>
      </c>
      <c r="T6" s="852">
        <f>'★２１ページ子ども（年齢別）'!F5</f>
        <v>0</v>
      </c>
      <c r="U6" s="852">
        <f>'★２１ページ子ども（年齢別）'!G5</f>
        <v>0</v>
      </c>
      <c r="V6" s="852">
        <f>'★２１ページ子ども（年齢別）'!H5</f>
        <v>0</v>
      </c>
      <c r="W6" s="852">
        <f>'★２１ページ子ども（年齢別）'!I5</f>
        <v>0</v>
      </c>
      <c r="X6" s="852">
        <f>'★２１ページ子ども（年齢別）'!J5</f>
        <v>0</v>
      </c>
      <c r="Y6" s="852">
        <f>'★２１ページ子ども（年齢別）'!K5</f>
        <v>0</v>
      </c>
      <c r="Z6" s="852">
        <f>'★２１ページ子ども（年齢別）'!L5</f>
        <v>0</v>
      </c>
      <c r="AA6" s="852">
        <f>'★２１ページ子ども（年齢別）'!M5</f>
        <v>0</v>
      </c>
      <c r="AB6" s="852">
        <f>'★２１ページ子ども（年齢別）'!N5</f>
        <v>0</v>
      </c>
      <c r="AC6" s="853">
        <f t="shared" ref="AC6:AC20" si="0">SUM(Q6:AB6)</f>
        <v>0</v>
      </c>
      <c r="AE6" s="852">
        <f>'★２１ページ子ども（年齢別）'!Q5</f>
        <v>0</v>
      </c>
      <c r="AF6" s="852">
        <f>'★２１ページ子ども（年齢別）'!R5</f>
        <v>0</v>
      </c>
      <c r="AG6" s="852">
        <f>'★２１ページ子ども（年齢別）'!S5</f>
        <v>0</v>
      </c>
      <c r="AH6" s="852">
        <f>'★２１ページ子ども（年齢別）'!T5</f>
        <v>0</v>
      </c>
      <c r="AI6" s="852">
        <f>'★２１ページ子ども（年齢別）'!U5</f>
        <v>0</v>
      </c>
      <c r="AJ6" s="852">
        <f>'★２１ページ子ども（年齢別）'!V5</f>
        <v>0</v>
      </c>
      <c r="AK6" s="852">
        <f>'★２１ページ子ども（年齢別）'!W5</f>
        <v>0</v>
      </c>
      <c r="AL6" s="852">
        <f>'★２１ページ子ども（年齢別）'!X5</f>
        <v>0</v>
      </c>
      <c r="AM6" s="852">
        <f>'★２１ページ子ども（年齢別）'!Y5</f>
        <v>0</v>
      </c>
      <c r="AN6" s="852">
        <f>'★２１ページ子ども（年齢別）'!Z5</f>
        <v>0</v>
      </c>
      <c r="AO6" s="852">
        <f>'★２１ページ子ども（年齢別）'!AA5</f>
        <v>0</v>
      </c>
      <c r="AP6" s="852">
        <f>'★２１ページ子ども（年齢別）'!AB5</f>
        <v>0</v>
      </c>
      <c r="AQ6" s="853">
        <f>SUM(AE6:AP6)</f>
        <v>0</v>
      </c>
    </row>
    <row r="7" spans="1:43" x14ac:dyDescent="0.15">
      <c r="A7" s="854" t="s">
        <v>263</v>
      </c>
      <c r="B7" s="855">
        <v>3913</v>
      </c>
      <c r="C7" s="182">
        <v>1068</v>
      </c>
      <c r="D7" s="181">
        <v>952</v>
      </c>
      <c r="E7" s="856">
        <v>987</v>
      </c>
      <c r="F7" s="857">
        <v>872</v>
      </c>
      <c r="G7" s="188">
        <v>818</v>
      </c>
      <c r="H7" s="188">
        <v>705</v>
      </c>
      <c r="I7" s="188">
        <v>634</v>
      </c>
      <c r="J7" s="188">
        <v>661</v>
      </c>
      <c r="K7" s="201">
        <v>615</v>
      </c>
      <c r="L7" s="272">
        <v>588</v>
      </c>
      <c r="M7" s="858">
        <v>547</v>
      </c>
      <c r="O7" s="859" t="s">
        <v>110</v>
      </c>
      <c r="P7" s="860" t="s">
        <v>103</v>
      </c>
      <c r="Q7" s="861">
        <f>'★２１ページ子ども（年齢別）'!C7</f>
        <v>0</v>
      </c>
      <c r="R7" s="861">
        <f>'★２１ページ子ども（年齢別）'!D7</f>
        <v>0</v>
      </c>
      <c r="S7" s="861">
        <f>'★２１ページ子ども（年齢別）'!E7</f>
        <v>0</v>
      </c>
      <c r="T7" s="861">
        <f>'★２１ページ子ども（年齢別）'!F7</f>
        <v>0</v>
      </c>
      <c r="U7" s="861">
        <f>'★２１ページ子ども（年齢別）'!G7</f>
        <v>0</v>
      </c>
      <c r="V7" s="861">
        <f>'★２１ページ子ども（年齢別）'!H7</f>
        <v>0</v>
      </c>
      <c r="W7" s="861">
        <f>'★２１ページ子ども（年齢別）'!I7</f>
        <v>0</v>
      </c>
      <c r="X7" s="861">
        <f>'★２１ページ子ども（年齢別）'!J7</f>
        <v>0</v>
      </c>
      <c r="Y7" s="861">
        <f>'★２１ページ子ども（年齢別）'!K7</f>
        <v>0</v>
      </c>
      <c r="Z7" s="861">
        <f>'★２１ページ子ども（年齢別）'!L7</f>
        <v>0</v>
      </c>
      <c r="AA7" s="861">
        <f>'★２１ページ子ども（年齢別）'!M7</f>
        <v>0</v>
      </c>
      <c r="AB7" s="861">
        <f>'★２１ページ子ども（年齢別）'!N7</f>
        <v>0</v>
      </c>
      <c r="AC7" s="862">
        <f t="shared" si="0"/>
        <v>0</v>
      </c>
      <c r="AE7" s="861">
        <f>'★２１ページ子ども（年齢別）'!Q7</f>
        <v>0</v>
      </c>
      <c r="AF7" s="861">
        <f>'★２１ページ子ども（年齢別）'!R7</f>
        <v>0</v>
      </c>
      <c r="AG7" s="861">
        <f>'★２１ページ子ども（年齢別）'!S7</f>
        <v>0</v>
      </c>
      <c r="AH7" s="861">
        <f>'★２１ページ子ども（年齢別）'!T7</f>
        <v>0</v>
      </c>
      <c r="AI7" s="861">
        <f>'★２１ページ子ども（年齢別）'!U7</f>
        <v>0</v>
      </c>
      <c r="AJ7" s="861">
        <f>'★２１ページ子ども（年齢別）'!V7</f>
        <v>0</v>
      </c>
      <c r="AK7" s="861">
        <f>'★２１ページ子ども（年齢別）'!W7</f>
        <v>0</v>
      </c>
      <c r="AL7" s="861">
        <f>'★２１ページ子ども（年齢別）'!X7</f>
        <v>0</v>
      </c>
      <c r="AM7" s="861">
        <f>'★２１ページ子ども（年齢別）'!Y7</f>
        <v>0</v>
      </c>
      <c r="AN7" s="861">
        <f>'★２１ページ子ども（年齢別）'!Z7</f>
        <v>0</v>
      </c>
      <c r="AO7" s="861">
        <f>'★２１ページ子ども（年齢別）'!AA7</f>
        <v>0</v>
      </c>
      <c r="AP7" s="861">
        <f>'★２１ページ子ども（年齢別）'!AB7</f>
        <v>0</v>
      </c>
      <c r="AQ7" s="862">
        <f t="shared" ref="AQ7:AQ20" si="1">SUM(AE7:AP7)</f>
        <v>0</v>
      </c>
    </row>
    <row r="8" spans="1:43" x14ac:dyDescent="0.15">
      <c r="A8" s="369" t="s">
        <v>264</v>
      </c>
      <c r="B8" s="318">
        <v>280</v>
      </c>
      <c r="C8" s="370">
        <v>64</v>
      </c>
      <c r="D8" s="354">
        <v>62</v>
      </c>
      <c r="E8" s="320">
        <v>65</v>
      </c>
      <c r="F8" s="319">
        <v>51</v>
      </c>
      <c r="G8" s="189">
        <v>49</v>
      </c>
      <c r="H8" s="189">
        <v>51</v>
      </c>
      <c r="I8" s="189">
        <v>51</v>
      </c>
      <c r="J8" s="189">
        <v>49</v>
      </c>
      <c r="K8" s="202">
        <v>44</v>
      </c>
      <c r="L8" s="273">
        <v>44</v>
      </c>
      <c r="M8" s="863">
        <v>34</v>
      </c>
      <c r="O8" s="859" t="s">
        <v>111</v>
      </c>
      <c r="P8" s="860" t="s">
        <v>103</v>
      </c>
      <c r="Q8" s="861">
        <f>'★２１ページ子ども（年齢別）'!C9</f>
        <v>0</v>
      </c>
      <c r="R8" s="861">
        <f>'★２１ページ子ども（年齢別）'!D9</f>
        <v>0</v>
      </c>
      <c r="S8" s="861">
        <f>'★２１ページ子ども（年齢別）'!E9</f>
        <v>0</v>
      </c>
      <c r="T8" s="861">
        <f>'★２１ページ子ども（年齢別）'!F9</f>
        <v>0</v>
      </c>
      <c r="U8" s="861">
        <f>'★２１ページ子ども（年齢別）'!G9</f>
        <v>0</v>
      </c>
      <c r="V8" s="861">
        <f>'★２１ページ子ども（年齢別）'!H9</f>
        <v>0</v>
      </c>
      <c r="W8" s="861">
        <f>'★２１ページ子ども（年齢別）'!I9</f>
        <v>0</v>
      </c>
      <c r="X8" s="861">
        <f>'★２１ページ子ども（年齢別）'!J9</f>
        <v>0</v>
      </c>
      <c r="Y8" s="861">
        <f>'★２１ページ子ども（年齢別）'!K9</f>
        <v>0</v>
      </c>
      <c r="Z8" s="861">
        <f>'★２１ページ子ども（年齢別）'!L9</f>
        <v>0</v>
      </c>
      <c r="AA8" s="861">
        <f>'★２１ページ子ども（年齢別）'!M9</f>
        <v>0</v>
      </c>
      <c r="AB8" s="861">
        <f>'★２１ページ子ども（年齢別）'!N9</f>
        <v>0</v>
      </c>
      <c r="AC8" s="862">
        <f t="shared" si="0"/>
        <v>0</v>
      </c>
      <c r="AE8" s="861">
        <f>'★２１ページ子ども（年齢別）'!Q9</f>
        <v>0</v>
      </c>
      <c r="AF8" s="861">
        <f>'★２１ページ子ども（年齢別）'!R9</f>
        <v>0</v>
      </c>
      <c r="AG8" s="861">
        <f>'★２１ページ子ども（年齢別）'!S9</f>
        <v>0</v>
      </c>
      <c r="AH8" s="861">
        <f>'★２１ページ子ども（年齢別）'!T9</f>
        <v>0</v>
      </c>
      <c r="AI8" s="861">
        <f>'★２１ページ子ども（年齢別）'!U9</f>
        <v>0</v>
      </c>
      <c r="AJ8" s="861">
        <f>'★２１ページ子ども（年齢別）'!V9</f>
        <v>0</v>
      </c>
      <c r="AK8" s="861">
        <f>'★２１ページ子ども（年齢別）'!W9</f>
        <v>0</v>
      </c>
      <c r="AL8" s="861">
        <f>'★２１ページ子ども（年齢別）'!X9</f>
        <v>0</v>
      </c>
      <c r="AM8" s="861">
        <f>'★２１ページ子ども（年齢別）'!Y9</f>
        <v>0</v>
      </c>
      <c r="AN8" s="861">
        <f>'★２１ページ子ども（年齢別）'!Z9</f>
        <v>0</v>
      </c>
      <c r="AO8" s="861">
        <f>'★２１ページ子ども（年齢別）'!AA9</f>
        <v>0</v>
      </c>
      <c r="AP8" s="861">
        <f>'★２１ページ子ども（年齢別）'!AB9</f>
        <v>0</v>
      </c>
      <c r="AQ8" s="862">
        <f t="shared" si="1"/>
        <v>0</v>
      </c>
    </row>
    <row r="9" spans="1:43" ht="27.75" thickBot="1" x14ac:dyDescent="0.2">
      <c r="A9" s="371" t="s">
        <v>211</v>
      </c>
      <c r="B9" s="372">
        <f t="shared" ref="B9:M9" si="2">B6/B8*100</f>
        <v>15</v>
      </c>
      <c r="C9" s="864">
        <v>0</v>
      </c>
      <c r="D9" s="864">
        <v>1.6129032258064515</v>
      </c>
      <c r="E9" s="864">
        <v>1.5384615384615385</v>
      </c>
      <c r="F9" s="864">
        <v>1.9607843137254901</v>
      </c>
      <c r="G9" s="865">
        <v>2.0408163265306123</v>
      </c>
      <c r="H9" s="865">
        <v>3.9215686274509802</v>
      </c>
      <c r="I9" s="865">
        <v>0</v>
      </c>
      <c r="J9" s="198">
        <v>4.0816326530612246</v>
      </c>
      <c r="K9" s="866">
        <v>0</v>
      </c>
      <c r="L9" s="864">
        <v>6.8181818181818175</v>
      </c>
      <c r="M9" s="867">
        <f t="shared" si="2"/>
        <v>0</v>
      </c>
      <c r="O9" s="859" t="s">
        <v>112</v>
      </c>
      <c r="P9" s="860" t="s">
        <v>103</v>
      </c>
      <c r="Q9" s="861">
        <f>'★２１ページ子ども（年齢別）'!C11</f>
        <v>0</v>
      </c>
      <c r="R9" s="861">
        <f>'★２１ページ子ども（年齢別）'!D11</f>
        <v>0</v>
      </c>
      <c r="S9" s="861">
        <f>'★２１ページ子ども（年齢別）'!E11</f>
        <v>0</v>
      </c>
      <c r="T9" s="861">
        <f>'★２１ページ子ども（年齢別）'!F11</f>
        <v>0</v>
      </c>
      <c r="U9" s="861">
        <f>'★２１ページ子ども（年齢別）'!G11</f>
        <v>0</v>
      </c>
      <c r="V9" s="861">
        <f>'★２１ページ子ども（年齢別）'!H11</f>
        <v>0</v>
      </c>
      <c r="W9" s="861">
        <f>'★２１ページ子ども（年齢別）'!I11</f>
        <v>0</v>
      </c>
      <c r="X9" s="861">
        <f>'★２１ページ子ども（年齢別）'!J11</f>
        <v>0</v>
      </c>
      <c r="Y9" s="861">
        <f>'★２１ページ子ども（年齢別）'!K11</f>
        <v>0</v>
      </c>
      <c r="Z9" s="861">
        <f>'★２１ページ子ども（年齢別）'!L11</f>
        <v>0</v>
      </c>
      <c r="AA9" s="861">
        <f>'★２１ページ子ども（年齢別）'!M11</f>
        <v>0</v>
      </c>
      <c r="AB9" s="861">
        <f>'★２１ページ子ども（年齢別）'!N11</f>
        <v>0</v>
      </c>
      <c r="AC9" s="862">
        <f t="shared" si="0"/>
        <v>0</v>
      </c>
      <c r="AE9" s="861">
        <f>'★２１ページ子ども（年齢別）'!Q11</f>
        <v>0</v>
      </c>
      <c r="AF9" s="861">
        <f>'★２１ページ子ども（年齢別）'!R11</f>
        <v>0</v>
      </c>
      <c r="AG9" s="861">
        <f>'★２１ページ子ども（年齢別）'!S11</f>
        <v>0</v>
      </c>
      <c r="AH9" s="861">
        <f>'★２１ページ子ども（年齢別）'!T11</f>
        <v>0</v>
      </c>
      <c r="AI9" s="861">
        <f>'★２１ページ子ども（年齢別）'!U11</f>
        <v>0</v>
      </c>
      <c r="AJ9" s="861">
        <f>'★２１ページ子ども（年齢別）'!V11</f>
        <v>0</v>
      </c>
      <c r="AK9" s="861">
        <f>'★２１ページ子ども（年齢別）'!W11</f>
        <v>0</v>
      </c>
      <c r="AL9" s="861">
        <f>'★２１ページ子ども（年齢別）'!X11</f>
        <v>0</v>
      </c>
      <c r="AM9" s="861">
        <f>'★２１ページ子ども（年齢別）'!Y11</f>
        <v>0</v>
      </c>
      <c r="AN9" s="861">
        <f>'★２１ページ子ども（年齢別）'!Z11</f>
        <v>0</v>
      </c>
      <c r="AO9" s="861">
        <f>'★２１ページ子ども（年齢別）'!AA11</f>
        <v>0</v>
      </c>
      <c r="AP9" s="861">
        <f>'★２１ページ子ども（年齢別）'!AB11</f>
        <v>0</v>
      </c>
      <c r="AQ9" s="862">
        <f t="shared" si="1"/>
        <v>0</v>
      </c>
    </row>
    <row r="10" spans="1:43" ht="28.5" customHeight="1" x14ac:dyDescent="0.15">
      <c r="A10" s="515" t="s">
        <v>311</v>
      </c>
      <c r="B10" s="516"/>
      <c r="C10" s="516"/>
      <c r="D10" s="516"/>
      <c r="E10" s="516"/>
      <c r="F10" s="516"/>
      <c r="G10" s="337"/>
      <c r="H10" s="337"/>
      <c r="I10" s="337"/>
      <c r="J10" s="337"/>
      <c r="K10" s="359"/>
      <c r="N10" s="868"/>
      <c r="O10" s="859" t="s">
        <v>113</v>
      </c>
      <c r="P10" s="860" t="s">
        <v>103</v>
      </c>
      <c r="Q10" s="861">
        <f>'★２１ページ子ども（年齢別）'!C13</f>
        <v>0</v>
      </c>
      <c r="R10" s="861">
        <f>'★２１ページ子ども（年齢別）'!D13</f>
        <v>0</v>
      </c>
      <c r="S10" s="861">
        <f>'★２１ページ子ども（年齢別）'!E13</f>
        <v>0</v>
      </c>
      <c r="T10" s="861">
        <f>'★２１ページ子ども（年齢別）'!F13</f>
        <v>0</v>
      </c>
      <c r="U10" s="861">
        <f>'★２１ページ子ども（年齢別）'!G13</f>
        <v>0</v>
      </c>
      <c r="V10" s="861">
        <f>'★２１ページ子ども（年齢別）'!H13</f>
        <v>0</v>
      </c>
      <c r="W10" s="861">
        <f>'★２１ページ子ども（年齢別）'!I13</f>
        <v>0</v>
      </c>
      <c r="X10" s="861">
        <f>'★２１ページ子ども（年齢別）'!J13</f>
        <v>0</v>
      </c>
      <c r="Y10" s="861">
        <f>'★２１ページ子ども（年齢別）'!K13</f>
        <v>0</v>
      </c>
      <c r="Z10" s="861">
        <f>'★２１ページ子ども（年齢別）'!L13</f>
        <v>0</v>
      </c>
      <c r="AA10" s="861">
        <f>'★２１ページ子ども（年齢別）'!M13</f>
        <v>0</v>
      </c>
      <c r="AB10" s="861">
        <f>'★２１ページ子ども（年齢別）'!N13</f>
        <v>0</v>
      </c>
      <c r="AC10" s="862">
        <f t="shared" si="0"/>
        <v>0</v>
      </c>
      <c r="AE10" s="861">
        <f>'★２１ページ子ども（年齢別）'!Q13</f>
        <v>0</v>
      </c>
      <c r="AF10" s="861">
        <f>'★２１ページ子ども（年齢別）'!R13</f>
        <v>0</v>
      </c>
      <c r="AG10" s="861">
        <f>'★２１ページ子ども（年齢別）'!S13</f>
        <v>0</v>
      </c>
      <c r="AH10" s="861">
        <f>'★２１ページ子ども（年齢別）'!T13</f>
        <v>0</v>
      </c>
      <c r="AI10" s="861">
        <f>'★２１ページ子ども（年齢別）'!U13</f>
        <v>0</v>
      </c>
      <c r="AJ10" s="861">
        <f>'★２１ページ子ども（年齢別）'!V13</f>
        <v>0</v>
      </c>
      <c r="AK10" s="861">
        <f>'★２１ページ子ども（年齢別）'!W13</f>
        <v>0</v>
      </c>
      <c r="AL10" s="861">
        <f>'★２１ページ子ども（年齢別）'!X13</f>
        <v>0</v>
      </c>
      <c r="AM10" s="861">
        <f>'★２１ページ子ども（年齢別）'!Y13</f>
        <v>0</v>
      </c>
      <c r="AN10" s="861">
        <f>'★２１ページ子ども（年齢別）'!Z13</f>
        <v>0</v>
      </c>
      <c r="AO10" s="861">
        <f>'★２１ページ子ども（年齢別）'!AA13</f>
        <v>0</v>
      </c>
      <c r="AP10" s="861">
        <f>'★２１ページ子ども（年齢別）'!AB13</f>
        <v>0</v>
      </c>
      <c r="AQ10" s="862">
        <f t="shared" si="1"/>
        <v>0</v>
      </c>
    </row>
    <row r="11" spans="1:43" ht="23.25" customHeight="1" x14ac:dyDescent="0.15">
      <c r="A11" s="337"/>
      <c r="B11" s="337"/>
      <c r="C11" s="337"/>
      <c r="D11" s="337"/>
      <c r="E11" s="337"/>
      <c r="F11" s="337"/>
      <c r="G11" s="337"/>
      <c r="H11" s="337"/>
      <c r="I11" s="337"/>
      <c r="J11" s="337"/>
      <c r="K11" s="359"/>
      <c r="O11" s="859" t="s">
        <v>114</v>
      </c>
      <c r="P11" s="860" t="s">
        <v>103</v>
      </c>
      <c r="Q11" s="861">
        <f>'★２１ページ子ども（年齢別）'!C15</f>
        <v>0</v>
      </c>
      <c r="R11" s="861">
        <f>'★２１ページ子ども（年齢別）'!D15</f>
        <v>0</v>
      </c>
      <c r="S11" s="861">
        <f>'★２１ページ子ども（年齢別）'!E15</f>
        <v>0</v>
      </c>
      <c r="T11" s="861">
        <f>'★２１ページ子ども（年齢別）'!F15</f>
        <v>0</v>
      </c>
      <c r="U11" s="861">
        <f>'★２１ページ子ども（年齢別）'!G15</f>
        <v>0</v>
      </c>
      <c r="V11" s="861">
        <f>'★２１ページ子ども（年齢別）'!H15</f>
        <v>0</v>
      </c>
      <c r="W11" s="861">
        <f>'★２１ページ子ども（年齢別）'!I15</f>
        <v>0</v>
      </c>
      <c r="X11" s="861">
        <f>'★２１ページ子ども（年齢別）'!J15</f>
        <v>0</v>
      </c>
      <c r="Y11" s="861">
        <f>'★２１ページ子ども（年齢別）'!K15</f>
        <v>0</v>
      </c>
      <c r="Z11" s="861">
        <f>'★２１ページ子ども（年齢別）'!L15</f>
        <v>0</v>
      </c>
      <c r="AA11" s="861">
        <f>'★２１ページ子ども（年齢別）'!M15</f>
        <v>0</v>
      </c>
      <c r="AB11" s="861">
        <f>'★２１ページ子ども（年齢別）'!N15</f>
        <v>0</v>
      </c>
      <c r="AC11" s="862">
        <f t="shared" si="0"/>
        <v>0</v>
      </c>
      <c r="AE11" s="861">
        <f>'★２１ページ子ども（年齢別）'!Q15</f>
        <v>0</v>
      </c>
      <c r="AF11" s="861">
        <f>'★２１ページ子ども（年齢別）'!R15</f>
        <v>0</v>
      </c>
      <c r="AG11" s="861">
        <f>'★２１ページ子ども（年齢別）'!S15</f>
        <v>0</v>
      </c>
      <c r="AH11" s="861">
        <f>'★２１ページ子ども（年齢別）'!T15</f>
        <v>0</v>
      </c>
      <c r="AI11" s="861">
        <f>'★２１ページ子ども（年齢別）'!U15</f>
        <v>0</v>
      </c>
      <c r="AJ11" s="861">
        <f>'★２１ページ子ども（年齢別）'!V15</f>
        <v>0</v>
      </c>
      <c r="AK11" s="861">
        <f>'★２１ページ子ども（年齢別）'!W15</f>
        <v>0</v>
      </c>
      <c r="AL11" s="861">
        <f>'★２１ページ子ども（年齢別）'!X15</f>
        <v>0</v>
      </c>
      <c r="AM11" s="861">
        <f>'★２１ページ子ども（年齢別）'!Y15</f>
        <v>0</v>
      </c>
      <c r="AN11" s="861">
        <f>'★２１ページ子ども（年齢別）'!Z15</f>
        <v>0</v>
      </c>
      <c r="AO11" s="861">
        <f>'★２１ページ子ども（年齢別）'!AA15</f>
        <v>0</v>
      </c>
      <c r="AP11" s="861">
        <f>'★２１ページ子ども（年齢別）'!AB15</f>
        <v>0</v>
      </c>
      <c r="AQ11" s="862">
        <f t="shared" si="1"/>
        <v>0</v>
      </c>
    </row>
    <row r="12" spans="1:43" ht="28.5" customHeight="1" x14ac:dyDescent="0.15">
      <c r="A12" s="337"/>
      <c r="B12" s="337"/>
      <c r="C12" s="337"/>
      <c r="D12" s="337"/>
      <c r="E12" s="337"/>
      <c r="F12" s="337"/>
      <c r="G12" s="337"/>
      <c r="H12" s="337"/>
      <c r="I12" s="337"/>
      <c r="J12" s="337"/>
      <c r="K12" s="359"/>
      <c r="N12" s="868"/>
      <c r="O12" s="859" t="s">
        <v>115</v>
      </c>
      <c r="P12" s="860" t="s">
        <v>103</v>
      </c>
      <c r="Q12" s="861">
        <f>'★２１ページ子ども（年齢別）'!C17</f>
        <v>0</v>
      </c>
      <c r="R12" s="861">
        <f>'★２１ページ子ども（年齢別）'!D17</f>
        <v>0</v>
      </c>
      <c r="S12" s="861">
        <f>'★２１ページ子ども（年齢別）'!E17</f>
        <v>0</v>
      </c>
      <c r="T12" s="861">
        <f>'★２１ページ子ども（年齢別）'!F17</f>
        <v>0</v>
      </c>
      <c r="U12" s="861">
        <f>'★２１ページ子ども（年齢別）'!G17</f>
        <v>0</v>
      </c>
      <c r="V12" s="861">
        <f>'★２１ページ子ども（年齢別）'!H17</f>
        <v>0</v>
      </c>
      <c r="W12" s="861">
        <f>'★２１ページ子ども（年齢別）'!I17</f>
        <v>0</v>
      </c>
      <c r="X12" s="861">
        <f>'★２１ページ子ども（年齢別）'!J17</f>
        <v>0</v>
      </c>
      <c r="Y12" s="861">
        <f>'★２１ページ子ども（年齢別）'!K17</f>
        <v>0</v>
      </c>
      <c r="Z12" s="861">
        <f>'★２１ページ子ども（年齢別）'!L17</f>
        <v>0</v>
      </c>
      <c r="AA12" s="861">
        <f>'★２１ページ子ども（年齢別）'!M17</f>
        <v>0</v>
      </c>
      <c r="AB12" s="861">
        <f>'★２１ページ子ども（年齢別）'!N17</f>
        <v>0</v>
      </c>
      <c r="AC12" s="862">
        <f t="shared" si="0"/>
        <v>0</v>
      </c>
      <c r="AE12" s="861">
        <f>'★２１ページ子ども（年齢別）'!Q17</f>
        <v>0</v>
      </c>
      <c r="AF12" s="861">
        <f>'★２１ページ子ども（年齢別）'!R17</f>
        <v>0</v>
      </c>
      <c r="AG12" s="861">
        <f>'★２１ページ子ども（年齢別）'!S17</f>
        <v>0</v>
      </c>
      <c r="AH12" s="861">
        <f>'★２１ページ子ども（年齢別）'!T17</f>
        <v>0</v>
      </c>
      <c r="AI12" s="861">
        <f>'★２１ページ子ども（年齢別）'!U17</f>
        <v>0</v>
      </c>
      <c r="AJ12" s="861">
        <f>'★２１ページ子ども（年齢別）'!V17</f>
        <v>0</v>
      </c>
      <c r="AK12" s="861">
        <f>'★２１ページ子ども（年齢別）'!W17</f>
        <v>0</v>
      </c>
      <c r="AL12" s="861">
        <f>'★２１ページ子ども（年齢別）'!X17</f>
        <v>0</v>
      </c>
      <c r="AM12" s="861">
        <f>'★２１ページ子ども（年齢別）'!Y17</f>
        <v>0</v>
      </c>
      <c r="AN12" s="861">
        <f>'★２１ページ子ども（年齢別）'!Z17</f>
        <v>0</v>
      </c>
      <c r="AO12" s="861">
        <f>'★２１ページ子ども（年齢別）'!AA17</f>
        <v>0</v>
      </c>
      <c r="AP12" s="861">
        <f>'★２１ページ子ども（年齢別）'!AB17</f>
        <v>0</v>
      </c>
      <c r="AQ12" s="862">
        <f t="shared" si="1"/>
        <v>0</v>
      </c>
    </row>
    <row r="13" spans="1:43" ht="30" customHeight="1" x14ac:dyDescent="0.15">
      <c r="A13" s="337"/>
      <c r="B13" s="337"/>
      <c r="C13" s="337"/>
      <c r="D13" s="337"/>
      <c r="E13" s="337"/>
      <c r="F13" s="337"/>
      <c r="G13" s="337"/>
      <c r="H13" s="337"/>
      <c r="I13" s="337"/>
      <c r="J13" s="337"/>
      <c r="K13" s="359"/>
      <c r="N13" s="868"/>
      <c r="O13" s="859" t="s">
        <v>116</v>
      </c>
      <c r="P13" s="860" t="s">
        <v>103</v>
      </c>
      <c r="Q13" s="861">
        <f>'★２１ページ子ども（年齢別）'!C19</f>
        <v>0</v>
      </c>
      <c r="R13" s="861">
        <f>'★２１ページ子ども（年齢別）'!D19</f>
        <v>0</v>
      </c>
      <c r="S13" s="861">
        <f>'★２１ページ子ども（年齢別）'!E19</f>
        <v>0</v>
      </c>
      <c r="T13" s="861">
        <f>'★２１ページ子ども（年齢別）'!F19</f>
        <v>0</v>
      </c>
      <c r="U13" s="861">
        <f>'★２１ページ子ども（年齢別）'!G19</f>
        <v>0</v>
      </c>
      <c r="V13" s="861">
        <f>'★２１ページ子ども（年齢別）'!H19</f>
        <v>0</v>
      </c>
      <c r="W13" s="861">
        <f>'★２１ページ子ども（年齢別）'!I19</f>
        <v>0</v>
      </c>
      <c r="X13" s="861">
        <f>'★２１ページ子ども（年齢別）'!J19</f>
        <v>0</v>
      </c>
      <c r="Y13" s="861">
        <f>'★２１ページ子ども（年齢別）'!K19</f>
        <v>0</v>
      </c>
      <c r="Z13" s="861">
        <f>'★２１ページ子ども（年齢別）'!L19</f>
        <v>0</v>
      </c>
      <c r="AA13" s="861">
        <f>'★２１ページ子ども（年齢別）'!M19</f>
        <v>0</v>
      </c>
      <c r="AB13" s="861">
        <f>'★２１ページ子ども（年齢別）'!N19</f>
        <v>0</v>
      </c>
      <c r="AC13" s="862">
        <f t="shared" si="0"/>
        <v>0</v>
      </c>
      <c r="AE13" s="861">
        <f>'★２１ページ子ども（年齢別）'!Q19</f>
        <v>0</v>
      </c>
      <c r="AF13" s="861">
        <f>'★２１ページ子ども（年齢別）'!R19</f>
        <v>0</v>
      </c>
      <c r="AG13" s="861">
        <f>'★２１ページ子ども（年齢別）'!S19</f>
        <v>0</v>
      </c>
      <c r="AH13" s="861">
        <f>'★２１ページ子ども（年齢別）'!T19</f>
        <v>0</v>
      </c>
      <c r="AI13" s="861">
        <f>'★２１ページ子ども（年齢別）'!U19</f>
        <v>0</v>
      </c>
      <c r="AJ13" s="861">
        <f>'★２１ページ子ども（年齢別）'!V19</f>
        <v>0</v>
      </c>
      <c r="AK13" s="861">
        <f>'★２１ページ子ども（年齢別）'!W19</f>
        <v>0</v>
      </c>
      <c r="AL13" s="861">
        <f>'★２１ページ子ども（年齢別）'!X19</f>
        <v>0</v>
      </c>
      <c r="AM13" s="861">
        <f>'★２１ページ子ども（年齢別）'!Y19</f>
        <v>0</v>
      </c>
      <c r="AN13" s="861">
        <f>'★２１ページ子ども（年齢別）'!Z19</f>
        <v>0</v>
      </c>
      <c r="AO13" s="861">
        <f>'★２１ページ子ども（年齢別）'!AA19</f>
        <v>0</v>
      </c>
      <c r="AP13" s="861">
        <f>'★２１ページ子ども（年齢別）'!AB19</f>
        <v>0</v>
      </c>
      <c r="AQ13" s="862">
        <f t="shared" si="1"/>
        <v>0</v>
      </c>
    </row>
    <row r="14" spans="1:43" ht="30" customHeight="1" x14ac:dyDescent="0.15">
      <c r="A14" s="337"/>
      <c r="B14" s="337"/>
      <c r="C14" s="337"/>
      <c r="D14" s="337"/>
      <c r="E14" s="337"/>
      <c r="F14" s="337"/>
      <c r="G14" s="337"/>
      <c r="H14" s="337"/>
      <c r="I14" s="337"/>
      <c r="J14" s="337"/>
      <c r="K14" s="359"/>
      <c r="N14" s="868"/>
      <c r="O14" s="859" t="s">
        <v>117</v>
      </c>
      <c r="P14" s="860" t="s">
        <v>103</v>
      </c>
      <c r="Q14" s="861">
        <f>'★２１ページ子ども（年齢別）'!C21</f>
        <v>0</v>
      </c>
      <c r="R14" s="861">
        <f>'★２１ページ子ども（年齢別）'!D21</f>
        <v>0</v>
      </c>
      <c r="S14" s="861">
        <f>'★２１ページ子ども（年齢別）'!E21</f>
        <v>0</v>
      </c>
      <c r="T14" s="861">
        <f>'★２１ページ子ども（年齢別）'!F21</f>
        <v>0</v>
      </c>
      <c r="U14" s="861">
        <f>'★２１ページ子ども（年齢別）'!G21</f>
        <v>0</v>
      </c>
      <c r="V14" s="861">
        <f>'★２１ページ子ども（年齢別）'!H21</f>
        <v>0</v>
      </c>
      <c r="W14" s="861">
        <f>'★２１ページ子ども（年齢別）'!I21</f>
        <v>0</v>
      </c>
      <c r="X14" s="861">
        <f>'★２１ページ子ども（年齢別）'!J21</f>
        <v>0</v>
      </c>
      <c r="Y14" s="861">
        <f>'★２１ページ子ども（年齢別）'!K21</f>
        <v>0</v>
      </c>
      <c r="Z14" s="861">
        <f>'★２１ページ子ども（年齢別）'!L21</f>
        <v>0</v>
      </c>
      <c r="AA14" s="861">
        <f>'★２１ページ子ども（年齢別）'!M21</f>
        <v>0</v>
      </c>
      <c r="AB14" s="861">
        <f>'★２１ページ子ども（年齢別）'!N21</f>
        <v>0</v>
      </c>
      <c r="AC14" s="862">
        <f t="shared" si="0"/>
        <v>0</v>
      </c>
      <c r="AE14" s="861">
        <f>'★２１ページ子ども（年齢別）'!Q21</f>
        <v>0</v>
      </c>
      <c r="AF14" s="861">
        <f>'★２１ページ子ども（年齢別）'!R21</f>
        <v>0</v>
      </c>
      <c r="AG14" s="861">
        <f>'★２１ページ子ども（年齢別）'!S21</f>
        <v>0</v>
      </c>
      <c r="AH14" s="861">
        <f>'★２１ページ子ども（年齢別）'!T21</f>
        <v>0</v>
      </c>
      <c r="AI14" s="861">
        <f>'★２１ページ子ども（年齢別）'!U21</f>
        <v>0</v>
      </c>
      <c r="AJ14" s="861">
        <f>'★２１ページ子ども（年齢別）'!V21</f>
        <v>0</v>
      </c>
      <c r="AK14" s="861">
        <f>'★２１ページ子ども（年齢別）'!W21</f>
        <v>0</v>
      </c>
      <c r="AL14" s="861">
        <f>'★２１ページ子ども（年齢別）'!X21</f>
        <v>0</v>
      </c>
      <c r="AM14" s="861">
        <f>'★２１ページ子ども（年齢別）'!Y21</f>
        <v>0</v>
      </c>
      <c r="AN14" s="861">
        <f>'★２１ページ子ども（年齢別）'!Z21</f>
        <v>0</v>
      </c>
      <c r="AO14" s="861">
        <f>'★２１ページ子ども（年齢別）'!AA21</f>
        <v>0</v>
      </c>
      <c r="AP14" s="861">
        <f>'★２１ページ子ども（年齢別）'!AB21</f>
        <v>0</v>
      </c>
      <c r="AQ14" s="862">
        <f t="shared" si="1"/>
        <v>0</v>
      </c>
    </row>
    <row r="15" spans="1:43" ht="45" customHeight="1" x14ac:dyDescent="0.15">
      <c r="A15" s="337"/>
      <c r="B15" s="337"/>
      <c r="C15" s="337"/>
      <c r="D15" s="337"/>
      <c r="E15" s="337"/>
      <c r="F15" s="337"/>
      <c r="G15" s="337"/>
      <c r="H15" s="337"/>
      <c r="I15" s="337"/>
      <c r="J15" s="337"/>
      <c r="K15" s="359"/>
      <c r="N15" s="868"/>
      <c r="O15" s="859" t="s">
        <v>118</v>
      </c>
      <c r="P15" s="860" t="s">
        <v>103</v>
      </c>
      <c r="Q15" s="861">
        <f>'★２１ページ子ども（年齢別）'!C23</f>
        <v>0</v>
      </c>
      <c r="R15" s="861">
        <f>'★２１ページ子ども（年齢別）'!D23</f>
        <v>0</v>
      </c>
      <c r="S15" s="861">
        <f>'★２１ページ子ども（年齢別）'!E23</f>
        <v>0</v>
      </c>
      <c r="T15" s="861">
        <f>'★２１ページ子ども（年齢別）'!F23</f>
        <v>0</v>
      </c>
      <c r="U15" s="861">
        <f>'★２１ページ子ども（年齢別）'!G23</f>
        <v>0</v>
      </c>
      <c r="V15" s="861">
        <f>'★２１ページ子ども（年齢別）'!H23</f>
        <v>0</v>
      </c>
      <c r="W15" s="861">
        <f>'★２１ページ子ども（年齢別）'!I23</f>
        <v>0</v>
      </c>
      <c r="X15" s="861">
        <f>'★２１ページ子ども（年齢別）'!J23</f>
        <v>0</v>
      </c>
      <c r="Y15" s="861">
        <f>'★２１ページ子ども（年齢別）'!K23</f>
        <v>0</v>
      </c>
      <c r="Z15" s="861">
        <f>'★２１ページ子ども（年齢別）'!L23</f>
        <v>0</v>
      </c>
      <c r="AA15" s="861">
        <f>'★２１ページ子ども（年齢別）'!M23</f>
        <v>0</v>
      </c>
      <c r="AB15" s="861">
        <f>'★２１ページ子ども（年齢別）'!N23</f>
        <v>0</v>
      </c>
      <c r="AC15" s="862">
        <f t="shared" si="0"/>
        <v>0</v>
      </c>
      <c r="AE15" s="861">
        <f>'★２１ページ子ども（年齢別）'!Q23</f>
        <v>0</v>
      </c>
      <c r="AF15" s="861">
        <f>'★２１ページ子ども（年齢別）'!R23</f>
        <v>0</v>
      </c>
      <c r="AG15" s="861">
        <f>'★２１ページ子ども（年齢別）'!S23</f>
        <v>0</v>
      </c>
      <c r="AH15" s="861">
        <f>'★２１ページ子ども（年齢別）'!T23</f>
        <v>0</v>
      </c>
      <c r="AI15" s="861">
        <f>'★２１ページ子ども（年齢別）'!U23</f>
        <v>0</v>
      </c>
      <c r="AJ15" s="861">
        <f>'★２１ページ子ども（年齢別）'!V23</f>
        <v>0</v>
      </c>
      <c r="AK15" s="861">
        <f>'★２１ページ子ども（年齢別）'!W23</f>
        <v>0</v>
      </c>
      <c r="AL15" s="861">
        <f>'★２１ページ子ども（年齢別）'!X23</f>
        <v>0</v>
      </c>
      <c r="AM15" s="861">
        <f>'★２１ページ子ども（年齢別）'!Y23</f>
        <v>0</v>
      </c>
      <c r="AN15" s="861">
        <f>'★２１ページ子ども（年齢別）'!Z23</f>
        <v>0</v>
      </c>
      <c r="AO15" s="861">
        <f>'★２１ページ子ども（年齢別）'!AA23</f>
        <v>0</v>
      </c>
      <c r="AP15" s="861">
        <f>'★２１ページ子ども（年齢別）'!AB23</f>
        <v>0</v>
      </c>
      <c r="AQ15" s="862">
        <f t="shared" si="1"/>
        <v>0</v>
      </c>
    </row>
    <row r="16" spans="1:43" x14ac:dyDescent="0.15">
      <c r="A16" s="337"/>
      <c r="B16" s="337"/>
      <c r="C16" s="337"/>
      <c r="D16" s="337"/>
      <c r="E16" s="337"/>
      <c r="F16" s="337"/>
      <c r="G16" s="337"/>
      <c r="H16" s="337"/>
      <c r="I16" s="337"/>
      <c r="J16" s="337"/>
      <c r="K16" s="359"/>
      <c r="O16" s="859" t="s">
        <v>119</v>
      </c>
      <c r="P16" s="860" t="s">
        <v>103</v>
      </c>
      <c r="Q16" s="861">
        <f>'★２１ページ子ども（年齢別）'!C25</f>
        <v>0</v>
      </c>
      <c r="R16" s="861">
        <f>'★２１ページ子ども（年齢別）'!D25</f>
        <v>0</v>
      </c>
      <c r="S16" s="861">
        <f>'★２１ページ子ども（年齢別）'!E25</f>
        <v>0</v>
      </c>
      <c r="T16" s="861">
        <f>'★２１ページ子ども（年齢別）'!F25</f>
        <v>0</v>
      </c>
      <c r="U16" s="861">
        <f>'★２１ページ子ども（年齢別）'!G25</f>
        <v>0</v>
      </c>
      <c r="V16" s="861">
        <f>'★２１ページ子ども（年齢別）'!H25</f>
        <v>0</v>
      </c>
      <c r="W16" s="861">
        <f>'★２１ページ子ども（年齢別）'!I25</f>
        <v>0</v>
      </c>
      <c r="X16" s="861">
        <f>'★２１ページ子ども（年齢別）'!J25</f>
        <v>0</v>
      </c>
      <c r="Y16" s="861">
        <f>'★２１ページ子ども（年齢別）'!K25</f>
        <v>0</v>
      </c>
      <c r="Z16" s="861">
        <f>'★２１ページ子ども（年齢別）'!L25</f>
        <v>0</v>
      </c>
      <c r="AA16" s="861">
        <f>'★２１ページ子ども（年齢別）'!M25</f>
        <v>0</v>
      </c>
      <c r="AB16" s="861">
        <f>'★２１ページ子ども（年齢別）'!N25</f>
        <v>0</v>
      </c>
      <c r="AC16" s="862">
        <f t="shared" si="0"/>
        <v>0</v>
      </c>
      <c r="AE16" s="861">
        <f>'★２１ページ子ども（年齢別）'!Q25</f>
        <v>0</v>
      </c>
      <c r="AF16" s="861">
        <f>'★２１ページ子ども（年齢別）'!R25</f>
        <v>0</v>
      </c>
      <c r="AG16" s="861">
        <f>'★２１ページ子ども（年齢別）'!S25</f>
        <v>0</v>
      </c>
      <c r="AH16" s="861">
        <f>'★２１ページ子ども（年齢別）'!T25</f>
        <v>0</v>
      </c>
      <c r="AI16" s="861">
        <f>'★２１ページ子ども（年齢別）'!U25</f>
        <v>0</v>
      </c>
      <c r="AJ16" s="861">
        <f>'★２１ページ子ども（年齢別）'!V25</f>
        <v>0</v>
      </c>
      <c r="AK16" s="861">
        <f>'★２１ページ子ども（年齢別）'!W25</f>
        <v>0</v>
      </c>
      <c r="AL16" s="861">
        <f>'★２１ページ子ども（年齢別）'!X25</f>
        <v>0</v>
      </c>
      <c r="AM16" s="861">
        <f>'★２１ページ子ども（年齢別）'!Y25</f>
        <v>0</v>
      </c>
      <c r="AN16" s="861">
        <f>'★２１ページ子ども（年齢別）'!Z25</f>
        <v>0</v>
      </c>
      <c r="AO16" s="861">
        <f>'★２１ページ子ども（年齢別）'!AA25</f>
        <v>0</v>
      </c>
      <c r="AP16" s="861">
        <f>'★２１ページ子ども（年齢別）'!AB25</f>
        <v>0</v>
      </c>
      <c r="AQ16" s="862">
        <f t="shared" si="1"/>
        <v>0</v>
      </c>
    </row>
    <row r="17" spans="1:43" x14ac:dyDescent="0.15">
      <c r="A17" s="337"/>
      <c r="B17" s="337"/>
      <c r="C17" s="337"/>
      <c r="D17" s="337"/>
      <c r="E17" s="337"/>
      <c r="F17" s="337"/>
      <c r="G17" s="337"/>
      <c r="H17" s="337"/>
      <c r="I17" s="337"/>
      <c r="K17" s="359"/>
      <c r="O17" s="859" t="s">
        <v>120</v>
      </c>
      <c r="P17" s="860" t="s">
        <v>103</v>
      </c>
      <c r="Q17" s="861">
        <f>'★２１ページ子ども（年齢別）'!C27</f>
        <v>0</v>
      </c>
      <c r="R17" s="861">
        <f>'★２１ページ子ども（年齢別）'!D27</f>
        <v>0</v>
      </c>
      <c r="S17" s="861">
        <f>'★２１ページ子ども（年齢別）'!E27</f>
        <v>0</v>
      </c>
      <c r="T17" s="861">
        <f>'★２１ページ子ども（年齢別）'!F27</f>
        <v>0</v>
      </c>
      <c r="U17" s="861">
        <f>'★２１ページ子ども（年齢別）'!G27</f>
        <v>0</v>
      </c>
      <c r="V17" s="861">
        <f>'★２１ページ子ども（年齢別）'!H27</f>
        <v>0</v>
      </c>
      <c r="W17" s="861">
        <f>'★２１ページ子ども（年齢別）'!I27</f>
        <v>0</v>
      </c>
      <c r="X17" s="861">
        <f>'★２１ページ子ども（年齢別）'!J27</f>
        <v>0</v>
      </c>
      <c r="Y17" s="861">
        <f>'★２１ページ子ども（年齢別）'!K27</f>
        <v>0</v>
      </c>
      <c r="Z17" s="861">
        <f>'★２１ページ子ども（年齢別）'!L27</f>
        <v>0</v>
      </c>
      <c r="AA17" s="861">
        <f>'★２１ページ子ども（年齢別）'!M27</f>
        <v>0</v>
      </c>
      <c r="AB17" s="861">
        <f>'★２１ページ子ども（年齢別）'!N27</f>
        <v>0</v>
      </c>
      <c r="AC17" s="862">
        <f t="shared" si="0"/>
        <v>0</v>
      </c>
      <c r="AE17" s="861">
        <f>'★２１ページ子ども（年齢別）'!Q27</f>
        <v>0</v>
      </c>
      <c r="AF17" s="861">
        <f>'★２１ページ子ども（年齢別）'!R27</f>
        <v>0</v>
      </c>
      <c r="AG17" s="861">
        <f>'★２１ページ子ども（年齢別）'!S27</f>
        <v>0</v>
      </c>
      <c r="AH17" s="861">
        <f>'★２１ページ子ども（年齢別）'!T27</f>
        <v>0</v>
      </c>
      <c r="AI17" s="861">
        <f>'★２１ページ子ども（年齢別）'!U27</f>
        <v>0</v>
      </c>
      <c r="AJ17" s="861">
        <f>'★２１ページ子ども（年齢別）'!V27</f>
        <v>0</v>
      </c>
      <c r="AK17" s="861">
        <f>'★２１ページ子ども（年齢別）'!W27</f>
        <v>0</v>
      </c>
      <c r="AL17" s="861">
        <f>'★２１ページ子ども（年齢別）'!X27</f>
        <v>0</v>
      </c>
      <c r="AM17" s="861">
        <f>'★２１ページ子ども（年齢別）'!Y27</f>
        <v>0</v>
      </c>
      <c r="AN17" s="861">
        <f>'★２１ページ子ども（年齢別）'!Z27</f>
        <v>0</v>
      </c>
      <c r="AO17" s="861">
        <f>'★２１ページ子ども（年齢別）'!AA27</f>
        <v>0</v>
      </c>
      <c r="AP17" s="861">
        <f>'★２１ページ子ども（年齢別）'!AB27</f>
        <v>0</v>
      </c>
      <c r="AQ17" s="862">
        <f t="shared" si="1"/>
        <v>0</v>
      </c>
    </row>
    <row r="18" spans="1:43" x14ac:dyDescent="0.15">
      <c r="A18" s="337"/>
      <c r="B18" s="337"/>
      <c r="C18" s="337"/>
      <c r="D18" s="337"/>
      <c r="E18" s="337"/>
      <c r="F18" s="337"/>
      <c r="G18" s="337"/>
      <c r="H18" s="337"/>
      <c r="I18" s="337"/>
      <c r="J18" s="337"/>
      <c r="K18" s="359"/>
      <c r="O18" s="859" t="s">
        <v>121</v>
      </c>
      <c r="P18" s="860" t="s">
        <v>103</v>
      </c>
      <c r="Q18" s="861">
        <f>'★２１ページ子ども（年齢別）'!C29</f>
        <v>0</v>
      </c>
      <c r="R18" s="861">
        <f>'★２１ページ子ども（年齢別）'!D29</f>
        <v>0</v>
      </c>
      <c r="S18" s="861">
        <f>'★２１ページ子ども（年齢別）'!E29</f>
        <v>0</v>
      </c>
      <c r="T18" s="861">
        <f>'★２１ページ子ども（年齢別）'!F29</f>
        <v>0</v>
      </c>
      <c r="U18" s="861">
        <f>'★２１ページ子ども（年齢別）'!G29</f>
        <v>0</v>
      </c>
      <c r="V18" s="861">
        <f>'★２１ページ子ども（年齢別）'!H29</f>
        <v>0</v>
      </c>
      <c r="W18" s="861">
        <f>'★２１ページ子ども（年齢別）'!I29</f>
        <v>0</v>
      </c>
      <c r="X18" s="861">
        <f>'★２１ページ子ども（年齢別）'!J29</f>
        <v>0</v>
      </c>
      <c r="Y18" s="861">
        <f>'★２１ページ子ども（年齢別）'!K29</f>
        <v>0</v>
      </c>
      <c r="Z18" s="861">
        <f>'★２１ページ子ども（年齢別）'!L29</f>
        <v>0</v>
      </c>
      <c r="AA18" s="861">
        <f>'★２１ページ子ども（年齢別）'!M29</f>
        <v>0</v>
      </c>
      <c r="AB18" s="861">
        <f>'★２１ページ子ども（年齢別）'!N29</f>
        <v>0</v>
      </c>
      <c r="AC18" s="862">
        <f t="shared" si="0"/>
        <v>0</v>
      </c>
      <c r="AE18" s="861">
        <f>'★２１ページ子ども（年齢別）'!Q29</f>
        <v>0</v>
      </c>
      <c r="AF18" s="861">
        <f>'★２１ページ子ども（年齢別）'!R29</f>
        <v>0</v>
      </c>
      <c r="AG18" s="861">
        <f>'★２１ページ子ども（年齢別）'!S29</f>
        <v>0</v>
      </c>
      <c r="AH18" s="861">
        <f>'★２１ページ子ども（年齢別）'!T29</f>
        <v>0</v>
      </c>
      <c r="AI18" s="861">
        <f>'★２１ページ子ども（年齢別）'!U29</f>
        <v>0</v>
      </c>
      <c r="AJ18" s="861">
        <f>'★２１ページ子ども（年齢別）'!V29</f>
        <v>0</v>
      </c>
      <c r="AK18" s="861">
        <f>'★２１ページ子ども（年齢別）'!W29</f>
        <v>0</v>
      </c>
      <c r="AL18" s="861">
        <f>'★２１ページ子ども（年齢別）'!X29</f>
        <v>0</v>
      </c>
      <c r="AM18" s="861">
        <f>'★２１ページ子ども（年齢別）'!Y29</f>
        <v>0</v>
      </c>
      <c r="AN18" s="861">
        <f>'★２１ページ子ども（年齢別）'!Z29</f>
        <v>0</v>
      </c>
      <c r="AO18" s="861">
        <f>'★２１ページ子ども（年齢別）'!AA29</f>
        <v>0</v>
      </c>
      <c r="AP18" s="861">
        <f>'★２１ページ子ども（年齢別）'!AB29</f>
        <v>0</v>
      </c>
      <c r="AQ18" s="862">
        <f t="shared" si="1"/>
        <v>0</v>
      </c>
    </row>
    <row r="19" spans="1:43" x14ac:dyDescent="0.15">
      <c r="A19" s="337"/>
      <c r="B19" s="337"/>
      <c r="C19" s="337"/>
      <c r="D19" s="337"/>
      <c r="E19" s="337"/>
      <c r="F19" s="337"/>
      <c r="G19" s="337"/>
      <c r="H19" s="337"/>
      <c r="I19" s="337"/>
      <c r="J19" s="337"/>
      <c r="K19" s="359"/>
      <c r="O19" s="859" t="s">
        <v>122</v>
      </c>
      <c r="P19" s="860" t="s">
        <v>103</v>
      </c>
      <c r="Q19" s="861">
        <f>'★２１ページ子ども（年齢別）'!C31</f>
        <v>0</v>
      </c>
      <c r="R19" s="861">
        <f>'★２１ページ子ども（年齢別）'!D31</f>
        <v>0</v>
      </c>
      <c r="S19" s="861">
        <f>'★２１ページ子ども（年齢別）'!E31</f>
        <v>0</v>
      </c>
      <c r="T19" s="861">
        <f>'★２１ページ子ども（年齢別）'!F31</f>
        <v>0</v>
      </c>
      <c r="U19" s="861">
        <f>'★２１ページ子ども（年齢別）'!G31</f>
        <v>0</v>
      </c>
      <c r="V19" s="861">
        <f>'★２１ページ子ども（年齢別）'!H31</f>
        <v>0</v>
      </c>
      <c r="W19" s="861">
        <f>'★２１ページ子ども（年齢別）'!I31</f>
        <v>0</v>
      </c>
      <c r="X19" s="861">
        <f>'★２１ページ子ども（年齢別）'!J31</f>
        <v>0</v>
      </c>
      <c r="Y19" s="861">
        <f>'★２１ページ子ども（年齢別）'!K31</f>
        <v>0</v>
      </c>
      <c r="Z19" s="861">
        <f>'★２１ページ子ども（年齢別）'!L31</f>
        <v>0</v>
      </c>
      <c r="AA19" s="861">
        <f>'★２１ページ子ども（年齢別）'!M31</f>
        <v>0</v>
      </c>
      <c r="AB19" s="861">
        <f>'★２１ページ子ども（年齢別）'!N31</f>
        <v>0</v>
      </c>
      <c r="AC19" s="862">
        <f t="shared" si="0"/>
        <v>0</v>
      </c>
      <c r="AE19" s="861">
        <f>'★２１ページ子ども（年齢別）'!Q31</f>
        <v>0</v>
      </c>
      <c r="AF19" s="861">
        <f>'★２１ページ子ども（年齢別）'!R31</f>
        <v>0</v>
      </c>
      <c r="AG19" s="861">
        <f>'★２１ページ子ども（年齢別）'!S31</f>
        <v>0</v>
      </c>
      <c r="AH19" s="861">
        <f>'★２１ページ子ども（年齢別）'!T31</f>
        <v>0</v>
      </c>
      <c r="AI19" s="861">
        <f>'★２１ページ子ども（年齢別）'!U31</f>
        <v>0</v>
      </c>
      <c r="AJ19" s="861">
        <f>'★２１ページ子ども（年齢別）'!V31</f>
        <v>0</v>
      </c>
      <c r="AK19" s="861">
        <f>'★２１ページ子ども（年齢別）'!W31</f>
        <v>0</v>
      </c>
      <c r="AL19" s="861">
        <f>'★２１ページ子ども（年齢別）'!X31</f>
        <v>0</v>
      </c>
      <c r="AM19" s="861">
        <f>'★２１ページ子ども（年齢別）'!Y31</f>
        <v>0</v>
      </c>
      <c r="AN19" s="861">
        <f>'★２１ページ子ども（年齢別）'!Z31</f>
        <v>0</v>
      </c>
      <c r="AO19" s="861">
        <f>'★２１ページ子ども（年齢別）'!AA31</f>
        <v>0</v>
      </c>
      <c r="AP19" s="861">
        <f>'★２１ページ子ども（年齢別）'!AB31</f>
        <v>0</v>
      </c>
      <c r="AQ19" s="862">
        <f t="shared" si="1"/>
        <v>0</v>
      </c>
    </row>
    <row r="20" spans="1:43" ht="14.25" thickBot="1" x14ac:dyDescent="0.2">
      <c r="A20" s="337"/>
      <c r="B20" s="337"/>
      <c r="C20" s="337"/>
      <c r="D20" s="337"/>
      <c r="E20" s="337"/>
      <c r="F20" s="337"/>
      <c r="G20" s="337"/>
      <c r="H20" s="337"/>
      <c r="I20" s="337"/>
      <c r="J20" s="337"/>
      <c r="K20" s="359"/>
      <c r="O20" s="869" t="s">
        <v>123</v>
      </c>
      <c r="P20" s="870" t="s">
        <v>103</v>
      </c>
      <c r="Q20" s="869">
        <f>'★２１ページ子ども（年齢別）'!C33</f>
        <v>0</v>
      </c>
      <c r="R20" s="869">
        <f>'★２１ページ子ども（年齢別）'!D33</f>
        <v>0</v>
      </c>
      <c r="S20" s="869">
        <f>'★２１ページ子ども（年齢別）'!E33</f>
        <v>0</v>
      </c>
      <c r="T20" s="869">
        <f>'★２１ページ子ども（年齢別）'!F33</f>
        <v>0</v>
      </c>
      <c r="U20" s="869">
        <f>'★２１ページ子ども（年齢別）'!G33</f>
        <v>0</v>
      </c>
      <c r="V20" s="869">
        <f>'★２１ページ子ども（年齢別）'!H33</f>
        <v>0</v>
      </c>
      <c r="W20" s="869">
        <f>'★２１ページ子ども（年齢別）'!I33</f>
        <v>0</v>
      </c>
      <c r="X20" s="869">
        <f>'★２１ページ子ども（年齢別）'!J33</f>
        <v>0</v>
      </c>
      <c r="Y20" s="869">
        <f>'★２１ページ子ども（年齢別）'!K33</f>
        <v>0</v>
      </c>
      <c r="Z20" s="869">
        <f>'★２１ページ子ども（年齢別）'!L33</f>
        <v>0</v>
      </c>
      <c r="AA20" s="869">
        <f>'★２１ページ子ども（年齢別）'!M33</f>
        <v>0</v>
      </c>
      <c r="AB20" s="869">
        <f>'★２１ページ子ども（年齢別）'!N33</f>
        <v>0</v>
      </c>
      <c r="AC20" s="871">
        <f t="shared" si="0"/>
        <v>0</v>
      </c>
      <c r="AE20" s="869">
        <f>'★２１ページ子ども（年齢別）'!Q33</f>
        <v>0</v>
      </c>
      <c r="AF20" s="869">
        <f>'★２１ページ子ども（年齢別）'!R33</f>
        <v>0</v>
      </c>
      <c r="AG20" s="869">
        <f>'★２１ページ子ども（年齢別）'!S33</f>
        <v>0</v>
      </c>
      <c r="AH20" s="869">
        <f>'★２１ページ子ども（年齢別）'!T33</f>
        <v>0</v>
      </c>
      <c r="AI20" s="869">
        <f>'★２１ページ子ども（年齢別）'!U33</f>
        <v>0</v>
      </c>
      <c r="AJ20" s="869">
        <f>'★２１ページ子ども（年齢別）'!V33</f>
        <v>0</v>
      </c>
      <c r="AK20" s="869">
        <f>'★２１ページ子ども（年齢別）'!W33</f>
        <v>0</v>
      </c>
      <c r="AL20" s="869">
        <f>'★２１ページ子ども（年齢別）'!X33</f>
        <v>0</v>
      </c>
      <c r="AM20" s="869">
        <f>'★２１ページ子ども（年齢別）'!Y33</f>
        <v>0</v>
      </c>
      <c r="AN20" s="869">
        <f>'★２１ページ子ども（年齢別）'!Z33</f>
        <v>0</v>
      </c>
      <c r="AO20" s="869">
        <f>'★２１ページ子ども（年齢別）'!AA33</f>
        <v>0</v>
      </c>
      <c r="AP20" s="869">
        <f>'★２１ページ子ども（年齢別）'!AB33</f>
        <v>0</v>
      </c>
      <c r="AQ20" s="871">
        <f t="shared" si="1"/>
        <v>0</v>
      </c>
    </row>
    <row r="21" spans="1:43" ht="14.25" thickBot="1" x14ac:dyDescent="0.2">
      <c r="A21" s="337"/>
      <c r="B21" s="337"/>
      <c r="C21" s="337"/>
      <c r="D21" s="337"/>
      <c r="E21" s="337"/>
      <c r="F21" s="337"/>
      <c r="G21" s="337"/>
      <c r="H21" s="337"/>
      <c r="I21" s="337"/>
      <c r="J21" s="337"/>
      <c r="K21" s="359"/>
      <c r="O21" s="2" t="s">
        <v>198</v>
      </c>
      <c r="P21" s="3" t="s">
        <v>103</v>
      </c>
      <c r="Q21" s="872">
        <f t="shared" ref="Q21:AC21" si="3">SUM(Q6:Q20)</f>
        <v>0</v>
      </c>
      <c r="R21" s="872">
        <f t="shared" si="3"/>
        <v>0</v>
      </c>
      <c r="S21" s="872">
        <f t="shared" si="3"/>
        <v>0</v>
      </c>
      <c r="T21" s="872">
        <f t="shared" si="3"/>
        <v>0</v>
      </c>
      <c r="U21" s="872">
        <f t="shared" si="3"/>
        <v>0</v>
      </c>
      <c r="V21" s="872">
        <f t="shared" si="3"/>
        <v>0</v>
      </c>
      <c r="W21" s="872">
        <f t="shared" si="3"/>
        <v>0</v>
      </c>
      <c r="X21" s="872">
        <f t="shared" si="3"/>
        <v>0</v>
      </c>
      <c r="Y21" s="872">
        <f t="shared" si="3"/>
        <v>0</v>
      </c>
      <c r="Z21" s="872">
        <f t="shared" si="3"/>
        <v>0</v>
      </c>
      <c r="AA21" s="872">
        <f t="shared" si="3"/>
        <v>0</v>
      </c>
      <c r="AB21" s="872">
        <f t="shared" si="3"/>
        <v>0</v>
      </c>
      <c r="AC21" s="872">
        <f t="shared" si="3"/>
        <v>0</v>
      </c>
      <c r="AE21" s="872">
        <f t="shared" ref="AE21:AQ21" si="4">SUM(AF6:AF20)</f>
        <v>0</v>
      </c>
      <c r="AF21" s="873">
        <f t="shared" si="4"/>
        <v>0</v>
      </c>
      <c r="AG21" s="873">
        <f t="shared" si="4"/>
        <v>0</v>
      </c>
      <c r="AH21" s="873">
        <f t="shared" si="4"/>
        <v>0</v>
      </c>
      <c r="AI21" s="873">
        <f t="shared" si="4"/>
        <v>0</v>
      </c>
      <c r="AJ21" s="873">
        <f t="shared" si="4"/>
        <v>0</v>
      </c>
      <c r="AK21" s="873">
        <f t="shared" si="4"/>
        <v>0</v>
      </c>
      <c r="AL21" s="873">
        <f t="shared" si="4"/>
        <v>0</v>
      </c>
      <c r="AM21" s="873">
        <f t="shared" si="4"/>
        <v>0</v>
      </c>
      <c r="AN21" s="873">
        <f t="shared" si="4"/>
        <v>0</v>
      </c>
      <c r="AO21" s="872">
        <f t="shared" si="4"/>
        <v>0</v>
      </c>
      <c r="AP21" s="873">
        <f t="shared" si="4"/>
        <v>0</v>
      </c>
      <c r="AQ21" s="874">
        <f t="shared" si="4"/>
        <v>0</v>
      </c>
    </row>
    <row r="22" spans="1:43" ht="14.25" thickBot="1" x14ac:dyDescent="0.2">
      <c r="A22" s="337"/>
      <c r="B22" s="337"/>
      <c r="C22" s="337"/>
      <c r="D22" s="337"/>
      <c r="E22" s="337"/>
      <c r="F22" s="337"/>
      <c r="G22" s="337"/>
      <c r="H22" s="337"/>
      <c r="I22" s="337"/>
      <c r="J22" s="337"/>
      <c r="K22" s="359"/>
    </row>
    <row r="23" spans="1:43" x14ac:dyDescent="0.15">
      <c r="A23" s="337"/>
      <c r="B23" s="337"/>
      <c r="C23" s="337"/>
      <c r="D23" s="337"/>
      <c r="E23" s="337"/>
      <c r="F23" s="337"/>
      <c r="G23" s="337"/>
      <c r="H23" s="337"/>
      <c r="I23" s="337"/>
      <c r="J23" s="337"/>
      <c r="K23" s="359"/>
      <c r="O23" s="295"/>
      <c r="P23" s="843" t="s">
        <v>126</v>
      </c>
      <c r="Q23" s="57">
        <v>1</v>
      </c>
      <c r="R23" s="58">
        <v>2</v>
      </c>
      <c r="S23" s="58">
        <v>3</v>
      </c>
      <c r="T23" s="58">
        <v>4</v>
      </c>
      <c r="U23" s="58">
        <v>5</v>
      </c>
      <c r="V23" s="58">
        <v>6</v>
      </c>
      <c r="W23" s="58">
        <v>7</v>
      </c>
      <c r="X23" s="58">
        <v>8</v>
      </c>
      <c r="Y23" s="58">
        <v>9</v>
      </c>
      <c r="Z23" s="58">
        <v>10</v>
      </c>
      <c r="AA23" s="58">
        <v>11</v>
      </c>
      <c r="AB23" s="59">
        <v>12</v>
      </c>
      <c r="AC23" s="60" t="s">
        <v>12</v>
      </c>
    </row>
    <row r="24" spans="1:43" ht="14.25" thickBot="1" x14ac:dyDescent="0.2">
      <c r="A24" s="337"/>
      <c r="B24" s="337"/>
      <c r="C24" s="337"/>
      <c r="D24" s="337"/>
      <c r="E24" s="337"/>
      <c r="F24" s="337"/>
      <c r="G24" s="337"/>
      <c r="H24" s="337"/>
      <c r="I24" s="337"/>
      <c r="J24" s="337"/>
      <c r="K24" s="359"/>
      <c r="O24" s="296" t="s">
        <v>127</v>
      </c>
      <c r="P24" s="846"/>
      <c r="Q24" s="61"/>
      <c r="R24" s="62"/>
      <c r="S24" s="62"/>
      <c r="T24" s="62"/>
      <c r="U24" s="62"/>
      <c r="V24" s="62"/>
      <c r="W24" s="62"/>
      <c r="X24" s="62"/>
      <c r="Y24" s="62"/>
      <c r="Z24" s="62"/>
      <c r="AA24" s="62"/>
      <c r="AB24" s="63"/>
      <c r="AC24" s="64"/>
    </row>
    <row r="25" spans="1:43" ht="14.25" thickBot="1" x14ac:dyDescent="0.2">
      <c r="A25" s="337"/>
      <c r="B25" s="337"/>
      <c r="C25" s="337"/>
      <c r="D25" s="337"/>
      <c r="E25" s="337"/>
      <c r="F25" s="337"/>
      <c r="G25" s="337"/>
      <c r="H25" s="337"/>
      <c r="I25" s="337"/>
      <c r="J25" s="337"/>
      <c r="K25" s="359"/>
      <c r="O25" s="2" t="s">
        <v>198</v>
      </c>
      <c r="P25" s="3" t="s">
        <v>104</v>
      </c>
      <c r="Q25" s="872">
        <f>'★２１ページ子ども（年齢別）'!C36</f>
        <v>29</v>
      </c>
      <c r="R25" s="873">
        <f>'★２１ページ子ども（年齢別）'!D36</f>
        <v>41</v>
      </c>
      <c r="S25" s="872">
        <f>'★２１ページ子ども（年齢別）'!E36</f>
        <v>49</v>
      </c>
      <c r="T25" s="873">
        <f>'★２１ページ子ども（年齢別）'!F36</f>
        <v>53</v>
      </c>
      <c r="U25" s="872">
        <f>'★２１ページ子ども（年齢別）'!G36</f>
        <v>57</v>
      </c>
      <c r="V25" s="873">
        <f>'★２１ページ子ども（年齢別）'!H36</f>
        <v>38</v>
      </c>
      <c r="W25" s="872">
        <f>'★２１ページ子ども（年齢別）'!I36</f>
        <v>48</v>
      </c>
      <c r="X25" s="873">
        <f>'★２１ページ子ども（年齢別）'!J36</f>
        <v>57</v>
      </c>
      <c r="Y25" s="872">
        <f>'★２１ページ子ども（年齢別）'!K36</f>
        <v>61</v>
      </c>
      <c r="Z25" s="873">
        <f>'★２１ページ子ども（年齢別）'!L36</f>
        <v>47</v>
      </c>
      <c r="AA25" s="872">
        <f>'★２１ページ子ども（年齢別）'!M36</f>
        <v>35</v>
      </c>
      <c r="AB25" s="873">
        <f>'★２１ページ子ども（年齢別）'!N36</f>
        <v>32</v>
      </c>
      <c r="AC25" s="874">
        <f>SUM(Q25:AB25)</f>
        <v>547</v>
      </c>
    </row>
    <row r="26" spans="1:43" x14ac:dyDescent="0.15">
      <c r="A26" s="337"/>
      <c r="B26" s="337"/>
      <c r="C26" s="337"/>
      <c r="D26" s="337"/>
      <c r="E26" s="337"/>
      <c r="F26" s="337"/>
      <c r="G26" s="337"/>
      <c r="H26" s="337"/>
      <c r="I26" s="337"/>
      <c r="J26" s="337"/>
      <c r="K26" s="359"/>
      <c r="P26" s="846"/>
      <c r="Q26" s="846"/>
      <c r="R26" s="846"/>
      <c r="S26" s="846"/>
      <c r="T26" s="846"/>
      <c r="U26" s="846"/>
      <c r="V26" s="846"/>
      <c r="W26" s="846"/>
      <c r="X26" s="846"/>
      <c r="Y26" s="846"/>
      <c r="Z26" s="846"/>
      <c r="AA26" s="846"/>
      <c r="AB26" s="846"/>
      <c r="AC26" s="846"/>
      <c r="AD26" s="875"/>
    </row>
    <row r="27" spans="1:43" x14ac:dyDescent="0.15">
      <c r="A27" s="337"/>
      <c r="B27" s="337"/>
      <c r="C27" s="337"/>
      <c r="D27" s="337"/>
      <c r="E27" s="337"/>
      <c r="F27" s="337"/>
      <c r="G27" s="337"/>
      <c r="H27" s="337"/>
      <c r="I27" s="337"/>
      <c r="J27" s="337"/>
      <c r="K27" s="359"/>
      <c r="P27" s="846"/>
      <c r="Q27" s="846"/>
      <c r="R27" s="846"/>
      <c r="S27" s="846"/>
      <c r="T27" s="846"/>
      <c r="U27" s="846"/>
      <c r="V27" s="846"/>
      <c r="W27" s="846"/>
      <c r="X27" s="846"/>
      <c r="Y27" s="846"/>
      <c r="Z27" s="846"/>
      <c r="AA27" s="846"/>
      <c r="AB27" s="846"/>
      <c r="AC27" s="846"/>
      <c r="AD27" s="875"/>
    </row>
    <row r="28" spans="1:43" x14ac:dyDescent="0.15">
      <c r="A28" s="337"/>
      <c r="B28" s="337"/>
      <c r="C28" s="337"/>
      <c r="D28" s="337"/>
      <c r="E28" s="337"/>
      <c r="F28" s="337"/>
      <c r="G28" s="337"/>
      <c r="H28" s="337"/>
      <c r="I28" s="337"/>
      <c r="J28" s="337"/>
      <c r="K28" s="359"/>
      <c r="P28" s="846"/>
      <c r="Q28" s="846"/>
      <c r="R28" s="846"/>
      <c r="S28" s="846"/>
      <c r="T28" s="846"/>
      <c r="U28" s="846"/>
      <c r="V28" s="846"/>
      <c r="W28" s="846"/>
      <c r="X28" s="846"/>
      <c r="Y28" s="846"/>
      <c r="Z28" s="846"/>
      <c r="AA28" s="846"/>
      <c r="AB28" s="846"/>
      <c r="AC28" s="846"/>
      <c r="AD28" s="875"/>
    </row>
    <row r="29" spans="1:43" x14ac:dyDescent="0.15">
      <c r="A29" s="23"/>
      <c r="B29" s="23"/>
      <c r="C29" s="23"/>
      <c r="D29" s="23"/>
      <c r="E29" s="23"/>
      <c r="F29" s="23"/>
      <c r="G29" s="23"/>
      <c r="H29" s="23"/>
      <c r="I29" s="23"/>
      <c r="J29" s="23"/>
      <c r="P29" s="846"/>
      <c r="Q29" s="846"/>
      <c r="R29" s="846"/>
      <c r="S29" s="846"/>
      <c r="T29" s="846"/>
      <c r="U29" s="846"/>
      <c r="V29" s="846"/>
      <c r="W29" s="846"/>
      <c r="X29" s="846"/>
      <c r="Y29" s="846"/>
      <c r="Z29" s="846"/>
      <c r="AA29" s="846"/>
      <c r="AB29" s="846"/>
      <c r="AC29" s="846"/>
      <c r="AD29" s="875"/>
    </row>
    <row r="30" spans="1:43" x14ac:dyDescent="0.15">
      <c r="A30" s="23"/>
      <c r="B30" s="23"/>
      <c r="C30" s="23"/>
      <c r="D30" s="23"/>
      <c r="E30" s="23"/>
      <c r="F30" s="23"/>
      <c r="G30" s="23"/>
      <c r="H30" s="23"/>
      <c r="I30" s="23"/>
      <c r="J30" s="23"/>
      <c r="P30" s="846"/>
      <c r="Q30" s="846"/>
      <c r="R30" s="846"/>
      <c r="S30" s="846"/>
      <c r="T30" s="846"/>
      <c r="U30" s="846"/>
      <c r="V30" s="846"/>
      <c r="W30" s="846"/>
      <c r="X30" s="846"/>
      <c r="Y30" s="846"/>
      <c r="Z30" s="846"/>
      <c r="AA30" s="846"/>
      <c r="AB30" s="846"/>
      <c r="AC30" s="846"/>
      <c r="AD30" s="875"/>
    </row>
    <row r="31" spans="1:43" x14ac:dyDescent="0.15">
      <c r="A31" s="23"/>
      <c r="B31" s="23"/>
      <c r="C31" s="23"/>
      <c r="D31" s="23"/>
      <c r="E31" s="23"/>
      <c r="F31" s="23"/>
      <c r="G31" s="23"/>
      <c r="H31" s="23"/>
      <c r="I31" s="23"/>
      <c r="J31" s="23"/>
      <c r="P31" s="846"/>
      <c r="Q31" s="846"/>
      <c r="R31" s="846"/>
      <c r="S31" s="846"/>
      <c r="T31" s="846"/>
      <c r="U31" s="846"/>
      <c r="V31" s="846"/>
      <c r="W31" s="846"/>
      <c r="X31" s="846"/>
      <c r="Y31" s="846"/>
      <c r="Z31" s="846"/>
      <c r="AA31" s="846"/>
      <c r="AB31" s="846"/>
      <c r="AC31" s="846"/>
      <c r="AD31" s="875"/>
    </row>
    <row r="32" spans="1:43" x14ac:dyDescent="0.15">
      <c r="A32" s="23"/>
      <c r="B32" s="23"/>
      <c r="C32" s="23"/>
      <c r="D32" s="23"/>
      <c r="E32" s="23"/>
      <c r="F32" s="23"/>
      <c r="G32" s="23"/>
      <c r="H32" s="23"/>
      <c r="I32" s="23"/>
      <c r="J32" s="23"/>
      <c r="P32" s="846"/>
      <c r="Q32" s="846"/>
      <c r="R32" s="846"/>
      <c r="S32" s="846"/>
      <c r="T32" s="846"/>
      <c r="U32" s="846"/>
      <c r="V32" s="846"/>
      <c r="W32" s="846"/>
      <c r="X32" s="846"/>
      <c r="Y32" s="846"/>
      <c r="Z32" s="846"/>
      <c r="AA32" s="846"/>
      <c r="AB32" s="846"/>
      <c r="AC32" s="846"/>
      <c r="AD32" s="875"/>
    </row>
    <row r="33" spans="1:10" x14ac:dyDescent="0.15">
      <c r="A33" s="23"/>
      <c r="B33" s="23"/>
      <c r="C33" s="23"/>
      <c r="D33" s="23"/>
      <c r="E33" s="23"/>
      <c r="F33" s="23"/>
      <c r="G33" s="23"/>
      <c r="H33" s="23"/>
      <c r="I33" s="23"/>
      <c r="J33" s="23"/>
    </row>
    <row r="34" spans="1:10" x14ac:dyDescent="0.15">
      <c r="A34" s="23"/>
      <c r="B34" s="23"/>
      <c r="C34" s="23"/>
      <c r="D34" s="23"/>
      <c r="E34" s="23"/>
      <c r="F34" s="23"/>
      <c r="G34" s="23"/>
      <c r="H34" s="23"/>
      <c r="I34" s="23"/>
      <c r="J34" s="23"/>
    </row>
  </sheetData>
  <mergeCells count="13">
    <mergeCell ref="M4:M5"/>
    <mergeCell ref="L4:L5"/>
    <mergeCell ref="A10:F10"/>
    <mergeCell ref="B4:B5"/>
    <mergeCell ref="C4:C5"/>
    <mergeCell ref="H4:H5"/>
    <mergeCell ref="D4:D5"/>
    <mergeCell ref="E4:E5"/>
    <mergeCell ref="J4:J5"/>
    <mergeCell ref="K4:K5"/>
    <mergeCell ref="F4:F5"/>
    <mergeCell ref="G4:G5"/>
    <mergeCell ref="I4:I5"/>
  </mergeCells>
  <phoneticPr fontId="2"/>
  <pageMargins left="0.86" right="0.39370078740157483" top="0.98425196850393704" bottom="0.98425196850393704" header="0.51181102362204722" footer="0.51181102362204722"/>
  <pageSetup paperSize="9" orientation="portrait" r:id="rId1"/>
  <headerFooter alignWithMargins="0">
    <oddFooter>&amp;C－20－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K9" sqref="K9:K10"/>
    </sheetView>
  </sheetViews>
  <sheetFormatPr defaultRowHeight="13.5" x14ac:dyDescent="0.15"/>
  <cols>
    <col min="1" max="1" width="6.5" style="25" customWidth="1"/>
    <col min="2" max="2" width="9" style="25"/>
    <col min="3" max="15" width="5.625" style="25" customWidth="1"/>
    <col min="16" max="16384" width="9" style="25"/>
  </cols>
  <sheetData>
    <row r="1" spans="1:15" ht="14.25" x14ac:dyDescent="0.15">
      <c r="A1" s="22" t="s">
        <v>164</v>
      </c>
    </row>
    <row r="2" spans="1:15" ht="14.25" thickBot="1" x14ac:dyDescent="0.2">
      <c r="M2" s="744" t="s">
        <v>209</v>
      </c>
      <c r="N2" s="744"/>
      <c r="O2" s="744"/>
    </row>
    <row r="3" spans="1:15" x14ac:dyDescent="0.15">
      <c r="A3" s="584"/>
      <c r="B3" s="876" t="s">
        <v>126</v>
      </c>
      <c r="C3" s="510">
        <v>1</v>
      </c>
      <c r="D3" s="512">
        <v>2</v>
      </c>
      <c r="E3" s="512">
        <v>3</v>
      </c>
      <c r="F3" s="512">
        <v>4</v>
      </c>
      <c r="G3" s="512">
        <v>5</v>
      </c>
      <c r="H3" s="512">
        <v>6</v>
      </c>
      <c r="I3" s="512">
        <v>7</v>
      </c>
      <c r="J3" s="512">
        <v>8</v>
      </c>
      <c r="K3" s="512">
        <v>9</v>
      </c>
      <c r="L3" s="512">
        <v>10</v>
      </c>
      <c r="M3" s="877">
        <v>11</v>
      </c>
      <c r="N3" s="748">
        <v>12</v>
      </c>
      <c r="O3" s="878" t="s">
        <v>12</v>
      </c>
    </row>
    <row r="4" spans="1:15" ht="14.25" thickBot="1" x14ac:dyDescent="0.2">
      <c r="A4" s="879" t="s">
        <v>127</v>
      </c>
      <c r="B4" s="880"/>
      <c r="C4" s="881"/>
      <c r="D4" s="882"/>
      <c r="E4" s="882"/>
      <c r="F4" s="882"/>
      <c r="G4" s="882"/>
      <c r="H4" s="882"/>
      <c r="I4" s="882"/>
      <c r="J4" s="882"/>
      <c r="K4" s="882"/>
      <c r="L4" s="882"/>
      <c r="M4" s="883"/>
      <c r="N4" s="884"/>
      <c r="O4" s="885"/>
    </row>
    <row r="5" spans="1:15" ht="18" customHeight="1" x14ac:dyDescent="0.15">
      <c r="A5" s="457" t="s">
        <v>108</v>
      </c>
      <c r="B5" s="886" t="s">
        <v>260</v>
      </c>
      <c r="C5" s="887">
        <v>0</v>
      </c>
      <c r="D5" s="757">
        <v>0</v>
      </c>
      <c r="E5" s="757">
        <v>0</v>
      </c>
      <c r="F5" s="757">
        <v>0</v>
      </c>
      <c r="G5" s="757">
        <v>0</v>
      </c>
      <c r="H5" s="757">
        <v>0</v>
      </c>
      <c r="I5" s="757">
        <v>0</v>
      </c>
      <c r="J5" s="757">
        <v>0</v>
      </c>
      <c r="K5" s="757">
        <v>0</v>
      </c>
      <c r="L5" s="757">
        <v>0</v>
      </c>
      <c r="M5" s="757">
        <v>0</v>
      </c>
      <c r="N5" s="758">
        <v>0</v>
      </c>
      <c r="O5" s="393">
        <f>SUM(C5:N5)</f>
        <v>0</v>
      </c>
    </row>
    <row r="6" spans="1:15" ht="18" customHeight="1" x14ac:dyDescent="0.15">
      <c r="A6" s="761" t="s">
        <v>109</v>
      </c>
      <c r="B6" s="888" t="s">
        <v>255</v>
      </c>
      <c r="C6" s="763">
        <v>2</v>
      </c>
      <c r="D6" s="444">
        <v>2</v>
      </c>
      <c r="E6" s="444">
        <v>3</v>
      </c>
      <c r="F6" s="444">
        <v>2</v>
      </c>
      <c r="G6" s="444">
        <v>4</v>
      </c>
      <c r="H6" s="444">
        <v>2</v>
      </c>
      <c r="I6" s="444">
        <v>0</v>
      </c>
      <c r="J6" s="444">
        <v>2</v>
      </c>
      <c r="K6" s="444">
        <v>6</v>
      </c>
      <c r="L6" s="444">
        <v>2</v>
      </c>
      <c r="M6" s="444">
        <v>1</v>
      </c>
      <c r="N6" s="449">
        <v>2</v>
      </c>
      <c r="O6" s="394">
        <f t="shared" ref="O6:O38" si="0">SUM(C6:N6)</f>
        <v>28</v>
      </c>
    </row>
    <row r="7" spans="1:15" ht="18" customHeight="1" x14ac:dyDescent="0.15">
      <c r="A7" s="765" t="s">
        <v>110</v>
      </c>
      <c r="B7" s="889" t="s">
        <v>249</v>
      </c>
      <c r="C7" s="763">
        <v>0</v>
      </c>
      <c r="D7" s="444">
        <v>0</v>
      </c>
      <c r="E7" s="444">
        <v>0</v>
      </c>
      <c r="F7" s="444">
        <v>0</v>
      </c>
      <c r="G7" s="444">
        <v>0</v>
      </c>
      <c r="H7" s="444">
        <v>0</v>
      </c>
      <c r="I7" s="444">
        <v>0</v>
      </c>
      <c r="J7" s="444">
        <v>0</v>
      </c>
      <c r="K7" s="444">
        <v>0</v>
      </c>
      <c r="L7" s="444">
        <v>0</v>
      </c>
      <c r="M7" s="444">
        <v>0</v>
      </c>
      <c r="N7" s="449">
        <v>0</v>
      </c>
      <c r="O7" s="394">
        <f t="shared" si="0"/>
        <v>0</v>
      </c>
    </row>
    <row r="8" spans="1:15" ht="18" customHeight="1" x14ac:dyDescent="0.15">
      <c r="A8" s="761"/>
      <c r="B8" s="889" t="s">
        <v>246</v>
      </c>
      <c r="C8" s="763">
        <v>3</v>
      </c>
      <c r="D8" s="444">
        <v>4</v>
      </c>
      <c r="E8" s="444">
        <v>3</v>
      </c>
      <c r="F8" s="444">
        <v>5</v>
      </c>
      <c r="G8" s="444">
        <v>1</v>
      </c>
      <c r="H8" s="444">
        <v>2</v>
      </c>
      <c r="I8" s="444">
        <v>1</v>
      </c>
      <c r="J8" s="444">
        <v>1</v>
      </c>
      <c r="K8" s="444">
        <v>4</v>
      </c>
      <c r="L8" s="444">
        <v>3</v>
      </c>
      <c r="M8" s="444">
        <v>1</v>
      </c>
      <c r="N8" s="449">
        <v>2</v>
      </c>
      <c r="O8" s="394">
        <f t="shared" si="0"/>
        <v>30</v>
      </c>
    </row>
    <row r="9" spans="1:15" ht="18" customHeight="1" x14ac:dyDescent="0.15">
      <c r="A9" s="765" t="s">
        <v>111</v>
      </c>
      <c r="B9" s="889" t="s">
        <v>249</v>
      </c>
      <c r="C9" s="763">
        <v>0</v>
      </c>
      <c r="D9" s="444">
        <v>0</v>
      </c>
      <c r="E9" s="444">
        <v>0</v>
      </c>
      <c r="F9" s="444">
        <v>0</v>
      </c>
      <c r="G9" s="444">
        <v>0</v>
      </c>
      <c r="H9" s="444">
        <v>0</v>
      </c>
      <c r="I9" s="444">
        <v>0</v>
      </c>
      <c r="J9" s="444">
        <v>0</v>
      </c>
      <c r="K9" s="444">
        <v>0</v>
      </c>
      <c r="L9" s="444">
        <v>0</v>
      </c>
      <c r="M9" s="444">
        <v>0</v>
      </c>
      <c r="N9" s="449">
        <v>0</v>
      </c>
      <c r="O9" s="394">
        <f t="shared" si="0"/>
        <v>0</v>
      </c>
    </row>
    <row r="10" spans="1:15" ht="18" customHeight="1" x14ac:dyDescent="0.15">
      <c r="A10" s="761"/>
      <c r="B10" s="889" t="s">
        <v>246</v>
      </c>
      <c r="C10" s="763">
        <v>1</v>
      </c>
      <c r="D10" s="444">
        <v>1</v>
      </c>
      <c r="E10" s="444">
        <v>4</v>
      </c>
      <c r="F10" s="444">
        <v>2</v>
      </c>
      <c r="G10" s="444">
        <v>4</v>
      </c>
      <c r="H10" s="444">
        <v>2</v>
      </c>
      <c r="I10" s="444">
        <v>6</v>
      </c>
      <c r="J10" s="444">
        <v>4</v>
      </c>
      <c r="K10" s="444">
        <v>7</v>
      </c>
      <c r="L10" s="444">
        <v>1</v>
      </c>
      <c r="M10" s="444">
        <v>1</v>
      </c>
      <c r="N10" s="449">
        <v>4</v>
      </c>
      <c r="O10" s="394">
        <f t="shared" si="0"/>
        <v>37</v>
      </c>
    </row>
    <row r="11" spans="1:15" ht="18" customHeight="1" x14ac:dyDescent="0.15">
      <c r="A11" s="765" t="s">
        <v>112</v>
      </c>
      <c r="B11" s="889" t="s">
        <v>249</v>
      </c>
      <c r="C11" s="763">
        <v>0</v>
      </c>
      <c r="D11" s="444">
        <v>0</v>
      </c>
      <c r="E11" s="444">
        <v>0</v>
      </c>
      <c r="F11" s="444">
        <v>0</v>
      </c>
      <c r="G11" s="444">
        <v>0</v>
      </c>
      <c r="H11" s="444">
        <v>0</v>
      </c>
      <c r="I11" s="444">
        <v>0</v>
      </c>
      <c r="J11" s="444">
        <v>0</v>
      </c>
      <c r="K11" s="444">
        <v>0</v>
      </c>
      <c r="L11" s="444">
        <v>0</v>
      </c>
      <c r="M11" s="444">
        <v>0</v>
      </c>
      <c r="N11" s="449">
        <v>0</v>
      </c>
      <c r="O11" s="394">
        <f t="shared" si="0"/>
        <v>0</v>
      </c>
    </row>
    <row r="12" spans="1:15" ht="18" customHeight="1" x14ac:dyDescent="0.15">
      <c r="A12" s="761"/>
      <c r="B12" s="889" t="s">
        <v>246</v>
      </c>
      <c r="C12" s="763">
        <v>2</v>
      </c>
      <c r="D12" s="444">
        <v>1</v>
      </c>
      <c r="E12" s="444">
        <v>5</v>
      </c>
      <c r="F12" s="444">
        <v>3</v>
      </c>
      <c r="G12" s="444">
        <v>2</v>
      </c>
      <c r="H12" s="444">
        <v>1</v>
      </c>
      <c r="I12" s="444">
        <v>8</v>
      </c>
      <c r="J12" s="444">
        <v>5</v>
      </c>
      <c r="K12" s="444">
        <v>5</v>
      </c>
      <c r="L12" s="444">
        <v>1</v>
      </c>
      <c r="M12" s="444">
        <v>0</v>
      </c>
      <c r="N12" s="449">
        <v>3</v>
      </c>
      <c r="O12" s="394">
        <f t="shared" si="0"/>
        <v>36</v>
      </c>
    </row>
    <row r="13" spans="1:15" ht="18" customHeight="1" x14ac:dyDescent="0.15">
      <c r="A13" s="765" t="s">
        <v>113</v>
      </c>
      <c r="B13" s="890" t="s">
        <v>249</v>
      </c>
      <c r="C13" s="763">
        <v>0</v>
      </c>
      <c r="D13" s="444">
        <v>0</v>
      </c>
      <c r="E13" s="444">
        <v>0</v>
      </c>
      <c r="F13" s="444">
        <v>0</v>
      </c>
      <c r="G13" s="444">
        <v>0</v>
      </c>
      <c r="H13" s="444">
        <v>0</v>
      </c>
      <c r="I13" s="444">
        <v>0</v>
      </c>
      <c r="J13" s="444">
        <v>0</v>
      </c>
      <c r="K13" s="444">
        <v>0</v>
      </c>
      <c r="L13" s="444">
        <v>0</v>
      </c>
      <c r="M13" s="444">
        <v>0</v>
      </c>
      <c r="N13" s="449">
        <v>0</v>
      </c>
      <c r="O13" s="394">
        <f t="shared" si="0"/>
        <v>0</v>
      </c>
    </row>
    <row r="14" spans="1:15" ht="18" customHeight="1" x14ac:dyDescent="0.15">
      <c r="A14" s="761"/>
      <c r="B14" s="888" t="s">
        <v>246</v>
      </c>
      <c r="C14" s="763">
        <v>1</v>
      </c>
      <c r="D14" s="444">
        <v>1</v>
      </c>
      <c r="E14" s="444">
        <v>1</v>
      </c>
      <c r="F14" s="444">
        <v>4</v>
      </c>
      <c r="G14" s="444">
        <v>4</v>
      </c>
      <c r="H14" s="444">
        <v>4</v>
      </c>
      <c r="I14" s="444">
        <v>3</v>
      </c>
      <c r="J14" s="444">
        <v>3</v>
      </c>
      <c r="K14" s="444">
        <v>3</v>
      </c>
      <c r="L14" s="444">
        <v>3</v>
      </c>
      <c r="M14" s="444">
        <v>1</v>
      </c>
      <c r="N14" s="449">
        <v>1</v>
      </c>
      <c r="O14" s="394">
        <f t="shared" si="0"/>
        <v>29</v>
      </c>
    </row>
    <row r="15" spans="1:15" ht="18" customHeight="1" x14ac:dyDescent="0.15">
      <c r="A15" s="765" t="s">
        <v>114</v>
      </c>
      <c r="B15" s="889" t="s">
        <v>249</v>
      </c>
      <c r="C15" s="763">
        <v>0</v>
      </c>
      <c r="D15" s="444">
        <v>0</v>
      </c>
      <c r="E15" s="444">
        <v>0</v>
      </c>
      <c r="F15" s="444">
        <v>0</v>
      </c>
      <c r="G15" s="444">
        <v>0</v>
      </c>
      <c r="H15" s="444">
        <v>0</v>
      </c>
      <c r="I15" s="444">
        <v>0</v>
      </c>
      <c r="J15" s="444">
        <v>0</v>
      </c>
      <c r="K15" s="444">
        <v>0</v>
      </c>
      <c r="L15" s="444">
        <v>0</v>
      </c>
      <c r="M15" s="444">
        <v>0</v>
      </c>
      <c r="N15" s="449">
        <v>0</v>
      </c>
      <c r="O15" s="394">
        <f t="shared" si="0"/>
        <v>0</v>
      </c>
    </row>
    <row r="16" spans="1:15" ht="18" customHeight="1" x14ac:dyDescent="0.15">
      <c r="A16" s="761"/>
      <c r="B16" s="889" t="s">
        <v>246</v>
      </c>
      <c r="C16" s="763">
        <v>2</v>
      </c>
      <c r="D16" s="444">
        <v>2</v>
      </c>
      <c r="E16" s="444">
        <v>1</v>
      </c>
      <c r="F16" s="444">
        <v>7</v>
      </c>
      <c r="G16" s="444">
        <v>3</v>
      </c>
      <c r="H16" s="444">
        <v>3</v>
      </c>
      <c r="I16" s="444">
        <v>5</v>
      </c>
      <c r="J16" s="444">
        <v>5</v>
      </c>
      <c r="K16" s="444">
        <v>3</v>
      </c>
      <c r="L16" s="444">
        <v>6</v>
      </c>
      <c r="M16" s="444">
        <v>3</v>
      </c>
      <c r="N16" s="449">
        <v>3</v>
      </c>
      <c r="O16" s="394">
        <f t="shared" si="0"/>
        <v>43</v>
      </c>
    </row>
    <row r="17" spans="1:15" ht="18" customHeight="1" x14ac:dyDescent="0.15">
      <c r="A17" s="765" t="s">
        <v>115</v>
      </c>
      <c r="B17" s="890" t="s">
        <v>249</v>
      </c>
      <c r="C17" s="763">
        <v>0</v>
      </c>
      <c r="D17" s="444">
        <v>0</v>
      </c>
      <c r="E17" s="444">
        <v>0</v>
      </c>
      <c r="F17" s="444">
        <v>0</v>
      </c>
      <c r="G17" s="444">
        <v>0</v>
      </c>
      <c r="H17" s="444">
        <v>0</v>
      </c>
      <c r="I17" s="444">
        <v>0</v>
      </c>
      <c r="J17" s="444">
        <v>0</v>
      </c>
      <c r="K17" s="444">
        <v>0</v>
      </c>
      <c r="L17" s="444">
        <v>0</v>
      </c>
      <c r="M17" s="444">
        <v>0</v>
      </c>
      <c r="N17" s="449">
        <v>0</v>
      </c>
      <c r="O17" s="394">
        <f t="shared" si="0"/>
        <v>0</v>
      </c>
    </row>
    <row r="18" spans="1:15" ht="18" customHeight="1" x14ac:dyDescent="0.15">
      <c r="A18" s="761"/>
      <c r="B18" s="888" t="s">
        <v>246</v>
      </c>
      <c r="C18" s="763">
        <v>4</v>
      </c>
      <c r="D18" s="444">
        <v>5</v>
      </c>
      <c r="E18" s="444">
        <v>6</v>
      </c>
      <c r="F18" s="444">
        <v>3</v>
      </c>
      <c r="G18" s="444">
        <v>8</v>
      </c>
      <c r="H18" s="444">
        <v>5</v>
      </c>
      <c r="I18" s="444">
        <v>4</v>
      </c>
      <c r="J18" s="444">
        <v>6</v>
      </c>
      <c r="K18" s="444">
        <v>11</v>
      </c>
      <c r="L18" s="444">
        <v>4</v>
      </c>
      <c r="M18" s="444">
        <v>5</v>
      </c>
      <c r="N18" s="449">
        <v>2</v>
      </c>
      <c r="O18" s="394">
        <f t="shared" si="0"/>
        <v>63</v>
      </c>
    </row>
    <row r="19" spans="1:15" ht="18" customHeight="1" x14ac:dyDescent="0.15">
      <c r="A19" s="765" t="s">
        <v>116</v>
      </c>
      <c r="B19" s="889" t="s">
        <v>249</v>
      </c>
      <c r="C19" s="763">
        <v>0</v>
      </c>
      <c r="D19" s="444">
        <v>0</v>
      </c>
      <c r="E19" s="444">
        <v>0</v>
      </c>
      <c r="F19" s="444">
        <v>0</v>
      </c>
      <c r="G19" s="444">
        <v>0</v>
      </c>
      <c r="H19" s="444">
        <v>0</v>
      </c>
      <c r="I19" s="444">
        <v>0</v>
      </c>
      <c r="J19" s="444">
        <v>0</v>
      </c>
      <c r="K19" s="444">
        <v>0</v>
      </c>
      <c r="L19" s="444">
        <v>0</v>
      </c>
      <c r="M19" s="444">
        <v>0</v>
      </c>
      <c r="N19" s="449">
        <v>0</v>
      </c>
      <c r="O19" s="394">
        <f t="shared" si="0"/>
        <v>0</v>
      </c>
    </row>
    <row r="20" spans="1:15" ht="18" customHeight="1" x14ac:dyDescent="0.15">
      <c r="A20" s="761"/>
      <c r="B20" s="889" t="s">
        <v>246</v>
      </c>
      <c r="C20" s="763">
        <v>3</v>
      </c>
      <c r="D20" s="444">
        <v>7</v>
      </c>
      <c r="E20" s="444">
        <v>7</v>
      </c>
      <c r="F20" s="444">
        <v>6</v>
      </c>
      <c r="G20" s="444">
        <v>5</v>
      </c>
      <c r="H20" s="444">
        <v>5</v>
      </c>
      <c r="I20" s="444">
        <v>2</v>
      </c>
      <c r="J20" s="444">
        <v>5</v>
      </c>
      <c r="K20" s="444">
        <v>2</v>
      </c>
      <c r="L20" s="444">
        <v>3</v>
      </c>
      <c r="M20" s="444">
        <v>1</v>
      </c>
      <c r="N20" s="449">
        <v>1</v>
      </c>
      <c r="O20" s="394">
        <f t="shared" si="0"/>
        <v>47</v>
      </c>
    </row>
    <row r="21" spans="1:15" ht="18" customHeight="1" x14ac:dyDescent="0.15">
      <c r="A21" s="765" t="s">
        <v>117</v>
      </c>
      <c r="B21" s="890" t="s">
        <v>249</v>
      </c>
      <c r="C21" s="763">
        <v>0</v>
      </c>
      <c r="D21" s="444">
        <v>0</v>
      </c>
      <c r="E21" s="444">
        <v>0</v>
      </c>
      <c r="F21" s="444">
        <v>0</v>
      </c>
      <c r="G21" s="444">
        <v>0</v>
      </c>
      <c r="H21" s="444">
        <v>0</v>
      </c>
      <c r="I21" s="444">
        <v>0</v>
      </c>
      <c r="J21" s="444">
        <v>0</v>
      </c>
      <c r="K21" s="444">
        <v>0</v>
      </c>
      <c r="L21" s="444">
        <v>0</v>
      </c>
      <c r="M21" s="444">
        <v>0</v>
      </c>
      <c r="N21" s="449">
        <v>0</v>
      </c>
      <c r="O21" s="394">
        <f t="shared" si="0"/>
        <v>0</v>
      </c>
    </row>
    <row r="22" spans="1:15" ht="18" customHeight="1" x14ac:dyDescent="0.15">
      <c r="A22" s="761"/>
      <c r="B22" s="888" t="s">
        <v>246</v>
      </c>
      <c r="C22" s="763">
        <v>5</v>
      </c>
      <c r="D22" s="444">
        <v>4</v>
      </c>
      <c r="E22" s="444">
        <v>4</v>
      </c>
      <c r="F22" s="444">
        <v>2</v>
      </c>
      <c r="G22" s="444">
        <v>6</v>
      </c>
      <c r="H22" s="444">
        <v>2</v>
      </c>
      <c r="I22" s="444">
        <v>7</v>
      </c>
      <c r="J22" s="444">
        <v>3</v>
      </c>
      <c r="K22" s="444">
        <v>4</v>
      </c>
      <c r="L22" s="444">
        <v>4</v>
      </c>
      <c r="M22" s="444">
        <v>4</v>
      </c>
      <c r="N22" s="449">
        <v>3</v>
      </c>
      <c r="O22" s="394">
        <f t="shared" si="0"/>
        <v>48</v>
      </c>
    </row>
    <row r="23" spans="1:15" ht="18" customHeight="1" x14ac:dyDescent="0.15">
      <c r="A23" s="765" t="s">
        <v>118</v>
      </c>
      <c r="B23" s="889" t="s">
        <v>249</v>
      </c>
      <c r="C23" s="763">
        <v>0</v>
      </c>
      <c r="D23" s="444">
        <v>0</v>
      </c>
      <c r="E23" s="444">
        <v>0</v>
      </c>
      <c r="F23" s="444">
        <v>0</v>
      </c>
      <c r="G23" s="444">
        <v>0</v>
      </c>
      <c r="H23" s="444">
        <v>0</v>
      </c>
      <c r="I23" s="444">
        <v>0</v>
      </c>
      <c r="J23" s="444">
        <v>0</v>
      </c>
      <c r="K23" s="444">
        <v>0</v>
      </c>
      <c r="L23" s="444">
        <v>0</v>
      </c>
      <c r="M23" s="444">
        <v>0</v>
      </c>
      <c r="N23" s="449">
        <v>0</v>
      </c>
      <c r="O23" s="394">
        <f t="shared" si="0"/>
        <v>0</v>
      </c>
    </row>
    <row r="24" spans="1:15" ht="18" customHeight="1" x14ac:dyDescent="0.15">
      <c r="A24" s="761"/>
      <c r="B24" s="889" t="s">
        <v>246</v>
      </c>
      <c r="C24" s="763">
        <v>2</v>
      </c>
      <c r="D24" s="444">
        <v>2</v>
      </c>
      <c r="E24" s="444">
        <v>2</v>
      </c>
      <c r="F24" s="444">
        <v>3</v>
      </c>
      <c r="G24" s="444">
        <v>5</v>
      </c>
      <c r="H24" s="444">
        <v>3</v>
      </c>
      <c r="I24" s="444">
        <v>6</v>
      </c>
      <c r="J24" s="444">
        <v>5</v>
      </c>
      <c r="K24" s="444">
        <v>1</v>
      </c>
      <c r="L24" s="444">
        <v>5</v>
      </c>
      <c r="M24" s="444">
        <v>4</v>
      </c>
      <c r="N24" s="445">
        <v>3</v>
      </c>
      <c r="O24" s="394">
        <f t="shared" si="0"/>
        <v>41</v>
      </c>
    </row>
    <row r="25" spans="1:15" ht="18" customHeight="1" x14ac:dyDescent="0.15">
      <c r="A25" s="765" t="s">
        <v>119</v>
      </c>
      <c r="B25" s="890" t="s">
        <v>249</v>
      </c>
      <c r="C25" s="763">
        <v>0</v>
      </c>
      <c r="D25" s="444">
        <v>0</v>
      </c>
      <c r="E25" s="444">
        <v>0</v>
      </c>
      <c r="F25" s="444">
        <v>0</v>
      </c>
      <c r="G25" s="444">
        <v>0</v>
      </c>
      <c r="H25" s="444">
        <v>0</v>
      </c>
      <c r="I25" s="444">
        <v>0</v>
      </c>
      <c r="J25" s="444">
        <v>0</v>
      </c>
      <c r="K25" s="444">
        <v>0</v>
      </c>
      <c r="L25" s="444">
        <v>0</v>
      </c>
      <c r="M25" s="444">
        <v>0</v>
      </c>
      <c r="N25" s="445">
        <v>0</v>
      </c>
      <c r="O25" s="394">
        <f t="shared" si="0"/>
        <v>0</v>
      </c>
    </row>
    <row r="26" spans="1:15" ht="18" customHeight="1" x14ac:dyDescent="0.15">
      <c r="A26" s="761"/>
      <c r="B26" s="888" t="s">
        <v>246</v>
      </c>
      <c r="C26" s="763">
        <v>1</v>
      </c>
      <c r="D26" s="444">
        <v>0</v>
      </c>
      <c r="E26" s="444">
        <v>2</v>
      </c>
      <c r="F26" s="444">
        <v>5</v>
      </c>
      <c r="G26" s="444">
        <v>1</v>
      </c>
      <c r="H26" s="444">
        <v>0</v>
      </c>
      <c r="I26" s="444">
        <v>3</v>
      </c>
      <c r="J26" s="444">
        <v>3</v>
      </c>
      <c r="K26" s="444">
        <v>4</v>
      </c>
      <c r="L26" s="444">
        <v>6</v>
      </c>
      <c r="M26" s="444">
        <v>3</v>
      </c>
      <c r="N26" s="445">
        <v>2</v>
      </c>
      <c r="O26" s="394">
        <f t="shared" si="0"/>
        <v>30</v>
      </c>
    </row>
    <row r="27" spans="1:15" ht="18" customHeight="1" x14ac:dyDescent="0.15">
      <c r="A27" s="765" t="s">
        <v>120</v>
      </c>
      <c r="B27" s="889" t="s">
        <v>249</v>
      </c>
      <c r="C27" s="763">
        <v>0</v>
      </c>
      <c r="D27" s="444">
        <v>0</v>
      </c>
      <c r="E27" s="444">
        <v>0</v>
      </c>
      <c r="F27" s="444">
        <v>0</v>
      </c>
      <c r="G27" s="444">
        <v>0</v>
      </c>
      <c r="H27" s="444">
        <v>0</v>
      </c>
      <c r="I27" s="444">
        <v>0</v>
      </c>
      <c r="J27" s="444">
        <v>0</v>
      </c>
      <c r="K27" s="444">
        <v>0</v>
      </c>
      <c r="L27" s="444">
        <v>0</v>
      </c>
      <c r="M27" s="444">
        <v>0</v>
      </c>
      <c r="N27" s="445">
        <v>0</v>
      </c>
      <c r="O27" s="394">
        <f t="shared" si="0"/>
        <v>0</v>
      </c>
    </row>
    <row r="28" spans="1:15" ht="18" customHeight="1" x14ac:dyDescent="0.15">
      <c r="A28" s="761"/>
      <c r="B28" s="889" t="s">
        <v>246</v>
      </c>
      <c r="C28" s="763">
        <v>1</v>
      </c>
      <c r="D28" s="444">
        <v>4</v>
      </c>
      <c r="E28" s="444">
        <v>4</v>
      </c>
      <c r="F28" s="444">
        <v>2</v>
      </c>
      <c r="G28" s="444">
        <v>5</v>
      </c>
      <c r="H28" s="444">
        <v>2</v>
      </c>
      <c r="I28" s="444">
        <v>0</v>
      </c>
      <c r="J28" s="444">
        <v>2</v>
      </c>
      <c r="K28" s="444">
        <v>0</v>
      </c>
      <c r="L28" s="444">
        <v>3</v>
      </c>
      <c r="M28" s="444">
        <v>3</v>
      </c>
      <c r="N28" s="445">
        <v>1</v>
      </c>
      <c r="O28" s="394">
        <f t="shared" si="0"/>
        <v>27</v>
      </c>
    </row>
    <row r="29" spans="1:15" ht="18" customHeight="1" x14ac:dyDescent="0.15">
      <c r="A29" s="765" t="s">
        <v>121</v>
      </c>
      <c r="B29" s="890" t="s">
        <v>249</v>
      </c>
      <c r="C29" s="763">
        <v>0</v>
      </c>
      <c r="D29" s="444">
        <v>0</v>
      </c>
      <c r="E29" s="444">
        <v>0</v>
      </c>
      <c r="F29" s="444">
        <v>0</v>
      </c>
      <c r="G29" s="444">
        <v>0</v>
      </c>
      <c r="H29" s="444">
        <v>0</v>
      </c>
      <c r="I29" s="444">
        <v>0</v>
      </c>
      <c r="J29" s="444">
        <v>0</v>
      </c>
      <c r="K29" s="444">
        <v>0</v>
      </c>
      <c r="L29" s="444">
        <v>0</v>
      </c>
      <c r="M29" s="444">
        <v>0</v>
      </c>
      <c r="N29" s="445">
        <v>0</v>
      </c>
      <c r="O29" s="394">
        <f t="shared" si="0"/>
        <v>0</v>
      </c>
    </row>
    <row r="30" spans="1:15" ht="18" customHeight="1" x14ac:dyDescent="0.15">
      <c r="A30" s="761"/>
      <c r="B30" s="888" t="s">
        <v>246</v>
      </c>
      <c r="C30" s="763">
        <v>1</v>
      </c>
      <c r="D30" s="444">
        <v>1</v>
      </c>
      <c r="E30" s="444">
        <v>4</v>
      </c>
      <c r="F30" s="444">
        <v>6</v>
      </c>
      <c r="G30" s="444">
        <v>2</v>
      </c>
      <c r="H30" s="444">
        <v>4</v>
      </c>
      <c r="I30" s="444">
        <v>0</v>
      </c>
      <c r="J30" s="444">
        <v>5</v>
      </c>
      <c r="K30" s="444">
        <v>5</v>
      </c>
      <c r="L30" s="444">
        <v>2</v>
      </c>
      <c r="M30" s="444">
        <v>5</v>
      </c>
      <c r="N30" s="445">
        <v>1</v>
      </c>
      <c r="O30" s="394">
        <f t="shared" si="0"/>
        <v>36</v>
      </c>
    </row>
    <row r="31" spans="1:15" ht="18" customHeight="1" x14ac:dyDescent="0.15">
      <c r="A31" s="765" t="s">
        <v>122</v>
      </c>
      <c r="B31" s="889" t="s">
        <v>249</v>
      </c>
      <c r="C31" s="763">
        <v>0</v>
      </c>
      <c r="D31" s="444">
        <v>0</v>
      </c>
      <c r="E31" s="444">
        <v>0</v>
      </c>
      <c r="F31" s="444">
        <v>0</v>
      </c>
      <c r="G31" s="444">
        <v>0</v>
      </c>
      <c r="H31" s="444">
        <v>0</v>
      </c>
      <c r="I31" s="444">
        <v>0</v>
      </c>
      <c r="J31" s="444">
        <v>0</v>
      </c>
      <c r="K31" s="444">
        <v>0</v>
      </c>
      <c r="L31" s="444">
        <v>0</v>
      </c>
      <c r="M31" s="444">
        <v>0</v>
      </c>
      <c r="N31" s="445">
        <v>0</v>
      </c>
      <c r="O31" s="394">
        <f t="shared" si="0"/>
        <v>0</v>
      </c>
    </row>
    <row r="32" spans="1:15" ht="18" customHeight="1" x14ac:dyDescent="0.15">
      <c r="A32" s="761"/>
      <c r="B32" s="889" t="s">
        <v>246</v>
      </c>
      <c r="C32" s="763">
        <v>0</v>
      </c>
      <c r="D32" s="444">
        <v>5</v>
      </c>
      <c r="E32" s="444">
        <v>2</v>
      </c>
      <c r="F32" s="444">
        <v>1</v>
      </c>
      <c r="G32" s="444">
        <v>7</v>
      </c>
      <c r="H32" s="444">
        <v>3</v>
      </c>
      <c r="I32" s="444">
        <v>2</v>
      </c>
      <c r="J32" s="444">
        <v>5</v>
      </c>
      <c r="K32" s="444">
        <v>4</v>
      </c>
      <c r="L32" s="444">
        <v>2</v>
      </c>
      <c r="M32" s="444">
        <v>2</v>
      </c>
      <c r="N32" s="445">
        <v>3</v>
      </c>
      <c r="O32" s="394">
        <f t="shared" si="0"/>
        <v>36</v>
      </c>
    </row>
    <row r="33" spans="1:15" ht="18" customHeight="1" x14ac:dyDescent="0.15">
      <c r="A33" s="765" t="s">
        <v>123</v>
      </c>
      <c r="B33" s="890" t="s">
        <v>249</v>
      </c>
      <c r="C33" s="763">
        <v>0</v>
      </c>
      <c r="D33" s="444">
        <v>0</v>
      </c>
      <c r="E33" s="444">
        <v>0</v>
      </c>
      <c r="F33" s="444">
        <v>0</v>
      </c>
      <c r="G33" s="444">
        <v>0</v>
      </c>
      <c r="H33" s="444">
        <v>0</v>
      </c>
      <c r="I33" s="444">
        <v>0</v>
      </c>
      <c r="J33" s="444">
        <v>0</v>
      </c>
      <c r="K33" s="444">
        <v>0</v>
      </c>
      <c r="L33" s="444">
        <v>0</v>
      </c>
      <c r="M33" s="444">
        <v>0</v>
      </c>
      <c r="N33" s="445">
        <v>0</v>
      </c>
      <c r="O33" s="394">
        <f t="shared" si="0"/>
        <v>0</v>
      </c>
    </row>
    <row r="34" spans="1:15" ht="18" customHeight="1" thickBot="1" x14ac:dyDescent="0.2">
      <c r="A34" s="233"/>
      <c r="B34" s="888" t="s">
        <v>246</v>
      </c>
      <c r="C34" s="891">
        <v>1</v>
      </c>
      <c r="D34" s="446">
        <v>2</v>
      </c>
      <c r="E34" s="446">
        <v>1</v>
      </c>
      <c r="F34" s="446">
        <v>2</v>
      </c>
      <c r="G34" s="446">
        <v>0</v>
      </c>
      <c r="H34" s="446">
        <v>0</v>
      </c>
      <c r="I34" s="446">
        <v>1</v>
      </c>
      <c r="J34" s="446">
        <v>3</v>
      </c>
      <c r="K34" s="446">
        <v>2</v>
      </c>
      <c r="L34" s="446">
        <v>2</v>
      </c>
      <c r="M34" s="446">
        <v>1</v>
      </c>
      <c r="N34" s="447">
        <v>1</v>
      </c>
      <c r="O34" s="892">
        <f t="shared" si="0"/>
        <v>16</v>
      </c>
    </row>
    <row r="35" spans="1:15" ht="18" customHeight="1" x14ac:dyDescent="0.15">
      <c r="A35" s="893" t="s">
        <v>12</v>
      </c>
      <c r="B35" s="886" t="s">
        <v>249</v>
      </c>
      <c r="C35" s="460">
        <f>C5+C7+C9+C11+C13+C15+C17+C19+C21+C23+C25+C27+C29+C31+C33</f>
        <v>0</v>
      </c>
      <c r="D35" s="239">
        <f t="shared" ref="D35:N35" si="1">D5+D7+D9+D11+D13+D15+D17+D19+D21+D23+D25+D27+D29+D31+D33</f>
        <v>0</v>
      </c>
      <c r="E35" s="239">
        <f t="shared" si="1"/>
        <v>0</v>
      </c>
      <c r="F35" s="239">
        <f t="shared" si="1"/>
        <v>0</v>
      </c>
      <c r="G35" s="239">
        <f t="shared" si="1"/>
        <v>0</v>
      </c>
      <c r="H35" s="239">
        <f t="shared" si="1"/>
        <v>0</v>
      </c>
      <c r="I35" s="239">
        <f t="shared" si="1"/>
        <v>0</v>
      </c>
      <c r="J35" s="239">
        <f t="shared" si="1"/>
        <v>0</v>
      </c>
      <c r="K35" s="239">
        <f t="shared" si="1"/>
        <v>0</v>
      </c>
      <c r="L35" s="239">
        <f t="shared" si="1"/>
        <v>0</v>
      </c>
      <c r="M35" s="239">
        <f t="shared" si="1"/>
        <v>0</v>
      </c>
      <c r="N35" s="243">
        <f t="shared" si="1"/>
        <v>0</v>
      </c>
      <c r="O35" s="393">
        <f t="shared" si="0"/>
        <v>0</v>
      </c>
    </row>
    <row r="36" spans="1:15" ht="18" customHeight="1" thickBot="1" x14ac:dyDescent="0.2">
      <c r="A36" s="894"/>
      <c r="B36" s="895" t="s">
        <v>246</v>
      </c>
      <c r="C36" s="459">
        <f>C6+C8+C10+C12+C14+C16+C18+C20+C22+C24+C26+C28+C30+C32+C34</f>
        <v>29</v>
      </c>
      <c r="D36" s="241">
        <f t="shared" ref="D36:N36" si="2">D6+D8+D10+D12+D14+D16+D18+D20+D22+D24+D26+D28+D30+D32+D34</f>
        <v>41</v>
      </c>
      <c r="E36" s="241">
        <f t="shared" si="2"/>
        <v>49</v>
      </c>
      <c r="F36" s="241">
        <f t="shared" si="2"/>
        <v>53</v>
      </c>
      <c r="G36" s="241">
        <f t="shared" si="2"/>
        <v>57</v>
      </c>
      <c r="H36" s="241">
        <f t="shared" si="2"/>
        <v>38</v>
      </c>
      <c r="I36" s="241">
        <f t="shared" si="2"/>
        <v>48</v>
      </c>
      <c r="J36" s="241">
        <f t="shared" si="2"/>
        <v>57</v>
      </c>
      <c r="K36" s="241">
        <f t="shared" si="2"/>
        <v>61</v>
      </c>
      <c r="L36" s="241">
        <f t="shared" si="2"/>
        <v>47</v>
      </c>
      <c r="M36" s="241">
        <f t="shared" si="2"/>
        <v>35</v>
      </c>
      <c r="N36" s="244">
        <f t="shared" si="2"/>
        <v>32</v>
      </c>
      <c r="O36" s="256">
        <f t="shared" si="0"/>
        <v>547</v>
      </c>
    </row>
    <row r="37" spans="1:15" ht="18" customHeight="1" x14ac:dyDescent="0.15">
      <c r="A37" s="774" t="s">
        <v>124</v>
      </c>
      <c r="B37" s="886" t="s">
        <v>249</v>
      </c>
      <c r="C37" s="756">
        <v>0</v>
      </c>
      <c r="D37" s="896">
        <v>0</v>
      </c>
      <c r="E37" s="896">
        <v>0</v>
      </c>
      <c r="F37" s="896">
        <v>0</v>
      </c>
      <c r="G37" s="896">
        <v>0</v>
      </c>
      <c r="H37" s="896">
        <v>0</v>
      </c>
      <c r="I37" s="896">
        <v>1</v>
      </c>
      <c r="J37" s="896">
        <v>1</v>
      </c>
      <c r="K37" s="896">
        <v>0</v>
      </c>
      <c r="L37" s="896">
        <v>0</v>
      </c>
      <c r="M37" s="896">
        <v>0</v>
      </c>
      <c r="N37" s="896">
        <v>1</v>
      </c>
      <c r="O37" s="897">
        <f t="shared" si="0"/>
        <v>3</v>
      </c>
    </row>
    <row r="38" spans="1:15" ht="18" customHeight="1" thickBot="1" x14ac:dyDescent="0.2">
      <c r="A38" s="392" t="s">
        <v>125</v>
      </c>
      <c r="B38" s="895" t="s">
        <v>246</v>
      </c>
      <c r="C38" s="898">
        <v>148</v>
      </c>
      <c r="D38" s="899">
        <v>128</v>
      </c>
      <c r="E38" s="899">
        <v>178</v>
      </c>
      <c r="F38" s="899">
        <v>200</v>
      </c>
      <c r="G38" s="899">
        <v>204</v>
      </c>
      <c r="H38" s="899">
        <v>164</v>
      </c>
      <c r="I38" s="899">
        <v>160</v>
      </c>
      <c r="J38" s="899">
        <v>199</v>
      </c>
      <c r="K38" s="899">
        <v>193</v>
      </c>
      <c r="L38" s="899">
        <v>172</v>
      </c>
      <c r="M38" s="899">
        <v>142</v>
      </c>
      <c r="N38" s="900">
        <v>182</v>
      </c>
      <c r="O38" s="901">
        <f t="shared" si="0"/>
        <v>2070</v>
      </c>
    </row>
    <row r="39" spans="1:15" ht="18" customHeight="1" x14ac:dyDescent="0.15">
      <c r="A39" s="902" t="s">
        <v>311</v>
      </c>
      <c r="B39" s="516"/>
      <c r="C39" s="516"/>
      <c r="D39" s="516"/>
      <c r="E39" s="516"/>
      <c r="F39" s="516"/>
    </row>
    <row r="40" spans="1:15" ht="18" customHeight="1" x14ac:dyDescent="0.15"/>
    <row r="41" spans="1:15" ht="18" customHeight="1" x14ac:dyDescent="0.15"/>
    <row r="42" spans="1:15" ht="18" customHeight="1" x14ac:dyDescent="0.15"/>
  </sheetData>
  <mergeCells count="16">
    <mergeCell ref="J3:J4"/>
    <mergeCell ref="M2:O2"/>
    <mergeCell ref="O3:O4"/>
    <mergeCell ref="K3:K4"/>
    <mergeCell ref="L3:L4"/>
    <mergeCell ref="M3:M4"/>
    <mergeCell ref="N3:N4"/>
    <mergeCell ref="A39:F39"/>
    <mergeCell ref="F3:F4"/>
    <mergeCell ref="G3:G4"/>
    <mergeCell ref="H3:H4"/>
    <mergeCell ref="I3:I4"/>
    <mergeCell ref="A35:A36"/>
    <mergeCell ref="C3:C4"/>
    <mergeCell ref="D3:D4"/>
    <mergeCell ref="E3:E4"/>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★13ページ類型別（対前年比・状態別）</vt:lpstr>
      <vt:lpstr>★14ページ類型別（信号別）</vt:lpstr>
      <vt:lpstr>★15ページ（法令違反別）</vt:lpstr>
      <vt:lpstr>16ページ死亡事故の推移</vt:lpstr>
      <vt:lpstr>★17ページ高齢者（推移）</vt:lpstr>
      <vt:lpstr>★１８ページ高齢者（行政区別）</vt:lpstr>
      <vt:lpstr>★１９ページ 高齢者(法令違反別)</vt:lpstr>
      <vt:lpstr>★２０ページ子ども（推移）</vt:lpstr>
      <vt:lpstr>★２１ページ子ども（年齢別）</vt:lpstr>
      <vt:lpstr>★２２ページ子ども（行政区別）</vt:lpstr>
      <vt:lpstr>★２３ページ子ども（法令違反別）</vt:lpstr>
      <vt:lpstr>★２４ページ若年者（推移）</vt:lpstr>
      <vt:lpstr>★２５ページ若年者（年齢別）</vt:lpstr>
      <vt:lpstr>★２６ページ若年者（行政区別） </vt:lpstr>
      <vt:lpstr>★２７ページ若年者（法令違反別） (2)</vt:lpstr>
      <vt:lpstr>★２８ページ歩行者（推移） </vt:lpstr>
      <vt:lpstr>★２９ページ歩行者(類型･月別）</vt:lpstr>
      <vt:lpstr>★３０ページ歩行者(行政区･状態）</vt:lpstr>
      <vt:lpstr>★３１ページ歩行者(時間別･状態）</vt:lpstr>
      <vt:lpstr>★３２ページ自転車（推移）</vt:lpstr>
      <vt:lpstr>★３３ページ自転車(事故類型別）</vt:lpstr>
      <vt:lpstr>★３４ページ自転車(行政区･類型）</vt:lpstr>
      <vt:lpstr>★３５ぺージ自転車(時間別･類型）</vt:lpstr>
      <vt:lpstr>'★13ページ類型別（対前年比・状態別）'!Print_Area</vt:lpstr>
      <vt:lpstr>'★15ページ（法令違反別）'!Print_Area</vt:lpstr>
      <vt:lpstr>'★17ページ高齢者（推移）'!Print_Area</vt:lpstr>
      <vt:lpstr>'★１８ページ高齢者（行政区別）'!Print_Area</vt:lpstr>
      <vt:lpstr>'★２０ページ子ども（推移）'!Print_Area</vt:lpstr>
      <vt:lpstr>'★２４ページ若年者（推移）'!Print_Area</vt:lpstr>
      <vt:lpstr>'★２５ページ若年者（年齢別）'!Print_Area</vt:lpstr>
      <vt:lpstr>'★２６ページ若年者（行政区別） '!Print_Area</vt:lpstr>
      <vt:lpstr>'★２８ページ歩行者（推移） '!Print_Area</vt:lpstr>
      <vt:lpstr>'★３２ページ自転車（推移）'!Print_Area</vt:lpstr>
      <vt:lpstr>'★３３ページ自転車(事故類型別）'!Print_Area</vt:lpstr>
      <vt:lpstr>'★３４ページ自転車(行政区･類型）'!Print_Area</vt:lpstr>
      <vt:lpstr>'16ページ死亡事故の推移'!Print_Area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2018-05-22T02:38:49Z</dcterms:created>
  <dcterms:modified xsi:type="dcterms:W3CDTF">2020-09-24T11:16:39Z</dcterms:modified>
</cp:coreProperties>
</file>